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MSc Git\MScCurveModeling\"/>
    </mc:Choice>
  </mc:AlternateContent>
  <xr:revisionPtr revIDLastSave="0" documentId="13_ncr:1_{ED34DC33-65A8-4002-9B5A-A026FD5D2299}" xr6:coauthVersionLast="36" xr6:coauthVersionMax="45" xr10:uidLastSave="{00000000-0000-0000-0000-000000000000}"/>
  <bookViews>
    <workbookView xWindow="-120" yWindow="3660" windowWidth="29040" windowHeight="15990" tabRatio="843" xr2:uid="{CB33115E-7841-4E48-8745-23DB52C94076}"/>
  </bookViews>
  <sheets>
    <sheet name="Frågor" sheetId="13" r:id="rId1"/>
    <sheet name="SuperRICs" sheetId="7" r:id="rId2"/>
    <sheet name="SEK" sheetId="1" r:id="rId3"/>
    <sheet name="USD" sheetId="2" r:id="rId4"/>
    <sheet name="NOK" sheetId="3" r:id="rId5"/>
    <sheet name="EUR" sheetId="4" r:id="rId6"/>
    <sheet name="DKK" sheetId="5" r:id="rId7"/>
    <sheet name="GBP" sheetId="6" r:id="rId8"/>
    <sheet name="HistoricalStart" sheetId="11" r:id="rId9"/>
    <sheet name="DayCounts" sheetId="9" r:id="rId10"/>
    <sheet name="DropLists" sheetId="8" r:id="rId11"/>
    <sheet name="AppendixTables" sheetId="12" r:id="rId12"/>
    <sheet name="Pivot" sheetId="16" r:id="rId13"/>
  </sheets>
  <definedNames>
    <definedName name="_xlnm._FilterDatabase" localSheetId="11" hidden="1">AppendixTables!$B$4:$M$63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7" i="12" l="1"/>
  <c r="BD17" i="12"/>
  <c r="BE17" i="12" s="1"/>
  <c r="M15" i="5"/>
  <c r="G15" i="5"/>
  <c r="O15" i="5"/>
  <c r="BL17" i="12" l="1"/>
  <c r="BJ17" i="12"/>
  <c r="BF17" i="12"/>
  <c r="BM17" i="12"/>
  <c r="BK17" i="12"/>
  <c r="BI17" i="12"/>
  <c r="BG17" i="12"/>
  <c r="AQ65" i="12" l="1"/>
  <c r="AP65" i="12" s="1"/>
  <c r="AQ66" i="12"/>
  <c r="AW66" i="12" s="1"/>
  <c r="AX66" i="12"/>
  <c r="AZ66" i="12"/>
  <c r="AQ67" i="12"/>
  <c r="AQ64" i="12"/>
  <c r="AP64" i="12" s="1"/>
  <c r="AQ57" i="12"/>
  <c r="AP57" i="12" s="1"/>
  <c r="AQ58" i="12"/>
  <c r="AW58" i="12" s="1"/>
  <c r="AQ59" i="12"/>
  <c r="AQ60" i="12"/>
  <c r="AR60" i="12" s="1"/>
  <c r="AQ61" i="12"/>
  <c r="AP61" i="12" s="1"/>
  <c r="AQ62" i="12"/>
  <c r="AW62" i="12" s="1"/>
  <c r="AR62" i="12"/>
  <c r="AX62" i="12"/>
  <c r="AQ63" i="12"/>
  <c r="AQ35" i="12"/>
  <c r="AP35" i="12" s="1"/>
  <c r="AQ36" i="12"/>
  <c r="AW36" i="12" s="1"/>
  <c r="AQ37" i="12"/>
  <c r="AQ38" i="12"/>
  <c r="AR38" i="12" s="1"/>
  <c r="AQ39" i="12"/>
  <c r="AP39" i="12" s="1"/>
  <c r="AQ40" i="12"/>
  <c r="AW40" i="12" s="1"/>
  <c r="AQ41" i="12"/>
  <c r="AQ42" i="12"/>
  <c r="AR42" i="12" s="1"/>
  <c r="AQ43" i="12"/>
  <c r="AP43" i="12" s="1"/>
  <c r="AQ44" i="12"/>
  <c r="AW44" i="12" s="1"/>
  <c r="AQ45" i="12"/>
  <c r="AQ46" i="12"/>
  <c r="AR46" i="12" s="1"/>
  <c r="AQ47" i="12"/>
  <c r="AP47" i="12" s="1"/>
  <c r="AQ48" i="12"/>
  <c r="AW48" i="12" s="1"/>
  <c r="AQ49" i="12"/>
  <c r="AQ50" i="12"/>
  <c r="AR50" i="12" s="1"/>
  <c r="AQ51" i="12"/>
  <c r="AP51" i="12" s="1"/>
  <c r="AW51" i="12"/>
  <c r="AQ52" i="12"/>
  <c r="AW52" i="12" s="1"/>
  <c r="AQ53" i="12"/>
  <c r="AQ54" i="12"/>
  <c r="AR54" i="12" s="1"/>
  <c r="AQ55" i="12"/>
  <c r="AP55" i="12" s="1"/>
  <c r="AW55" i="12"/>
  <c r="AQ56" i="12"/>
  <c r="AW56" i="12" s="1"/>
  <c r="AQ70" i="12"/>
  <c r="AZ70" i="12" s="1"/>
  <c r="M69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35" i="4"/>
  <c r="E57" i="4"/>
  <c r="F50" i="4"/>
  <c r="F37" i="4"/>
  <c r="F54" i="4"/>
  <c r="E52" i="4"/>
  <c r="E42" i="4"/>
  <c r="F43" i="4"/>
  <c r="E54" i="4"/>
  <c r="F52" i="4"/>
  <c r="F42" i="4"/>
  <c r="F64" i="4"/>
  <c r="F46" i="4"/>
  <c r="F47" i="4"/>
  <c r="E53" i="4"/>
  <c r="E40" i="4"/>
  <c r="F49" i="4"/>
  <c r="F38" i="4"/>
  <c r="F40" i="4"/>
  <c r="E43" i="4"/>
  <c r="G69" i="4"/>
  <c r="E49" i="4"/>
  <c r="E39" i="4"/>
  <c r="E61" i="4"/>
  <c r="E44" i="4"/>
  <c r="E45" i="4"/>
  <c r="F35" i="4"/>
  <c r="E46" i="4"/>
  <c r="E67" i="4"/>
  <c r="F58" i="4"/>
  <c r="E66" i="4"/>
  <c r="F44" i="4"/>
  <c r="F61" i="4"/>
  <c r="F56" i="4"/>
  <c r="F65" i="4"/>
  <c r="E36" i="4"/>
  <c r="E37" i="4"/>
  <c r="E59" i="4"/>
  <c r="F41" i="4"/>
  <c r="E58" i="4"/>
  <c r="F53" i="4"/>
  <c r="F67" i="4"/>
  <c r="E41" i="4"/>
  <c r="F48" i="4"/>
  <c r="F57" i="4"/>
  <c r="E63" i="4"/>
  <c r="E64" i="4"/>
  <c r="E51" i="4"/>
  <c r="E38" i="4"/>
  <c r="F36" i="4"/>
  <c r="E56" i="4"/>
  <c r="E65" i="4"/>
  <c r="F39" i="4"/>
  <c r="E50" i="4"/>
  <c r="F59" i="4"/>
  <c r="E60" i="4"/>
  <c r="E55" i="4"/>
  <c r="F51" i="4"/>
  <c r="E35" i="4"/>
  <c r="F60" i="4"/>
  <c r="F66" i="4"/>
  <c r="F45" i="4"/>
  <c r="F62" i="4"/>
  <c r="F55" i="4"/>
  <c r="E47" i="4"/>
  <c r="E48" i="4"/>
  <c r="E62" i="4"/>
  <c r="F63" i="4"/>
  <c r="AR58" i="12" l="1"/>
  <c r="AZ65" i="12"/>
  <c r="AZ54" i="12"/>
  <c r="AW65" i="12"/>
  <c r="AY54" i="12"/>
  <c r="AS48" i="12"/>
  <c r="AP54" i="12"/>
  <c r="AZ67" i="12"/>
  <c r="AX67" i="12"/>
  <c r="AV67" i="12"/>
  <c r="AR67" i="12"/>
  <c r="AS67" i="12"/>
  <c r="AV66" i="12"/>
  <c r="AX65" i="12"/>
  <c r="AS66" i="12"/>
  <c r="AV65" i="12"/>
  <c r="AY67" i="12"/>
  <c r="AP67" i="12"/>
  <c r="AR66" i="12"/>
  <c r="AS65" i="12"/>
  <c r="AW67" i="12"/>
  <c r="AY66" i="12"/>
  <c r="AP66" i="12"/>
  <c r="AR65" i="12"/>
  <c r="AY65" i="12"/>
  <c r="AZ48" i="12"/>
  <c r="AX42" i="12"/>
  <c r="AS38" i="12"/>
  <c r="AY63" i="12"/>
  <c r="AP38" i="12"/>
  <c r="AV35" i="12"/>
  <c r="AX61" i="12"/>
  <c r="AY38" i="12"/>
  <c r="AW61" i="12"/>
  <c r="AV38" i="12"/>
  <c r="AZ63" i="12"/>
  <c r="AV61" i="12"/>
  <c r="AV62" i="12"/>
  <c r="AV58" i="12"/>
  <c r="AZ51" i="12"/>
  <c r="AX48" i="12"/>
  <c r="AV56" i="12"/>
  <c r="AX51" i="12"/>
  <c r="AV48" i="12"/>
  <c r="AR45" i="12"/>
  <c r="AR41" i="12"/>
  <c r="AX38" i="12"/>
  <c r="AZ60" i="12"/>
  <c r="AX44" i="12"/>
  <c r="AY59" i="12"/>
  <c r="AZ55" i="12"/>
  <c r="AX55" i="12"/>
  <c r="AV52" i="12"/>
  <c r="AZ50" i="12"/>
  <c r="AX47" i="12"/>
  <c r="AS44" i="12"/>
  <c r="AR63" i="12"/>
  <c r="AX59" i="12"/>
  <c r="AS57" i="12"/>
  <c r="AW47" i="12"/>
  <c r="AZ39" i="12"/>
  <c r="AV59" i="12"/>
  <c r="AS52" i="12"/>
  <c r="AV47" i="12"/>
  <c r="AV39" i="12"/>
  <c r="AZ62" i="12"/>
  <c r="AS59" i="12"/>
  <c r="AV53" i="12"/>
  <c r="AZ43" i="12"/>
  <c r="AS53" i="12"/>
  <c r="AW43" i="12"/>
  <c r="AP42" i="12"/>
  <c r="AP50" i="12"/>
  <c r="AX56" i="12"/>
  <c r="AR53" i="12"/>
  <c r="AZ49" i="12"/>
  <c r="AZ46" i="12"/>
  <c r="AZ44" i="12"/>
  <c r="AV43" i="12"/>
  <c r="AZ41" i="12"/>
  <c r="AW39" i="12"/>
  <c r="AS36" i="12"/>
  <c r="AS63" i="12"/>
  <c r="AS62" i="12"/>
  <c r="AR59" i="12"/>
  <c r="AZ57" i="12"/>
  <c r="AX57" i="12"/>
  <c r="AS49" i="12"/>
  <c r="AZ37" i="12"/>
  <c r="AZ35" i="12"/>
  <c r="AP59" i="12"/>
  <c r="AW57" i="12"/>
  <c r="AV49" i="12"/>
  <c r="AY46" i="12"/>
  <c r="AZ52" i="12"/>
  <c r="AX46" i="12"/>
  <c r="AV44" i="12"/>
  <c r="AZ42" i="12"/>
  <c r="AS56" i="12"/>
  <c r="AX52" i="12"/>
  <c r="AR49" i="12"/>
  <c r="AZ47" i="12"/>
  <c r="AS46" i="12"/>
  <c r="AY42" i="12"/>
  <c r="AX40" i="12"/>
  <c r="AZ38" i="12"/>
  <c r="AR37" i="12"/>
  <c r="AW35" i="12"/>
  <c r="AP63" i="12"/>
  <c r="AZ61" i="12"/>
  <c r="AZ59" i="12"/>
  <c r="AZ58" i="12"/>
  <c r="AZ53" i="12"/>
  <c r="AY50" i="12"/>
  <c r="AP46" i="12"/>
  <c r="AS42" i="12"/>
  <c r="AS40" i="12"/>
  <c r="AZ36" i="12"/>
  <c r="AX36" i="12"/>
  <c r="AZ64" i="12"/>
  <c r="AX64" i="12"/>
  <c r="AW64" i="12"/>
  <c r="AV64" i="12"/>
  <c r="AR64" i="12"/>
  <c r="AS64" i="12"/>
  <c r="AY64" i="12"/>
  <c r="AX60" i="12"/>
  <c r="AS58" i="12"/>
  <c r="AV57" i="12"/>
  <c r="AX63" i="12"/>
  <c r="AS61" i="12"/>
  <c r="AV60" i="12"/>
  <c r="AW63" i="12"/>
  <c r="AY62" i="12"/>
  <c r="AP62" i="12"/>
  <c r="AR61" i="12"/>
  <c r="AW59" i="12"/>
  <c r="AY58" i="12"/>
  <c r="AP58" i="12"/>
  <c r="AR57" i="12"/>
  <c r="AW60" i="12"/>
  <c r="AY60" i="12"/>
  <c r="AP60" i="12"/>
  <c r="AV63" i="12"/>
  <c r="AS60" i="12"/>
  <c r="AX58" i="12"/>
  <c r="AY61" i="12"/>
  <c r="AY57" i="12"/>
  <c r="AS45" i="12"/>
  <c r="AX43" i="12"/>
  <c r="AS41" i="12"/>
  <c r="AV40" i="12"/>
  <c r="AX39" i="12"/>
  <c r="AS37" i="12"/>
  <c r="AV36" i="12"/>
  <c r="AX35" i="12"/>
  <c r="AR56" i="12"/>
  <c r="AW54" i="12"/>
  <c r="AY53" i="12"/>
  <c r="AP53" i="12"/>
  <c r="AR52" i="12"/>
  <c r="AW50" i="12"/>
  <c r="AY49" i="12"/>
  <c r="AP49" i="12"/>
  <c r="AR48" i="12"/>
  <c r="AW46" i="12"/>
  <c r="AY45" i="12"/>
  <c r="AP45" i="12"/>
  <c r="AR44" i="12"/>
  <c r="AW42" i="12"/>
  <c r="AY41" i="12"/>
  <c r="AP41" i="12"/>
  <c r="AR40" i="12"/>
  <c r="AW38" i="12"/>
  <c r="AY37" i="12"/>
  <c r="AP37" i="12"/>
  <c r="AR36" i="12"/>
  <c r="AZ45" i="12"/>
  <c r="AZ56" i="12"/>
  <c r="AS55" i="12"/>
  <c r="AX53" i="12"/>
  <c r="AS43" i="12"/>
  <c r="AV42" i="12"/>
  <c r="AX41" i="12"/>
  <c r="AZ40" i="12"/>
  <c r="AS39" i="12"/>
  <c r="AS35" i="12"/>
  <c r="AV55" i="12"/>
  <c r="AX54" i="12"/>
  <c r="AV51" i="12"/>
  <c r="AX50" i="12"/>
  <c r="AV54" i="12"/>
  <c r="AS51" i="12"/>
  <c r="AV50" i="12"/>
  <c r="AX49" i="12"/>
  <c r="AS47" i="12"/>
  <c r="AV46" i="12"/>
  <c r="AX45" i="12"/>
  <c r="AX37" i="12"/>
  <c r="AY56" i="12"/>
  <c r="AP56" i="12"/>
  <c r="AR55" i="12"/>
  <c r="AW53" i="12"/>
  <c r="AY52" i="12"/>
  <c r="AP52" i="12"/>
  <c r="AR51" i="12"/>
  <c r="AW49" i="12"/>
  <c r="AY48" i="12"/>
  <c r="AP48" i="12"/>
  <c r="AR47" i="12"/>
  <c r="AW45" i="12"/>
  <c r="AY44" i="12"/>
  <c r="AP44" i="12"/>
  <c r="AR43" i="12"/>
  <c r="AW41" i="12"/>
  <c r="AY40" i="12"/>
  <c r="AP40" i="12"/>
  <c r="AR39" i="12"/>
  <c r="AW37" i="12"/>
  <c r="AY36" i="12"/>
  <c r="AP36" i="12"/>
  <c r="AR35" i="12"/>
  <c r="AS54" i="12"/>
  <c r="AV41" i="12"/>
  <c r="AS50" i="12"/>
  <c r="AV45" i="12"/>
  <c r="AV37" i="12"/>
  <c r="AY55" i="12"/>
  <c r="AY51" i="12"/>
  <c r="AY47" i="12"/>
  <c r="AY43" i="12"/>
  <c r="AY39" i="12"/>
  <c r="AY35" i="12"/>
  <c r="AP70" i="12"/>
  <c r="AY70" i="12"/>
  <c r="AR70" i="12"/>
  <c r="AS70" i="12"/>
  <c r="AW70" i="12"/>
  <c r="AV70" i="12"/>
  <c r="AX70" i="12"/>
  <c r="G38" i="4"/>
  <c r="G46" i="4"/>
  <c r="G54" i="4"/>
  <c r="G62" i="4"/>
  <c r="G35" i="4"/>
  <c r="G43" i="4"/>
  <c r="G51" i="4"/>
  <c r="G59" i="4"/>
  <c r="G40" i="4"/>
  <c r="G48" i="4"/>
  <c r="G56" i="4"/>
  <c r="G64" i="4"/>
  <c r="G37" i="4"/>
  <c r="G45" i="4"/>
  <c r="G53" i="4"/>
  <c r="G42" i="4"/>
  <c r="G47" i="4"/>
  <c r="G55" i="4"/>
  <c r="G63" i="4"/>
  <c r="G36" i="4"/>
  <c r="G44" i="4"/>
  <c r="G52" i="4"/>
  <c r="G60" i="4"/>
  <c r="G61" i="4"/>
  <c r="G50" i="4"/>
  <c r="G58" i="4"/>
  <c r="G39" i="4"/>
  <c r="G41" i="4"/>
  <c r="G49" i="4"/>
  <c r="G57" i="4"/>
  <c r="G65" i="4"/>
  <c r="G67" i="4"/>
  <c r="G66" i="4"/>
  <c r="Q81" i="12"/>
  <c r="Q87" i="12"/>
  <c r="Q67" i="12"/>
  <c r="Q54" i="12"/>
  <c r="P54" i="12" s="1"/>
  <c r="Q62" i="12"/>
  <c r="Q65" i="12"/>
  <c r="P65" i="12" s="1"/>
  <c r="Q45" i="12"/>
  <c r="P45" i="12" s="1"/>
  <c r="Q47" i="12"/>
  <c r="Q48" i="12"/>
  <c r="Y48" i="12" s="1"/>
  <c r="Q39" i="12"/>
  <c r="P39" i="12" s="1"/>
  <c r="D36" i="2"/>
  <c r="D37" i="2"/>
  <c r="Q37" i="12" s="1"/>
  <c r="D38" i="2"/>
  <c r="Q38" i="12" s="1"/>
  <c r="D39" i="2"/>
  <c r="D40" i="2"/>
  <c r="Q40" i="12" s="1"/>
  <c r="D41" i="2"/>
  <c r="Q41" i="12" s="1"/>
  <c r="D42" i="2"/>
  <c r="Q42" i="12" s="1"/>
  <c r="D43" i="2"/>
  <c r="Q43" i="12" s="1"/>
  <c r="D44" i="2"/>
  <c r="Q44" i="12" s="1"/>
  <c r="D45" i="2"/>
  <c r="D46" i="2"/>
  <c r="Q46" i="12" s="1"/>
  <c r="D47" i="2"/>
  <c r="D48" i="2"/>
  <c r="D49" i="2"/>
  <c r="Q49" i="12" s="1"/>
  <c r="D50" i="2"/>
  <c r="Q50" i="12" s="1"/>
  <c r="W50" i="12" s="1"/>
  <c r="D51" i="2"/>
  <c r="Q51" i="12" s="1"/>
  <c r="D52" i="2"/>
  <c r="Q52" i="12" s="1"/>
  <c r="R52" i="12" s="1"/>
  <c r="D53" i="2"/>
  <c r="Q53" i="12" s="1"/>
  <c r="D54" i="2"/>
  <c r="D55" i="2"/>
  <c r="Q55" i="12" s="1"/>
  <c r="D56" i="2"/>
  <c r="Q56" i="12" s="1"/>
  <c r="D57" i="2"/>
  <c r="Q57" i="12" s="1"/>
  <c r="D58" i="2"/>
  <c r="Q58" i="12" s="1"/>
  <c r="D59" i="2"/>
  <c r="Q59" i="12" s="1"/>
  <c r="D60" i="2"/>
  <c r="Q60" i="12" s="1"/>
  <c r="R60" i="12" s="1"/>
  <c r="D61" i="2"/>
  <c r="Q61" i="12" s="1"/>
  <c r="D62" i="2"/>
  <c r="D63" i="2"/>
  <c r="Q63" i="12" s="1"/>
  <c r="D64" i="2"/>
  <c r="Q64" i="12" s="1"/>
  <c r="D65" i="2"/>
  <c r="D66" i="2"/>
  <c r="Q66" i="12" s="1"/>
  <c r="P66" i="12" s="1"/>
  <c r="D67" i="2"/>
  <c r="D68" i="2"/>
  <c r="Q68" i="12" s="1"/>
  <c r="D69" i="2"/>
  <c r="Q69" i="12" s="1"/>
  <c r="D70" i="2"/>
  <c r="Q70" i="12" s="1"/>
  <c r="D71" i="2"/>
  <c r="Q71" i="12" s="1"/>
  <c r="D72" i="2"/>
  <c r="Q72" i="12" s="1"/>
  <c r="D73" i="2"/>
  <c r="Q73" i="12" s="1"/>
  <c r="D74" i="2"/>
  <c r="Q74" i="12" s="1"/>
  <c r="D75" i="2"/>
  <c r="Q75" i="12" s="1"/>
  <c r="R75" i="12" s="1"/>
  <c r="D76" i="2"/>
  <c r="Q76" i="12" s="1"/>
  <c r="P76" i="12" s="1"/>
  <c r="D77" i="2"/>
  <c r="Q77" i="12" s="1"/>
  <c r="W77" i="12" s="1"/>
  <c r="D78" i="2"/>
  <c r="Q78" i="12" s="1"/>
  <c r="D79" i="2"/>
  <c r="Q79" i="12" s="1"/>
  <c r="D80" i="2"/>
  <c r="Q80" i="12" s="1"/>
  <c r="D81" i="2"/>
  <c r="D82" i="2"/>
  <c r="Q82" i="12" s="1"/>
  <c r="D83" i="2"/>
  <c r="Q83" i="12" s="1"/>
  <c r="D84" i="2"/>
  <c r="Q84" i="12" s="1"/>
  <c r="D85" i="2"/>
  <c r="Q85" i="12" s="1"/>
  <c r="R85" i="12" s="1"/>
  <c r="D86" i="2"/>
  <c r="Q86" i="12" s="1"/>
  <c r="D87" i="2"/>
  <c r="D35" i="2"/>
  <c r="Q35" i="12" s="1"/>
  <c r="Z87" i="12" l="1"/>
  <c r="P68" i="12"/>
  <c r="W68" i="12"/>
  <c r="Z68" i="12"/>
  <c r="W42" i="12"/>
  <c r="Z42" i="12"/>
  <c r="W73" i="12"/>
  <c r="Z73" i="12"/>
  <c r="P57" i="12"/>
  <c r="R57" i="12"/>
  <c r="V57" i="12"/>
  <c r="W57" i="12"/>
  <c r="X57" i="12"/>
  <c r="Z57" i="12"/>
  <c r="P49" i="12"/>
  <c r="X49" i="12"/>
  <c r="P41" i="12"/>
  <c r="X41" i="12"/>
  <c r="P35" i="12"/>
  <c r="Z35" i="12"/>
  <c r="Y80" i="12"/>
  <c r="P72" i="12"/>
  <c r="S72" i="12"/>
  <c r="W72" i="12"/>
  <c r="Z72" i="12"/>
  <c r="R64" i="12"/>
  <c r="Z64" i="12"/>
  <c r="X64" i="12"/>
  <c r="R56" i="12"/>
  <c r="P56" i="12"/>
  <c r="Z56" i="12"/>
  <c r="Y56" i="12"/>
  <c r="R40" i="12"/>
  <c r="P40" i="12"/>
  <c r="W40" i="12"/>
  <c r="Y40" i="12"/>
  <c r="W79" i="12"/>
  <c r="R79" i="12"/>
  <c r="Z79" i="12"/>
  <c r="R71" i="12"/>
  <c r="Z71" i="12"/>
  <c r="R63" i="12"/>
  <c r="Z63" i="12"/>
  <c r="P86" i="12"/>
  <c r="S86" i="12"/>
  <c r="V86" i="12"/>
  <c r="Z86" i="12"/>
  <c r="P78" i="12"/>
  <c r="W70" i="12"/>
  <c r="Z70" i="12"/>
  <c r="W46" i="12"/>
  <c r="X46" i="12"/>
  <c r="R46" i="12"/>
  <c r="W38" i="12"/>
  <c r="Z38" i="12"/>
  <c r="W69" i="12"/>
  <c r="V69" i="12"/>
  <c r="X69" i="12"/>
  <c r="Y69" i="12"/>
  <c r="P69" i="12"/>
  <c r="P61" i="12"/>
  <c r="W61" i="12"/>
  <c r="Z61" i="12"/>
  <c r="P53" i="12"/>
  <c r="R53" i="12"/>
  <c r="V53" i="12"/>
  <c r="W53" i="12"/>
  <c r="X53" i="12"/>
  <c r="Z53" i="12"/>
  <c r="W37" i="12"/>
  <c r="V37" i="12"/>
  <c r="X37" i="12"/>
  <c r="Y37" i="12"/>
  <c r="Z37" i="12"/>
  <c r="P37" i="12"/>
  <c r="X84" i="12"/>
  <c r="Z84" i="12"/>
  <c r="S84" i="12"/>
  <c r="R44" i="12"/>
  <c r="Z44" i="12"/>
  <c r="P44" i="12"/>
  <c r="W83" i="12"/>
  <c r="V83" i="12"/>
  <c r="S43" i="12"/>
  <c r="R43" i="12"/>
  <c r="P82" i="12"/>
  <c r="X82" i="12"/>
  <c r="V74" i="12"/>
  <c r="W74" i="12"/>
  <c r="Z74" i="12"/>
  <c r="R74" i="12"/>
  <c r="W58" i="12"/>
  <c r="V58" i="12"/>
  <c r="Y58" i="12"/>
  <c r="P58" i="12"/>
  <c r="R81" i="12"/>
  <c r="W54" i="12"/>
  <c r="W67" i="12"/>
  <c r="W62" i="12"/>
  <c r="W87" i="12"/>
  <c r="Q36" i="12"/>
  <c r="P36" i="12" s="1"/>
  <c r="X45" i="12"/>
  <c r="W45" i="12"/>
  <c r="X65" i="12"/>
  <c r="R48" i="12"/>
  <c r="P48" i="12"/>
  <c r="V65" i="12"/>
  <c r="Z62" i="12"/>
  <c r="Y54" i="12"/>
  <c r="X62" i="12"/>
  <c r="V54" i="12"/>
  <c r="V87" i="12"/>
  <c r="Z81" i="12"/>
  <c r="Z77" i="12"/>
  <c r="X38" i="12"/>
  <c r="R51" i="12"/>
  <c r="Z49" i="12"/>
  <c r="S46" i="12"/>
  <c r="Z41" i="12"/>
  <c r="X40" i="12"/>
  <c r="W65" i="12"/>
  <c r="V64" i="12"/>
  <c r="Y62" i="12"/>
  <c r="X61" i="12"/>
  <c r="X58" i="12"/>
  <c r="X54" i="12"/>
  <c r="V77" i="12"/>
  <c r="Z75" i="12"/>
  <c r="X72" i="12"/>
  <c r="X70" i="12"/>
  <c r="V84" i="12"/>
  <c r="Z82" i="12"/>
  <c r="Z80" i="12"/>
  <c r="V79" i="12"/>
  <c r="V38" i="12"/>
  <c r="X50" i="12"/>
  <c r="W49" i="12"/>
  <c r="S47" i="12"/>
  <c r="V62" i="12"/>
  <c r="V61" i="12"/>
  <c r="P60" i="12"/>
  <c r="Z55" i="12"/>
  <c r="Z76" i="12"/>
  <c r="V70" i="12"/>
  <c r="X80" i="12"/>
  <c r="Y44" i="12"/>
  <c r="X42" i="12"/>
  <c r="W41" i="12"/>
  <c r="V40" i="12"/>
  <c r="S65" i="12"/>
  <c r="Y73" i="12"/>
  <c r="S38" i="12"/>
  <c r="V50" i="12"/>
  <c r="V49" i="12"/>
  <c r="R47" i="12"/>
  <c r="Z45" i="12"/>
  <c r="X44" i="12"/>
  <c r="V42" i="12"/>
  <c r="V41" i="12"/>
  <c r="S40" i="12"/>
  <c r="R65" i="12"/>
  <c r="P64" i="12"/>
  <c r="R61" i="12"/>
  <c r="Z59" i="12"/>
  <c r="S58" i="12"/>
  <c r="W55" i="12"/>
  <c r="S54" i="12"/>
  <c r="X76" i="12"/>
  <c r="X74" i="12"/>
  <c r="V73" i="12"/>
  <c r="R72" i="12"/>
  <c r="S70" i="12"/>
  <c r="R87" i="12"/>
  <c r="Z85" i="12"/>
  <c r="P84" i="12"/>
  <c r="S82" i="12"/>
  <c r="V80" i="12"/>
  <c r="Z78" i="12"/>
  <c r="R38" i="12"/>
  <c r="Z52" i="12"/>
  <c r="S62" i="12"/>
  <c r="R59" i="12"/>
  <c r="R55" i="12"/>
  <c r="W76" i="12"/>
  <c r="R70" i="12"/>
  <c r="Z83" i="12"/>
  <c r="S80" i="12"/>
  <c r="X78" i="12"/>
  <c r="Z60" i="12"/>
  <c r="S76" i="12"/>
  <c r="Z36" i="12"/>
  <c r="S50" i="12"/>
  <c r="S42" i="12"/>
  <c r="X36" i="12"/>
  <c r="Z51" i="12"/>
  <c r="R50" i="12"/>
  <c r="Z48" i="12"/>
  <c r="V46" i="12"/>
  <c r="V45" i="12"/>
  <c r="Z43" i="12"/>
  <c r="R42" i="12"/>
  <c r="Z40" i="12"/>
  <c r="Z65" i="12"/>
  <c r="Y64" i="12"/>
  <c r="P62" i="12"/>
  <c r="Y60" i="12"/>
  <c r="Z58" i="12"/>
  <c r="X56" i="12"/>
  <c r="Z54" i="12"/>
  <c r="R76" i="12"/>
  <c r="S74" i="12"/>
  <c r="P73" i="12"/>
  <c r="Z69" i="12"/>
  <c r="X68" i="12"/>
  <c r="X86" i="12"/>
  <c r="Y84" i="12"/>
  <c r="R83" i="12"/>
  <c r="W81" i="12"/>
  <c r="P80" i="12"/>
  <c r="S78" i="12"/>
  <c r="W36" i="12"/>
  <c r="S51" i="12"/>
  <c r="X60" i="12"/>
  <c r="W86" i="12"/>
  <c r="Y85" i="12"/>
  <c r="P85" i="12"/>
  <c r="R84" i="12"/>
  <c r="W82" i="12"/>
  <c r="Y81" i="12"/>
  <c r="P81" i="12"/>
  <c r="R80" i="12"/>
  <c r="W78" i="12"/>
  <c r="S87" i="12"/>
  <c r="X85" i="12"/>
  <c r="S83" i="12"/>
  <c r="V82" i="12"/>
  <c r="X81" i="12"/>
  <c r="S79" i="12"/>
  <c r="V78" i="12"/>
  <c r="V81" i="12"/>
  <c r="V85" i="12"/>
  <c r="Y87" i="12"/>
  <c r="P87" i="12"/>
  <c r="R86" i="12"/>
  <c r="W84" i="12"/>
  <c r="Y83" i="12"/>
  <c r="P83" i="12"/>
  <c r="R82" i="12"/>
  <c r="W80" i="12"/>
  <c r="Y79" i="12"/>
  <c r="P79" i="12"/>
  <c r="R78" i="12"/>
  <c r="W85" i="12"/>
  <c r="X87" i="12"/>
  <c r="X83" i="12"/>
  <c r="S85" i="12"/>
  <c r="S81" i="12"/>
  <c r="X79" i="12"/>
  <c r="Y86" i="12"/>
  <c r="Y82" i="12"/>
  <c r="Y78" i="12"/>
  <c r="Y75" i="12"/>
  <c r="P75" i="12"/>
  <c r="S77" i="12"/>
  <c r="V76" i="12"/>
  <c r="X75" i="12"/>
  <c r="S69" i="12"/>
  <c r="V68" i="12"/>
  <c r="Y71" i="12"/>
  <c r="P71" i="12"/>
  <c r="S73" i="12"/>
  <c r="V72" i="12"/>
  <c r="X71" i="12"/>
  <c r="R77" i="12"/>
  <c r="W75" i="12"/>
  <c r="Y74" i="12"/>
  <c r="P74" i="12"/>
  <c r="R73" i="12"/>
  <c r="W71" i="12"/>
  <c r="Y70" i="12"/>
  <c r="P70" i="12"/>
  <c r="R69" i="12"/>
  <c r="V71" i="12"/>
  <c r="S68" i="12"/>
  <c r="V75" i="12"/>
  <c r="Y77" i="12"/>
  <c r="P77" i="12"/>
  <c r="R68" i="12"/>
  <c r="S75" i="12"/>
  <c r="S71" i="12"/>
  <c r="X77" i="12"/>
  <c r="X73" i="12"/>
  <c r="Y76" i="12"/>
  <c r="Y72" i="12"/>
  <c r="Y68" i="12"/>
  <c r="V67" i="12"/>
  <c r="X66" i="12"/>
  <c r="S67" i="12"/>
  <c r="V66" i="12"/>
  <c r="S66" i="12"/>
  <c r="W66" i="12"/>
  <c r="R67" i="12"/>
  <c r="Z67" i="12"/>
  <c r="Y67" i="12"/>
  <c r="P67" i="12"/>
  <c r="R66" i="12"/>
  <c r="X67" i="12"/>
  <c r="Z66" i="12"/>
  <c r="Y66" i="12"/>
  <c r="S63" i="12"/>
  <c r="S59" i="12"/>
  <c r="S55" i="12"/>
  <c r="W64" i="12"/>
  <c r="Y63" i="12"/>
  <c r="P63" i="12"/>
  <c r="R62" i="12"/>
  <c r="W60" i="12"/>
  <c r="Y59" i="12"/>
  <c r="P59" i="12"/>
  <c r="R58" i="12"/>
  <c r="W56" i="12"/>
  <c r="Y55" i="12"/>
  <c r="P55" i="12"/>
  <c r="R54" i="12"/>
  <c r="S61" i="12"/>
  <c r="V60" i="12"/>
  <c r="X59" i="12"/>
  <c r="S57" i="12"/>
  <c r="V56" i="12"/>
  <c r="X55" i="12"/>
  <c r="S53" i="12"/>
  <c r="W63" i="12"/>
  <c r="W59" i="12"/>
  <c r="X63" i="12"/>
  <c r="S64" i="12"/>
  <c r="V63" i="12"/>
  <c r="S60" i="12"/>
  <c r="V59" i="12"/>
  <c r="S56" i="12"/>
  <c r="V55" i="12"/>
  <c r="Y65" i="12"/>
  <c r="Y61" i="12"/>
  <c r="Y57" i="12"/>
  <c r="Y53" i="12"/>
  <c r="X48" i="12"/>
  <c r="Z47" i="12"/>
  <c r="W48" i="12"/>
  <c r="Y47" i="12"/>
  <c r="P47" i="12"/>
  <c r="W44" i="12"/>
  <c r="Y43" i="12"/>
  <c r="P43" i="12"/>
  <c r="V48" i="12"/>
  <c r="X47" i="12"/>
  <c r="Z46" i="12"/>
  <c r="S45" i="12"/>
  <c r="X43" i="12"/>
  <c r="V52" i="12"/>
  <c r="X51" i="12"/>
  <c r="Z50" i="12"/>
  <c r="S49" i="12"/>
  <c r="V44" i="12"/>
  <c r="S41" i="12"/>
  <c r="W51" i="12"/>
  <c r="Y50" i="12"/>
  <c r="P50" i="12"/>
  <c r="R49" i="12"/>
  <c r="W47" i="12"/>
  <c r="Y46" i="12"/>
  <c r="P46" i="12"/>
  <c r="R45" i="12"/>
  <c r="W43" i="12"/>
  <c r="Y42" i="12"/>
  <c r="P42" i="12"/>
  <c r="R41" i="12"/>
  <c r="Y52" i="12"/>
  <c r="P52" i="12"/>
  <c r="X52" i="12"/>
  <c r="S48" i="12"/>
  <c r="V47" i="12"/>
  <c r="S44" i="12"/>
  <c r="V43" i="12"/>
  <c r="W52" i="12"/>
  <c r="Y51" i="12"/>
  <c r="P51" i="12"/>
  <c r="S52" i="12"/>
  <c r="V51" i="12"/>
  <c r="Y49" i="12"/>
  <c r="Y45" i="12"/>
  <c r="Y41" i="12"/>
  <c r="X39" i="12"/>
  <c r="S37" i="12"/>
  <c r="V36" i="12"/>
  <c r="X35" i="12"/>
  <c r="W39" i="12"/>
  <c r="Y38" i="12"/>
  <c r="P38" i="12"/>
  <c r="R37" i="12"/>
  <c r="W35" i="12"/>
  <c r="Z39" i="12"/>
  <c r="V39" i="12"/>
  <c r="S36" i="12"/>
  <c r="V35" i="12"/>
  <c r="S39" i="12"/>
  <c r="S35" i="12"/>
  <c r="R39" i="12"/>
  <c r="Y36" i="12"/>
  <c r="R35" i="12"/>
  <c r="Y39" i="12"/>
  <c r="Y35" i="1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F83" i="2"/>
  <c r="E69" i="2"/>
  <c r="E84" i="2"/>
  <c r="F71" i="2"/>
  <c r="E67" i="2"/>
  <c r="E85" i="2"/>
  <c r="F80" i="2"/>
  <c r="E39" i="2"/>
  <c r="F86" i="2"/>
  <c r="F45" i="2"/>
  <c r="F35" i="2"/>
  <c r="F43" i="2"/>
  <c r="E47" i="2"/>
  <c r="F72" i="2"/>
  <c r="E53" i="2"/>
  <c r="F59" i="2"/>
  <c r="F40" i="2"/>
  <c r="E64" i="2"/>
  <c r="E75" i="2"/>
  <c r="E50" i="2"/>
  <c r="F54" i="2"/>
  <c r="F57" i="2"/>
  <c r="E58" i="2"/>
  <c r="F38" i="2"/>
  <c r="F77" i="2"/>
  <c r="F41" i="2"/>
  <c r="E44" i="2"/>
  <c r="F39" i="2"/>
  <c r="E60" i="2"/>
  <c r="E35" i="2"/>
  <c r="F53" i="2"/>
  <c r="E65" i="2"/>
  <c r="E59" i="2"/>
  <c r="F60" i="2"/>
  <c r="F79" i="2"/>
  <c r="E80" i="2"/>
  <c r="E61" i="2"/>
  <c r="F70" i="2"/>
  <c r="E46" i="2"/>
  <c r="F67" i="2"/>
  <c r="F65" i="2"/>
  <c r="E74" i="2"/>
  <c r="E76" i="2"/>
  <c r="F81" i="2"/>
  <c r="E82" i="2"/>
  <c r="F68" i="2"/>
  <c r="F50" i="2"/>
  <c r="E78" i="2"/>
  <c r="E77" i="2"/>
  <c r="E40" i="2"/>
  <c r="F44" i="2"/>
  <c r="F85" i="2"/>
  <c r="F84" i="2"/>
  <c r="F78" i="2"/>
  <c r="E79" i="2"/>
  <c r="F56" i="2"/>
  <c r="E57" i="2"/>
  <c r="F66" i="2"/>
  <c r="F73" i="2"/>
  <c r="E55" i="2"/>
  <c r="E42" i="2"/>
  <c r="F51" i="2"/>
  <c r="E36" i="2"/>
  <c r="E45" i="2"/>
  <c r="F55" i="2"/>
  <c r="E70" i="2"/>
  <c r="E56" i="2"/>
  <c r="F82" i="2"/>
  <c r="F47" i="2"/>
  <c r="E43" i="2"/>
  <c r="E87" i="2"/>
  <c r="E38" i="2"/>
  <c r="E71" i="2"/>
  <c r="E48" i="2"/>
  <c r="F74" i="2"/>
  <c r="E37" i="2"/>
  <c r="F37" i="2"/>
  <c r="E62" i="2"/>
  <c r="E51" i="2"/>
  <c r="F69" i="2"/>
  <c r="F48" i="2"/>
  <c r="E68" i="2"/>
  <c r="F63" i="2"/>
  <c r="F36" i="2"/>
  <c r="F52" i="2"/>
  <c r="E72" i="2"/>
  <c r="F62" i="2"/>
  <c r="F58" i="2"/>
  <c r="F46" i="2"/>
  <c r="E81" i="2"/>
  <c r="F64" i="2"/>
  <c r="E73" i="2"/>
  <c r="E54" i="2"/>
  <c r="F87" i="2"/>
  <c r="F49" i="2"/>
  <c r="F61" i="2"/>
  <c r="E83" i="2"/>
  <c r="E49" i="2"/>
  <c r="F42" i="2"/>
  <c r="F76" i="2"/>
  <c r="E52" i="2"/>
  <c r="E41" i="2"/>
  <c r="E86" i="2"/>
  <c r="E63" i="2"/>
  <c r="F75" i="2"/>
  <c r="E66" i="2"/>
  <c r="R36" i="12" l="1"/>
  <c r="G62" i="2"/>
  <c r="G49" i="2"/>
  <c r="G68" i="2"/>
  <c r="G79" i="2"/>
  <c r="G71" i="2"/>
  <c r="G63" i="2"/>
  <c r="G55" i="2"/>
  <c r="G47" i="2"/>
  <c r="G39" i="2"/>
  <c r="G54" i="2"/>
  <c r="G46" i="2"/>
  <c r="G81" i="2"/>
  <c r="G73" i="2"/>
  <c r="G65" i="2"/>
  <c r="G60" i="2"/>
  <c r="G82" i="2"/>
  <c r="G74" i="2"/>
  <c r="G66" i="2"/>
  <c r="G58" i="2"/>
  <c r="G50" i="2"/>
  <c r="G42" i="2"/>
  <c r="G57" i="2"/>
  <c r="G41" i="2"/>
  <c r="G52" i="2"/>
  <c r="G87" i="2"/>
  <c r="G85" i="2"/>
  <c r="G77" i="2"/>
  <c r="G69" i="2"/>
  <c r="G61" i="2"/>
  <c r="G53" i="2"/>
  <c r="G45" i="2"/>
  <c r="G37" i="2"/>
  <c r="G38" i="2"/>
  <c r="G44" i="2"/>
  <c r="G36" i="2"/>
  <c r="G80" i="2"/>
  <c r="G72" i="2"/>
  <c r="G64" i="2"/>
  <c r="G56" i="2"/>
  <c r="G48" i="2"/>
  <c r="G40" i="2"/>
  <c r="G86" i="2"/>
  <c r="G78" i="2"/>
  <c r="G70" i="2"/>
  <c r="G84" i="2"/>
  <c r="G76" i="2"/>
  <c r="G83" i="2"/>
  <c r="G75" i="2"/>
  <c r="G67" i="2"/>
  <c r="G59" i="2"/>
  <c r="G51" i="2"/>
  <c r="G43" i="2"/>
  <c r="G35" i="2"/>
  <c r="Q90" i="12" l="1"/>
  <c r="R90" i="12" s="1"/>
  <c r="M88" i="2"/>
  <c r="Q6" i="12"/>
  <c r="P6" i="12" s="1"/>
  <c r="Q7" i="12"/>
  <c r="W7" i="12" s="1"/>
  <c r="Q8" i="12"/>
  <c r="R8" i="12" s="1"/>
  <c r="Q9" i="12"/>
  <c r="R9" i="12" s="1"/>
  <c r="Q10" i="12"/>
  <c r="P10" i="12" s="1"/>
  <c r="Q11" i="12"/>
  <c r="W11" i="12" s="1"/>
  <c r="Q12" i="12"/>
  <c r="S12" i="12" s="1"/>
  <c r="Q13" i="12"/>
  <c r="R13" i="12" s="1"/>
  <c r="Q14" i="12"/>
  <c r="P14" i="12" s="1"/>
  <c r="Q15" i="12"/>
  <c r="P15" i="12" s="1"/>
  <c r="Q16" i="12"/>
  <c r="Q17" i="12"/>
  <c r="R17" i="12" s="1"/>
  <c r="Q18" i="12"/>
  <c r="P18" i="12" s="1"/>
  <c r="Q19" i="12"/>
  <c r="P19" i="12" s="1"/>
  <c r="Q20" i="12"/>
  <c r="W20" i="12" s="1"/>
  <c r="Q21" i="12"/>
  <c r="R21" i="12" s="1"/>
  <c r="Q22" i="12"/>
  <c r="P22" i="12" s="1"/>
  <c r="Q23" i="12"/>
  <c r="P23" i="12" s="1"/>
  <c r="Q24" i="12"/>
  <c r="W24" i="12" s="1"/>
  <c r="Q25" i="12"/>
  <c r="R25" i="12" s="1"/>
  <c r="Q26" i="12"/>
  <c r="P26" i="12" s="1"/>
  <c r="Q27" i="12"/>
  <c r="P27" i="12" s="1"/>
  <c r="Q28" i="12"/>
  <c r="S28" i="12" s="1"/>
  <c r="Q29" i="12"/>
  <c r="R29" i="12" s="1"/>
  <c r="Q30" i="12"/>
  <c r="Z30" i="12" s="1"/>
  <c r="Q31" i="12"/>
  <c r="P31" i="12" s="1"/>
  <c r="Q32" i="12"/>
  <c r="Q33" i="12"/>
  <c r="Q34" i="12"/>
  <c r="Q5" i="12"/>
  <c r="W5" i="1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5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F142" i="2"/>
  <c r="F13" i="2"/>
  <c r="E145" i="2"/>
  <c r="E149" i="2"/>
  <c r="E144" i="2"/>
  <c r="E16" i="2"/>
  <c r="F143" i="2"/>
  <c r="F144" i="2"/>
  <c r="F141" i="2"/>
  <c r="F149" i="2"/>
  <c r="E139" i="2"/>
  <c r="E11" i="2"/>
  <c r="E9" i="2"/>
  <c r="E6" i="2"/>
  <c r="E12" i="2"/>
  <c r="F17" i="2"/>
  <c r="F21" i="2"/>
  <c r="F139" i="2"/>
  <c r="F5" i="2"/>
  <c r="E5" i="2"/>
  <c r="E142" i="2"/>
  <c r="G42" i="3"/>
  <c r="E146" i="2"/>
  <c r="E19" i="2"/>
  <c r="F19" i="2"/>
  <c r="F146" i="2"/>
  <c r="E13" i="2"/>
  <c r="E8" i="2"/>
  <c r="E10" i="2"/>
  <c r="E150" i="2"/>
  <c r="F20" i="2"/>
  <c r="F14" i="2"/>
  <c r="F140" i="2"/>
  <c r="F11" i="2"/>
  <c r="F12" i="2"/>
  <c r="F10" i="2"/>
  <c r="E15" i="2"/>
  <c r="E148" i="2"/>
  <c r="F6" i="2"/>
  <c r="F150" i="2"/>
  <c r="F9" i="2"/>
  <c r="E151" i="2"/>
  <c r="F8" i="2"/>
  <c r="E14" i="2"/>
  <c r="F148" i="2"/>
  <c r="F145" i="2"/>
  <c r="E7" i="2"/>
  <c r="F16" i="2"/>
  <c r="F18" i="2"/>
  <c r="F151" i="2"/>
  <c r="G88" i="2"/>
  <c r="E20" i="2"/>
  <c r="E143" i="2"/>
  <c r="E140" i="2"/>
  <c r="E18" i="2"/>
  <c r="E21" i="2"/>
  <c r="E141" i="2"/>
  <c r="E147" i="2"/>
  <c r="F15" i="2"/>
  <c r="F147" i="2"/>
  <c r="F7" i="2"/>
  <c r="E17" i="2"/>
  <c r="X31" i="12" l="1"/>
  <c r="S24" i="12"/>
  <c r="X22" i="12"/>
  <c r="Z23" i="12"/>
  <c r="Z7" i="12"/>
  <c r="W23" i="12"/>
  <c r="Z11" i="12"/>
  <c r="V23" i="12"/>
  <c r="S23" i="12"/>
  <c r="X10" i="12"/>
  <c r="W10" i="12"/>
  <c r="S9" i="12"/>
  <c r="S11" i="12"/>
  <c r="Z29" i="12"/>
  <c r="R24" i="12"/>
  <c r="V12" i="12"/>
  <c r="X27" i="12"/>
  <c r="R12" i="12"/>
  <c r="Y9" i="12"/>
  <c r="Z90" i="12"/>
  <c r="Y90" i="12"/>
  <c r="P90" i="12"/>
  <c r="X90" i="12"/>
  <c r="V90" i="12"/>
  <c r="W90" i="12"/>
  <c r="S90" i="12"/>
  <c r="Y5" i="12"/>
  <c r="W27" i="12"/>
  <c r="Z24" i="12"/>
  <c r="X19" i="12"/>
  <c r="Z15" i="12"/>
  <c r="Z5" i="12"/>
  <c r="S27" i="12"/>
  <c r="V24" i="12"/>
  <c r="W19" i="12"/>
  <c r="X15" i="12"/>
  <c r="Z12" i="12"/>
  <c r="Z10" i="12"/>
  <c r="P9" i="12"/>
  <c r="W15" i="12"/>
  <c r="Z18" i="12"/>
  <c r="V15" i="12"/>
  <c r="Z26" i="12"/>
  <c r="X26" i="12"/>
  <c r="Z21" i="12"/>
  <c r="W18" i="12"/>
  <c r="S15" i="12"/>
  <c r="W31" i="12"/>
  <c r="Z27" i="12"/>
  <c r="Z25" i="12"/>
  <c r="Z20" i="12"/>
  <c r="Z14" i="12"/>
  <c r="X11" i="12"/>
  <c r="X9" i="12"/>
  <c r="W16" i="12"/>
  <c r="V16" i="12"/>
  <c r="R16" i="12"/>
  <c r="S16" i="12"/>
  <c r="P34" i="12"/>
  <c r="X34" i="12"/>
  <c r="Z34" i="12"/>
  <c r="X5" i="12"/>
  <c r="V5" i="12"/>
  <c r="R5" i="12"/>
  <c r="R33" i="12"/>
  <c r="Z33" i="12"/>
  <c r="P30" i="12"/>
  <c r="X30" i="12"/>
  <c r="W32" i="12"/>
  <c r="R32" i="12"/>
  <c r="S32" i="12"/>
  <c r="V32" i="12"/>
  <c r="Z32" i="12"/>
  <c r="P5" i="12"/>
  <c r="S5" i="12"/>
  <c r="W28" i="12"/>
  <c r="V28" i="12"/>
  <c r="Z28" i="12"/>
  <c r="R28" i="12"/>
  <c r="Z31" i="12"/>
  <c r="Z19" i="12"/>
  <c r="X18" i="12"/>
  <c r="V9" i="12"/>
  <c r="X7" i="12"/>
  <c r="X20" i="12"/>
  <c r="X14" i="12"/>
  <c r="S7" i="12"/>
  <c r="V31" i="12"/>
  <c r="Z22" i="12"/>
  <c r="V20" i="12"/>
  <c r="V19" i="12"/>
  <c r="Z17" i="12"/>
  <c r="W14" i="12"/>
  <c r="V8" i="12"/>
  <c r="Z6" i="12"/>
  <c r="S31" i="12"/>
  <c r="V27" i="12"/>
  <c r="X23" i="12"/>
  <c r="W22" i="12"/>
  <c r="S20" i="12"/>
  <c r="S19" i="12"/>
  <c r="V11" i="12"/>
  <c r="Z9" i="12"/>
  <c r="W6" i="12"/>
  <c r="R20" i="12"/>
  <c r="V6" i="12"/>
  <c r="S8" i="12"/>
  <c r="V7" i="12"/>
  <c r="X6" i="12"/>
  <c r="W34" i="12"/>
  <c r="Y33" i="12"/>
  <c r="P33" i="12"/>
  <c r="X17" i="12"/>
  <c r="Z16" i="12"/>
  <c r="V14" i="12"/>
  <c r="X13" i="12"/>
  <c r="P17" i="12"/>
  <c r="V34" i="12"/>
  <c r="X33" i="12"/>
  <c r="V30" i="12"/>
  <c r="X29" i="12"/>
  <c r="V22" i="12"/>
  <c r="X21" i="12"/>
  <c r="V18" i="12"/>
  <c r="V10" i="12"/>
  <c r="Z8" i="12"/>
  <c r="W33" i="12"/>
  <c r="Y32" i="12"/>
  <c r="P32" i="12"/>
  <c r="R31" i="12"/>
  <c r="W29" i="12"/>
  <c r="Y28" i="12"/>
  <c r="P28" i="12"/>
  <c r="R27" i="12"/>
  <c r="W25" i="12"/>
  <c r="Y24" i="12"/>
  <c r="P24" i="12"/>
  <c r="R23" i="12"/>
  <c r="W21" i="12"/>
  <c r="Y20" i="12"/>
  <c r="P20" i="12"/>
  <c r="R19" i="12"/>
  <c r="W17" i="12"/>
  <c r="Y16" i="12"/>
  <c r="P16" i="12"/>
  <c r="R15" i="12"/>
  <c r="W13" i="12"/>
  <c r="Y12" i="12"/>
  <c r="P12" i="12"/>
  <c r="R11" i="12"/>
  <c r="W9" i="12"/>
  <c r="Y8" i="12"/>
  <c r="P8" i="12"/>
  <c r="R7" i="12"/>
  <c r="W26" i="12"/>
  <c r="Y25" i="12"/>
  <c r="P25" i="12"/>
  <c r="Y21" i="12"/>
  <c r="P21" i="12"/>
  <c r="Y17" i="12"/>
  <c r="S10" i="12"/>
  <c r="S6" i="12"/>
  <c r="Z13" i="12"/>
  <c r="W30" i="12"/>
  <c r="Y29" i="12"/>
  <c r="P29" i="12"/>
  <c r="Y13" i="12"/>
  <c r="P13" i="12"/>
  <c r="V26" i="12"/>
  <c r="X25" i="12"/>
  <c r="S34" i="12"/>
  <c r="V33" i="12"/>
  <c r="X32" i="12"/>
  <c r="S30" i="12"/>
  <c r="V29" i="12"/>
  <c r="X28" i="12"/>
  <c r="S26" i="12"/>
  <c r="V25" i="12"/>
  <c r="X24" i="12"/>
  <c r="S22" i="12"/>
  <c r="V21" i="12"/>
  <c r="S18" i="12"/>
  <c r="V17" i="12"/>
  <c r="X16" i="12"/>
  <c r="S14" i="12"/>
  <c r="V13" i="12"/>
  <c r="X12" i="12"/>
  <c r="X8" i="12"/>
  <c r="R34" i="12"/>
  <c r="Y31" i="12"/>
  <c r="R30" i="12"/>
  <c r="Y27" i="12"/>
  <c r="R26" i="12"/>
  <c r="Y23" i="12"/>
  <c r="R22" i="12"/>
  <c r="Y19" i="12"/>
  <c r="R18" i="12"/>
  <c r="Y15" i="12"/>
  <c r="R14" i="12"/>
  <c r="W12" i="12"/>
  <c r="Y11" i="12"/>
  <c r="P11" i="12"/>
  <c r="R10" i="12"/>
  <c r="W8" i="12"/>
  <c r="Y7" i="12"/>
  <c r="P7" i="12"/>
  <c r="R6" i="12"/>
  <c r="S29" i="12"/>
  <c r="S25" i="12"/>
  <c r="S21" i="12"/>
  <c r="S17" i="12"/>
  <c r="S13" i="12"/>
  <c r="S33" i="12"/>
  <c r="Y34" i="12"/>
  <c r="Y30" i="12"/>
  <c r="Y26" i="12"/>
  <c r="Y22" i="12"/>
  <c r="Y18" i="12"/>
  <c r="Y14" i="12"/>
  <c r="Y10" i="12"/>
  <c r="Y6" i="12"/>
  <c r="G19" i="2"/>
  <c r="G17" i="2"/>
  <c r="G9" i="2"/>
  <c r="G20" i="2"/>
  <c r="G15" i="2"/>
  <c r="G7" i="2"/>
  <c r="G10" i="2"/>
  <c r="G13" i="2"/>
  <c r="G18" i="2"/>
  <c r="G21" i="2"/>
  <c r="G16" i="2"/>
  <c r="G8" i="2"/>
  <c r="G11" i="2"/>
  <c r="G12" i="2"/>
  <c r="G14" i="2"/>
  <c r="G6" i="2"/>
  <c r="G5" i="2"/>
  <c r="G151" i="2"/>
  <c r="G146" i="2"/>
  <c r="G143" i="2"/>
  <c r="G140" i="2"/>
  <c r="G148" i="2"/>
  <c r="G145" i="2"/>
  <c r="G144" i="2"/>
  <c r="G150" i="2"/>
  <c r="G141" i="2"/>
  <c r="G149" i="2"/>
  <c r="G142" i="2"/>
  <c r="G139" i="2"/>
  <c r="G147" i="2"/>
  <c r="O3" i="6"/>
  <c r="O3" i="5"/>
  <c r="O3" i="4"/>
  <c r="O3" i="3"/>
  <c r="O3" i="2"/>
  <c r="O42" i="4"/>
  <c r="O129" i="2"/>
  <c r="O101" i="2"/>
  <c r="O50" i="4"/>
  <c r="O49" i="4"/>
  <c r="O43" i="4"/>
  <c r="O52" i="4"/>
  <c r="O69" i="4"/>
  <c r="O15" i="6"/>
  <c r="O37" i="6"/>
  <c r="O56" i="6"/>
  <c r="O20" i="6"/>
  <c r="O43" i="6"/>
  <c r="O10" i="6"/>
  <c r="O42" i="6"/>
  <c r="O6" i="5"/>
  <c r="O26" i="5"/>
  <c r="O32" i="5"/>
  <c r="O18" i="5"/>
  <c r="O41" i="5"/>
  <c r="O31" i="5"/>
  <c r="O95" i="4"/>
  <c r="O71" i="4"/>
  <c r="O112" i="4"/>
  <c r="O93" i="4"/>
  <c r="O99" i="4"/>
  <c r="O114" i="4"/>
  <c r="O9" i="4"/>
  <c r="O125" i="4"/>
  <c r="O145" i="4"/>
  <c r="O154" i="4"/>
  <c r="O27" i="4"/>
  <c r="O165" i="4"/>
  <c r="O107" i="4"/>
  <c r="O120" i="4"/>
  <c r="O128" i="4"/>
  <c r="O119" i="4"/>
  <c r="O60" i="2"/>
  <c r="O36" i="2"/>
  <c r="O72" i="2"/>
  <c r="O39" i="2"/>
  <c r="O59" i="2"/>
  <c r="O56" i="2"/>
  <c r="O143" i="2"/>
  <c r="O112" i="2"/>
  <c r="O27" i="3"/>
  <c r="O117" i="2"/>
  <c r="O93" i="2"/>
  <c r="O9" i="2"/>
  <c r="O115" i="2"/>
  <c r="O141" i="2"/>
  <c r="O25" i="3"/>
  <c r="O149" i="2"/>
  <c r="O12" i="3"/>
  <c r="O58" i="4"/>
  <c r="O57" i="4"/>
  <c r="O51" i="4"/>
  <c r="O59" i="4"/>
  <c r="O9" i="6"/>
  <c r="O24" i="6"/>
  <c r="O27" i="6"/>
  <c r="O30" i="6"/>
  <c r="O45" i="6"/>
  <c r="O26" i="6"/>
  <c r="O47" i="6"/>
  <c r="O19" i="6"/>
  <c r="O7" i="5"/>
  <c r="O16" i="5"/>
  <c r="O27" i="5"/>
  <c r="O54" i="5"/>
  <c r="O20" i="5"/>
  <c r="O40" i="5"/>
  <c r="O6" i="4"/>
  <c r="O162" i="4"/>
  <c r="O108" i="4"/>
  <c r="O149" i="4"/>
  <c r="O94" i="4"/>
  <c r="O122" i="4"/>
  <c r="O106" i="4"/>
  <c r="O160" i="4"/>
  <c r="O130" i="4"/>
  <c r="O97" i="4"/>
  <c r="O124" i="4"/>
  <c r="O82" i="4"/>
  <c r="O137" i="4"/>
  <c r="O152" i="4"/>
  <c r="O140" i="4"/>
  <c r="O150" i="4"/>
  <c r="O76" i="2"/>
  <c r="O53" i="2"/>
  <c r="O73" i="2"/>
  <c r="O51" i="2"/>
  <c r="O38" i="2"/>
  <c r="O67" i="2"/>
  <c r="O6" i="2"/>
  <c r="O26" i="2"/>
  <c r="O31" i="3"/>
  <c r="O132" i="2"/>
  <c r="O8" i="3"/>
  <c r="O20" i="3"/>
  <c r="O11" i="3"/>
  <c r="O24" i="3"/>
  <c r="O125" i="2"/>
  <c r="O133" i="2"/>
  <c r="O107" i="2"/>
  <c r="O16" i="2"/>
  <c r="O130" i="2"/>
  <c r="O144" i="2"/>
  <c r="O116" i="2"/>
  <c r="O5" i="6"/>
  <c r="O15" i="3"/>
  <c r="O32" i="3"/>
  <c r="O33" i="3"/>
  <c r="O31" i="2"/>
  <c r="O24" i="2"/>
  <c r="O18" i="3"/>
  <c r="O34" i="3"/>
  <c r="O34" i="2"/>
  <c r="O39" i="4"/>
  <c r="O65" i="4"/>
  <c r="O40" i="4"/>
  <c r="O37" i="4"/>
  <c r="O53" i="6"/>
  <c r="O6" i="6"/>
  <c r="O31" i="6"/>
  <c r="O50" i="6"/>
  <c r="O58" i="6"/>
  <c r="O55" i="6"/>
  <c r="O21" i="6"/>
  <c r="O38" i="5"/>
  <c r="O52" i="5"/>
  <c r="O8" i="5"/>
  <c r="O24" i="5"/>
  <c r="O44" i="5"/>
  <c r="O48" i="5"/>
  <c r="O131" i="4"/>
  <c r="O104" i="4"/>
  <c r="O151" i="4"/>
  <c r="O76" i="4"/>
  <c r="O22" i="4"/>
  <c r="O109" i="4"/>
  <c r="O148" i="4"/>
  <c r="O73" i="4"/>
  <c r="O163" i="4"/>
  <c r="O98" i="4"/>
  <c r="O155" i="4"/>
  <c r="O115" i="4"/>
  <c r="O116" i="4"/>
  <c r="O15" i="4"/>
  <c r="O78" i="4"/>
  <c r="O118" i="4"/>
  <c r="O91" i="4"/>
  <c r="O47" i="2"/>
  <c r="O87" i="2"/>
  <c r="O58" i="2"/>
  <c r="O80" i="2"/>
  <c r="O37" i="2"/>
  <c r="O40" i="2"/>
  <c r="O20" i="2"/>
  <c r="O99" i="2"/>
  <c r="O10" i="2"/>
  <c r="O118" i="2"/>
  <c r="O97" i="2"/>
  <c r="O19" i="3"/>
  <c r="O105" i="2"/>
  <c r="O131" i="2"/>
  <c r="O121" i="2"/>
  <c r="O30" i="2"/>
  <c r="O100" i="2"/>
  <c r="O145" i="2"/>
  <c r="O109" i="2"/>
  <c r="O15" i="2"/>
  <c r="O124" i="2"/>
  <c r="O17" i="2"/>
  <c r="O117" i="4"/>
  <c r="O87" i="4"/>
  <c r="O127" i="4"/>
  <c r="O7" i="4"/>
  <c r="O110" i="4"/>
  <c r="O18" i="4"/>
  <c r="O31" i="4"/>
  <c r="O83" i="2"/>
  <c r="O79" i="2"/>
  <c r="O70" i="2"/>
  <c r="O46" i="2"/>
  <c r="O128" i="2"/>
  <c r="O114" i="2"/>
  <c r="O5" i="4"/>
  <c r="O9" i="3"/>
  <c r="O36" i="3"/>
  <c r="O150" i="2"/>
  <c r="O42" i="2"/>
  <c r="O91" i="2"/>
  <c r="O32" i="2"/>
  <c r="O123" i="2"/>
  <c r="O10" i="3"/>
  <c r="O47" i="4"/>
  <c r="O38" i="4"/>
  <c r="O48" i="4"/>
  <c r="O45" i="4"/>
  <c r="O49" i="6"/>
  <c r="O52" i="6"/>
  <c r="O41" i="6"/>
  <c r="O29" i="6"/>
  <c r="O18" i="6"/>
  <c r="O25" i="6"/>
  <c r="O32" i="6"/>
  <c r="O29" i="5"/>
  <c r="O28" i="5"/>
  <c r="O53" i="5"/>
  <c r="O47" i="5"/>
  <c r="O37" i="5"/>
  <c r="O23" i="5"/>
  <c r="O19" i="4"/>
  <c r="O138" i="4"/>
  <c r="O34" i="4"/>
  <c r="O13" i="4"/>
  <c r="O157" i="4"/>
  <c r="O17" i="4"/>
  <c r="O153" i="4"/>
  <c r="O156" i="4"/>
  <c r="O142" i="4"/>
  <c r="O43" i="2"/>
  <c r="O57" i="2"/>
  <c r="O64" i="2"/>
  <c r="O151" i="2"/>
  <c r="O14" i="2"/>
  <c r="O140" i="2"/>
  <c r="O7" i="3"/>
  <c r="O22" i="2"/>
  <c r="O25" i="2"/>
  <c r="O14" i="3"/>
  <c r="O21" i="3"/>
  <c r="O119" i="2"/>
  <c r="O127" i="2"/>
  <c r="O55" i="4"/>
  <c r="O46" i="4"/>
  <c r="O56" i="4"/>
  <c r="O53" i="4"/>
  <c r="O35" i="6"/>
  <c r="O22" i="6"/>
  <c r="O8" i="6"/>
  <c r="O16" i="6"/>
  <c r="O12" i="6"/>
  <c r="O11" i="6"/>
  <c r="O46" i="6"/>
  <c r="O19" i="5"/>
  <c r="O35" i="5"/>
  <c r="O42" i="5"/>
  <c r="O14" i="5"/>
  <c r="O11" i="5"/>
  <c r="O33" i="5"/>
  <c r="O79" i="4"/>
  <c r="O129" i="4"/>
  <c r="O83" i="4"/>
  <c r="O168" i="4"/>
  <c r="O100" i="4"/>
  <c r="O11" i="4"/>
  <c r="O164" i="4"/>
  <c r="O32" i="4"/>
  <c r="O26" i="4"/>
  <c r="O28" i="4"/>
  <c r="O111" i="4"/>
  <c r="O147" i="4"/>
  <c r="O33" i="4"/>
  <c r="O81" i="4"/>
  <c r="O8" i="4"/>
  <c r="O158" i="4"/>
  <c r="O86" i="2"/>
  <c r="O62" i="2"/>
  <c r="O78" i="2"/>
  <c r="O63" i="2"/>
  <c r="O49" i="2"/>
  <c r="O85" i="2"/>
  <c r="O146" i="2"/>
  <c r="O102" i="2"/>
  <c r="O7" i="2"/>
  <c r="O63" i="4"/>
  <c r="O54" i="4"/>
  <c r="O64" i="4"/>
  <c r="O61" i="4"/>
  <c r="O34" i="6"/>
  <c r="O39" i="6"/>
  <c r="O60" i="6"/>
  <c r="O28" i="6"/>
  <c r="O23" i="6"/>
  <c r="O36" i="6"/>
  <c r="O38" i="6"/>
  <c r="O12" i="5"/>
  <c r="O9" i="5"/>
  <c r="O36" i="5"/>
  <c r="O51" i="5"/>
  <c r="O10" i="5"/>
  <c r="O49" i="5"/>
  <c r="O166" i="4"/>
  <c r="O84" i="4"/>
  <c r="O90" i="4"/>
  <c r="O20" i="4"/>
  <c r="O21" i="4"/>
  <c r="O68" i="4"/>
  <c r="O144" i="4"/>
  <c r="O139" i="4"/>
  <c r="O101" i="4"/>
  <c r="O103" i="4"/>
  <c r="O161" i="4"/>
  <c r="O126" i="4"/>
  <c r="O10" i="4"/>
  <c r="O167" i="4"/>
  <c r="O159" i="4"/>
  <c r="O16" i="4"/>
  <c r="O69" i="2"/>
  <c r="O81" i="2"/>
  <c r="O75" i="2"/>
  <c r="O35" i="2"/>
  <c r="O68" i="2"/>
  <c r="O44" i="2"/>
  <c r="O65" i="2"/>
  <c r="O89" i="2"/>
  <c r="O6" i="3"/>
  <c r="O139" i="2"/>
  <c r="O30" i="3"/>
  <c r="O147" i="2"/>
  <c r="O22" i="3"/>
  <c r="O142" i="2"/>
  <c r="O104" i="2"/>
  <c r="O12" i="2"/>
  <c r="O28" i="3"/>
  <c r="O35" i="3"/>
  <c r="O94" i="2"/>
  <c r="O26" i="3"/>
  <c r="O29" i="2"/>
  <c r="O29" i="3"/>
  <c r="O66" i="2"/>
  <c r="O74" i="2"/>
  <c r="O13" i="3"/>
  <c r="O108" i="2"/>
  <c r="O120" i="2"/>
  <c r="O21" i="2"/>
  <c r="O88" i="2"/>
  <c r="O126" i="2"/>
  <c r="O103" i="2"/>
  <c r="O18" i="2"/>
  <c r="O90" i="2"/>
  <c r="O60" i="4"/>
  <c r="O62" i="4"/>
  <c r="O36" i="4"/>
  <c r="O66" i="4"/>
  <c r="O44" i="6"/>
  <c r="O62" i="6"/>
  <c r="O33" i="6"/>
  <c r="O17" i="6"/>
  <c r="O13" i="6"/>
  <c r="O51" i="6"/>
  <c r="O59" i="6"/>
  <c r="O39" i="5"/>
  <c r="O46" i="5"/>
  <c r="O13" i="5"/>
  <c r="O22" i="5"/>
  <c r="O34" i="5"/>
  <c r="O45" i="5"/>
  <c r="O132" i="4"/>
  <c r="O14" i="4"/>
  <c r="O24" i="4"/>
  <c r="O123" i="4"/>
  <c r="O96" i="4"/>
  <c r="O121" i="4"/>
  <c r="O12" i="4"/>
  <c r="O77" i="4"/>
  <c r="O92" i="4"/>
  <c r="O141" i="4"/>
  <c r="O88" i="4"/>
  <c r="O85" i="4"/>
  <c r="O86" i="4"/>
  <c r="O72" i="4"/>
  <c r="O29" i="4"/>
  <c r="O143" i="4"/>
  <c r="O41" i="2"/>
  <c r="O45" i="2"/>
  <c r="O54" i="2"/>
  <c r="O82" i="2"/>
  <c r="O48" i="2"/>
  <c r="O50" i="2"/>
  <c r="O77" i="2"/>
  <c r="O5" i="3"/>
  <c r="O98" i="2"/>
  <c r="O28" i="2"/>
  <c r="O16" i="3"/>
  <c r="O8" i="2"/>
  <c r="O33" i="2"/>
  <c r="O11" i="2"/>
  <c r="O17" i="3"/>
  <c r="O13" i="2"/>
  <c r="O95" i="2"/>
  <c r="O92" i="2"/>
  <c r="O23" i="3"/>
  <c r="O19" i="2"/>
  <c r="O96" i="2"/>
  <c r="O23" i="2"/>
  <c r="O41" i="4"/>
  <c r="O35" i="4"/>
  <c r="O44" i="4"/>
  <c r="O67" i="4"/>
  <c r="O54" i="6"/>
  <c r="O7" i="6"/>
  <c r="O57" i="6"/>
  <c r="O40" i="6"/>
  <c r="O61" i="6"/>
  <c r="O14" i="6"/>
  <c r="O48" i="6"/>
  <c r="O30" i="5"/>
  <c r="O17" i="5"/>
  <c r="O50" i="5"/>
  <c r="O21" i="5"/>
  <c r="O43" i="5"/>
  <c r="O25" i="5"/>
  <c r="O146" i="4"/>
  <c r="O134" i="4"/>
  <c r="O113" i="4"/>
  <c r="O70" i="4"/>
  <c r="O105" i="4"/>
  <c r="O80" i="4"/>
  <c r="O133" i="4"/>
  <c r="O75" i="4"/>
  <c r="O23" i="4"/>
  <c r="O30" i="4"/>
  <c r="O102" i="4"/>
  <c r="O89" i="4"/>
  <c r="O25" i="4"/>
  <c r="O74" i="4"/>
  <c r="O136" i="4"/>
  <c r="O135" i="4"/>
  <c r="O61" i="2"/>
  <c r="O84" i="2"/>
  <c r="O52" i="2"/>
  <c r="O55" i="2"/>
  <c r="O71" i="2"/>
  <c r="O106" i="2"/>
  <c r="O5" i="2"/>
  <c r="O148" i="2"/>
  <c r="O5" i="5"/>
  <c r="O122" i="2"/>
  <c r="O27" i="2"/>
  <c r="O113" i="2"/>
  <c r="O111" i="2"/>
  <c r="O110" i="2"/>
  <c r="AT67" i="12" l="1"/>
  <c r="AT44" i="12"/>
  <c r="AT35" i="12"/>
  <c r="AT41" i="12"/>
  <c r="AT66" i="12"/>
  <c r="AT36" i="12"/>
  <c r="AT62" i="12"/>
  <c r="AT60" i="12"/>
  <c r="AT70" i="12"/>
  <c r="AT61" i="12"/>
  <c r="AT64" i="12"/>
  <c r="AT54" i="12"/>
  <c r="AT63" i="12"/>
  <c r="AT53" i="12"/>
  <c r="AT56" i="12"/>
  <c r="AT46" i="12"/>
  <c r="AT55" i="12"/>
  <c r="AT45" i="12"/>
  <c r="AT48" i="12"/>
  <c r="AT38" i="12"/>
  <c r="AT47" i="12"/>
  <c r="AT37" i="12"/>
  <c r="AT40" i="12"/>
  <c r="AT65" i="12"/>
  <c r="AT39" i="12"/>
  <c r="AT59" i="12"/>
  <c r="AT51" i="12"/>
  <c r="AT57" i="12"/>
  <c r="AT58" i="12"/>
  <c r="AT52" i="12"/>
  <c r="AT43" i="12"/>
  <c r="AT49" i="12"/>
  <c r="AT50" i="12"/>
  <c r="AT42" i="12"/>
  <c r="T71" i="12"/>
  <c r="T77" i="12"/>
  <c r="T65" i="12"/>
  <c r="T85" i="12"/>
  <c r="T46" i="12"/>
  <c r="T40" i="12"/>
  <c r="T67" i="12"/>
  <c r="T56" i="12"/>
  <c r="T74" i="12"/>
  <c r="T50" i="12"/>
  <c r="T44" i="12"/>
  <c r="T42" i="12"/>
  <c r="T70" i="12"/>
  <c r="T37" i="12"/>
  <c r="T38" i="12"/>
  <c r="T59" i="12"/>
  <c r="T55" i="12"/>
  <c r="T48" i="12"/>
  <c r="T68" i="12"/>
  <c r="T49" i="12"/>
  <c r="T64" i="12"/>
  <c r="T80" i="12"/>
  <c r="T51" i="12"/>
  <c r="T39" i="12"/>
  <c r="T52" i="12"/>
  <c r="T82" i="12"/>
  <c r="T35" i="12"/>
  <c r="T63" i="12"/>
  <c r="T79" i="12"/>
  <c r="T58" i="12"/>
  <c r="T73" i="12"/>
  <c r="T72" i="12"/>
  <c r="T66" i="12"/>
  <c r="T54" i="12"/>
  <c r="T75" i="12"/>
  <c r="T78" i="12"/>
  <c r="T57" i="12"/>
  <c r="T87" i="12"/>
  <c r="T53" i="12"/>
  <c r="T36" i="12"/>
  <c r="T84" i="12"/>
  <c r="T45" i="12"/>
  <c r="T81" i="12"/>
  <c r="T62" i="12"/>
  <c r="T83" i="12"/>
  <c r="T47" i="12"/>
  <c r="T76" i="12"/>
  <c r="T60" i="12"/>
  <c r="T61" i="12"/>
  <c r="T41" i="12"/>
  <c r="T69" i="12"/>
  <c r="T86" i="12"/>
  <c r="T43" i="12"/>
  <c r="T9" i="12"/>
  <c r="T19" i="12"/>
  <c r="T16" i="12"/>
  <c r="T21" i="12"/>
  <c r="T5" i="12"/>
  <c r="T20" i="12"/>
  <c r="T15" i="12"/>
  <c r="T17" i="12"/>
  <c r="T18" i="12"/>
  <c r="T13" i="12"/>
  <c r="T11" i="12"/>
  <c r="T8" i="12"/>
  <c r="T14" i="12"/>
  <c r="T6" i="12"/>
  <c r="T7" i="12"/>
  <c r="T90" i="12"/>
  <c r="T12" i="12"/>
  <c r="T10" i="12"/>
  <c r="T22" i="12"/>
  <c r="T30" i="12"/>
  <c r="T29" i="12"/>
  <c r="T28" i="12"/>
  <c r="T27" i="12"/>
  <c r="T34" i="12"/>
  <c r="T26" i="12"/>
  <c r="T33" i="12"/>
  <c r="T25" i="12"/>
  <c r="T32" i="12"/>
  <c r="T24" i="12"/>
  <c r="T31" i="12"/>
  <c r="T23" i="12"/>
  <c r="O3" i="1"/>
  <c r="BQ6" i="12"/>
  <c r="BP6" i="12" s="1"/>
  <c r="BQ7" i="12"/>
  <c r="BY7" i="12" s="1"/>
  <c r="BQ8" i="12"/>
  <c r="BX8" i="12" s="1"/>
  <c r="BQ9" i="12"/>
  <c r="BW9" i="12" s="1"/>
  <c r="BQ10" i="12"/>
  <c r="BQ11" i="12"/>
  <c r="BZ11" i="12" s="1"/>
  <c r="BQ12" i="12"/>
  <c r="BR12" i="12" s="1"/>
  <c r="BQ13" i="12"/>
  <c r="BV13" i="12" s="1"/>
  <c r="BQ14" i="12"/>
  <c r="BY14" i="12" s="1"/>
  <c r="BQ15" i="12"/>
  <c r="BY15" i="12" s="1"/>
  <c r="BQ16" i="12"/>
  <c r="BR16" i="12" s="1"/>
  <c r="BQ17" i="12"/>
  <c r="BW17" i="12" s="1"/>
  <c r="BQ18" i="12"/>
  <c r="BR18" i="12" s="1"/>
  <c r="BQ19" i="12"/>
  <c r="BP19" i="12" s="1"/>
  <c r="BQ20" i="12"/>
  <c r="BS20" i="12" s="1"/>
  <c r="BQ21" i="12"/>
  <c r="BV21" i="12" s="1"/>
  <c r="BQ24" i="12"/>
  <c r="BR24" i="12" s="1"/>
  <c r="BQ25" i="12"/>
  <c r="BX25" i="12" s="1"/>
  <c r="BQ26" i="12"/>
  <c r="BS26" i="12" s="1"/>
  <c r="BQ27" i="12"/>
  <c r="BR27" i="12" s="1"/>
  <c r="BQ28" i="12"/>
  <c r="BS28" i="12" s="1"/>
  <c r="BQ29" i="12"/>
  <c r="BV29" i="12" s="1"/>
  <c r="BQ30" i="12"/>
  <c r="BV30" i="12" s="1"/>
  <c r="BQ33" i="12"/>
  <c r="BV33" i="12" s="1"/>
  <c r="BQ34" i="12"/>
  <c r="BX34" i="12" s="1"/>
  <c r="BQ35" i="12"/>
  <c r="BW35" i="12" s="1"/>
  <c r="BQ36" i="12"/>
  <c r="BS36" i="12" s="1"/>
  <c r="BQ37" i="12"/>
  <c r="BS37" i="12" s="1"/>
  <c r="BQ38" i="12"/>
  <c r="BP38" i="12" s="1"/>
  <c r="BQ39" i="12"/>
  <c r="BZ39" i="12" s="1"/>
  <c r="BQ40" i="12"/>
  <c r="BS40" i="12" s="1"/>
  <c r="BQ41" i="12"/>
  <c r="BP41" i="12" s="1"/>
  <c r="BQ42" i="12"/>
  <c r="BP42" i="12" s="1"/>
  <c r="BQ43" i="12"/>
  <c r="BW43" i="12" s="1"/>
  <c r="BQ44" i="12"/>
  <c r="BY44" i="12" s="1"/>
  <c r="BQ45" i="12"/>
  <c r="BV45" i="12" s="1"/>
  <c r="BQ46" i="12"/>
  <c r="BS46" i="12" s="1"/>
  <c r="BQ47" i="12"/>
  <c r="BP47" i="12" s="1"/>
  <c r="BQ48" i="12"/>
  <c r="BZ48" i="12" s="1"/>
  <c r="BQ49" i="12"/>
  <c r="BS49" i="12" s="1"/>
  <c r="BQ52" i="12"/>
  <c r="BV52" i="12" s="1"/>
  <c r="BQ53" i="12"/>
  <c r="BP53" i="12" s="1"/>
  <c r="BQ54" i="12"/>
  <c r="BR54" i="12" s="1"/>
  <c r="BQ55" i="12"/>
  <c r="BV55" i="12" s="1"/>
  <c r="BQ56" i="12"/>
  <c r="BV56" i="12" s="1"/>
  <c r="BQ57" i="12"/>
  <c r="BS57" i="12" s="1"/>
  <c r="BQ58" i="12"/>
  <c r="BS58" i="12" s="1"/>
  <c r="BQ59" i="12"/>
  <c r="BZ59" i="12" s="1"/>
  <c r="BQ60" i="12"/>
  <c r="BV60" i="12" s="1"/>
  <c r="BQ61" i="12"/>
  <c r="BV61" i="12" s="1"/>
  <c r="BQ62" i="12"/>
  <c r="BP62" i="12" s="1"/>
  <c r="BQ63" i="12"/>
  <c r="BS63" i="12" s="1"/>
  <c r="BQ64" i="12"/>
  <c r="BQ65" i="12"/>
  <c r="BP65" i="12" s="1"/>
  <c r="BQ66" i="12"/>
  <c r="BS66" i="12" s="1"/>
  <c r="BQ67" i="12"/>
  <c r="BR67" i="12" s="1"/>
  <c r="BQ68" i="12"/>
  <c r="BQ5" i="12"/>
  <c r="BX5" i="12" s="1"/>
  <c r="BD6" i="12"/>
  <c r="BC6" i="12" s="1"/>
  <c r="BD7" i="12"/>
  <c r="BL7" i="12" s="1"/>
  <c r="BD8" i="12"/>
  <c r="BK8" i="12" s="1"/>
  <c r="BD9" i="12"/>
  <c r="BJ9" i="12" s="1"/>
  <c r="BD10" i="12"/>
  <c r="BI10" i="12" s="1"/>
  <c r="BD11" i="12"/>
  <c r="BF11" i="12" s="1"/>
  <c r="BD12" i="12"/>
  <c r="BD13" i="12"/>
  <c r="BF13" i="12" s="1"/>
  <c r="BD14" i="12"/>
  <c r="BC14" i="12" s="1"/>
  <c r="BD18" i="12"/>
  <c r="BL18" i="12" s="1"/>
  <c r="BD19" i="12"/>
  <c r="BK19" i="12" s="1"/>
  <c r="BD20" i="12"/>
  <c r="BJ20" i="12" s="1"/>
  <c r="BD21" i="12"/>
  <c r="BI21" i="12" s="1"/>
  <c r="BD22" i="12"/>
  <c r="BF22" i="12" s="1"/>
  <c r="BD23" i="12"/>
  <c r="BL23" i="12" s="1"/>
  <c r="BD24" i="12"/>
  <c r="BJ24" i="12" s="1"/>
  <c r="BD25" i="12"/>
  <c r="BC25" i="12" s="1"/>
  <c r="BD28" i="12"/>
  <c r="BL28" i="12" s="1"/>
  <c r="BD29" i="12"/>
  <c r="BK29" i="12" s="1"/>
  <c r="BD30" i="12"/>
  <c r="BJ30" i="12" s="1"/>
  <c r="BD31" i="12"/>
  <c r="BF31" i="12" s="1"/>
  <c r="BD32" i="12"/>
  <c r="BF32" i="12" s="1"/>
  <c r="BD33" i="12"/>
  <c r="BL33" i="12" s="1"/>
  <c r="BD34" i="12"/>
  <c r="BF34" i="12" s="1"/>
  <c r="BD35" i="12"/>
  <c r="BL35" i="12" s="1"/>
  <c r="BD36" i="12"/>
  <c r="BL36" i="12" s="1"/>
  <c r="BD37" i="12"/>
  <c r="BK37" i="12" s="1"/>
  <c r="BD38" i="12"/>
  <c r="BJ38" i="12" s="1"/>
  <c r="BD39" i="12"/>
  <c r="BD40" i="12"/>
  <c r="BE40" i="12" s="1"/>
  <c r="BD41" i="12"/>
  <c r="BF41" i="12" s="1"/>
  <c r="BD42" i="12"/>
  <c r="BK42" i="12" s="1"/>
  <c r="BD43" i="12"/>
  <c r="BE43" i="12" s="1"/>
  <c r="BD46" i="12"/>
  <c r="BI46" i="12" s="1"/>
  <c r="BD47" i="12"/>
  <c r="BD48" i="12"/>
  <c r="BJ48" i="12" s="1"/>
  <c r="BD49" i="12"/>
  <c r="BF49" i="12" s="1"/>
  <c r="BD50" i="12"/>
  <c r="BI50" i="12" s="1"/>
  <c r="BD51" i="12"/>
  <c r="BF51" i="12" s="1"/>
  <c r="BD52" i="12"/>
  <c r="BC52" i="12" s="1"/>
  <c r="BD53" i="12"/>
  <c r="BE53" i="12" s="1"/>
  <c r="BD54" i="12"/>
  <c r="BE54" i="12" s="1"/>
  <c r="BD55" i="12"/>
  <c r="BI55" i="12" s="1"/>
  <c r="BD56" i="12"/>
  <c r="BJ56" i="12" s="1"/>
  <c r="BD57" i="12"/>
  <c r="BE57" i="12" s="1"/>
  <c r="BD58" i="12"/>
  <c r="BI58" i="12" s="1"/>
  <c r="BD59" i="12"/>
  <c r="BM59" i="12" s="1"/>
  <c r="BD60" i="12"/>
  <c r="BL60" i="12" s="1"/>
  <c r="BD5" i="12"/>
  <c r="BE5" i="12" s="1"/>
  <c r="AQ101" i="12"/>
  <c r="AR101" i="12" s="1"/>
  <c r="AQ102" i="12"/>
  <c r="AP102" i="12" s="1"/>
  <c r="AQ103" i="12"/>
  <c r="AR103" i="12" s="1"/>
  <c r="AQ104" i="12"/>
  <c r="AX104" i="12" s="1"/>
  <c r="AQ107" i="12"/>
  <c r="AY107" i="12" s="1"/>
  <c r="AQ108" i="12"/>
  <c r="AS108" i="12" s="1"/>
  <c r="AQ109" i="12"/>
  <c r="AX109" i="12" s="1"/>
  <c r="AQ110" i="12"/>
  <c r="AW110" i="12" s="1"/>
  <c r="AQ111" i="12"/>
  <c r="AQ112" i="12"/>
  <c r="AS112" i="12" s="1"/>
  <c r="AQ113" i="12"/>
  <c r="AR113" i="12" s="1"/>
  <c r="AQ114" i="12"/>
  <c r="AP114" i="12" s="1"/>
  <c r="AQ115" i="12"/>
  <c r="AR115" i="12" s="1"/>
  <c r="AQ116" i="12"/>
  <c r="AQ117" i="12"/>
  <c r="AX117" i="12" s="1"/>
  <c r="AQ118" i="12"/>
  <c r="AW118" i="12" s="1"/>
  <c r="AQ119" i="12"/>
  <c r="AV119" i="12" s="1"/>
  <c r="AQ120" i="12"/>
  <c r="AQ121" i="12"/>
  <c r="AR121" i="12" s="1"/>
  <c r="AQ122" i="12"/>
  <c r="AY122" i="12" s="1"/>
  <c r="AQ123" i="12"/>
  <c r="AR123" i="12" s="1"/>
  <c r="AQ124" i="12"/>
  <c r="AY124" i="12" s="1"/>
  <c r="AQ125" i="12"/>
  <c r="AQ126" i="12"/>
  <c r="AW126" i="12" s="1"/>
  <c r="AQ127" i="12"/>
  <c r="AV127" i="12" s="1"/>
  <c r="AQ128" i="12"/>
  <c r="AS128" i="12" s="1"/>
  <c r="AQ129" i="12"/>
  <c r="AQ130" i="12"/>
  <c r="AS130" i="12" s="1"/>
  <c r="AQ131" i="12"/>
  <c r="AW131" i="12" s="1"/>
  <c r="AQ132" i="12"/>
  <c r="AW132" i="12" s="1"/>
  <c r="AQ133" i="12"/>
  <c r="AV133" i="12" s="1"/>
  <c r="AQ134" i="12"/>
  <c r="AQ135" i="12"/>
  <c r="AZ135" i="12" s="1"/>
  <c r="AQ136" i="12"/>
  <c r="AX136" i="12" s="1"/>
  <c r="AQ137" i="12"/>
  <c r="AW137" i="12" s="1"/>
  <c r="AQ138" i="12"/>
  <c r="AP138" i="12" s="1"/>
  <c r="AQ139" i="12"/>
  <c r="AQ140" i="12"/>
  <c r="AZ140" i="12" s="1"/>
  <c r="AQ141" i="12"/>
  <c r="AW141" i="12" s="1"/>
  <c r="AQ142" i="12"/>
  <c r="AV142" i="12" s="1"/>
  <c r="AQ143" i="12"/>
  <c r="AP143" i="12" s="1"/>
  <c r="AQ144" i="12"/>
  <c r="AP144" i="12" s="1"/>
  <c r="AQ145" i="12"/>
  <c r="AW145" i="12" s="1"/>
  <c r="AQ146" i="12"/>
  <c r="AY146" i="12" s="1"/>
  <c r="AQ147" i="12"/>
  <c r="AV147" i="12" s="1"/>
  <c r="AQ148" i="12"/>
  <c r="AQ149" i="12"/>
  <c r="AP149" i="12" s="1"/>
  <c r="AQ150" i="12"/>
  <c r="AV150" i="12" s="1"/>
  <c r="AQ151" i="12"/>
  <c r="AY151" i="12" s="1"/>
  <c r="AQ152" i="12"/>
  <c r="AP152" i="12" s="1"/>
  <c r="AQ153" i="12"/>
  <c r="AZ153" i="12" s="1"/>
  <c r="AQ154" i="12"/>
  <c r="AW154" i="12" s="1"/>
  <c r="AQ155" i="12"/>
  <c r="AV155" i="12" s="1"/>
  <c r="AQ156" i="12"/>
  <c r="AQ157" i="12"/>
  <c r="AQ158" i="12"/>
  <c r="AZ158" i="12" s="1"/>
  <c r="AQ159" i="12"/>
  <c r="AZ159" i="12" s="1"/>
  <c r="AQ160" i="12"/>
  <c r="AZ160" i="12" s="1"/>
  <c r="AQ161" i="12"/>
  <c r="AX161" i="12" s="1"/>
  <c r="AQ162" i="12"/>
  <c r="AP162" i="12" s="1"/>
  <c r="AQ163" i="12"/>
  <c r="AW163" i="12" s="1"/>
  <c r="AQ164" i="12"/>
  <c r="AV164" i="12" s="1"/>
  <c r="AQ165" i="12"/>
  <c r="AQ166" i="12"/>
  <c r="AY166" i="12" s="1"/>
  <c r="AQ167" i="12"/>
  <c r="AQ168" i="12"/>
  <c r="AW168" i="12" s="1"/>
  <c r="AQ169" i="12"/>
  <c r="AW169" i="12" s="1"/>
  <c r="AQ170" i="12"/>
  <c r="AY170" i="12" s="1"/>
  <c r="AQ171" i="12"/>
  <c r="AR171" i="12" s="1"/>
  <c r="AQ172" i="12"/>
  <c r="AW172" i="12" s="1"/>
  <c r="AQ173" i="12"/>
  <c r="AP173" i="12" s="1"/>
  <c r="AQ174" i="12"/>
  <c r="AZ174" i="12" s="1"/>
  <c r="AQ6" i="12"/>
  <c r="AR6" i="12" s="1"/>
  <c r="AQ7" i="12"/>
  <c r="AR7" i="12" s="1"/>
  <c r="AQ8" i="12"/>
  <c r="AZ8" i="12" s="1"/>
  <c r="AQ9" i="12"/>
  <c r="AX9" i="12" s="1"/>
  <c r="AQ10" i="12"/>
  <c r="AS10" i="12" s="1"/>
  <c r="AQ11" i="12"/>
  <c r="AV11" i="12" s="1"/>
  <c r="AQ12" i="12"/>
  <c r="AP12" i="12" s="1"/>
  <c r="AQ13" i="12"/>
  <c r="AR13" i="12" s="1"/>
  <c r="AQ14" i="12"/>
  <c r="AV14" i="12" s="1"/>
  <c r="AQ15" i="12"/>
  <c r="AY15" i="12" s="1"/>
  <c r="AQ16" i="12"/>
  <c r="AS16" i="12" s="1"/>
  <c r="AQ17" i="12"/>
  <c r="AX17" i="12" s="1"/>
  <c r="AQ18" i="12"/>
  <c r="AS18" i="12" s="1"/>
  <c r="AQ19" i="12"/>
  <c r="AS19" i="12" s="1"/>
  <c r="AQ20" i="12"/>
  <c r="AS20" i="12" s="1"/>
  <c r="AQ21" i="12"/>
  <c r="AS21" i="12" s="1"/>
  <c r="AQ22" i="12"/>
  <c r="AV22" i="12" s="1"/>
  <c r="AQ23" i="12"/>
  <c r="AS23" i="12" s="1"/>
  <c r="AQ24" i="12"/>
  <c r="AS24" i="12" s="1"/>
  <c r="AQ25" i="12"/>
  <c r="AW25" i="12" s="1"/>
  <c r="AQ26" i="12"/>
  <c r="AS26" i="12" s="1"/>
  <c r="AQ27" i="12"/>
  <c r="AV27" i="12" s="1"/>
  <c r="AQ28" i="12"/>
  <c r="AV28" i="12" s="1"/>
  <c r="AQ29" i="12"/>
  <c r="AS29" i="12" s="1"/>
  <c r="AQ30" i="12"/>
  <c r="AV30" i="12" s="1"/>
  <c r="AQ31" i="12"/>
  <c r="AZ31" i="12" s="1"/>
  <c r="AQ32" i="12"/>
  <c r="AS32" i="12" s="1"/>
  <c r="AQ33" i="12"/>
  <c r="AX33" i="12" s="1"/>
  <c r="AQ34" i="12"/>
  <c r="AS34" i="12" s="1"/>
  <c r="AQ71" i="12"/>
  <c r="AS71" i="12" s="1"/>
  <c r="AQ72" i="12"/>
  <c r="AR72" i="12" s="1"/>
  <c r="AQ73" i="12"/>
  <c r="AS73" i="12" s="1"/>
  <c r="AQ74" i="12"/>
  <c r="AV74" i="12" s="1"/>
  <c r="AQ75" i="12"/>
  <c r="AW75" i="12" s="1"/>
  <c r="AQ76" i="12"/>
  <c r="AS76" i="12" s="1"/>
  <c r="AQ79" i="12"/>
  <c r="AW79" i="12" s="1"/>
  <c r="AQ80" i="12"/>
  <c r="AS80" i="12" s="1"/>
  <c r="AQ81" i="12"/>
  <c r="AV81" i="12" s="1"/>
  <c r="AQ82" i="12"/>
  <c r="AW82" i="12" s="1"/>
  <c r="AQ83" i="12"/>
  <c r="AV83" i="12" s="1"/>
  <c r="AQ84" i="12"/>
  <c r="AQ85" i="12"/>
  <c r="AY85" i="12" s="1"/>
  <c r="AQ86" i="12"/>
  <c r="AS86" i="12" s="1"/>
  <c r="AQ87" i="12"/>
  <c r="AX87" i="12" s="1"/>
  <c r="AQ88" i="12"/>
  <c r="AS88" i="12" s="1"/>
  <c r="AQ89" i="12"/>
  <c r="AV89" i="12" s="1"/>
  <c r="AQ90" i="12"/>
  <c r="AS90" i="12" s="1"/>
  <c r="AQ91" i="12"/>
  <c r="AV91" i="12" s="1"/>
  <c r="AQ92" i="12"/>
  <c r="AQ93" i="12"/>
  <c r="AY93" i="12" s="1"/>
  <c r="AQ94" i="12"/>
  <c r="AS94" i="12" s="1"/>
  <c r="AQ95" i="12"/>
  <c r="AX95" i="12" s="1"/>
  <c r="AQ96" i="12"/>
  <c r="AS96" i="12" s="1"/>
  <c r="AQ97" i="12"/>
  <c r="AS97" i="12" s="1"/>
  <c r="AQ98" i="12"/>
  <c r="AV98" i="12" s="1"/>
  <c r="AQ99" i="12"/>
  <c r="AV99" i="12" s="1"/>
  <c r="AQ100" i="12"/>
  <c r="AX100" i="12" s="1"/>
  <c r="AQ5" i="12"/>
  <c r="AZ5" i="12" s="1"/>
  <c r="AD36" i="12"/>
  <c r="AC36" i="12" s="1"/>
  <c r="AD37" i="12"/>
  <c r="AF37" i="12" s="1"/>
  <c r="AD38" i="12"/>
  <c r="AD39" i="12"/>
  <c r="AE39" i="12" s="1"/>
  <c r="AD40" i="12"/>
  <c r="AJ40" i="12" s="1"/>
  <c r="AD41" i="12"/>
  <c r="AI41" i="12" s="1"/>
  <c r="AD42" i="12"/>
  <c r="AI42" i="12" s="1"/>
  <c r="AD43" i="12"/>
  <c r="AL43" i="12" s="1"/>
  <c r="AD28" i="12"/>
  <c r="AC28" i="12" s="1"/>
  <c r="AD29" i="12"/>
  <c r="AF29" i="12" s="1"/>
  <c r="AD30" i="12"/>
  <c r="AI30" i="12" s="1"/>
  <c r="AD33" i="12"/>
  <c r="AF33" i="12" s="1"/>
  <c r="AD34" i="12"/>
  <c r="AI34" i="12" s="1"/>
  <c r="AD35" i="12"/>
  <c r="AF35" i="12" s="1"/>
  <c r="AD18" i="12"/>
  <c r="AL18" i="12" s="1"/>
  <c r="AD19" i="12"/>
  <c r="AC19" i="12" s="1"/>
  <c r="AD20" i="12"/>
  <c r="AK20" i="12" s="1"/>
  <c r="AD21" i="12"/>
  <c r="AJ21" i="12" s="1"/>
  <c r="AD22" i="12"/>
  <c r="AI22" i="12" s="1"/>
  <c r="AD23" i="12"/>
  <c r="AF23" i="12" s="1"/>
  <c r="AD24" i="12"/>
  <c r="AE24" i="12" s="1"/>
  <c r="AD25" i="12"/>
  <c r="AL25" i="12" s="1"/>
  <c r="AD26" i="12"/>
  <c r="AJ26" i="12" s="1"/>
  <c r="AD27" i="12"/>
  <c r="AF27" i="12" s="1"/>
  <c r="AD8" i="12"/>
  <c r="AE8" i="12" s="1"/>
  <c r="AD9" i="12"/>
  <c r="AI9" i="12" s="1"/>
  <c r="AD10" i="12"/>
  <c r="AC10" i="12" s="1"/>
  <c r="AD11" i="12"/>
  <c r="AE11" i="12" s="1"/>
  <c r="AD12" i="12"/>
  <c r="AK12" i="12" s="1"/>
  <c r="AD15" i="12"/>
  <c r="AI15" i="12" s="1"/>
  <c r="AD16" i="12"/>
  <c r="AF16" i="12" s="1"/>
  <c r="AD17" i="12"/>
  <c r="AE17" i="12" s="1"/>
  <c r="Q12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91" i="12"/>
  <c r="Q92" i="12"/>
  <c r="Q93" i="12"/>
  <c r="Q94" i="12"/>
  <c r="Q95" i="12"/>
  <c r="Q96" i="12"/>
  <c r="Q97" i="12"/>
  <c r="Q100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D6" i="12"/>
  <c r="C6" i="12" s="1"/>
  <c r="D7" i="12"/>
  <c r="I7" i="12" s="1"/>
  <c r="D8" i="12"/>
  <c r="J8" i="12" s="1"/>
  <c r="D9" i="12"/>
  <c r="F9" i="12" s="1"/>
  <c r="D10" i="12"/>
  <c r="F10" i="12" s="1"/>
  <c r="D11" i="12"/>
  <c r="F11" i="12" s="1"/>
  <c r="D12" i="12"/>
  <c r="M12" i="12" s="1"/>
  <c r="D13" i="12"/>
  <c r="L13" i="12" s="1"/>
  <c r="D14" i="12"/>
  <c r="C14" i="12" s="1"/>
  <c r="D15" i="12"/>
  <c r="F15" i="12" s="1"/>
  <c r="D16" i="12"/>
  <c r="J16" i="12" s="1"/>
  <c r="D17" i="12"/>
  <c r="I17" i="12" s="1"/>
  <c r="D18" i="12"/>
  <c r="F18" i="12" s="1"/>
  <c r="D19" i="12"/>
  <c r="F19" i="12" s="1"/>
  <c r="D20" i="12"/>
  <c r="E20" i="12" s="1"/>
  <c r="D21" i="12"/>
  <c r="M21" i="12" s="1"/>
  <c r="D22" i="12"/>
  <c r="C22" i="12" s="1"/>
  <c r="D23" i="12"/>
  <c r="F23" i="12" s="1"/>
  <c r="D24" i="12"/>
  <c r="J24" i="12" s="1"/>
  <c r="D27" i="12"/>
  <c r="F27" i="12" s="1"/>
  <c r="D28" i="12"/>
  <c r="F28" i="12" s="1"/>
  <c r="D29" i="12"/>
  <c r="E29" i="12" s="1"/>
  <c r="D30" i="12"/>
  <c r="E30" i="12" s="1"/>
  <c r="D31" i="12"/>
  <c r="E31" i="12" s="1"/>
  <c r="D32" i="12"/>
  <c r="C32" i="12" s="1"/>
  <c r="D35" i="12"/>
  <c r="J35" i="12" s="1"/>
  <c r="D36" i="12"/>
  <c r="L36" i="12" s="1"/>
  <c r="D37" i="12"/>
  <c r="J37" i="12" s="1"/>
  <c r="D38" i="12"/>
  <c r="I38" i="12" s="1"/>
  <c r="D39" i="12"/>
  <c r="F39" i="12" s="1"/>
  <c r="D40" i="12"/>
  <c r="E40" i="12" s="1"/>
  <c r="D41" i="12"/>
  <c r="J41" i="12" s="1"/>
  <c r="D42" i="12"/>
  <c r="J42" i="12" s="1"/>
  <c r="D43" i="12"/>
  <c r="C43" i="12" s="1"/>
  <c r="D44" i="12"/>
  <c r="C44" i="12" s="1"/>
  <c r="D45" i="12"/>
  <c r="E45" i="12" s="1"/>
  <c r="D46" i="12"/>
  <c r="I46" i="12" s="1"/>
  <c r="D49" i="12"/>
  <c r="F49" i="12" s="1"/>
  <c r="D50" i="12"/>
  <c r="E50" i="12" s="1"/>
  <c r="D51" i="12"/>
  <c r="L51" i="12" s="1"/>
  <c r="D52" i="12"/>
  <c r="L52" i="12" s="1"/>
  <c r="D53" i="12"/>
  <c r="C53" i="12" s="1"/>
  <c r="D54" i="12"/>
  <c r="J54" i="12" s="1"/>
  <c r="D55" i="12"/>
  <c r="K55" i="12" s="1"/>
  <c r="D56" i="12"/>
  <c r="I56" i="12" s="1"/>
  <c r="D57" i="12"/>
  <c r="E57" i="12" s="1"/>
  <c r="D58" i="12"/>
  <c r="E58" i="12" s="1"/>
  <c r="D59" i="12"/>
  <c r="C59" i="12" s="1"/>
  <c r="D60" i="12"/>
  <c r="L60" i="12" s="1"/>
  <c r="D61" i="12"/>
  <c r="J61" i="12" s="1"/>
  <c r="D62" i="12"/>
  <c r="L62" i="12" s="1"/>
  <c r="D63" i="12"/>
  <c r="L63" i="12" s="1"/>
  <c r="D5" i="12"/>
  <c r="F5" i="12" s="1"/>
  <c r="O41" i="1"/>
  <c r="O48" i="1"/>
  <c r="O50" i="1"/>
  <c r="O51" i="1"/>
  <c r="O25" i="1"/>
  <c r="O15" i="1"/>
  <c r="O55" i="1"/>
  <c r="O14" i="1"/>
  <c r="O17" i="1"/>
  <c r="O30" i="1"/>
  <c r="O57" i="1"/>
  <c r="O56" i="1"/>
  <c r="O33" i="1"/>
  <c r="O43" i="1"/>
  <c r="O6" i="1"/>
  <c r="O10" i="1"/>
  <c r="O54" i="1"/>
  <c r="O11" i="1"/>
  <c r="O31" i="1"/>
  <c r="O5" i="1"/>
  <c r="O39" i="1"/>
  <c r="O12" i="1"/>
  <c r="O13" i="1"/>
  <c r="O24" i="1"/>
  <c r="O44" i="1"/>
  <c r="O22" i="1"/>
  <c r="O47" i="1"/>
  <c r="O8" i="1"/>
  <c r="O21" i="1"/>
  <c r="O35" i="1"/>
  <c r="O26" i="1"/>
  <c r="O20" i="1"/>
  <c r="O45" i="1"/>
  <c r="O27" i="1"/>
  <c r="O23" i="1"/>
  <c r="O16" i="1"/>
  <c r="O29" i="1"/>
  <c r="O32" i="1"/>
  <c r="O19" i="1"/>
  <c r="O49" i="1"/>
  <c r="O37" i="1"/>
  <c r="O18" i="1"/>
  <c r="O40" i="1"/>
  <c r="O7" i="1"/>
  <c r="O36" i="1"/>
  <c r="O42" i="1"/>
  <c r="O34" i="1"/>
  <c r="O9" i="1"/>
  <c r="O38" i="1"/>
  <c r="O46" i="1"/>
  <c r="O53" i="1"/>
  <c r="O28" i="1"/>
  <c r="O52" i="1"/>
  <c r="S131" i="12" l="1"/>
  <c r="R131" i="12"/>
  <c r="Z131" i="12"/>
  <c r="P131" i="12"/>
  <c r="Y131" i="12"/>
  <c r="X131" i="12"/>
  <c r="V131" i="12"/>
  <c r="T131" i="12"/>
  <c r="W131" i="12"/>
  <c r="T138" i="12"/>
  <c r="S138" i="12"/>
  <c r="R138" i="12"/>
  <c r="Z138" i="12"/>
  <c r="P138" i="12"/>
  <c r="Y138" i="12"/>
  <c r="W138" i="12"/>
  <c r="V138" i="12"/>
  <c r="X138" i="12"/>
  <c r="T130" i="12"/>
  <c r="S130" i="12"/>
  <c r="R130" i="12"/>
  <c r="Z130" i="12"/>
  <c r="P130" i="12"/>
  <c r="Y130" i="12"/>
  <c r="W130" i="12"/>
  <c r="X130" i="12"/>
  <c r="V130" i="12"/>
  <c r="Y100" i="12"/>
  <c r="X100" i="12"/>
  <c r="V100" i="12"/>
  <c r="T100" i="12"/>
  <c r="R100" i="12"/>
  <c r="Z100" i="12"/>
  <c r="W100" i="12"/>
  <c r="S100" i="12"/>
  <c r="P100" i="12"/>
  <c r="V119" i="12"/>
  <c r="T119" i="12"/>
  <c r="R119" i="12"/>
  <c r="P119" i="12"/>
  <c r="Z119" i="12"/>
  <c r="X119" i="12"/>
  <c r="Y119" i="12"/>
  <c r="W119" i="12"/>
  <c r="S119" i="12"/>
  <c r="V111" i="12"/>
  <c r="T111" i="12"/>
  <c r="R111" i="12"/>
  <c r="Z111" i="12"/>
  <c r="P111" i="12"/>
  <c r="X111" i="12"/>
  <c r="Y111" i="12"/>
  <c r="W111" i="12"/>
  <c r="S111" i="12"/>
  <c r="V103" i="12"/>
  <c r="T103" i="12"/>
  <c r="R103" i="12"/>
  <c r="P103" i="12"/>
  <c r="Z103" i="12"/>
  <c r="X103" i="12"/>
  <c r="Y103" i="12"/>
  <c r="W103" i="12"/>
  <c r="S103" i="12"/>
  <c r="S123" i="12"/>
  <c r="R123" i="12"/>
  <c r="Y123" i="12"/>
  <c r="X123" i="12"/>
  <c r="V123" i="12"/>
  <c r="T123" i="12"/>
  <c r="Z123" i="12"/>
  <c r="P123" i="12"/>
  <c r="W123" i="12"/>
  <c r="V137" i="12"/>
  <c r="T137" i="12"/>
  <c r="S137" i="12"/>
  <c r="R137" i="12"/>
  <c r="P137" i="12"/>
  <c r="Z137" i="12"/>
  <c r="X137" i="12"/>
  <c r="Y137" i="12"/>
  <c r="W137" i="12"/>
  <c r="V129" i="12"/>
  <c r="T129" i="12"/>
  <c r="S129" i="12"/>
  <c r="R129" i="12"/>
  <c r="P129" i="12"/>
  <c r="Z129" i="12"/>
  <c r="X129" i="12"/>
  <c r="Y129" i="12"/>
  <c r="W129" i="12"/>
  <c r="Z97" i="12"/>
  <c r="P97" i="12"/>
  <c r="Y97" i="12"/>
  <c r="W97" i="12"/>
  <c r="V97" i="12"/>
  <c r="S97" i="12"/>
  <c r="R97" i="12"/>
  <c r="X97" i="12"/>
  <c r="T97" i="12"/>
  <c r="W118" i="12"/>
  <c r="V118" i="12"/>
  <c r="S118" i="12"/>
  <c r="R118" i="12"/>
  <c r="Y118" i="12"/>
  <c r="P118" i="12"/>
  <c r="Z118" i="12"/>
  <c r="X118" i="12"/>
  <c r="T118" i="12"/>
  <c r="W110" i="12"/>
  <c r="V110" i="12"/>
  <c r="S110" i="12"/>
  <c r="R110" i="12"/>
  <c r="Y110" i="12"/>
  <c r="Z110" i="12"/>
  <c r="T110" i="12"/>
  <c r="P110" i="12"/>
  <c r="X110" i="12"/>
  <c r="W102" i="12"/>
  <c r="V102" i="12"/>
  <c r="S102" i="12"/>
  <c r="R102" i="12"/>
  <c r="Y102" i="12"/>
  <c r="P102" i="12"/>
  <c r="T102" i="12"/>
  <c r="Z102" i="12"/>
  <c r="X102" i="12"/>
  <c r="W136" i="12"/>
  <c r="V136" i="12"/>
  <c r="T136" i="12"/>
  <c r="S136" i="12"/>
  <c r="R136" i="12"/>
  <c r="Y136" i="12"/>
  <c r="Z136" i="12"/>
  <c r="X136" i="12"/>
  <c r="P136" i="12"/>
  <c r="W128" i="12"/>
  <c r="V128" i="12"/>
  <c r="T128" i="12"/>
  <c r="S128" i="12"/>
  <c r="R128" i="12"/>
  <c r="Y128" i="12"/>
  <c r="Z128" i="12"/>
  <c r="X128" i="12"/>
  <c r="P128" i="12"/>
  <c r="R96" i="12"/>
  <c r="Z96" i="12"/>
  <c r="P96" i="12"/>
  <c r="X96" i="12"/>
  <c r="T96" i="12"/>
  <c r="Y96" i="12"/>
  <c r="W96" i="12"/>
  <c r="S96" i="12"/>
  <c r="V96" i="12"/>
  <c r="X117" i="12"/>
  <c r="W117" i="12"/>
  <c r="T117" i="12"/>
  <c r="S117" i="12"/>
  <c r="Z117" i="12"/>
  <c r="P117" i="12"/>
  <c r="Y117" i="12"/>
  <c r="V117" i="12"/>
  <c r="R117" i="12"/>
  <c r="X109" i="12"/>
  <c r="W109" i="12"/>
  <c r="T109" i="12"/>
  <c r="S109" i="12"/>
  <c r="Z109" i="12"/>
  <c r="P109" i="12"/>
  <c r="V109" i="12"/>
  <c r="R109" i="12"/>
  <c r="Y109" i="12"/>
  <c r="X101" i="12"/>
  <c r="W101" i="12"/>
  <c r="T101" i="12"/>
  <c r="S101" i="12"/>
  <c r="Z101" i="12"/>
  <c r="P101" i="12"/>
  <c r="V101" i="12"/>
  <c r="R101" i="12"/>
  <c r="Y101" i="12"/>
  <c r="S139" i="12"/>
  <c r="R139" i="12"/>
  <c r="Z139" i="12"/>
  <c r="P139" i="12"/>
  <c r="Y139" i="12"/>
  <c r="X139" i="12"/>
  <c r="V139" i="12"/>
  <c r="W139" i="12"/>
  <c r="T139" i="12"/>
  <c r="X135" i="12"/>
  <c r="W135" i="12"/>
  <c r="V135" i="12"/>
  <c r="T135" i="12"/>
  <c r="S135" i="12"/>
  <c r="Z135" i="12"/>
  <c r="P135" i="12"/>
  <c r="Y135" i="12"/>
  <c r="R135" i="12"/>
  <c r="X127" i="12"/>
  <c r="W127" i="12"/>
  <c r="V127" i="12"/>
  <c r="T127" i="12"/>
  <c r="S127" i="12"/>
  <c r="Z127" i="12"/>
  <c r="P127" i="12"/>
  <c r="Y127" i="12"/>
  <c r="R127" i="12"/>
  <c r="S95" i="12"/>
  <c r="R95" i="12"/>
  <c r="Y95" i="12"/>
  <c r="V95" i="12"/>
  <c r="T95" i="12"/>
  <c r="Z95" i="12"/>
  <c r="P95" i="12"/>
  <c r="X95" i="12"/>
  <c r="W95" i="12"/>
  <c r="Y116" i="12"/>
  <c r="X116" i="12"/>
  <c r="V116" i="12"/>
  <c r="T116" i="12"/>
  <c r="R116" i="12"/>
  <c r="W116" i="12"/>
  <c r="S116" i="12"/>
  <c r="Z116" i="12"/>
  <c r="P116" i="12"/>
  <c r="Y108" i="12"/>
  <c r="X108" i="12"/>
  <c r="V108" i="12"/>
  <c r="T108" i="12"/>
  <c r="R108" i="12"/>
  <c r="W108" i="12"/>
  <c r="S108" i="12"/>
  <c r="P108" i="12"/>
  <c r="Z108" i="12"/>
  <c r="T120" i="12"/>
  <c r="S120" i="12"/>
  <c r="Z120" i="12"/>
  <c r="P120" i="12"/>
  <c r="Y120" i="12"/>
  <c r="W120" i="12"/>
  <c r="V120" i="12"/>
  <c r="R120" i="12"/>
  <c r="X120" i="12"/>
  <c r="T112" i="12"/>
  <c r="S112" i="12"/>
  <c r="Z112" i="12"/>
  <c r="P112" i="12"/>
  <c r="Y112" i="12"/>
  <c r="W112" i="12"/>
  <c r="X112" i="12"/>
  <c r="V112" i="12"/>
  <c r="R112" i="12"/>
  <c r="Y134" i="12"/>
  <c r="X134" i="12"/>
  <c r="W134" i="12"/>
  <c r="V134" i="12"/>
  <c r="T134" i="12"/>
  <c r="R134" i="12"/>
  <c r="Z134" i="12"/>
  <c r="P134" i="12"/>
  <c r="S134" i="12"/>
  <c r="Y126" i="12"/>
  <c r="X126" i="12"/>
  <c r="V126" i="12"/>
  <c r="T126" i="12"/>
  <c r="R126" i="12"/>
  <c r="Z126" i="12"/>
  <c r="P126" i="12"/>
  <c r="W126" i="12"/>
  <c r="S126" i="12"/>
  <c r="T94" i="12"/>
  <c r="S94" i="12"/>
  <c r="Z94" i="12"/>
  <c r="P94" i="12"/>
  <c r="W94" i="12"/>
  <c r="Y94" i="12"/>
  <c r="X94" i="12"/>
  <c r="V94" i="12"/>
  <c r="R94" i="12"/>
  <c r="Z115" i="12"/>
  <c r="P115" i="12"/>
  <c r="Y115" i="12"/>
  <c r="W115" i="12"/>
  <c r="V115" i="12"/>
  <c r="S115" i="12"/>
  <c r="X115" i="12"/>
  <c r="R115" i="12"/>
  <c r="T115" i="12"/>
  <c r="Z107" i="12"/>
  <c r="P107" i="12"/>
  <c r="Y107" i="12"/>
  <c r="W107" i="12"/>
  <c r="V107" i="12"/>
  <c r="S107" i="12"/>
  <c r="X107" i="12"/>
  <c r="R107" i="12"/>
  <c r="T107" i="12"/>
  <c r="T104" i="12"/>
  <c r="S104" i="12"/>
  <c r="Z104" i="12"/>
  <c r="P104" i="12"/>
  <c r="Y104" i="12"/>
  <c r="W104" i="12"/>
  <c r="X104" i="12"/>
  <c r="V104" i="12"/>
  <c r="R104" i="12"/>
  <c r="Z133" i="12"/>
  <c r="P133" i="12"/>
  <c r="Y133" i="12"/>
  <c r="X133" i="12"/>
  <c r="W133" i="12"/>
  <c r="V133" i="12"/>
  <c r="S133" i="12"/>
  <c r="T133" i="12"/>
  <c r="R133" i="12"/>
  <c r="Z125" i="12"/>
  <c r="P125" i="12"/>
  <c r="Y125" i="12"/>
  <c r="X125" i="12"/>
  <c r="W125" i="12"/>
  <c r="V125" i="12"/>
  <c r="S125" i="12"/>
  <c r="T125" i="12"/>
  <c r="R125" i="12"/>
  <c r="V93" i="12"/>
  <c r="T93" i="12"/>
  <c r="R93" i="12"/>
  <c r="X93" i="12"/>
  <c r="W93" i="12"/>
  <c r="S93" i="12"/>
  <c r="P93" i="12"/>
  <c r="Z93" i="12"/>
  <c r="Y93" i="12"/>
  <c r="R114" i="12"/>
  <c r="Z114" i="12"/>
  <c r="P114" i="12"/>
  <c r="X114" i="12"/>
  <c r="W114" i="12"/>
  <c r="T114" i="12"/>
  <c r="Y114" i="12"/>
  <c r="V114" i="12"/>
  <c r="S114" i="12"/>
  <c r="R106" i="12"/>
  <c r="Z106" i="12"/>
  <c r="P106" i="12"/>
  <c r="X106" i="12"/>
  <c r="W106" i="12"/>
  <c r="T106" i="12"/>
  <c r="S106" i="12"/>
  <c r="Y106" i="12"/>
  <c r="V106" i="12"/>
  <c r="W91" i="12"/>
  <c r="T91" i="12"/>
  <c r="Z91" i="12"/>
  <c r="P91" i="12"/>
  <c r="Y91" i="12"/>
  <c r="V91" i="12"/>
  <c r="R91" i="12"/>
  <c r="X91" i="12"/>
  <c r="S91" i="12"/>
  <c r="R132" i="12"/>
  <c r="Z132" i="12"/>
  <c r="P132" i="12"/>
  <c r="Y132" i="12"/>
  <c r="X132" i="12"/>
  <c r="W132" i="12"/>
  <c r="T132" i="12"/>
  <c r="V132" i="12"/>
  <c r="S132" i="12"/>
  <c r="R124" i="12"/>
  <c r="Z124" i="12"/>
  <c r="P124" i="12"/>
  <c r="X124" i="12"/>
  <c r="W124" i="12"/>
  <c r="T124" i="12"/>
  <c r="Y124" i="12"/>
  <c r="V124" i="12"/>
  <c r="S124" i="12"/>
  <c r="W92" i="12"/>
  <c r="V92" i="12"/>
  <c r="S92" i="12"/>
  <c r="Y92" i="12"/>
  <c r="Z92" i="12"/>
  <c r="T92" i="12"/>
  <c r="R92" i="12"/>
  <c r="P92" i="12"/>
  <c r="X92" i="12"/>
  <c r="S113" i="12"/>
  <c r="R113" i="12"/>
  <c r="Y113" i="12"/>
  <c r="X113" i="12"/>
  <c r="V113" i="12"/>
  <c r="T113" i="12"/>
  <c r="Z113" i="12"/>
  <c r="P113" i="12"/>
  <c r="W113" i="12"/>
  <c r="S105" i="12"/>
  <c r="R105" i="12"/>
  <c r="Y105" i="12"/>
  <c r="X105" i="12"/>
  <c r="V105" i="12"/>
  <c r="W105" i="12"/>
  <c r="Z105" i="12"/>
  <c r="T105" i="12"/>
  <c r="P105" i="12"/>
  <c r="BV25" i="12"/>
  <c r="G5" i="12"/>
  <c r="BS35" i="12"/>
  <c r="BY17" i="12"/>
  <c r="BZ8" i="12"/>
  <c r="BZ53" i="12"/>
  <c r="BV37" i="12"/>
  <c r="BR29" i="12"/>
  <c r="BX21" i="12"/>
  <c r="BV16" i="12"/>
  <c r="BW8" i="12"/>
  <c r="BX7" i="12"/>
  <c r="BV63" i="12"/>
  <c r="BS47" i="12"/>
  <c r="BY6" i="12"/>
  <c r="BY16" i="12"/>
  <c r="BY8" i="12"/>
  <c r="BV17" i="12"/>
  <c r="BS8" i="12"/>
  <c r="BW59" i="12"/>
  <c r="BS59" i="12"/>
  <c r="BX16" i="12"/>
  <c r="BR63" i="12"/>
  <c r="BZ29" i="12"/>
  <c r="BV8" i="12"/>
  <c r="BY30" i="12"/>
  <c r="BX30" i="12"/>
  <c r="BV7" i="12"/>
  <c r="BX62" i="12"/>
  <c r="BP58" i="12"/>
  <c r="BZ42" i="12"/>
  <c r="BZ36" i="12"/>
  <c r="BS30" i="12"/>
  <c r="BX15" i="12"/>
  <c r="BP30" i="12"/>
  <c r="BF8" i="12"/>
  <c r="BR66" i="12"/>
  <c r="BY54" i="12"/>
  <c r="BP36" i="12"/>
  <c r="BZ30" i="12"/>
  <c r="BY29" i="12"/>
  <c r="BX18" i="12"/>
  <c r="BZ16" i="12"/>
  <c r="BP16" i="12"/>
  <c r="BZ12" i="12"/>
  <c r="BS65" i="12"/>
  <c r="BZ57" i="12"/>
  <c r="BW42" i="12"/>
  <c r="BR65" i="12"/>
  <c r="BY62" i="12"/>
  <c r="BV57" i="12"/>
  <c r="BV42" i="12"/>
  <c r="BR34" i="12"/>
  <c r="BR28" i="12"/>
  <c r="BR21" i="12"/>
  <c r="BX17" i="12"/>
  <c r="BW16" i="12"/>
  <c r="BW14" i="12"/>
  <c r="BJ29" i="12"/>
  <c r="BW62" i="12"/>
  <c r="BS56" i="12"/>
  <c r="BX44" i="12"/>
  <c r="BW36" i="12"/>
  <c r="BZ33" i="12"/>
  <c r="BP21" i="12"/>
  <c r="BS17" i="12"/>
  <c r="BS16" i="12"/>
  <c r="BZ13" i="12"/>
  <c r="BL8" i="12"/>
  <c r="BV62" i="12"/>
  <c r="BV58" i="12"/>
  <c r="BV48" i="12"/>
  <c r="BV44" i="12"/>
  <c r="BR36" i="12"/>
  <c r="BW33" i="12"/>
  <c r="BR17" i="12"/>
  <c r="BW13" i="12"/>
  <c r="BJ8" i="12"/>
  <c r="BZ66" i="12"/>
  <c r="BY63" i="12"/>
  <c r="BR62" i="12"/>
  <c r="BS48" i="12"/>
  <c r="BY5" i="12"/>
  <c r="BP67" i="12"/>
  <c r="BZ54" i="12"/>
  <c r="BP54" i="12"/>
  <c r="BV46" i="12"/>
  <c r="BW44" i="12"/>
  <c r="BS39" i="12"/>
  <c r="BP33" i="12"/>
  <c r="BR26" i="12"/>
  <c r="BX24" i="12"/>
  <c r="BZ15" i="12"/>
  <c r="BP13" i="12"/>
  <c r="BP11" i="12"/>
  <c r="BW7" i="12"/>
  <c r="BP5" i="12"/>
  <c r="BX54" i="12"/>
  <c r="BW53" i="12"/>
  <c r="BP46" i="12"/>
  <c r="BS44" i="12"/>
  <c r="BV38" i="12"/>
  <c r="BY36" i="12"/>
  <c r="BZ35" i="12"/>
  <c r="BY33" i="12"/>
  <c r="BW29" i="12"/>
  <c r="BZ26" i="12"/>
  <c r="BP26" i="12"/>
  <c r="BZ21" i="12"/>
  <c r="BV20" i="12"/>
  <c r="BW15" i="12"/>
  <c r="BY13" i="12"/>
  <c r="BY12" i="12"/>
  <c r="BY9" i="12"/>
  <c r="BR5" i="12"/>
  <c r="BZ67" i="12"/>
  <c r="BS62" i="12"/>
  <c r="BP57" i="12"/>
  <c r="BW54" i="12"/>
  <c r="BV53" i="12"/>
  <c r="BV47" i="12"/>
  <c r="BS45" i="12"/>
  <c r="BR44" i="12"/>
  <c r="BS38" i="12"/>
  <c r="BX36" i="12"/>
  <c r="BV35" i="12"/>
  <c r="BX33" i="12"/>
  <c r="BY26" i="12"/>
  <c r="BW25" i="12"/>
  <c r="BY21" i="12"/>
  <c r="BV15" i="12"/>
  <c r="BX13" i="12"/>
  <c r="BS12" i="12"/>
  <c r="BX9" i="12"/>
  <c r="BP7" i="12"/>
  <c r="BZ5" i="12"/>
  <c r="BS5" i="12"/>
  <c r="BW67" i="12"/>
  <c r="BV54" i="12"/>
  <c r="BX26" i="12"/>
  <c r="BV9" i="12"/>
  <c r="BV5" i="12"/>
  <c r="BS67" i="12"/>
  <c r="BS54" i="12"/>
  <c r="BZ44" i="12"/>
  <c r="BP44" i="12"/>
  <c r="BV36" i="12"/>
  <c r="BS33" i="12"/>
  <c r="BW26" i="12"/>
  <c r="BW21" i="12"/>
  <c r="BP15" i="12"/>
  <c r="BS13" i="12"/>
  <c r="BP12" i="12"/>
  <c r="BS9" i="12"/>
  <c r="BX6" i="12"/>
  <c r="BI40" i="12"/>
  <c r="BW5" i="12"/>
  <c r="BZ62" i="12"/>
  <c r="BS55" i="12"/>
  <c r="BV43" i="12"/>
  <c r="BY37" i="12"/>
  <c r="BP35" i="12"/>
  <c r="BR33" i="12"/>
  <c r="BV26" i="12"/>
  <c r="BP25" i="12"/>
  <c r="BS21" i="12"/>
  <c r="BX14" i="12"/>
  <c r="BR13" i="12"/>
  <c r="BR9" i="12"/>
  <c r="BZ7" i="12"/>
  <c r="BW6" i="12"/>
  <c r="BZ46" i="12"/>
  <c r="BV39" i="12"/>
  <c r="BY24" i="12"/>
  <c r="BS68" i="12"/>
  <c r="BX68" i="12"/>
  <c r="BY68" i="12"/>
  <c r="BY64" i="12"/>
  <c r="BW64" i="12"/>
  <c r="BX64" i="12"/>
  <c r="BV66" i="12"/>
  <c r="BX65" i="12"/>
  <c r="BW65" i="12"/>
  <c r="BY65" i="12"/>
  <c r="BW58" i="12"/>
  <c r="BR58" i="12"/>
  <c r="BX58" i="12"/>
  <c r="BY58" i="12"/>
  <c r="BX47" i="12"/>
  <c r="BR47" i="12"/>
  <c r="BW47" i="12"/>
  <c r="BY47" i="12"/>
  <c r="BP43" i="12"/>
  <c r="BS41" i="12"/>
  <c r="BY38" i="12"/>
  <c r="BR38" i="12"/>
  <c r="BW38" i="12"/>
  <c r="BX38" i="12"/>
  <c r="BR61" i="12"/>
  <c r="BS61" i="12"/>
  <c r="BX61" i="12"/>
  <c r="BY61" i="12"/>
  <c r="BW27" i="12"/>
  <c r="BP27" i="12"/>
  <c r="BZ27" i="12"/>
  <c r="BS27" i="12"/>
  <c r="BV27" i="12"/>
  <c r="BX27" i="12"/>
  <c r="BY27" i="12"/>
  <c r="BZ68" i="12"/>
  <c r="BY56" i="12"/>
  <c r="BR56" i="12"/>
  <c r="BW56" i="12"/>
  <c r="BX56" i="12"/>
  <c r="BP45" i="12"/>
  <c r="BZ45" i="12"/>
  <c r="BR45" i="12"/>
  <c r="BW45" i="12"/>
  <c r="BX45" i="12"/>
  <c r="BS52" i="12"/>
  <c r="BR52" i="12"/>
  <c r="BX52" i="12"/>
  <c r="BY52" i="12"/>
  <c r="BW66" i="12"/>
  <c r="BX66" i="12"/>
  <c r="BY66" i="12"/>
  <c r="BZ64" i="12"/>
  <c r="BP61" i="12"/>
  <c r="BP56" i="12"/>
  <c r="BZ49" i="12"/>
  <c r="BW48" i="12"/>
  <c r="BR48" i="12"/>
  <c r="BX48" i="12"/>
  <c r="BY48" i="12"/>
  <c r="BZ40" i="12"/>
  <c r="BX39" i="12"/>
  <c r="BR39" i="12"/>
  <c r="BW39" i="12"/>
  <c r="BY39" i="12"/>
  <c r="BV41" i="12"/>
  <c r="BR41" i="12"/>
  <c r="BX41" i="12"/>
  <c r="BY41" i="12"/>
  <c r="BP66" i="12"/>
  <c r="BV64" i="12"/>
  <c r="BV59" i="12"/>
  <c r="BR59" i="12"/>
  <c r="BX59" i="12"/>
  <c r="BY59" i="12"/>
  <c r="BV68" i="12"/>
  <c r="BV67" i="12"/>
  <c r="BX67" i="12"/>
  <c r="BY67" i="12"/>
  <c r="BZ65" i="12"/>
  <c r="BS64" i="12"/>
  <c r="BP63" i="12"/>
  <c r="BZ63" i="12"/>
  <c r="BW63" i="12"/>
  <c r="BX63" i="12"/>
  <c r="BW60" i="12"/>
  <c r="BP59" i="12"/>
  <c r="BY55" i="12"/>
  <c r="BR53" i="12"/>
  <c r="BS53" i="12"/>
  <c r="BX53" i="12"/>
  <c r="BY53" i="12"/>
  <c r="BW49" i="12"/>
  <c r="BP48" i="12"/>
  <c r="BZ43" i="12"/>
  <c r="BS42" i="12"/>
  <c r="BR42" i="12"/>
  <c r="BX42" i="12"/>
  <c r="BY42" i="12"/>
  <c r="BV40" i="12"/>
  <c r="BP39" i="12"/>
  <c r="BY34" i="12"/>
  <c r="BV10" i="12"/>
  <c r="BW10" i="12"/>
  <c r="BX10" i="12"/>
  <c r="BY10" i="12"/>
  <c r="BP10" i="12"/>
  <c r="BZ10" i="12"/>
  <c r="BS10" i="12"/>
  <c r="BR10" i="12"/>
  <c r="BP52" i="12"/>
  <c r="BW68" i="12"/>
  <c r="BZ60" i="12"/>
  <c r="BR68" i="12"/>
  <c r="BV65" i="12"/>
  <c r="BR64" i="12"/>
  <c r="BZ58" i="12"/>
  <c r="BX57" i="12"/>
  <c r="BR57" i="12"/>
  <c r="BW57" i="12"/>
  <c r="BY57" i="12"/>
  <c r="BZ47" i="12"/>
  <c r="BY46" i="12"/>
  <c r="BR46" i="12"/>
  <c r="BW46" i="12"/>
  <c r="BX46" i="12"/>
  <c r="BZ38" i="12"/>
  <c r="BP37" i="12"/>
  <c r="BZ37" i="12"/>
  <c r="BR37" i="12"/>
  <c r="BW37" i="12"/>
  <c r="BX37" i="12"/>
  <c r="BZ61" i="12"/>
  <c r="BS60" i="12"/>
  <c r="BR60" i="12"/>
  <c r="BX60" i="12"/>
  <c r="BY60" i="12"/>
  <c r="BZ52" i="12"/>
  <c r="BV49" i="12"/>
  <c r="BR49" i="12"/>
  <c r="BX49" i="12"/>
  <c r="BY49" i="12"/>
  <c r="BZ41" i="12"/>
  <c r="BW40" i="12"/>
  <c r="BR40" i="12"/>
  <c r="BX40" i="12"/>
  <c r="BY40" i="12"/>
  <c r="BP68" i="12"/>
  <c r="BP64" i="12"/>
  <c r="BW61" i="12"/>
  <c r="BP60" i="12"/>
  <c r="BZ56" i="12"/>
  <c r="BP55" i="12"/>
  <c r="BZ55" i="12"/>
  <c r="BR55" i="12"/>
  <c r="BW55" i="12"/>
  <c r="BX55" i="12"/>
  <c r="BW52" i="12"/>
  <c r="BP49" i="12"/>
  <c r="BY45" i="12"/>
  <c r="BR43" i="12"/>
  <c r="BS43" i="12"/>
  <c r="BX43" i="12"/>
  <c r="BY43" i="12"/>
  <c r="BW41" i="12"/>
  <c r="BP40" i="12"/>
  <c r="BP34" i="12"/>
  <c r="BZ34" i="12"/>
  <c r="BS34" i="12"/>
  <c r="BV34" i="12"/>
  <c r="BW34" i="12"/>
  <c r="BS19" i="12"/>
  <c r="BX19" i="12"/>
  <c r="BY19" i="12"/>
  <c r="BV28" i="12"/>
  <c r="BY28" i="12"/>
  <c r="BR20" i="12"/>
  <c r="BW20" i="12"/>
  <c r="BX20" i="12"/>
  <c r="BX35" i="12"/>
  <c r="BS29" i="12"/>
  <c r="BX29" i="12"/>
  <c r="BP28" i="12"/>
  <c r="BZ25" i="12"/>
  <c r="BW24" i="12"/>
  <c r="BP20" i="12"/>
  <c r="BW18" i="12"/>
  <c r="BR30" i="12"/>
  <c r="BW30" i="12"/>
  <c r="BP29" i="12"/>
  <c r="BZ19" i="12"/>
  <c r="BS18" i="12"/>
  <c r="BZ28" i="12"/>
  <c r="BP24" i="12"/>
  <c r="BZ24" i="12"/>
  <c r="BS24" i="12"/>
  <c r="BV24" i="12"/>
  <c r="BW19" i="12"/>
  <c r="BX28" i="12"/>
  <c r="BZ20" i="12"/>
  <c r="BV19" i="12"/>
  <c r="BV18" i="12"/>
  <c r="BY18" i="12"/>
  <c r="BP18" i="12"/>
  <c r="BZ18" i="12"/>
  <c r="BS11" i="12"/>
  <c r="BV11" i="12"/>
  <c r="BW11" i="12"/>
  <c r="BX11" i="12"/>
  <c r="BY11" i="12"/>
  <c r="BR11" i="12"/>
  <c r="BY35" i="12"/>
  <c r="BR35" i="12"/>
  <c r="BW28" i="12"/>
  <c r="BY25" i="12"/>
  <c r="BR25" i="12"/>
  <c r="BS25" i="12"/>
  <c r="BY20" i="12"/>
  <c r="BR19" i="12"/>
  <c r="BP14" i="12"/>
  <c r="BZ14" i="12"/>
  <c r="BR14" i="12"/>
  <c r="BS14" i="12"/>
  <c r="BV14" i="12"/>
  <c r="BS15" i="12"/>
  <c r="BX12" i="12"/>
  <c r="BR8" i="12"/>
  <c r="BS7" i="12"/>
  <c r="BV6" i="12"/>
  <c r="BZ17" i="12"/>
  <c r="BP17" i="12"/>
  <c r="BR15" i="12"/>
  <c r="BW12" i="12"/>
  <c r="BZ9" i="12"/>
  <c r="BP9" i="12"/>
  <c r="BR7" i="12"/>
  <c r="BS6" i="12"/>
  <c r="BV12" i="12"/>
  <c r="BP8" i="12"/>
  <c r="BR6" i="12"/>
  <c r="BZ6" i="12"/>
  <c r="BE24" i="12"/>
  <c r="BI8" i="12"/>
  <c r="BF30" i="12"/>
  <c r="BL25" i="12"/>
  <c r="BK52" i="12"/>
  <c r="BJ57" i="12"/>
  <c r="BE60" i="12"/>
  <c r="BE56" i="12"/>
  <c r="BI42" i="12"/>
  <c r="BM36" i="12"/>
  <c r="BI24" i="12"/>
  <c r="BJ19" i="12"/>
  <c r="BC56" i="12"/>
  <c r="BJ49" i="12"/>
  <c r="BM32" i="12"/>
  <c r="BL56" i="12"/>
  <c r="BL5" i="12"/>
  <c r="BF56" i="12"/>
  <c r="BL19" i="12"/>
  <c r="BJ60" i="12"/>
  <c r="BL48" i="12"/>
  <c r="BM30" i="12"/>
  <c r="BL24" i="12"/>
  <c r="BE20" i="12"/>
  <c r="BJ18" i="12"/>
  <c r="BL59" i="12"/>
  <c r="BJ51" i="12"/>
  <c r="BE46" i="12"/>
  <c r="BI19" i="12"/>
  <c r="BI37" i="12"/>
  <c r="BF19" i="12"/>
  <c r="BE11" i="12"/>
  <c r="BM60" i="12"/>
  <c r="BL53" i="12"/>
  <c r="BK20" i="12"/>
  <c r="BM18" i="12"/>
  <c r="BK5" i="12"/>
  <c r="BC60" i="12"/>
  <c r="BE58" i="12"/>
  <c r="BL51" i="12"/>
  <c r="BM41" i="12"/>
  <c r="BE38" i="12"/>
  <c r="BL29" i="12"/>
  <c r="BE28" i="12"/>
  <c r="BF20" i="12"/>
  <c r="BM11" i="12"/>
  <c r="BJ59" i="12"/>
  <c r="BL37" i="12"/>
  <c r="BK30" i="12"/>
  <c r="BI29" i="12"/>
  <c r="AY110" i="12"/>
  <c r="BK60" i="12"/>
  <c r="BF59" i="12"/>
  <c r="BJ37" i="12"/>
  <c r="BI30" i="12"/>
  <c r="BF29" i="12"/>
  <c r="BJ25" i="12"/>
  <c r="BF21" i="12"/>
  <c r="BC20" i="12"/>
  <c r="BI18" i="12"/>
  <c r="BC11" i="12"/>
  <c r="BK7" i="12"/>
  <c r="BC5" i="12"/>
  <c r="BF60" i="12"/>
  <c r="BK58" i="12"/>
  <c r="BK56" i="12"/>
  <c r="BE49" i="12"/>
  <c r="BL42" i="12"/>
  <c r="BM38" i="12"/>
  <c r="BF37" i="12"/>
  <c r="BE32" i="12"/>
  <c r="BE30" i="12"/>
  <c r="BM28" i="12"/>
  <c r="BM20" i="12"/>
  <c r="BM9" i="12"/>
  <c r="BI7" i="12"/>
  <c r="BF5" i="12"/>
  <c r="BJ58" i="12"/>
  <c r="BK38" i="12"/>
  <c r="BJ28" i="12"/>
  <c r="BI5" i="12"/>
  <c r="BI38" i="12"/>
  <c r="BC30" i="12"/>
  <c r="BI28" i="12"/>
  <c r="BI20" i="12"/>
  <c r="AP93" i="12"/>
  <c r="BJ5" i="12"/>
  <c r="BI60" i="12"/>
  <c r="BI59" i="12"/>
  <c r="BI56" i="12"/>
  <c r="BL52" i="12"/>
  <c r="BM51" i="12"/>
  <c r="BE50" i="12"/>
  <c r="BM48" i="12"/>
  <c r="BJ42" i="12"/>
  <c r="BM40" i="12"/>
  <c r="BF38" i="12"/>
  <c r="BJ35" i="12"/>
  <c r="BE34" i="12"/>
  <c r="BC32" i="12"/>
  <c r="BK28" i="12"/>
  <c r="BK25" i="12"/>
  <c r="BF24" i="12"/>
  <c r="BC22" i="12"/>
  <c r="BK18" i="12"/>
  <c r="BJ14" i="12"/>
  <c r="BE13" i="12"/>
  <c r="BF10" i="12"/>
  <c r="BC9" i="12"/>
  <c r="BJ7" i="12"/>
  <c r="BF57" i="12"/>
  <c r="BK53" i="12"/>
  <c r="BJ52" i="12"/>
  <c r="BC50" i="12"/>
  <c r="BK48" i="12"/>
  <c r="BF42" i="12"/>
  <c r="BK36" i="12"/>
  <c r="BM34" i="12"/>
  <c r="BC34" i="12"/>
  <c r="BM13" i="12"/>
  <c r="BC13" i="12"/>
  <c r="AV96" i="12"/>
  <c r="BM5" i="12"/>
  <c r="BC59" i="12"/>
  <c r="BJ53" i="12"/>
  <c r="BI52" i="12"/>
  <c r="BK49" i="12"/>
  <c r="BI48" i="12"/>
  <c r="BC46" i="12"/>
  <c r="BE42" i="12"/>
  <c r="BC38" i="12"/>
  <c r="BJ36" i="12"/>
  <c r="BL34" i="12"/>
  <c r="BF28" i="12"/>
  <c r="BM24" i="12"/>
  <c r="BC24" i="12"/>
  <c r="BE18" i="12"/>
  <c r="BL13" i="12"/>
  <c r="BK9" i="12"/>
  <c r="BC7" i="12"/>
  <c r="BF53" i="12"/>
  <c r="BF52" i="12"/>
  <c r="BM50" i="12"/>
  <c r="BF48" i="12"/>
  <c r="BI36" i="12"/>
  <c r="BK34" i="12"/>
  <c r="BK13" i="12"/>
  <c r="BI9" i="12"/>
  <c r="BL6" i="12"/>
  <c r="BM56" i="12"/>
  <c r="BF55" i="12"/>
  <c r="BE52" i="12"/>
  <c r="BK50" i="12"/>
  <c r="BE48" i="12"/>
  <c r="BM42" i="12"/>
  <c r="BC42" i="12"/>
  <c r="BL38" i="12"/>
  <c r="BE36" i="12"/>
  <c r="BJ34" i="12"/>
  <c r="BI32" i="12"/>
  <c r="BK24" i="12"/>
  <c r="BM22" i="12"/>
  <c r="BC18" i="12"/>
  <c r="BJ13" i="12"/>
  <c r="BF9" i="12"/>
  <c r="BK6" i="12"/>
  <c r="BJ50" i="12"/>
  <c r="BI34" i="12"/>
  <c r="BC28" i="12"/>
  <c r="BE22" i="12"/>
  <c r="BL14" i="12"/>
  <c r="BI13" i="12"/>
  <c r="BE9" i="12"/>
  <c r="BM7" i="12"/>
  <c r="BJ6" i="12"/>
  <c r="BC55" i="12"/>
  <c r="BM52" i="12"/>
  <c r="BC48" i="12"/>
  <c r="BC36" i="12"/>
  <c r="BK14" i="12"/>
  <c r="BK47" i="12"/>
  <c r="BE47" i="12"/>
  <c r="BF47" i="12"/>
  <c r="BI47" i="12"/>
  <c r="BJ47" i="12"/>
  <c r="BL47" i="12"/>
  <c r="BM47" i="12"/>
  <c r="BC47" i="12"/>
  <c r="BI39" i="12"/>
  <c r="BK39" i="12"/>
  <c r="BC39" i="12"/>
  <c r="BM39" i="12"/>
  <c r="BE39" i="12"/>
  <c r="BF39" i="12"/>
  <c r="BJ39" i="12"/>
  <c r="BL39" i="12"/>
  <c r="BI57" i="12"/>
  <c r="BC57" i="12"/>
  <c r="BM57" i="12"/>
  <c r="BM54" i="12"/>
  <c r="BL43" i="12"/>
  <c r="BL41" i="12"/>
  <c r="BI31" i="12"/>
  <c r="BJ31" i="12"/>
  <c r="BK31" i="12"/>
  <c r="BL31" i="12"/>
  <c r="BC31" i="12"/>
  <c r="BM31" i="12"/>
  <c r="BE31" i="12"/>
  <c r="BF58" i="12"/>
  <c r="BL58" i="12"/>
  <c r="BM55" i="12"/>
  <c r="BK54" i="12"/>
  <c r="BI51" i="12"/>
  <c r="BI49" i="12"/>
  <c r="BC49" i="12"/>
  <c r="BM49" i="12"/>
  <c r="BM46" i="12"/>
  <c r="BK43" i="12"/>
  <c r="BJ41" i="12"/>
  <c r="BF40" i="12"/>
  <c r="BJ40" i="12"/>
  <c r="BL40" i="12"/>
  <c r="BE33" i="12"/>
  <c r="BF33" i="12"/>
  <c r="BI33" i="12"/>
  <c r="BJ33" i="12"/>
  <c r="BK33" i="12"/>
  <c r="BC33" i="12"/>
  <c r="BM33" i="12"/>
  <c r="BE59" i="12"/>
  <c r="BK59" i="12"/>
  <c r="BC58" i="12"/>
  <c r="BL55" i="12"/>
  <c r="BJ54" i="12"/>
  <c r="BF50" i="12"/>
  <c r="BL50" i="12"/>
  <c r="BK46" i="12"/>
  <c r="BJ43" i="12"/>
  <c r="BC40" i="12"/>
  <c r="BE12" i="12"/>
  <c r="BF12" i="12"/>
  <c r="BI12" i="12"/>
  <c r="BJ12" i="12"/>
  <c r="BK12" i="12"/>
  <c r="BL12" i="12"/>
  <c r="BC12" i="12"/>
  <c r="BM12" i="12"/>
  <c r="BL57" i="12"/>
  <c r="BJ55" i="12"/>
  <c r="BI54" i="12"/>
  <c r="BE51" i="12"/>
  <c r="BK51" i="12"/>
  <c r="BJ46" i="12"/>
  <c r="BF43" i="12"/>
  <c r="BE41" i="12"/>
  <c r="BI41" i="12"/>
  <c r="BK41" i="12"/>
  <c r="BE23" i="12"/>
  <c r="BF23" i="12"/>
  <c r="BI23" i="12"/>
  <c r="BJ23" i="12"/>
  <c r="BK23" i="12"/>
  <c r="BC23" i="12"/>
  <c r="BM23" i="12"/>
  <c r="BM58" i="12"/>
  <c r="BK57" i="12"/>
  <c r="BC53" i="12"/>
  <c r="BM53" i="12"/>
  <c r="BI53" i="12"/>
  <c r="BC51" i="12"/>
  <c r="BL49" i="12"/>
  <c r="BC41" i="12"/>
  <c r="BL54" i="12"/>
  <c r="BF54" i="12"/>
  <c r="BC43" i="12"/>
  <c r="BM43" i="12"/>
  <c r="BI43" i="12"/>
  <c r="BK55" i="12"/>
  <c r="BE55" i="12"/>
  <c r="BC54" i="12"/>
  <c r="BL46" i="12"/>
  <c r="BF46" i="12"/>
  <c r="BK40" i="12"/>
  <c r="BC35" i="12"/>
  <c r="BM35" i="12"/>
  <c r="BE35" i="12"/>
  <c r="BF35" i="12"/>
  <c r="BI35" i="12"/>
  <c r="BK35" i="12"/>
  <c r="BE21" i="12"/>
  <c r="BE10" i="12"/>
  <c r="BE37" i="12"/>
  <c r="BF36" i="12"/>
  <c r="BL32" i="12"/>
  <c r="BE29" i="12"/>
  <c r="BI25" i="12"/>
  <c r="BL22" i="12"/>
  <c r="BM21" i="12"/>
  <c r="BC21" i="12"/>
  <c r="BE19" i="12"/>
  <c r="BF18" i="12"/>
  <c r="BI14" i="12"/>
  <c r="BL11" i="12"/>
  <c r="BM10" i="12"/>
  <c r="BC10" i="12"/>
  <c r="BE8" i="12"/>
  <c r="BF7" i="12"/>
  <c r="BI6" i="12"/>
  <c r="BK32" i="12"/>
  <c r="BF25" i="12"/>
  <c r="BK22" i="12"/>
  <c r="BL21" i="12"/>
  <c r="BF14" i="12"/>
  <c r="BK11" i="12"/>
  <c r="BL10" i="12"/>
  <c r="BE7" i="12"/>
  <c r="BF6" i="12"/>
  <c r="BM37" i="12"/>
  <c r="BC37" i="12"/>
  <c r="BJ32" i="12"/>
  <c r="BL30" i="12"/>
  <c r="BM29" i="12"/>
  <c r="BC29" i="12"/>
  <c r="BE25" i="12"/>
  <c r="BJ22" i="12"/>
  <c r="BK21" i="12"/>
  <c r="BL20" i="12"/>
  <c r="BM19" i="12"/>
  <c r="BC19" i="12"/>
  <c r="BE14" i="12"/>
  <c r="BJ11" i="12"/>
  <c r="BK10" i="12"/>
  <c r="BL9" i="12"/>
  <c r="BM8" i="12"/>
  <c r="BC8" i="12"/>
  <c r="BE6" i="12"/>
  <c r="BI22" i="12"/>
  <c r="BJ21" i="12"/>
  <c r="BI11" i="12"/>
  <c r="BJ10" i="12"/>
  <c r="BM25" i="12"/>
  <c r="BM14" i="12"/>
  <c r="BM6" i="12"/>
  <c r="AY136" i="12"/>
  <c r="AR29" i="12"/>
  <c r="AR98" i="12"/>
  <c r="AW18" i="12"/>
  <c r="AR12" i="12"/>
  <c r="AW107" i="12"/>
  <c r="AJ42" i="12"/>
  <c r="AV146" i="12"/>
  <c r="AX140" i="12"/>
  <c r="AZ110" i="12"/>
  <c r="AS95" i="12"/>
  <c r="AS146" i="12"/>
  <c r="AX110" i="12"/>
  <c r="AS98" i="12"/>
  <c r="AX26" i="12"/>
  <c r="AY12" i="12"/>
  <c r="AE9" i="12"/>
  <c r="AE42" i="12"/>
  <c r="AF36" i="12"/>
  <c r="AR18" i="12"/>
  <c r="AY131" i="12"/>
  <c r="AJ20" i="12"/>
  <c r="AC42" i="12"/>
  <c r="AZ96" i="12"/>
  <c r="AZ173" i="12"/>
  <c r="AY153" i="12"/>
  <c r="AZ146" i="12"/>
  <c r="AZ141" i="12"/>
  <c r="AY130" i="12"/>
  <c r="AV118" i="12"/>
  <c r="AX96" i="12"/>
  <c r="AR76" i="12"/>
  <c r="AZ26" i="12"/>
  <c r="AW20" i="12"/>
  <c r="AR16" i="12"/>
  <c r="AV173" i="12"/>
  <c r="AX166" i="12"/>
  <c r="AW130" i="12"/>
  <c r="AV130" i="12"/>
  <c r="AM42" i="12"/>
  <c r="AW98" i="12"/>
  <c r="AR96" i="12"/>
  <c r="AR91" i="12"/>
  <c r="AP166" i="12"/>
  <c r="AY133" i="12"/>
  <c r="AR130" i="12"/>
  <c r="AL42" i="12"/>
  <c r="AZ18" i="12"/>
  <c r="AK18" i="12"/>
  <c r="AR20" i="12"/>
  <c r="AV16" i="12"/>
  <c r="AV12" i="12"/>
  <c r="AW7" i="12"/>
  <c r="AW140" i="12"/>
  <c r="AZ93" i="12"/>
  <c r="AR24" i="12"/>
  <c r="AW124" i="12"/>
  <c r="AF21" i="12"/>
  <c r="AF34" i="12"/>
  <c r="AR99" i="12"/>
  <c r="AS93" i="12"/>
  <c r="AS28" i="12"/>
  <c r="AX14" i="12"/>
  <c r="AI33" i="12"/>
  <c r="AY127" i="12"/>
  <c r="AE33" i="12"/>
  <c r="AY8" i="12"/>
  <c r="AP153" i="12"/>
  <c r="AX127" i="12"/>
  <c r="AV114" i="12"/>
  <c r="AV26" i="12"/>
  <c r="AP8" i="12"/>
  <c r="AY173" i="12"/>
  <c r="AZ109" i="12"/>
  <c r="AM16" i="12"/>
  <c r="AF30" i="12"/>
  <c r="AR82" i="12"/>
  <c r="AW28" i="12"/>
  <c r="AR26" i="12"/>
  <c r="AV18" i="12"/>
  <c r="AY7" i="12"/>
  <c r="AW173" i="12"/>
  <c r="AY163" i="12"/>
  <c r="AY150" i="12"/>
  <c r="AW109" i="12"/>
  <c r="AV103" i="12"/>
  <c r="AX121" i="12"/>
  <c r="AV109" i="12"/>
  <c r="AS103" i="12"/>
  <c r="AE34" i="12"/>
  <c r="AK29" i="12"/>
  <c r="AS87" i="12"/>
  <c r="AY32" i="12"/>
  <c r="AR28" i="12"/>
  <c r="AS25" i="12"/>
  <c r="AR10" i="12"/>
  <c r="AR173" i="12"/>
  <c r="AW121" i="12"/>
  <c r="AY115" i="12"/>
  <c r="AS109" i="12"/>
  <c r="AK25" i="12"/>
  <c r="AV94" i="12"/>
  <c r="AW91" i="12"/>
  <c r="AZ80" i="12"/>
  <c r="AY73" i="12"/>
  <c r="AX115" i="12"/>
  <c r="AJ25" i="12"/>
  <c r="AK33" i="12"/>
  <c r="AR94" i="12"/>
  <c r="AS91" i="12"/>
  <c r="AV80" i="12"/>
  <c r="AW73" i="12"/>
  <c r="AV24" i="12"/>
  <c r="AX16" i="12"/>
  <c r="AR174" i="12"/>
  <c r="AY142" i="12"/>
  <c r="AW138" i="12"/>
  <c r="AX124" i="12"/>
  <c r="AV115" i="12"/>
  <c r="AX34" i="12"/>
  <c r="AZ15" i="12"/>
  <c r="AL10" i="12"/>
  <c r="AL26" i="12"/>
  <c r="AM21" i="12"/>
  <c r="AE43" i="12"/>
  <c r="AI37" i="12"/>
  <c r="AY5" i="12"/>
  <c r="AX82" i="12"/>
  <c r="AR80" i="12"/>
  <c r="AW34" i="12"/>
  <c r="AS31" i="12"/>
  <c r="AW21" i="12"/>
  <c r="AY18" i="12"/>
  <c r="AZ16" i="12"/>
  <c r="AW15" i="12"/>
  <c r="AX12" i="12"/>
  <c r="AX10" i="12"/>
  <c r="AX8" i="12"/>
  <c r="AV172" i="12"/>
  <c r="AV166" i="12"/>
  <c r="AV162" i="12"/>
  <c r="AP159" i="12"/>
  <c r="AX153" i="12"/>
  <c r="AY144" i="12"/>
  <c r="AY141" i="12"/>
  <c r="AV138" i="12"/>
  <c r="AZ130" i="12"/>
  <c r="AY128" i="12"/>
  <c r="AP126" i="12"/>
  <c r="AR122" i="12"/>
  <c r="AY119" i="12"/>
  <c r="AP117" i="12"/>
  <c r="AS114" i="12"/>
  <c r="AX108" i="12"/>
  <c r="AZ103" i="12"/>
  <c r="AF10" i="12"/>
  <c r="AI21" i="12"/>
  <c r="AM30" i="12"/>
  <c r="AE40" i="12"/>
  <c r="AE37" i="12"/>
  <c r="AY94" i="12"/>
  <c r="AS82" i="12"/>
  <c r="AR34" i="12"/>
  <c r="AY24" i="12"/>
  <c r="AR21" i="12"/>
  <c r="AX18" i="12"/>
  <c r="AY16" i="12"/>
  <c r="AS15" i="12"/>
  <c r="AW12" i="12"/>
  <c r="AW10" i="12"/>
  <c r="AS162" i="12"/>
  <c r="AX158" i="12"/>
  <c r="AX144" i="12"/>
  <c r="AX132" i="12"/>
  <c r="AX128" i="12"/>
  <c r="AW119" i="12"/>
  <c r="AV108" i="12"/>
  <c r="AV132" i="12"/>
  <c r="AP10" i="12"/>
  <c r="AP103" i="12"/>
  <c r="AM37" i="12"/>
  <c r="AP94" i="12"/>
  <c r="AZ75" i="12"/>
  <c r="AX32" i="12"/>
  <c r="AP24" i="12"/>
  <c r="AY159" i="12"/>
  <c r="AP140" i="12"/>
  <c r="AX131" i="12"/>
  <c r="AX123" i="12"/>
  <c r="AP121" i="12"/>
  <c r="AW117" i="12"/>
  <c r="AR109" i="12"/>
  <c r="AY104" i="12"/>
  <c r="AJ27" i="12"/>
  <c r="AK28" i="12"/>
  <c r="AL37" i="12"/>
  <c r="AP5" i="12"/>
  <c r="AX80" i="12"/>
  <c r="AS75" i="12"/>
  <c r="AR32" i="12"/>
  <c r="AS17" i="12"/>
  <c r="AP16" i="12"/>
  <c r="AZ10" i="12"/>
  <c r="AX159" i="12"/>
  <c r="AV131" i="12"/>
  <c r="AP130" i="12"/>
  <c r="AP127" i="12"/>
  <c r="AW123" i="12"/>
  <c r="AV117" i="12"/>
  <c r="AW114" i="12"/>
  <c r="AS104" i="12"/>
  <c r="AJ37" i="12"/>
  <c r="AV5" i="12"/>
  <c r="AY10" i="12"/>
  <c r="AX162" i="12"/>
  <c r="AZ119" i="12"/>
  <c r="AZ108" i="12"/>
  <c r="AP108" i="12"/>
  <c r="AP113" i="12"/>
  <c r="AP86" i="12"/>
  <c r="AP170" i="12"/>
  <c r="AP168" i="12"/>
  <c r="AJ10" i="12"/>
  <c r="AE27" i="12"/>
  <c r="AE25" i="12"/>
  <c r="AK21" i="12"/>
  <c r="AE30" i="12"/>
  <c r="AI40" i="12"/>
  <c r="AY99" i="12"/>
  <c r="AZ88" i="12"/>
  <c r="AS85" i="12"/>
  <c r="AP76" i="12"/>
  <c r="AR73" i="12"/>
  <c r="AV34" i="12"/>
  <c r="AV32" i="12"/>
  <c r="AS7" i="12"/>
  <c r="AY169" i="12"/>
  <c r="AX163" i="12"/>
  <c r="AR162" i="12"/>
  <c r="AW159" i="12"/>
  <c r="AY155" i="12"/>
  <c r="AW153" i="12"/>
  <c r="AX150" i="12"/>
  <c r="AW146" i="12"/>
  <c r="AZ144" i="12"/>
  <c r="AV140" i="12"/>
  <c r="AS138" i="12"/>
  <c r="AX135" i="12"/>
  <c r="AX130" i="12"/>
  <c r="AZ128" i="12"/>
  <c r="AW127" i="12"/>
  <c r="AZ124" i="12"/>
  <c r="AV123" i="12"/>
  <c r="AP122" i="12"/>
  <c r="AX119" i="12"/>
  <c r="AP118" i="12"/>
  <c r="AW115" i="12"/>
  <c r="AR114" i="12"/>
  <c r="AX112" i="12"/>
  <c r="AV110" i="12"/>
  <c r="AV107" i="12"/>
  <c r="AY88" i="12"/>
  <c r="AZ86" i="12"/>
  <c r="AZ170" i="12"/>
  <c r="AR138" i="12"/>
  <c r="AW135" i="12"/>
  <c r="AW112" i="12"/>
  <c r="AC25" i="12"/>
  <c r="AZ76" i="12"/>
  <c r="AW170" i="12"/>
  <c r="AZ168" i="12"/>
  <c r="AZ122" i="12"/>
  <c r="AZ113" i="12"/>
  <c r="AX88" i="12"/>
  <c r="AY86" i="12"/>
  <c r="AM9" i="12"/>
  <c r="AF26" i="12"/>
  <c r="AE21" i="12"/>
  <c r="AE35" i="12"/>
  <c r="AF42" i="12"/>
  <c r="AI39" i="12"/>
  <c r="AX5" i="12"/>
  <c r="AX98" i="12"/>
  <c r="AY96" i="12"/>
  <c r="AZ94" i="12"/>
  <c r="AW93" i="12"/>
  <c r="AW88" i="12"/>
  <c r="AX86" i="12"/>
  <c r="AY80" i="12"/>
  <c r="AY76" i="12"/>
  <c r="AS33" i="12"/>
  <c r="AP32" i="12"/>
  <c r="AX28" i="12"/>
  <c r="AY26" i="12"/>
  <c r="AZ24" i="12"/>
  <c r="AS12" i="12"/>
  <c r="AV10" i="12"/>
  <c r="AY174" i="12"/>
  <c r="AV170" i="12"/>
  <c r="AY168" i="12"/>
  <c r="AY162" i="12"/>
  <c r="AR154" i="12"/>
  <c r="AX152" i="12"/>
  <c r="AR146" i="12"/>
  <c r="AW144" i="12"/>
  <c r="AV141" i="12"/>
  <c r="AY137" i="12"/>
  <c r="AW128" i="12"/>
  <c r="AX126" i="12"/>
  <c r="AV124" i="12"/>
  <c r="AW122" i="12"/>
  <c r="AZ118" i="12"/>
  <c r="AY114" i="12"/>
  <c r="AY113" i="12"/>
  <c r="AP112" i="12"/>
  <c r="AY109" i="12"/>
  <c r="AW108" i="12"/>
  <c r="AV104" i="12"/>
  <c r="AK36" i="12"/>
  <c r="AY13" i="12"/>
  <c r="AY138" i="12"/>
  <c r="AV126" i="12"/>
  <c r="AV122" i="12"/>
  <c r="AY118" i="12"/>
  <c r="AX114" i="12"/>
  <c r="AX113" i="12"/>
  <c r="AW90" i="12"/>
  <c r="AV88" i="12"/>
  <c r="AV86" i="12"/>
  <c r="AX76" i="12"/>
  <c r="AZ34" i="12"/>
  <c r="AY31" i="12"/>
  <c r="AS170" i="12"/>
  <c r="AX168" i="12"/>
  <c r="AE22" i="12"/>
  <c r="AC21" i="12"/>
  <c r="AK34" i="12"/>
  <c r="AJ36" i="12"/>
  <c r="AW96" i="12"/>
  <c r="AX94" i="12"/>
  <c r="AR90" i="12"/>
  <c r="AR88" i="12"/>
  <c r="AR86" i="12"/>
  <c r="AV82" i="12"/>
  <c r="AW80" i="12"/>
  <c r="AV76" i="12"/>
  <c r="AY34" i="12"/>
  <c r="AZ32" i="12"/>
  <c r="AW31" i="12"/>
  <c r="AW26" i="12"/>
  <c r="AX24" i="12"/>
  <c r="AY21" i="12"/>
  <c r="AW13" i="12"/>
  <c r="AZ7" i="12"/>
  <c r="AR170" i="12"/>
  <c r="AW162" i="12"/>
  <c r="AX147" i="12"/>
  <c r="AP146" i="12"/>
  <c r="AX138" i="12"/>
  <c r="AZ136" i="12"/>
  <c r="AZ127" i="12"/>
  <c r="AY123" i="12"/>
  <c r="AS122" i="12"/>
  <c r="AX118" i="12"/>
  <c r="AW113" i="12"/>
  <c r="AE12" i="12"/>
  <c r="AM27" i="12"/>
  <c r="AF25" i="12"/>
  <c r="AI25" i="12"/>
  <c r="AL20" i="12"/>
  <c r="AE19" i="12"/>
  <c r="AJ33" i="12"/>
  <c r="AL33" i="12"/>
  <c r="AM29" i="12"/>
  <c r="AJ39" i="12"/>
  <c r="AS5" i="12"/>
  <c r="AR5" i="12"/>
  <c r="AS100" i="12"/>
  <c r="AR100" i="12"/>
  <c r="AV100" i="12"/>
  <c r="AX90" i="12"/>
  <c r="AW85" i="12"/>
  <c r="AR83" i="12"/>
  <c r="AS79" i="12"/>
  <c r="AX20" i="12"/>
  <c r="AS8" i="12"/>
  <c r="AV8" i="12"/>
  <c r="AR8" i="12"/>
  <c r="AX6" i="12"/>
  <c r="AP158" i="12"/>
  <c r="AV158" i="12"/>
  <c r="AY158" i="12"/>
  <c r="AW149" i="12"/>
  <c r="AY149" i="12"/>
  <c r="AZ149" i="12"/>
  <c r="AV149" i="12"/>
  <c r="AY72" i="12"/>
  <c r="AP72" i="12"/>
  <c r="AZ72" i="12"/>
  <c r="AP30" i="12"/>
  <c r="AX30" i="12"/>
  <c r="AX164" i="12"/>
  <c r="AP164" i="12"/>
  <c r="AW164" i="12"/>
  <c r="AV157" i="12"/>
  <c r="AW157" i="12"/>
  <c r="AF39" i="12"/>
  <c r="AW99" i="12"/>
  <c r="AP92" i="12"/>
  <c r="AX92" i="12"/>
  <c r="AV92" i="12"/>
  <c r="AV90" i="12"/>
  <c r="AY75" i="12"/>
  <c r="AY29" i="12"/>
  <c r="AP157" i="12"/>
  <c r="AV154" i="12"/>
  <c r="AX154" i="12"/>
  <c r="AP154" i="12"/>
  <c r="AZ154" i="12"/>
  <c r="AS154" i="12"/>
  <c r="AR23" i="12"/>
  <c r="AP23" i="12"/>
  <c r="AK11" i="12"/>
  <c r="AK9" i="12"/>
  <c r="AI27" i="12"/>
  <c r="AC26" i="12"/>
  <c r="AK26" i="12"/>
  <c r="AM24" i="12"/>
  <c r="AI20" i="12"/>
  <c r="AL30" i="12"/>
  <c r="AI29" i="12"/>
  <c r="AF43" i="12"/>
  <c r="AI43" i="12"/>
  <c r="AV20" i="12"/>
  <c r="AP6" i="12"/>
  <c r="AM25" i="12"/>
  <c r="AL24" i="12"/>
  <c r="AF20" i="12"/>
  <c r="AL40" i="12"/>
  <c r="AW5" i="12"/>
  <c r="AS99" i="12"/>
  <c r="AY98" i="12"/>
  <c r="AP98" i="12"/>
  <c r="AZ98" i="12"/>
  <c r="AY91" i="12"/>
  <c r="AP85" i="12"/>
  <c r="AW29" i="12"/>
  <c r="AP28" i="12"/>
  <c r="AZ28" i="12"/>
  <c r="AY28" i="12"/>
  <c r="AR22" i="12"/>
  <c r="AX22" i="12"/>
  <c r="AR15" i="12"/>
  <c r="AP15" i="12"/>
  <c r="AS9" i="12"/>
  <c r="AP156" i="12"/>
  <c r="AX156" i="12"/>
  <c r="AL19" i="12"/>
  <c r="AK19" i="12"/>
  <c r="AL29" i="12"/>
  <c r="AJ29" i="12"/>
  <c r="AL39" i="12"/>
  <c r="AC39" i="12"/>
  <c r="AM39" i="12"/>
  <c r="AP84" i="12"/>
  <c r="AX84" i="12"/>
  <c r="AV84" i="12"/>
  <c r="AX72" i="12"/>
  <c r="AS120" i="12"/>
  <c r="AX120" i="12"/>
  <c r="AY120" i="12"/>
  <c r="AZ120" i="12"/>
  <c r="AW120" i="12"/>
  <c r="AJ12" i="12"/>
  <c r="AF9" i="12"/>
  <c r="AL9" i="12"/>
  <c r="AL27" i="12"/>
  <c r="AK27" i="12"/>
  <c r="AC24" i="12"/>
  <c r="AM19" i="12"/>
  <c r="AC18" i="12"/>
  <c r="AJ18" i="12"/>
  <c r="AC29" i="12"/>
  <c r="AL38" i="12"/>
  <c r="AI38" i="12"/>
  <c r="AP90" i="12"/>
  <c r="AZ90" i="12"/>
  <c r="AY90" i="12"/>
  <c r="AY83" i="12"/>
  <c r="AR75" i="12"/>
  <c r="AP75" i="12"/>
  <c r="AW72" i="12"/>
  <c r="AZ23" i="12"/>
  <c r="AP20" i="12"/>
  <c r="AZ20" i="12"/>
  <c r="AY20" i="12"/>
  <c r="AX145" i="12"/>
  <c r="AZ145" i="12"/>
  <c r="AY145" i="12"/>
  <c r="AX125" i="12"/>
  <c r="AW125" i="12"/>
  <c r="AY125" i="12"/>
  <c r="AZ125" i="12"/>
  <c r="AV125" i="12"/>
  <c r="AP120" i="12"/>
  <c r="AY116" i="12"/>
  <c r="AW116" i="12"/>
  <c r="AX116" i="12"/>
  <c r="AZ116" i="12"/>
  <c r="AV116" i="12"/>
  <c r="AV111" i="12"/>
  <c r="AX111" i="12"/>
  <c r="AY111" i="12"/>
  <c r="AZ111" i="12"/>
  <c r="AW111" i="12"/>
  <c r="AR102" i="12"/>
  <c r="AW102" i="12"/>
  <c r="AY102" i="12"/>
  <c r="AZ102" i="12"/>
  <c r="AV102" i="12"/>
  <c r="AI12" i="12"/>
  <c r="AC9" i="12"/>
  <c r="AC27" i="12"/>
  <c r="AJ19" i="12"/>
  <c r="AK30" i="12"/>
  <c r="AJ30" i="12"/>
  <c r="AW83" i="12"/>
  <c r="AV72" i="12"/>
  <c r="AY23" i="12"/>
  <c r="AR14" i="12"/>
  <c r="AZ14" i="12"/>
  <c r="AX174" i="12"/>
  <c r="AV174" i="12"/>
  <c r="AX155" i="12"/>
  <c r="AW155" i="12"/>
  <c r="AP125" i="12"/>
  <c r="AP116" i="12"/>
  <c r="AP111" i="12"/>
  <c r="AL11" i="12"/>
  <c r="AI11" i="12"/>
  <c r="AF12" i="12"/>
  <c r="AI19" i="12"/>
  <c r="AC30" i="12"/>
  <c r="AK39" i="12"/>
  <c r="AZ85" i="12"/>
  <c r="AS83" i="12"/>
  <c r="AP82" i="12"/>
  <c r="AZ82" i="12"/>
  <c r="AY82" i="12"/>
  <c r="AP74" i="12"/>
  <c r="AX74" i="12"/>
  <c r="AS72" i="12"/>
  <c r="AR31" i="12"/>
  <c r="AP31" i="12"/>
  <c r="AW23" i="12"/>
  <c r="AP14" i="12"/>
  <c r="AZ6" i="12"/>
  <c r="AZ164" i="12"/>
  <c r="AY154" i="12"/>
  <c r="AC37" i="12"/>
  <c r="AP96" i="12"/>
  <c r="AP88" i="12"/>
  <c r="AP80" i="12"/>
  <c r="AP34" i="12"/>
  <c r="AP26" i="12"/>
  <c r="AP18" i="12"/>
  <c r="AZ12" i="12"/>
  <c r="AP7" i="12"/>
  <c r="AX170" i="12"/>
  <c r="AZ162" i="12"/>
  <c r="AZ150" i="12"/>
  <c r="AX146" i="12"/>
  <c r="AZ138" i="12"/>
  <c r="AY135" i="12"/>
  <c r="AZ132" i="12"/>
  <c r="AP128" i="12"/>
  <c r="AY126" i="12"/>
  <c r="AP124" i="12"/>
  <c r="AX122" i="12"/>
  <c r="AY121" i="12"/>
  <c r="AP119" i="12"/>
  <c r="AY117" i="12"/>
  <c r="AZ114" i="12"/>
  <c r="AY112" i="12"/>
  <c r="AP110" i="12"/>
  <c r="AP109" i="12"/>
  <c r="AX107" i="12"/>
  <c r="AW104" i="12"/>
  <c r="AX103" i="12"/>
  <c r="AW152" i="12"/>
  <c r="AR107" i="12"/>
  <c r="AR104" i="12"/>
  <c r="AZ101" i="12"/>
  <c r="AP135" i="12"/>
  <c r="AX101" i="12"/>
  <c r="AW136" i="12"/>
  <c r="AZ104" i="12"/>
  <c r="AP104" i="12"/>
  <c r="AW101" i="12"/>
  <c r="AZ126" i="12"/>
  <c r="AZ121" i="12"/>
  <c r="AZ117" i="12"/>
  <c r="AZ112" i="12"/>
  <c r="AY103" i="12"/>
  <c r="AP101" i="12"/>
  <c r="AY172" i="12"/>
  <c r="AS172" i="12"/>
  <c r="AZ172" i="12"/>
  <c r="AX172" i="12"/>
  <c r="AP172" i="12"/>
  <c r="AR172" i="12"/>
  <c r="AS160" i="12"/>
  <c r="AR160" i="12"/>
  <c r="AV160" i="12"/>
  <c r="AW160" i="12"/>
  <c r="AX160" i="12"/>
  <c r="AY160" i="12"/>
  <c r="AP160" i="12"/>
  <c r="AP171" i="12"/>
  <c r="AZ171" i="12"/>
  <c r="AS171" i="12"/>
  <c r="AX171" i="12"/>
  <c r="AV171" i="12"/>
  <c r="AW171" i="12"/>
  <c r="AY171" i="12"/>
  <c r="AX165" i="12"/>
  <c r="AR165" i="12"/>
  <c r="AS165" i="12"/>
  <c r="AW165" i="12"/>
  <c r="AV165" i="12"/>
  <c r="AY165" i="12"/>
  <c r="AZ165" i="12"/>
  <c r="AP165" i="12"/>
  <c r="AV167" i="12"/>
  <c r="AR167" i="12"/>
  <c r="AS167" i="12"/>
  <c r="AP167" i="12"/>
  <c r="AY167" i="12"/>
  <c r="AW167" i="12"/>
  <c r="AX167" i="12"/>
  <c r="AZ167" i="12"/>
  <c r="AY148" i="12"/>
  <c r="AR148" i="12"/>
  <c r="AS148" i="12"/>
  <c r="AW148" i="12"/>
  <c r="AX148" i="12"/>
  <c r="AZ148" i="12"/>
  <c r="AV148" i="12"/>
  <c r="AR129" i="12"/>
  <c r="AS129" i="12"/>
  <c r="AV129" i="12"/>
  <c r="AX129" i="12"/>
  <c r="AY129" i="12"/>
  <c r="AZ129" i="12"/>
  <c r="AW129" i="12"/>
  <c r="AP129" i="12"/>
  <c r="AZ169" i="12"/>
  <c r="AP163" i="12"/>
  <c r="AZ163" i="12"/>
  <c r="AR163" i="12"/>
  <c r="AS163" i="12"/>
  <c r="AV163" i="12"/>
  <c r="AP148" i="12"/>
  <c r="AR169" i="12"/>
  <c r="AS169" i="12"/>
  <c r="AV169" i="12"/>
  <c r="AX169" i="12"/>
  <c r="AP169" i="12"/>
  <c r="AR161" i="12"/>
  <c r="AS161" i="12"/>
  <c r="AV161" i="12"/>
  <c r="AY161" i="12"/>
  <c r="AZ161" i="12"/>
  <c r="AW161" i="12"/>
  <c r="AV151" i="12"/>
  <c r="AR151" i="12"/>
  <c r="AS151" i="12"/>
  <c r="AW151" i="12"/>
  <c r="AX151" i="12"/>
  <c r="AZ151" i="12"/>
  <c r="AP151" i="12"/>
  <c r="AX173" i="12"/>
  <c r="AS173" i="12"/>
  <c r="AP161" i="12"/>
  <c r="AW174" i="12"/>
  <c r="AS174" i="12"/>
  <c r="AP174" i="12"/>
  <c r="AW166" i="12"/>
  <c r="AR166" i="12"/>
  <c r="AS166" i="12"/>
  <c r="AZ166" i="12"/>
  <c r="AW134" i="12"/>
  <c r="AR134" i="12"/>
  <c r="AS134" i="12"/>
  <c r="AX134" i="12"/>
  <c r="AY134" i="12"/>
  <c r="AZ134" i="12"/>
  <c r="AV134" i="12"/>
  <c r="AX157" i="12"/>
  <c r="AR157" i="12"/>
  <c r="AS157" i="12"/>
  <c r="AY157" i="12"/>
  <c r="AZ157" i="12"/>
  <c r="AP134" i="12"/>
  <c r="AP139" i="12"/>
  <c r="AZ139" i="12"/>
  <c r="AR139" i="12"/>
  <c r="AS139" i="12"/>
  <c r="AW139" i="12"/>
  <c r="AX139" i="12"/>
  <c r="AY139" i="12"/>
  <c r="AV139" i="12"/>
  <c r="AY156" i="12"/>
  <c r="AR156" i="12"/>
  <c r="AS156" i="12"/>
  <c r="AV156" i="12"/>
  <c r="AW156" i="12"/>
  <c r="AZ156" i="12"/>
  <c r="AS152" i="12"/>
  <c r="AR152" i="12"/>
  <c r="AV152" i="12"/>
  <c r="AY152" i="12"/>
  <c r="AZ152" i="12"/>
  <c r="AV143" i="12"/>
  <c r="AR143" i="12"/>
  <c r="AS143" i="12"/>
  <c r="AX143" i="12"/>
  <c r="AY143" i="12"/>
  <c r="AZ143" i="12"/>
  <c r="AW143" i="12"/>
  <c r="AP142" i="12"/>
  <c r="AP137" i="12"/>
  <c r="AP133" i="12"/>
  <c r="AW158" i="12"/>
  <c r="AR158" i="12"/>
  <c r="AS158" i="12"/>
  <c r="AR153" i="12"/>
  <c r="AS153" i="12"/>
  <c r="AV153" i="12"/>
  <c r="AX149" i="12"/>
  <c r="AR149" i="12"/>
  <c r="AS149" i="12"/>
  <c r="AY147" i="12"/>
  <c r="AS144" i="12"/>
  <c r="AR144" i="12"/>
  <c r="AV144" i="12"/>
  <c r="AZ142" i="12"/>
  <c r="AY140" i="12"/>
  <c r="AR140" i="12"/>
  <c r="AS140" i="12"/>
  <c r="AZ137" i="12"/>
  <c r="AV135" i="12"/>
  <c r="AR135" i="12"/>
  <c r="AS135" i="12"/>
  <c r="AZ133" i="12"/>
  <c r="AP131" i="12"/>
  <c r="AZ131" i="12"/>
  <c r="AR131" i="12"/>
  <c r="AS131" i="12"/>
  <c r="AS168" i="12"/>
  <c r="AR168" i="12"/>
  <c r="AV168" i="12"/>
  <c r="AY164" i="12"/>
  <c r="AR164" i="12"/>
  <c r="AS164" i="12"/>
  <c r="AV159" i="12"/>
  <c r="AR159" i="12"/>
  <c r="AS159" i="12"/>
  <c r="AP155" i="12"/>
  <c r="AZ155" i="12"/>
  <c r="AR155" i="12"/>
  <c r="AS155" i="12"/>
  <c r="AW150" i="12"/>
  <c r="AR150" i="12"/>
  <c r="AS150" i="12"/>
  <c r="AW147" i="12"/>
  <c r="AR145" i="12"/>
  <c r="AS145" i="12"/>
  <c r="AV145" i="12"/>
  <c r="AX142" i="12"/>
  <c r="AX141" i="12"/>
  <c r="AR141" i="12"/>
  <c r="AS141" i="12"/>
  <c r="AX137" i="12"/>
  <c r="AS136" i="12"/>
  <c r="AR136" i="12"/>
  <c r="AV136" i="12"/>
  <c r="AW133" i="12"/>
  <c r="AY132" i="12"/>
  <c r="AR132" i="12"/>
  <c r="AS132" i="12"/>
  <c r="AP150" i="12"/>
  <c r="AP145" i="12"/>
  <c r="AP141" i="12"/>
  <c r="AP136" i="12"/>
  <c r="AP132" i="12"/>
  <c r="AP147" i="12"/>
  <c r="AZ147" i="12"/>
  <c r="AR147" i="12"/>
  <c r="AS147" i="12"/>
  <c r="AW142" i="12"/>
  <c r="AR142" i="12"/>
  <c r="AS142" i="12"/>
  <c r="AR137" i="12"/>
  <c r="AS137" i="12"/>
  <c r="AV137" i="12"/>
  <c r="AX133" i="12"/>
  <c r="AR133" i="12"/>
  <c r="AS133" i="12"/>
  <c r="AV128" i="12"/>
  <c r="AS127" i="12"/>
  <c r="AS126" i="12"/>
  <c r="AS125" i="12"/>
  <c r="AS124" i="12"/>
  <c r="AS123" i="12"/>
  <c r="AV121" i="12"/>
  <c r="AV120" i="12"/>
  <c r="AS119" i="12"/>
  <c r="AS118" i="12"/>
  <c r="AS117" i="12"/>
  <c r="AS116" i="12"/>
  <c r="AS115" i="12"/>
  <c r="AV113" i="12"/>
  <c r="AV112" i="12"/>
  <c r="AS111" i="12"/>
  <c r="AS110" i="12"/>
  <c r="AP107" i="12"/>
  <c r="AZ107" i="12"/>
  <c r="AS107" i="12"/>
  <c r="AR128" i="12"/>
  <c r="AR127" i="12"/>
  <c r="AR126" i="12"/>
  <c r="AR125" i="12"/>
  <c r="AR124" i="12"/>
  <c r="AS121" i="12"/>
  <c r="AR120" i="12"/>
  <c r="AR119" i="12"/>
  <c r="AR118" i="12"/>
  <c r="AR117" i="12"/>
  <c r="AR116" i="12"/>
  <c r="AS113" i="12"/>
  <c r="AR112" i="12"/>
  <c r="AR111" i="12"/>
  <c r="AR110" i="12"/>
  <c r="AY108" i="12"/>
  <c r="AR108" i="12"/>
  <c r="AP123" i="12"/>
  <c r="AZ123" i="12"/>
  <c r="AP115" i="12"/>
  <c r="AZ115" i="12"/>
  <c r="AW103" i="12"/>
  <c r="AX102" i="12"/>
  <c r="AY101" i="12"/>
  <c r="AS102" i="12"/>
  <c r="AV101" i="12"/>
  <c r="AS101" i="12"/>
  <c r="AV97" i="12"/>
  <c r="AV71" i="12"/>
  <c r="AZ100" i="12"/>
  <c r="AP100" i="12"/>
  <c r="AW95" i="12"/>
  <c r="AS89" i="12"/>
  <c r="AW87" i="12"/>
  <c r="AS81" i="12"/>
  <c r="AZ74" i="12"/>
  <c r="AW33" i="12"/>
  <c r="AS27" i="12"/>
  <c r="AZ22" i="12"/>
  <c r="AP22" i="12"/>
  <c r="AW17" i="12"/>
  <c r="AS11" i="12"/>
  <c r="AW9" i="12"/>
  <c r="AY100" i="12"/>
  <c r="AZ99" i="12"/>
  <c r="AP99" i="12"/>
  <c r="AR97" i="12"/>
  <c r="AV95" i="12"/>
  <c r="AW94" i="12"/>
  <c r="AX93" i="12"/>
  <c r="AY92" i="12"/>
  <c r="AZ91" i="12"/>
  <c r="AP91" i="12"/>
  <c r="AR89" i="12"/>
  <c r="AV87" i="12"/>
  <c r="AW86" i="12"/>
  <c r="AX85" i="12"/>
  <c r="AY84" i="12"/>
  <c r="AZ83" i="12"/>
  <c r="AP83" i="12"/>
  <c r="AR81" i="12"/>
  <c r="AV79" i="12"/>
  <c r="AW76" i="12"/>
  <c r="AX75" i="12"/>
  <c r="AY74" i="12"/>
  <c r="AZ73" i="12"/>
  <c r="AP73" i="12"/>
  <c r="AR71" i="12"/>
  <c r="AV33" i="12"/>
  <c r="AW32" i="12"/>
  <c r="AX31" i="12"/>
  <c r="AY30" i="12"/>
  <c r="AZ29" i="12"/>
  <c r="AP29" i="12"/>
  <c r="AR27" i="12"/>
  <c r="AV25" i="12"/>
  <c r="AW24" i="12"/>
  <c r="AX23" i="12"/>
  <c r="AY22" i="12"/>
  <c r="AZ21" i="12"/>
  <c r="AP21" i="12"/>
  <c r="AR19" i="12"/>
  <c r="AV17" i="12"/>
  <c r="AW16" i="12"/>
  <c r="AX15" i="12"/>
  <c r="AY14" i="12"/>
  <c r="AZ13" i="12"/>
  <c r="AP13" i="12"/>
  <c r="AR11" i="12"/>
  <c r="AV9" i="12"/>
  <c r="AW8" i="12"/>
  <c r="AX7" i="12"/>
  <c r="AY6" i="12"/>
  <c r="AW100" i="12"/>
  <c r="AX99" i="12"/>
  <c r="AZ97" i="12"/>
  <c r="AP97" i="12"/>
  <c r="AR95" i="12"/>
  <c r="AV93" i="12"/>
  <c r="AW92" i="12"/>
  <c r="AX91" i="12"/>
  <c r="AZ89" i="12"/>
  <c r="AP89" i="12"/>
  <c r="AR87" i="12"/>
  <c r="AV85" i="12"/>
  <c r="AW84" i="12"/>
  <c r="AX83" i="12"/>
  <c r="AZ81" i="12"/>
  <c r="AP81" i="12"/>
  <c r="AR79" i="12"/>
  <c r="AV75" i="12"/>
  <c r="AW74" i="12"/>
  <c r="AX73" i="12"/>
  <c r="AZ71" i="12"/>
  <c r="AP71" i="12"/>
  <c r="AR33" i="12"/>
  <c r="AV31" i="12"/>
  <c r="AW30" i="12"/>
  <c r="AX29" i="12"/>
  <c r="AZ27" i="12"/>
  <c r="AP27" i="12"/>
  <c r="AR25" i="12"/>
  <c r="AV23" i="12"/>
  <c r="AW22" i="12"/>
  <c r="AX21" i="12"/>
  <c r="AZ19" i="12"/>
  <c r="AP19" i="12"/>
  <c r="AR17" i="12"/>
  <c r="AV15" i="12"/>
  <c r="AW14" i="12"/>
  <c r="AX13" i="12"/>
  <c r="AZ11" i="12"/>
  <c r="AP11" i="12"/>
  <c r="AR9" i="12"/>
  <c r="AV7" i="12"/>
  <c r="AW6" i="12"/>
  <c r="AY97" i="12"/>
  <c r="AY89" i="12"/>
  <c r="AY27" i="12"/>
  <c r="AY19" i="12"/>
  <c r="AY11" i="12"/>
  <c r="AV6" i="12"/>
  <c r="AY81" i="12"/>
  <c r="AY71" i="12"/>
  <c r="AX97" i="12"/>
  <c r="AZ95" i="12"/>
  <c r="AP95" i="12"/>
  <c r="AR93" i="12"/>
  <c r="AS92" i="12"/>
  <c r="AX89" i="12"/>
  <c r="AZ87" i="12"/>
  <c r="AP87" i="12"/>
  <c r="AR85" i="12"/>
  <c r="AS84" i="12"/>
  <c r="AX81" i="12"/>
  <c r="AZ79" i="12"/>
  <c r="AP79" i="12"/>
  <c r="AS74" i="12"/>
  <c r="AV73" i="12"/>
  <c r="AX71" i="12"/>
  <c r="AZ33" i="12"/>
  <c r="AP33" i="12"/>
  <c r="AS30" i="12"/>
  <c r="AV29" i="12"/>
  <c r="AX27" i="12"/>
  <c r="AZ25" i="12"/>
  <c r="AP25" i="12"/>
  <c r="AS22" i="12"/>
  <c r="AV21" i="12"/>
  <c r="AX19" i="12"/>
  <c r="AZ17" i="12"/>
  <c r="AP17" i="12"/>
  <c r="AS14" i="12"/>
  <c r="AV13" i="12"/>
  <c r="AX11" i="12"/>
  <c r="AZ9" i="12"/>
  <c r="AP9" i="12"/>
  <c r="AS6" i="12"/>
  <c r="AY95" i="12"/>
  <c r="AR92" i="12"/>
  <c r="AW89" i="12"/>
  <c r="AY87" i="12"/>
  <c r="AR84" i="12"/>
  <c r="AW81" i="12"/>
  <c r="AY79" i="12"/>
  <c r="AR74" i="12"/>
  <c r="AW71" i="12"/>
  <c r="AY33" i="12"/>
  <c r="AR30" i="12"/>
  <c r="AW27" i="12"/>
  <c r="AY25" i="12"/>
  <c r="AW19" i="12"/>
  <c r="AY17" i="12"/>
  <c r="AS13" i="12"/>
  <c r="AW11" i="12"/>
  <c r="AY9" i="12"/>
  <c r="AW97" i="12"/>
  <c r="AX79" i="12"/>
  <c r="AX25" i="12"/>
  <c r="AV19" i="12"/>
  <c r="AZ92" i="12"/>
  <c r="AZ84" i="12"/>
  <c r="AZ30" i="12"/>
  <c r="AF41" i="12"/>
  <c r="AK38" i="12"/>
  <c r="AM43" i="12"/>
  <c r="AC43" i="12"/>
  <c r="AE41" i="12"/>
  <c r="AF40" i="12"/>
  <c r="AJ38" i="12"/>
  <c r="AK37" i="12"/>
  <c r="AL36" i="12"/>
  <c r="AK43" i="12"/>
  <c r="AM41" i="12"/>
  <c r="AC41" i="12"/>
  <c r="AF38" i="12"/>
  <c r="AJ43" i="12"/>
  <c r="AK42" i="12"/>
  <c r="AL41" i="12"/>
  <c r="AM40" i="12"/>
  <c r="AC40" i="12"/>
  <c r="AE38" i="12"/>
  <c r="AI36" i="12"/>
  <c r="AK41" i="12"/>
  <c r="AJ41" i="12"/>
  <c r="AK40" i="12"/>
  <c r="AM38" i="12"/>
  <c r="AC38" i="12"/>
  <c r="AE36" i="12"/>
  <c r="AM36" i="12"/>
  <c r="AL28" i="12"/>
  <c r="AJ28" i="12"/>
  <c r="AC34" i="12"/>
  <c r="AM35" i="12"/>
  <c r="AC35" i="12"/>
  <c r="AL35" i="12"/>
  <c r="AM34" i="12"/>
  <c r="AI28" i="12"/>
  <c r="AK35" i="12"/>
  <c r="AL34" i="12"/>
  <c r="AM33" i="12"/>
  <c r="AC33" i="12"/>
  <c r="AE29" i="12"/>
  <c r="AF28" i="12"/>
  <c r="AJ35" i="12"/>
  <c r="AE28" i="12"/>
  <c r="AI35" i="12"/>
  <c r="AJ34" i="12"/>
  <c r="AM28" i="12"/>
  <c r="AE23" i="12"/>
  <c r="AF22" i="12"/>
  <c r="AM23" i="12"/>
  <c r="AC23" i="12"/>
  <c r="AI26" i="12"/>
  <c r="AK24" i="12"/>
  <c r="AL23" i="12"/>
  <c r="AM22" i="12"/>
  <c r="AC22" i="12"/>
  <c r="AE20" i="12"/>
  <c r="AF19" i="12"/>
  <c r="AI18" i="12"/>
  <c r="AF18" i="12"/>
  <c r="AJ24" i="12"/>
  <c r="AK23" i="12"/>
  <c r="AL22" i="12"/>
  <c r="AE26" i="12"/>
  <c r="AI24" i="12"/>
  <c r="AJ23" i="12"/>
  <c r="AK22" i="12"/>
  <c r="AL21" i="12"/>
  <c r="AM20" i="12"/>
  <c r="AC20" i="12"/>
  <c r="AE18" i="12"/>
  <c r="AF24" i="12"/>
  <c r="AI23" i="12"/>
  <c r="AJ22" i="12"/>
  <c r="AM26" i="12"/>
  <c r="AM18" i="12"/>
  <c r="AM8" i="12"/>
  <c r="AL8" i="12"/>
  <c r="AE16" i="12"/>
  <c r="AK10" i="12"/>
  <c r="AJ9" i="12"/>
  <c r="AK8" i="12"/>
  <c r="AJ8" i="12"/>
  <c r="AF15" i="12"/>
  <c r="AJ11" i="12"/>
  <c r="AI10" i="12"/>
  <c r="AF8" i="12"/>
  <c r="C12" i="12"/>
  <c r="AF11" i="12"/>
  <c r="AC8" i="12"/>
  <c r="AM17" i="12"/>
  <c r="AC17" i="12"/>
  <c r="AE15" i="12"/>
  <c r="AL16" i="12"/>
  <c r="AC15" i="12"/>
  <c r="AJ17" i="12"/>
  <c r="AK16" i="12"/>
  <c r="AL15" i="12"/>
  <c r="AM12" i="12"/>
  <c r="AC12" i="12"/>
  <c r="AE10" i="12"/>
  <c r="AI8" i="12"/>
  <c r="AK17" i="12"/>
  <c r="AM15" i="12"/>
  <c r="AK15" i="12"/>
  <c r="AL17" i="12"/>
  <c r="AC16" i="12"/>
  <c r="AI17" i="12"/>
  <c r="AJ16" i="12"/>
  <c r="AL12" i="12"/>
  <c r="AM11" i="12"/>
  <c r="AC11" i="12"/>
  <c r="AF17" i="12"/>
  <c r="AI16" i="12"/>
  <c r="AJ15" i="12"/>
  <c r="AM10" i="12"/>
  <c r="J45" i="12"/>
  <c r="F46" i="12"/>
  <c r="I10" i="12"/>
  <c r="E38" i="12"/>
  <c r="E39" i="12"/>
  <c r="F29" i="12"/>
  <c r="E27" i="12"/>
  <c r="E19" i="12"/>
  <c r="K56" i="12"/>
  <c r="I18" i="12"/>
  <c r="E63" i="12"/>
  <c r="K51" i="12"/>
  <c r="I28" i="12"/>
  <c r="I24" i="12"/>
  <c r="J27" i="12"/>
  <c r="I55" i="12"/>
  <c r="F55" i="12"/>
  <c r="K37" i="12"/>
  <c r="E37" i="12"/>
  <c r="L45" i="12"/>
  <c r="I63" i="12"/>
  <c r="F45" i="12"/>
  <c r="I27" i="12"/>
  <c r="I36" i="12"/>
  <c r="E16" i="12"/>
  <c r="K44" i="12"/>
  <c r="E8" i="12"/>
  <c r="I16" i="12"/>
  <c r="E5" i="12"/>
  <c r="F57" i="12"/>
  <c r="C54" i="12"/>
  <c r="M44" i="12"/>
  <c r="J36" i="12"/>
  <c r="F16" i="12"/>
  <c r="I44" i="12"/>
  <c r="F24" i="12"/>
  <c r="K62" i="12"/>
  <c r="E49" i="12"/>
  <c r="F41" i="12"/>
  <c r="L21" i="12"/>
  <c r="J62" i="12"/>
  <c r="F62" i="12"/>
  <c r="L54" i="12"/>
  <c r="F8" i="12"/>
  <c r="M54" i="12"/>
  <c r="I8" i="12"/>
  <c r="E62" i="12"/>
  <c r="I54" i="12"/>
  <c r="C62" i="12"/>
  <c r="E54" i="12"/>
  <c r="I35" i="12"/>
  <c r="M15" i="12"/>
  <c r="C35" i="12"/>
  <c r="C15" i="12"/>
  <c r="F7" i="12"/>
  <c r="J55" i="12"/>
  <c r="I37" i="12"/>
  <c r="F17" i="12"/>
  <c r="K13" i="12"/>
  <c r="L7" i="12"/>
  <c r="F35" i="12"/>
  <c r="L15" i="12"/>
  <c r="K63" i="12"/>
  <c r="K43" i="12"/>
  <c r="F37" i="12"/>
  <c r="M23" i="12"/>
  <c r="J17" i="12"/>
  <c r="L61" i="12"/>
  <c r="J43" i="12"/>
  <c r="L23" i="12"/>
  <c r="F63" i="12"/>
  <c r="M59" i="12"/>
  <c r="I45" i="12"/>
  <c r="L43" i="12"/>
  <c r="C23" i="12"/>
  <c r="J9" i="12"/>
  <c r="F38" i="12"/>
  <c r="E28" i="12"/>
  <c r="E18" i="12"/>
  <c r="E10" i="12"/>
  <c r="E46" i="12"/>
  <c r="C18" i="12"/>
  <c r="C10" i="12"/>
  <c r="F56" i="12"/>
  <c r="J56" i="12"/>
  <c r="I5" i="12"/>
  <c r="K5" i="12"/>
  <c r="E56" i="12"/>
  <c r="M18" i="12"/>
  <c r="M10" i="12"/>
  <c r="J18" i="12"/>
  <c r="J10" i="12"/>
  <c r="K60" i="12"/>
  <c r="J63" i="12"/>
  <c r="L55" i="12"/>
  <c r="F54" i="12"/>
  <c r="L44" i="12"/>
  <c r="K36" i="12"/>
  <c r="M24" i="12"/>
  <c r="C8" i="12"/>
  <c r="I62" i="12"/>
  <c r="E55" i="12"/>
  <c r="K53" i="12"/>
  <c r="K45" i="12"/>
  <c r="M43" i="12"/>
  <c r="E36" i="12"/>
  <c r="E24" i="12"/>
  <c r="M16" i="12"/>
  <c r="E12" i="12"/>
  <c r="I9" i="12"/>
  <c r="E60" i="12"/>
  <c r="I31" i="12"/>
  <c r="K52" i="12"/>
  <c r="C52" i="12"/>
  <c r="C42" i="12"/>
  <c r="C60" i="12"/>
  <c r="M53" i="12"/>
  <c r="J44" i="12"/>
  <c r="I43" i="12"/>
  <c r="F36" i="12"/>
  <c r="L35" i="12"/>
  <c r="C24" i="12"/>
  <c r="L22" i="12"/>
  <c r="C16" i="12"/>
  <c r="L14" i="12"/>
  <c r="K8" i="12"/>
  <c r="C7" i="12"/>
  <c r="K14" i="12"/>
  <c r="M62" i="12"/>
  <c r="K61" i="12"/>
  <c r="L16" i="12"/>
  <c r="K15" i="12"/>
  <c r="I14" i="12"/>
  <c r="K22" i="12"/>
  <c r="L6" i="12"/>
  <c r="K54" i="12"/>
  <c r="J53" i="12"/>
  <c r="F44" i="12"/>
  <c r="C36" i="12"/>
  <c r="L32" i="12"/>
  <c r="L24" i="12"/>
  <c r="K23" i="12"/>
  <c r="I22" i="12"/>
  <c r="M8" i="12"/>
  <c r="M7" i="12"/>
  <c r="K6" i="12"/>
  <c r="L53" i="12"/>
  <c r="E44" i="12"/>
  <c r="L42" i="12"/>
  <c r="M36" i="12"/>
  <c r="M35" i="12"/>
  <c r="K32" i="12"/>
  <c r="K24" i="12"/>
  <c r="J23" i="12"/>
  <c r="K16" i="12"/>
  <c r="J15" i="12"/>
  <c r="L8" i="12"/>
  <c r="K7" i="12"/>
  <c r="K42" i="12"/>
  <c r="K35" i="12"/>
  <c r="J32" i="12"/>
  <c r="I23" i="12"/>
  <c r="I15" i="12"/>
  <c r="J7" i="12"/>
  <c r="L59" i="12"/>
  <c r="J51" i="12"/>
  <c r="E41" i="12"/>
  <c r="C31" i="12"/>
  <c r="K21" i="12"/>
  <c r="J13" i="12"/>
  <c r="K59" i="12"/>
  <c r="F51" i="12"/>
  <c r="I41" i="12"/>
  <c r="M31" i="12"/>
  <c r="J21" i="12"/>
  <c r="F13" i="12"/>
  <c r="J59" i="12"/>
  <c r="E51" i="12"/>
  <c r="C41" i="12"/>
  <c r="L31" i="12"/>
  <c r="F21" i="12"/>
  <c r="E13" i="12"/>
  <c r="F59" i="12"/>
  <c r="I51" i="12"/>
  <c r="M41" i="12"/>
  <c r="K31" i="12"/>
  <c r="E21" i="12"/>
  <c r="I13" i="12"/>
  <c r="J6" i="12"/>
  <c r="E59" i="12"/>
  <c r="C51" i="12"/>
  <c r="L41" i="12"/>
  <c r="J31" i="12"/>
  <c r="I21" i="12"/>
  <c r="C13" i="12"/>
  <c r="I6" i="12"/>
  <c r="I59" i="12"/>
  <c r="M51" i="12"/>
  <c r="K41" i="12"/>
  <c r="F31" i="12"/>
  <c r="C21" i="12"/>
  <c r="M13" i="12"/>
  <c r="J5" i="12"/>
  <c r="L5" i="12"/>
  <c r="M5" i="12"/>
  <c r="C5" i="12"/>
  <c r="E11" i="12"/>
  <c r="M58" i="12"/>
  <c r="C58" i="12"/>
  <c r="M50" i="12"/>
  <c r="C50" i="12"/>
  <c r="L30" i="12"/>
  <c r="M29" i="12"/>
  <c r="C29" i="12"/>
  <c r="J22" i="12"/>
  <c r="L20" i="12"/>
  <c r="M19" i="12"/>
  <c r="C19" i="12"/>
  <c r="E17" i="12"/>
  <c r="J14" i="12"/>
  <c r="L12" i="12"/>
  <c r="M11" i="12"/>
  <c r="C11" i="12"/>
  <c r="E9" i="12"/>
  <c r="M20" i="12"/>
  <c r="C20" i="12"/>
  <c r="L58" i="12"/>
  <c r="M57" i="12"/>
  <c r="C57" i="12"/>
  <c r="L50" i="12"/>
  <c r="M49" i="12"/>
  <c r="C49" i="12"/>
  <c r="F61" i="12"/>
  <c r="I60" i="12"/>
  <c r="F53" i="12"/>
  <c r="I52" i="12"/>
  <c r="F43" i="12"/>
  <c r="I42" i="12"/>
  <c r="K40" i="12"/>
  <c r="I32" i="12"/>
  <c r="K12" i="12"/>
  <c r="L11" i="12"/>
  <c r="M40" i="12"/>
  <c r="C40" i="12"/>
  <c r="M30" i="12"/>
  <c r="C30" i="12"/>
  <c r="I61" i="12"/>
  <c r="J60" i="12"/>
  <c r="I53" i="12"/>
  <c r="J52" i="12"/>
  <c r="L40" i="12"/>
  <c r="M39" i="12"/>
  <c r="C39" i="12"/>
  <c r="K58" i="12"/>
  <c r="L57" i="12"/>
  <c r="M56" i="12"/>
  <c r="C56" i="12"/>
  <c r="K50" i="12"/>
  <c r="L49" i="12"/>
  <c r="M46" i="12"/>
  <c r="C46" i="12"/>
  <c r="L39" i="12"/>
  <c r="M38" i="12"/>
  <c r="C38" i="12"/>
  <c r="K30" i="12"/>
  <c r="L29" i="12"/>
  <c r="M28" i="12"/>
  <c r="C28" i="12"/>
  <c r="K20" i="12"/>
  <c r="L19" i="12"/>
  <c r="M63" i="12"/>
  <c r="C63" i="12"/>
  <c r="E61" i="12"/>
  <c r="F60" i="12"/>
  <c r="J58" i="12"/>
  <c r="K57" i="12"/>
  <c r="L56" i="12"/>
  <c r="M55" i="12"/>
  <c r="C55" i="12"/>
  <c r="E53" i="12"/>
  <c r="F52" i="12"/>
  <c r="J50" i="12"/>
  <c r="K49" i="12"/>
  <c r="L46" i="12"/>
  <c r="M45" i="12"/>
  <c r="C45" i="12"/>
  <c r="E43" i="12"/>
  <c r="F42" i="12"/>
  <c r="J40" i="12"/>
  <c r="K39" i="12"/>
  <c r="L38" i="12"/>
  <c r="M37" i="12"/>
  <c r="C37" i="12"/>
  <c r="E35" i="12"/>
  <c r="F32" i="12"/>
  <c r="J30" i="12"/>
  <c r="K29" i="12"/>
  <c r="L28" i="12"/>
  <c r="M27" i="12"/>
  <c r="C27" i="12"/>
  <c r="E23" i="12"/>
  <c r="F22" i="12"/>
  <c r="J20" i="12"/>
  <c r="K19" i="12"/>
  <c r="L18" i="12"/>
  <c r="M17" i="12"/>
  <c r="C17" i="12"/>
  <c r="E15" i="12"/>
  <c r="F14" i="12"/>
  <c r="J12" i="12"/>
  <c r="K11" i="12"/>
  <c r="L10" i="12"/>
  <c r="M9" i="12"/>
  <c r="C9" i="12"/>
  <c r="E7" i="12"/>
  <c r="F6" i="12"/>
  <c r="I58" i="12"/>
  <c r="J57" i="12"/>
  <c r="E52" i="12"/>
  <c r="I50" i="12"/>
  <c r="J49" i="12"/>
  <c r="K46" i="12"/>
  <c r="E42" i="12"/>
  <c r="I40" i="12"/>
  <c r="J39" i="12"/>
  <c r="K38" i="12"/>
  <c r="L37" i="12"/>
  <c r="E32" i="12"/>
  <c r="I30" i="12"/>
  <c r="J29" i="12"/>
  <c r="K28" i="12"/>
  <c r="L27" i="12"/>
  <c r="E22" i="12"/>
  <c r="I20" i="12"/>
  <c r="J19" i="12"/>
  <c r="K18" i="12"/>
  <c r="L17" i="12"/>
  <c r="E14" i="12"/>
  <c r="I12" i="12"/>
  <c r="J11" i="12"/>
  <c r="K10" i="12"/>
  <c r="L9" i="12"/>
  <c r="E6" i="12"/>
  <c r="F58" i="12"/>
  <c r="I57" i="12"/>
  <c r="F50" i="12"/>
  <c r="I49" i="12"/>
  <c r="J46" i="12"/>
  <c r="F40" i="12"/>
  <c r="I39" i="12"/>
  <c r="J38" i="12"/>
  <c r="F30" i="12"/>
  <c r="I29" i="12"/>
  <c r="J28" i="12"/>
  <c r="K27" i="12"/>
  <c r="F20" i="12"/>
  <c r="I19" i="12"/>
  <c r="K17" i="12"/>
  <c r="F12" i="12"/>
  <c r="I11" i="12"/>
  <c r="K9" i="12"/>
  <c r="M61" i="12"/>
  <c r="C61" i="12"/>
  <c r="M60" i="12"/>
  <c r="M52" i="12"/>
  <c r="M42" i="12"/>
  <c r="M32" i="12"/>
  <c r="M22" i="12"/>
  <c r="M14" i="12"/>
  <c r="M6" i="12"/>
  <c r="R42" i="1"/>
  <c r="O178" i="4"/>
  <c r="R41" i="1"/>
  <c r="R37" i="6"/>
  <c r="R34" i="1"/>
  <c r="R95" i="4"/>
  <c r="R31" i="6"/>
  <c r="R36" i="1"/>
  <c r="R11" i="3"/>
  <c r="R16" i="3"/>
  <c r="R79" i="4"/>
  <c r="R26" i="5"/>
  <c r="R14" i="3"/>
  <c r="R18" i="3"/>
  <c r="R42" i="6"/>
  <c r="R40" i="1"/>
  <c r="R35" i="6"/>
  <c r="R25" i="3"/>
  <c r="R90" i="4"/>
  <c r="R32" i="5"/>
  <c r="R93" i="4"/>
  <c r="R31" i="5"/>
  <c r="R28" i="5"/>
  <c r="R19" i="3"/>
  <c r="R22" i="3"/>
  <c r="R81" i="4"/>
  <c r="R86" i="4"/>
  <c r="R27" i="5"/>
  <c r="R94" i="4"/>
  <c r="R29" i="5"/>
  <c r="R100" i="4"/>
  <c r="R31" i="1"/>
  <c r="R88" i="4"/>
  <c r="R97" i="4"/>
  <c r="R21" i="3"/>
  <c r="R77" i="4"/>
  <c r="R24" i="3"/>
  <c r="R36" i="6"/>
  <c r="R30" i="5"/>
  <c r="R92" i="4"/>
  <c r="R10" i="3"/>
  <c r="R38" i="6"/>
  <c r="R32" i="1"/>
  <c r="R87" i="4"/>
  <c r="R34" i="6"/>
  <c r="R35" i="1"/>
  <c r="R23" i="3"/>
  <c r="R43" i="6"/>
  <c r="R98" i="4"/>
  <c r="R83" i="4"/>
  <c r="R84" i="4"/>
  <c r="R44" i="6"/>
  <c r="R25" i="5"/>
  <c r="R17" i="3"/>
  <c r="R76" i="4"/>
  <c r="R30" i="6"/>
  <c r="R75" i="4"/>
  <c r="R24" i="5"/>
  <c r="O180" i="4"/>
  <c r="R38" i="1"/>
  <c r="R20" i="3"/>
  <c r="R89" i="4"/>
  <c r="R15" i="3"/>
  <c r="R12" i="3"/>
  <c r="R40" i="6"/>
  <c r="R13" i="3"/>
  <c r="R99" i="4"/>
  <c r="R85" i="4"/>
  <c r="R41" i="6"/>
  <c r="R82" i="4"/>
  <c r="R39" i="1"/>
  <c r="R96" i="4"/>
  <c r="R78" i="4"/>
  <c r="R80" i="4"/>
  <c r="R39" i="6"/>
  <c r="R33" i="1"/>
  <c r="R32" i="6"/>
  <c r="R91" i="4"/>
  <c r="R45" i="6"/>
  <c r="R33" i="5"/>
  <c r="R29" i="6"/>
  <c r="R37" i="1"/>
  <c r="R33" i="6"/>
  <c r="BG22" i="12" l="1"/>
  <c r="BT10" i="12"/>
  <c r="BT60" i="12"/>
  <c r="BG29" i="12"/>
  <c r="BT39" i="12"/>
  <c r="BT34" i="12"/>
  <c r="BG5" i="12"/>
  <c r="BG23" i="12"/>
  <c r="BT41" i="12"/>
  <c r="BG53" i="12"/>
  <c r="BT5" i="12"/>
  <c r="BT54" i="12"/>
  <c r="BG36" i="12"/>
  <c r="BG51" i="12"/>
  <c r="BT19" i="12"/>
  <c r="BG57" i="12"/>
  <c r="BT45" i="12"/>
  <c r="BG8" i="12"/>
  <c r="BT43" i="12"/>
  <c r="BG11" i="12"/>
  <c r="BT58" i="12"/>
  <c r="BT61" i="12"/>
  <c r="BT27" i="12"/>
  <c r="BT44" i="12"/>
  <c r="BG38" i="12"/>
  <c r="BT64" i="12"/>
  <c r="BG30" i="12"/>
  <c r="BT40" i="12"/>
  <c r="BG56" i="12"/>
  <c r="BT20" i="12"/>
  <c r="BT62" i="12"/>
  <c r="BT15" i="12"/>
  <c r="BT52" i="12"/>
  <c r="BT63" i="12"/>
  <c r="BT35" i="12"/>
  <c r="BT9" i="12"/>
  <c r="BG33" i="12"/>
  <c r="BG13" i="12"/>
  <c r="BG18" i="12"/>
  <c r="BG28" i="12"/>
  <c r="BG47" i="12"/>
  <c r="BT18" i="12"/>
  <c r="BG37" i="12"/>
  <c r="BT36" i="12"/>
  <c r="BG42" i="12"/>
  <c r="BT46" i="12"/>
  <c r="BT25" i="12"/>
  <c r="BT6" i="12"/>
  <c r="BG32" i="12"/>
  <c r="BT11" i="12"/>
  <c r="BT66" i="12"/>
  <c r="BT68" i="12"/>
  <c r="BT65" i="12"/>
  <c r="BT38" i="12"/>
  <c r="BT57" i="12"/>
  <c r="BG31" i="12"/>
  <c r="BT21" i="12"/>
  <c r="BG54" i="12"/>
  <c r="BT7" i="12"/>
  <c r="BT16" i="12"/>
  <c r="BG12" i="12"/>
  <c r="BT13" i="12"/>
  <c r="BG58" i="12"/>
  <c r="BT29" i="12"/>
  <c r="BG39" i="12"/>
  <c r="BT17" i="12"/>
  <c r="BT14" i="12"/>
  <c r="BG34" i="12"/>
  <c r="BG49" i="12"/>
  <c r="BG6" i="12"/>
  <c r="BG35" i="12"/>
  <c r="BT67" i="12"/>
  <c r="BG25" i="12"/>
  <c r="BG24" i="12"/>
  <c r="BT42" i="12"/>
  <c r="BT12" i="12"/>
  <c r="BG20" i="12"/>
  <c r="BT47" i="12"/>
  <c r="BG10" i="12"/>
  <c r="BT37" i="12"/>
  <c r="BG7" i="12"/>
  <c r="BT48" i="12"/>
  <c r="BG21" i="12"/>
  <c r="BT59" i="12"/>
  <c r="BG50" i="12"/>
  <c r="BT33" i="12"/>
  <c r="BT56" i="12"/>
  <c r="BG46" i="12"/>
  <c r="BG9" i="12"/>
  <c r="BG60" i="12"/>
  <c r="BT28" i="12"/>
  <c r="BG59" i="12"/>
  <c r="BT8" i="12"/>
  <c r="BT24" i="12"/>
  <c r="BG43" i="12"/>
  <c r="BT26" i="12"/>
  <c r="BG55" i="12"/>
  <c r="BG41" i="12"/>
  <c r="BT55" i="12"/>
  <c r="BG19" i="12"/>
  <c r="BG40" i="12"/>
  <c r="BT30" i="12"/>
  <c r="BG48" i="12"/>
  <c r="BT53" i="12"/>
  <c r="BG14" i="12"/>
  <c r="BT49" i="12"/>
  <c r="BG52" i="12"/>
  <c r="S38" i="6"/>
  <c r="S45" i="6"/>
  <c r="S37" i="6"/>
  <c r="S44" i="6"/>
  <c r="S36" i="6"/>
  <c r="S33" i="6"/>
  <c r="S40" i="6"/>
  <c r="S32" i="6"/>
  <c r="S42" i="6"/>
  <c r="S30" i="6"/>
  <c r="S41" i="6"/>
  <c r="S43" i="6"/>
  <c r="S39" i="6"/>
  <c r="S35" i="6"/>
  <c r="S31" i="6"/>
  <c r="S34" i="6"/>
  <c r="S29" i="6"/>
  <c r="S99" i="4"/>
  <c r="S95" i="4"/>
  <c r="S91" i="4"/>
  <c r="S87" i="4"/>
  <c r="S83" i="4"/>
  <c r="S79" i="4"/>
  <c r="S98" i="4"/>
  <c r="S94" i="4"/>
  <c r="S90" i="4"/>
  <c r="S86" i="4"/>
  <c r="S82" i="4"/>
  <c r="S78" i="4"/>
  <c r="S97" i="4"/>
  <c r="S93" i="4"/>
  <c r="S85" i="4"/>
  <c r="S81" i="4"/>
  <c r="S77" i="4"/>
  <c r="S89" i="4"/>
  <c r="S100" i="4"/>
  <c r="S96" i="4"/>
  <c r="S92" i="4"/>
  <c r="S88" i="4"/>
  <c r="S84" i="4"/>
  <c r="S80" i="4"/>
  <c r="S76" i="4"/>
  <c r="S75" i="4"/>
  <c r="S14" i="3"/>
  <c r="S25" i="3"/>
  <c r="S13" i="3"/>
  <c r="S18" i="3"/>
  <c r="S21" i="3"/>
  <c r="S17" i="3"/>
  <c r="S24" i="3"/>
  <c r="S12" i="3"/>
  <c r="S22" i="3"/>
  <c r="S20" i="3"/>
  <c r="S16" i="3"/>
  <c r="S23" i="3"/>
  <c r="S19" i="3"/>
  <c r="S15" i="3"/>
  <c r="S11" i="3"/>
  <c r="S10" i="3"/>
  <c r="S40" i="1"/>
  <c r="S34" i="1"/>
  <c r="S39" i="1"/>
  <c r="S42" i="1"/>
  <c r="S38" i="1"/>
  <c r="S35" i="1"/>
  <c r="S33" i="1"/>
  <c r="S41" i="1"/>
  <c r="S37" i="1"/>
  <c r="S36" i="1"/>
  <c r="S32" i="1"/>
  <c r="S31" i="1"/>
  <c r="S31" i="5"/>
  <c r="S27" i="5"/>
  <c r="S30" i="5"/>
  <c r="S26" i="5"/>
  <c r="S33" i="5"/>
  <c r="S29" i="5"/>
  <c r="S25" i="5"/>
  <c r="S32" i="5"/>
  <c r="S28" i="5"/>
  <c r="S24" i="5"/>
  <c r="M177" i="4"/>
  <c r="G177" i="4"/>
  <c r="E46" i="1"/>
  <c r="E44" i="1"/>
  <c r="F39" i="1"/>
  <c r="E42" i="1"/>
  <c r="O179" i="4"/>
  <c r="E34" i="1"/>
  <c r="G27" i="1"/>
  <c r="O177" i="4"/>
  <c r="E35" i="1"/>
  <c r="G30" i="1"/>
  <c r="O186" i="4"/>
  <c r="G29" i="1"/>
  <c r="O191" i="4"/>
  <c r="E48" i="1"/>
  <c r="F56" i="1"/>
  <c r="F55" i="1"/>
  <c r="F38" i="1"/>
  <c r="E33" i="1"/>
  <c r="F51" i="1"/>
  <c r="F45" i="1"/>
  <c r="F32" i="1"/>
  <c r="E57" i="1"/>
  <c r="F31" i="1"/>
  <c r="G28" i="1"/>
  <c r="F36" i="1"/>
  <c r="E56" i="1"/>
  <c r="O190" i="4"/>
  <c r="O183" i="4"/>
  <c r="E32" i="1"/>
  <c r="E40" i="1"/>
  <c r="O184" i="4"/>
  <c r="O181" i="4"/>
  <c r="F33" i="1"/>
  <c r="E53" i="1"/>
  <c r="F40" i="1"/>
  <c r="E47" i="1"/>
  <c r="F54" i="1"/>
  <c r="E43" i="1"/>
  <c r="F34" i="1"/>
  <c r="F46" i="1"/>
  <c r="E45" i="1"/>
  <c r="E54" i="1"/>
  <c r="O188" i="4"/>
  <c r="O185" i="4"/>
  <c r="F57" i="1"/>
  <c r="F37" i="1"/>
  <c r="E51" i="1"/>
  <c r="E50" i="1"/>
  <c r="F48" i="1"/>
  <c r="E36" i="1"/>
  <c r="O187" i="4"/>
  <c r="F35" i="1"/>
  <c r="F42" i="1"/>
  <c r="F41" i="1"/>
  <c r="O182" i="4"/>
  <c r="G26" i="1"/>
  <c r="D3" i="11"/>
  <c r="F53" i="1"/>
  <c r="F49" i="1"/>
  <c r="O189" i="4"/>
  <c r="E49" i="1"/>
  <c r="E39" i="1"/>
  <c r="E55" i="1"/>
  <c r="F44" i="1"/>
  <c r="F50" i="1"/>
  <c r="E41" i="1"/>
  <c r="E31" i="1"/>
  <c r="E52" i="1"/>
  <c r="G25" i="1"/>
  <c r="E37" i="1"/>
  <c r="E38" i="1"/>
  <c r="F43" i="1"/>
  <c r="F47" i="1"/>
  <c r="F52" i="1"/>
  <c r="G56" i="12" l="1"/>
  <c r="G45" i="12"/>
  <c r="AT107" i="12"/>
  <c r="AT97" i="12"/>
  <c r="AG23" i="12"/>
  <c r="AT85" i="12"/>
  <c r="G49" i="12"/>
  <c r="AG8" i="12"/>
  <c r="AT25" i="12"/>
  <c r="AT22" i="12"/>
  <c r="G62" i="12"/>
  <c r="AT173" i="12"/>
  <c r="AT160" i="12"/>
  <c r="G59" i="12"/>
  <c r="AG33" i="12"/>
  <c r="AT71" i="12"/>
  <c r="AT81" i="12"/>
  <c r="G57" i="12"/>
  <c r="AT72" i="12"/>
  <c r="AT115" i="12"/>
  <c r="G17" i="12"/>
  <c r="AT12" i="12"/>
  <c r="AT116" i="12"/>
  <c r="AG34" i="12"/>
  <c r="AT122" i="12"/>
  <c r="AT101" i="12"/>
  <c r="G16" i="12"/>
  <c r="AT133" i="12"/>
  <c r="AT120" i="12"/>
  <c r="AG43" i="12"/>
  <c r="AT132" i="12"/>
  <c r="AT20" i="12"/>
  <c r="G55" i="12"/>
  <c r="AT174" i="12"/>
  <c r="AT168" i="12"/>
  <c r="AT5" i="12"/>
  <c r="AT80" i="12"/>
  <c r="G28" i="12"/>
  <c r="AT139" i="12"/>
  <c r="AT104" i="12"/>
  <c r="G19" i="12"/>
  <c r="AT109" i="12"/>
  <c r="AT94" i="12"/>
  <c r="G46" i="12"/>
  <c r="AG42" i="12"/>
  <c r="AT113" i="12"/>
  <c r="AT110" i="12"/>
  <c r="G14" i="12"/>
  <c r="AG35" i="12"/>
  <c r="AT138" i="12"/>
  <c r="AT119" i="12"/>
  <c r="G36" i="12"/>
  <c r="AT149" i="12"/>
  <c r="AT136" i="12"/>
  <c r="AG20" i="12"/>
  <c r="AT18" i="12"/>
  <c r="AT148" i="12"/>
  <c r="G35" i="12"/>
  <c r="AT29" i="12"/>
  <c r="AT16" i="12"/>
  <c r="G13" i="12"/>
  <c r="AG27" i="12"/>
  <c r="AT137" i="12"/>
  <c r="AT134" i="12"/>
  <c r="G58" i="12"/>
  <c r="AT117" i="12"/>
  <c r="AT102" i="12"/>
  <c r="AT14" i="12"/>
  <c r="AT23" i="12"/>
  <c r="AT76" i="12"/>
  <c r="AT92" i="12"/>
  <c r="G20" i="12"/>
  <c r="G37" i="12"/>
  <c r="AT6" i="12"/>
  <c r="AT34" i="12"/>
  <c r="G31" i="12"/>
  <c r="AT150" i="12"/>
  <c r="G60" i="12"/>
  <c r="AT159" i="12"/>
  <c r="AG18" i="12"/>
  <c r="AT30" i="12"/>
  <c r="AT140" i="12"/>
  <c r="G32" i="12"/>
  <c r="AG41" i="12"/>
  <c r="AT154" i="12"/>
  <c r="AT135" i="12"/>
  <c r="G54" i="12"/>
  <c r="AT165" i="12"/>
  <c r="AT152" i="12"/>
  <c r="G51" i="12"/>
  <c r="AG40" i="12"/>
  <c r="AT169" i="12"/>
  <c r="AT166" i="12"/>
  <c r="G11" i="12"/>
  <c r="AT171" i="12"/>
  <c r="AT27" i="12"/>
  <c r="G18" i="12"/>
  <c r="AG36" i="12"/>
  <c r="AT87" i="12"/>
  <c r="AT84" i="12"/>
  <c r="AG16" i="12"/>
  <c r="AT114" i="12"/>
  <c r="AT93" i="12"/>
  <c r="G39" i="12"/>
  <c r="AT89" i="12"/>
  <c r="AT19" i="12"/>
  <c r="G42" i="12"/>
  <c r="AT162" i="12"/>
  <c r="AT143" i="12"/>
  <c r="AG21" i="12"/>
  <c r="AT91" i="12"/>
  <c r="AT95" i="12"/>
  <c r="AT167" i="12"/>
  <c r="G7" i="12"/>
  <c r="AT32" i="12"/>
  <c r="G12" i="12"/>
  <c r="AG22" i="12"/>
  <c r="AT88" i="12"/>
  <c r="AT31" i="12"/>
  <c r="G63" i="12"/>
  <c r="AT99" i="12"/>
  <c r="AT86" i="12"/>
  <c r="G38" i="12"/>
  <c r="AG15" i="12"/>
  <c r="AT103" i="12"/>
  <c r="AT100" i="12"/>
  <c r="G6" i="12"/>
  <c r="AG25" i="12"/>
  <c r="AT130" i="12"/>
  <c r="AT111" i="12"/>
  <c r="G9" i="12"/>
  <c r="AT155" i="12"/>
  <c r="AT28" i="12"/>
  <c r="AG10" i="12"/>
  <c r="AT10" i="12"/>
  <c r="AT98" i="12"/>
  <c r="G8" i="12"/>
  <c r="AT125" i="12"/>
  <c r="AT112" i="12"/>
  <c r="AG30" i="12"/>
  <c r="AT96" i="12"/>
  <c r="AT75" i="12"/>
  <c r="G61" i="12"/>
  <c r="AT90" i="12"/>
  <c r="AT9" i="12"/>
  <c r="AG38" i="12"/>
  <c r="G53" i="12"/>
  <c r="AT153" i="12"/>
  <c r="AT11" i="12"/>
  <c r="G50" i="12"/>
  <c r="AG24" i="12"/>
  <c r="AT123" i="12"/>
  <c r="AT131" i="12"/>
  <c r="G30" i="12"/>
  <c r="AT124" i="12"/>
  <c r="AT147" i="12"/>
  <c r="G27" i="12"/>
  <c r="AT108" i="12"/>
  <c r="AT172" i="12"/>
  <c r="AG28" i="12"/>
  <c r="AT26" i="12"/>
  <c r="AT7" i="12"/>
  <c r="G24" i="12"/>
  <c r="AT141" i="12"/>
  <c r="AT128" i="12"/>
  <c r="G21" i="12"/>
  <c r="AG37" i="12"/>
  <c r="AT145" i="12"/>
  <c r="AT142" i="12"/>
  <c r="G23" i="12"/>
  <c r="AT21" i="12"/>
  <c r="AT8" i="12"/>
  <c r="AG17" i="12"/>
  <c r="AT82" i="12"/>
  <c r="AT163" i="12"/>
  <c r="AT17" i="12"/>
  <c r="AG39" i="12"/>
  <c r="AT164" i="12"/>
  <c r="AT156" i="12"/>
  <c r="AT15" i="12"/>
  <c r="AT83" i="12"/>
  <c r="AG29" i="12"/>
  <c r="AT33" i="12"/>
  <c r="G15" i="12"/>
  <c r="AT13" i="12"/>
  <c r="G29" i="12"/>
  <c r="AG9" i="12"/>
  <c r="AT121" i="12"/>
  <c r="AT118" i="12"/>
  <c r="G22" i="12"/>
  <c r="AG11" i="12"/>
  <c r="AT146" i="12"/>
  <c r="AT127" i="12"/>
  <c r="G44" i="12"/>
  <c r="AT157" i="12"/>
  <c r="AT144" i="12"/>
  <c r="G41" i="12"/>
  <c r="AG12" i="12"/>
  <c r="AT161" i="12"/>
  <c r="AT158" i="12"/>
  <c r="G43" i="12"/>
  <c r="AT73" i="12"/>
  <c r="AT24" i="12"/>
  <c r="G10" i="12"/>
  <c r="AG26" i="12"/>
  <c r="AT79" i="12"/>
  <c r="AT74" i="12"/>
  <c r="G52" i="12"/>
  <c r="AT170" i="12"/>
  <c r="AT151" i="12"/>
  <c r="G40" i="12"/>
  <c r="AG19" i="12"/>
  <c r="AT129" i="12"/>
  <c r="AT126" i="12"/>
  <c r="G43" i="1"/>
  <c r="G39" i="1"/>
  <c r="G54" i="1"/>
  <c r="G50" i="1"/>
  <c r="G46" i="1"/>
  <c r="G42" i="1"/>
  <c r="G38" i="1"/>
  <c r="G34" i="1"/>
  <c r="G35" i="1"/>
  <c r="G47" i="1"/>
  <c r="G57" i="1"/>
  <c r="G53" i="1"/>
  <c r="G49" i="1"/>
  <c r="G45" i="1"/>
  <c r="G41" i="1"/>
  <c r="G37" i="1"/>
  <c r="G33" i="1"/>
  <c r="G55" i="1"/>
  <c r="G51" i="1"/>
  <c r="G56" i="1"/>
  <c r="G52" i="1"/>
  <c r="G48" i="1"/>
  <c r="G44" i="1"/>
  <c r="G40" i="1"/>
  <c r="G36" i="1"/>
  <c r="G32" i="1"/>
  <c r="G31" i="1"/>
  <c r="M40" i="5" l="1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17" i="5"/>
  <c r="M18" i="5"/>
  <c r="M19" i="5"/>
  <c r="M20" i="5"/>
  <c r="M21" i="5"/>
  <c r="M22" i="5"/>
  <c r="M23" i="5"/>
  <c r="M16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24" i="5"/>
  <c r="E39" i="5"/>
  <c r="E31" i="5"/>
  <c r="F52" i="5"/>
  <c r="G19" i="5"/>
  <c r="E53" i="5"/>
  <c r="E42" i="5"/>
  <c r="E44" i="5"/>
  <c r="E18" i="1"/>
  <c r="E24" i="1"/>
  <c r="R38" i="5"/>
  <c r="E10" i="1"/>
  <c r="E34" i="5"/>
  <c r="E46" i="5"/>
  <c r="F10" i="1"/>
  <c r="F13" i="1"/>
  <c r="F50" i="5"/>
  <c r="E49" i="5"/>
  <c r="F45" i="5"/>
  <c r="F43" i="5"/>
  <c r="G17" i="5"/>
  <c r="F44" i="5"/>
  <c r="E26" i="5"/>
  <c r="F38" i="5"/>
  <c r="E23" i="1"/>
  <c r="F41" i="5"/>
  <c r="F54" i="5"/>
  <c r="F18" i="1"/>
  <c r="E25" i="5"/>
  <c r="F42" i="5"/>
  <c r="E45" i="5"/>
  <c r="F24" i="5"/>
  <c r="E37" i="5"/>
  <c r="R39" i="5"/>
  <c r="G23" i="5"/>
  <c r="E41" i="5"/>
  <c r="E16" i="1"/>
  <c r="F49" i="5"/>
  <c r="F25" i="5"/>
  <c r="E52" i="5"/>
  <c r="E35" i="5"/>
  <c r="F53" i="5"/>
  <c r="E21" i="1"/>
  <c r="E54" i="5"/>
  <c r="E15" i="1"/>
  <c r="E22" i="1"/>
  <c r="F24" i="1"/>
  <c r="F9" i="1"/>
  <c r="E27" i="5"/>
  <c r="F47" i="5"/>
  <c r="F46" i="5"/>
  <c r="E12" i="1"/>
  <c r="E6" i="1"/>
  <c r="F21" i="1"/>
  <c r="E32" i="5"/>
  <c r="F37" i="5"/>
  <c r="E29" i="5"/>
  <c r="E33" i="5"/>
  <c r="E28" i="5"/>
  <c r="F20" i="1"/>
  <c r="F14" i="1"/>
  <c r="F30" i="5"/>
  <c r="F29" i="5"/>
  <c r="R34" i="5"/>
  <c r="F28" i="5"/>
  <c r="E47" i="5"/>
  <c r="F23" i="1"/>
  <c r="E50" i="5"/>
  <c r="G21" i="5"/>
  <c r="E17" i="1"/>
  <c r="F40" i="5"/>
  <c r="E38" i="5"/>
  <c r="F15" i="1"/>
  <c r="F19" i="1"/>
  <c r="E20" i="1"/>
  <c r="E36" i="5"/>
  <c r="G16" i="5"/>
  <c r="F34" i="5"/>
  <c r="R35" i="5"/>
  <c r="F16" i="1"/>
  <c r="G20" i="5"/>
  <c r="R37" i="5"/>
  <c r="E8" i="1"/>
  <c r="F8" i="1"/>
  <c r="E43" i="5"/>
  <c r="F22" i="1"/>
  <c r="F33" i="5"/>
  <c r="F11" i="1"/>
  <c r="E11" i="1"/>
  <c r="F7" i="1"/>
  <c r="F12" i="1"/>
  <c r="F48" i="5"/>
  <c r="F6" i="1"/>
  <c r="F36" i="5"/>
  <c r="E9" i="1"/>
  <c r="R36" i="5"/>
  <c r="G18" i="5"/>
  <c r="F17" i="1"/>
  <c r="E13" i="1"/>
  <c r="F51" i="5"/>
  <c r="E24" i="5"/>
  <c r="E14" i="1"/>
  <c r="G22" i="5"/>
  <c r="F39" i="5"/>
  <c r="F31" i="5"/>
  <c r="F35" i="5"/>
  <c r="E7" i="1"/>
  <c r="E30" i="5"/>
  <c r="E51" i="5"/>
  <c r="F27" i="5"/>
  <c r="F32" i="5"/>
  <c r="E19" i="1"/>
  <c r="E48" i="5"/>
  <c r="F26" i="5"/>
  <c r="E40" i="5"/>
  <c r="G16" i="1" l="1"/>
  <c r="G11" i="1"/>
  <c r="G23" i="1"/>
  <c r="G18" i="1"/>
  <c r="G8" i="1"/>
  <c r="G19" i="1"/>
  <c r="G6" i="1"/>
  <c r="G15" i="1"/>
  <c r="G21" i="1"/>
  <c r="G7" i="1"/>
  <c r="G13" i="1"/>
  <c r="G14" i="1"/>
  <c r="G24" i="1"/>
  <c r="G10" i="1"/>
  <c r="G9" i="1"/>
  <c r="G22" i="1"/>
  <c r="G12" i="1"/>
  <c r="G20" i="1"/>
  <c r="G17" i="1"/>
  <c r="S34" i="5"/>
  <c r="S39" i="5"/>
  <c r="S38" i="5"/>
  <c r="S37" i="5"/>
  <c r="S36" i="5"/>
  <c r="S35" i="5"/>
  <c r="G39" i="5"/>
  <c r="G42" i="5"/>
  <c r="G45" i="5"/>
  <c r="G33" i="5"/>
  <c r="G25" i="5"/>
  <c r="G47" i="5"/>
  <c r="G38" i="5"/>
  <c r="G30" i="5"/>
  <c r="G52" i="5"/>
  <c r="G44" i="5"/>
  <c r="G28" i="5"/>
  <c r="G35" i="5"/>
  <c r="G27" i="5"/>
  <c r="G49" i="5"/>
  <c r="G41" i="5"/>
  <c r="G36" i="5"/>
  <c r="G24" i="5"/>
  <c r="G32" i="5"/>
  <c r="G54" i="5"/>
  <c r="G46" i="5"/>
  <c r="G31" i="5"/>
  <c r="G37" i="5"/>
  <c r="G29" i="5"/>
  <c r="G51" i="5"/>
  <c r="G43" i="5"/>
  <c r="G53" i="5"/>
  <c r="G50" i="5"/>
  <c r="G34" i="5"/>
  <c r="G26" i="5"/>
  <c r="G48" i="5"/>
  <c r="G40" i="5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133" i="2"/>
  <c r="M132" i="2"/>
  <c r="M116" i="2"/>
  <c r="M112" i="2"/>
  <c r="M111" i="2"/>
  <c r="M110" i="2"/>
  <c r="M109" i="2"/>
  <c r="M108" i="2"/>
  <c r="M107" i="2"/>
  <c r="M106" i="2"/>
  <c r="M105" i="2"/>
  <c r="E30" i="6"/>
  <c r="E32" i="6"/>
  <c r="F148" i="4"/>
  <c r="E56" i="6"/>
  <c r="F34" i="6"/>
  <c r="F116" i="2"/>
  <c r="E34" i="6"/>
  <c r="F38" i="6"/>
  <c r="E133" i="2"/>
  <c r="E159" i="4"/>
  <c r="F56" i="6"/>
  <c r="F155" i="4"/>
  <c r="E153" i="4"/>
  <c r="F161" i="4"/>
  <c r="E158" i="4"/>
  <c r="E42" i="6"/>
  <c r="F108" i="2"/>
  <c r="E157" i="4"/>
  <c r="F146" i="4"/>
  <c r="F156" i="4"/>
  <c r="E134" i="4"/>
  <c r="F40" i="6"/>
  <c r="E116" i="2"/>
  <c r="E149" i="4"/>
  <c r="E33" i="6"/>
  <c r="F145" i="4"/>
  <c r="E54" i="6"/>
  <c r="E152" i="4"/>
  <c r="F58" i="6"/>
  <c r="F30" i="6"/>
  <c r="F62" i="6"/>
  <c r="E41" i="6"/>
  <c r="F49" i="6"/>
  <c r="E137" i="4"/>
  <c r="E47" i="6"/>
  <c r="E146" i="4"/>
  <c r="E166" i="4"/>
  <c r="E138" i="4"/>
  <c r="F159" i="4"/>
  <c r="E49" i="6"/>
  <c r="E142" i="4"/>
  <c r="F60" i="6"/>
  <c r="E44" i="6"/>
  <c r="E141" i="4"/>
  <c r="F36" i="6"/>
  <c r="F43" i="6"/>
  <c r="E112" i="2"/>
  <c r="E109" i="2"/>
  <c r="F164" i="4"/>
  <c r="F53" i="6"/>
  <c r="G28" i="6"/>
  <c r="E36" i="6"/>
  <c r="F150" i="4"/>
  <c r="F61" i="6"/>
  <c r="G27" i="6"/>
  <c r="E53" i="6"/>
  <c r="E107" i="2"/>
  <c r="F147" i="4"/>
  <c r="E31" i="6"/>
  <c r="F52" i="6"/>
  <c r="E106" i="2"/>
  <c r="F132" i="2"/>
  <c r="E29" i="6"/>
  <c r="F167" i="4"/>
  <c r="F138" i="4"/>
  <c r="F142" i="4"/>
  <c r="F50" i="6"/>
  <c r="E143" i="4"/>
  <c r="E51" i="6"/>
  <c r="E155" i="4"/>
  <c r="F46" i="6"/>
  <c r="F140" i="4"/>
  <c r="F152" i="4"/>
  <c r="F162" i="4"/>
  <c r="E148" i="4"/>
  <c r="F100" i="2"/>
  <c r="F47" i="6"/>
  <c r="E145" i="4"/>
  <c r="E57" i="6"/>
  <c r="F55" i="6"/>
  <c r="E35" i="6"/>
  <c r="G22" i="6"/>
  <c r="F54" i="6"/>
  <c r="G23" i="6"/>
  <c r="F33" i="6"/>
  <c r="F31" i="6"/>
  <c r="F111" i="2"/>
  <c r="F29" i="6"/>
  <c r="F112" i="2"/>
  <c r="E45" i="6"/>
  <c r="E111" i="2"/>
  <c r="E167" i="4"/>
  <c r="F160" i="4"/>
  <c r="E105" i="2"/>
  <c r="F109" i="2"/>
  <c r="F163" i="4"/>
  <c r="F135" i="4"/>
  <c r="F48" i="6"/>
  <c r="F153" i="4"/>
  <c r="F42" i="6"/>
  <c r="F57" i="6"/>
  <c r="F137" i="4"/>
  <c r="E144" i="4"/>
  <c r="F141" i="4"/>
  <c r="E59" i="6"/>
  <c r="G26" i="6"/>
  <c r="E48" i="6"/>
  <c r="E38" i="6"/>
  <c r="E43" i="6"/>
  <c r="F133" i="2"/>
  <c r="E55" i="6"/>
  <c r="F149" i="4"/>
  <c r="F166" i="4"/>
  <c r="E136" i="4"/>
  <c r="E150" i="4"/>
  <c r="F105" i="2"/>
  <c r="E140" i="4"/>
  <c r="E39" i="6"/>
  <c r="F51" i="6"/>
  <c r="F139" i="4"/>
  <c r="F157" i="4"/>
  <c r="E165" i="4"/>
  <c r="E46" i="6"/>
  <c r="E162" i="4"/>
  <c r="F165" i="4"/>
  <c r="E168" i="4"/>
  <c r="F35" i="6"/>
  <c r="F37" i="6"/>
  <c r="F136" i="4"/>
  <c r="E62" i="6"/>
  <c r="G25" i="6"/>
  <c r="F143" i="4"/>
  <c r="F106" i="2"/>
  <c r="E160" i="4"/>
  <c r="E164" i="4"/>
  <c r="E147" i="4"/>
  <c r="E37" i="6"/>
  <c r="F154" i="4"/>
  <c r="E161" i="4"/>
  <c r="E135" i="4"/>
  <c r="E151" i="4"/>
  <c r="F59" i="6"/>
  <c r="F39" i="6"/>
  <c r="F144" i="4"/>
  <c r="F134" i="4"/>
  <c r="E154" i="4"/>
  <c r="F32" i="6"/>
  <c r="E52" i="6"/>
  <c r="E110" i="2"/>
  <c r="E58" i="6"/>
  <c r="F44" i="6"/>
  <c r="E108" i="2"/>
  <c r="E61" i="6"/>
  <c r="E132" i="2"/>
  <c r="G133" i="2"/>
  <c r="E156" i="4"/>
  <c r="E139" i="4"/>
  <c r="F110" i="2"/>
  <c r="F45" i="6"/>
  <c r="F41" i="6"/>
  <c r="F107" i="2"/>
  <c r="F168" i="4"/>
  <c r="F158" i="4"/>
  <c r="F151" i="4"/>
  <c r="G132" i="2"/>
  <c r="E163" i="4"/>
  <c r="E60" i="6"/>
  <c r="E40" i="6"/>
  <c r="G24" i="6"/>
  <c r="E50" i="6"/>
  <c r="G62" i="6" l="1"/>
  <c r="G31" i="6"/>
  <c r="G39" i="6"/>
  <c r="G60" i="6"/>
  <c r="G52" i="6"/>
  <c r="G134" i="4"/>
  <c r="G142" i="4"/>
  <c r="G150" i="4"/>
  <c r="G158" i="4"/>
  <c r="G166" i="4"/>
  <c r="G137" i="4"/>
  <c r="G161" i="4"/>
  <c r="G148" i="4"/>
  <c r="G32" i="6"/>
  <c r="G40" i="6"/>
  <c r="G59" i="6"/>
  <c r="G51" i="6"/>
  <c r="G135" i="4"/>
  <c r="G143" i="4"/>
  <c r="G151" i="4"/>
  <c r="G159" i="4"/>
  <c r="G167" i="4"/>
  <c r="G34" i="6"/>
  <c r="G153" i="4"/>
  <c r="G45" i="6"/>
  <c r="G35" i="6"/>
  <c r="G43" i="6"/>
  <c r="G56" i="6"/>
  <c r="G48" i="6"/>
  <c r="G138" i="4"/>
  <c r="G146" i="4"/>
  <c r="G154" i="4"/>
  <c r="G162" i="4"/>
  <c r="G49" i="6"/>
  <c r="G37" i="6"/>
  <c r="G30" i="6"/>
  <c r="G38" i="6"/>
  <c r="G46" i="6"/>
  <c r="G61" i="6"/>
  <c r="G53" i="6"/>
  <c r="G141" i="4"/>
  <c r="G149" i="4"/>
  <c r="G157" i="4"/>
  <c r="G165" i="4"/>
  <c r="G57" i="6"/>
  <c r="G156" i="4"/>
  <c r="G33" i="6"/>
  <c r="G41" i="6"/>
  <c r="G58" i="6"/>
  <c r="G50" i="6"/>
  <c r="G136" i="4"/>
  <c r="G144" i="4"/>
  <c r="G152" i="4"/>
  <c r="G160" i="4"/>
  <c r="G168" i="4"/>
  <c r="G42" i="6"/>
  <c r="G145" i="4"/>
  <c r="G29" i="6"/>
  <c r="G54" i="6"/>
  <c r="G140" i="4"/>
  <c r="G164" i="4"/>
  <c r="G36" i="6"/>
  <c r="G44" i="6"/>
  <c r="G55" i="6"/>
  <c r="G47" i="6"/>
  <c r="G139" i="4"/>
  <c r="G147" i="4"/>
  <c r="G155" i="4"/>
  <c r="G163" i="4"/>
  <c r="G116" i="2"/>
  <c r="G112" i="2"/>
  <c r="G111" i="2"/>
  <c r="G105" i="2"/>
  <c r="G109" i="2"/>
  <c r="G108" i="2"/>
  <c r="G110" i="2"/>
  <c r="G106" i="2"/>
  <c r="G107" i="2"/>
  <c r="M103" i="2"/>
  <c r="M102" i="2"/>
  <c r="M100" i="2"/>
  <c r="M99" i="2"/>
  <c r="M97" i="2"/>
  <c r="M96" i="2"/>
  <c r="M95" i="2"/>
  <c r="M94" i="2"/>
  <c r="M89" i="2"/>
  <c r="M92" i="2"/>
  <c r="M91" i="2"/>
  <c r="M90" i="2"/>
  <c r="M74" i="4"/>
  <c r="M73" i="4"/>
  <c r="M72" i="4"/>
  <c r="M71" i="4"/>
  <c r="M70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75" i="4"/>
  <c r="M68" i="4"/>
  <c r="M34" i="4"/>
  <c r="M33" i="4"/>
  <c r="M32" i="4"/>
  <c r="M6" i="4"/>
  <c r="M7" i="4"/>
  <c r="M5" i="4"/>
  <c r="E84" i="4"/>
  <c r="E34" i="4"/>
  <c r="F84" i="4"/>
  <c r="E97" i="2"/>
  <c r="E86" i="4"/>
  <c r="G74" i="4"/>
  <c r="E99" i="4"/>
  <c r="F82" i="4"/>
  <c r="E33" i="4"/>
  <c r="F94" i="4"/>
  <c r="G70" i="4"/>
  <c r="E96" i="4"/>
  <c r="G89" i="2"/>
  <c r="F86" i="4"/>
  <c r="E96" i="2"/>
  <c r="F91" i="4"/>
  <c r="E79" i="4"/>
  <c r="F85" i="4"/>
  <c r="E91" i="4"/>
  <c r="F100" i="4"/>
  <c r="E102" i="2"/>
  <c r="F103" i="2"/>
  <c r="F99" i="4"/>
  <c r="E32" i="4"/>
  <c r="E90" i="4"/>
  <c r="F32" i="4"/>
  <c r="E85" i="4"/>
  <c r="E94" i="4"/>
  <c r="F93" i="4"/>
  <c r="E92" i="4"/>
  <c r="F90" i="4"/>
  <c r="F75" i="4"/>
  <c r="F87" i="4"/>
  <c r="F80" i="4"/>
  <c r="F79" i="4"/>
  <c r="G95" i="2"/>
  <c r="E88" i="4"/>
  <c r="E82" i="4"/>
  <c r="F81" i="4"/>
  <c r="F97" i="2"/>
  <c r="G71" i="4"/>
  <c r="E98" i="4"/>
  <c r="E83" i="4"/>
  <c r="E78" i="4"/>
  <c r="F88" i="4"/>
  <c r="F6" i="4"/>
  <c r="F34" i="4"/>
  <c r="G73" i="4"/>
  <c r="E95" i="4"/>
  <c r="E6" i="4"/>
  <c r="F5" i="4"/>
  <c r="E93" i="4"/>
  <c r="G94" i="2"/>
  <c r="F98" i="4"/>
  <c r="E7" i="4"/>
  <c r="F96" i="2"/>
  <c r="F7" i="4"/>
  <c r="E80" i="4"/>
  <c r="E81" i="4"/>
  <c r="E100" i="2"/>
  <c r="F102" i="2"/>
  <c r="E103" i="2"/>
  <c r="E75" i="4"/>
  <c r="F83" i="4"/>
  <c r="E5" i="4"/>
  <c r="F89" i="4"/>
  <c r="E99" i="2"/>
  <c r="F95" i="4"/>
  <c r="F33" i="4"/>
  <c r="G68" i="4"/>
  <c r="E76" i="4"/>
  <c r="F96" i="4"/>
  <c r="E89" i="4"/>
  <c r="G72" i="4"/>
  <c r="E87" i="4"/>
  <c r="F78" i="4"/>
  <c r="F77" i="4"/>
  <c r="G90" i="2"/>
  <c r="E77" i="4"/>
  <c r="G92" i="2"/>
  <c r="F97" i="4"/>
  <c r="G91" i="2"/>
  <c r="E100" i="4"/>
  <c r="F99" i="2"/>
  <c r="E97" i="4"/>
  <c r="F76" i="4"/>
  <c r="F92" i="4"/>
  <c r="G100" i="4" l="1"/>
  <c r="G92" i="4"/>
  <c r="G84" i="4"/>
  <c r="G76" i="4"/>
  <c r="G94" i="4"/>
  <c r="G97" i="4"/>
  <c r="G89" i="4"/>
  <c r="G81" i="4"/>
  <c r="G5" i="4"/>
  <c r="G6" i="4"/>
  <c r="G33" i="4"/>
  <c r="G75" i="4"/>
  <c r="G99" i="4"/>
  <c r="G91" i="4"/>
  <c r="G83" i="4"/>
  <c r="G96" i="4"/>
  <c r="G88" i="4"/>
  <c r="G80" i="4"/>
  <c r="G93" i="4"/>
  <c r="G85" i="4"/>
  <c r="G77" i="4"/>
  <c r="G98" i="4"/>
  <c r="G90" i="4"/>
  <c r="G82" i="4"/>
  <c r="G86" i="4"/>
  <c r="G78" i="4"/>
  <c r="G7" i="4"/>
  <c r="G32" i="4"/>
  <c r="G34" i="4"/>
  <c r="G95" i="4"/>
  <c r="G87" i="4"/>
  <c r="G79" i="4"/>
  <c r="G102" i="2"/>
  <c r="G103" i="2"/>
  <c r="G99" i="2"/>
  <c r="G100" i="2"/>
  <c r="G97" i="2"/>
  <c r="G96" i="2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01" i="4"/>
  <c r="M31" i="4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10" i="3"/>
  <c r="M44" i="1"/>
  <c r="M43" i="1"/>
  <c r="M26" i="1"/>
  <c r="M27" i="1"/>
  <c r="M28" i="1"/>
  <c r="M29" i="1"/>
  <c r="M30" i="1"/>
  <c r="E12" i="3"/>
  <c r="E10" i="3"/>
  <c r="E24" i="3"/>
  <c r="E123" i="4"/>
  <c r="E114" i="4"/>
  <c r="F14" i="3"/>
  <c r="G183" i="4"/>
  <c r="F121" i="4"/>
  <c r="E108" i="4"/>
  <c r="E131" i="4"/>
  <c r="E13" i="3"/>
  <c r="G186" i="4"/>
  <c r="F101" i="4"/>
  <c r="F103" i="4"/>
  <c r="F18" i="3"/>
  <c r="F112" i="4"/>
  <c r="G180" i="4"/>
  <c r="F10" i="3"/>
  <c r="G190" i="4"/>
  <c r="E18" i="3"/>
  <c r="E101" i="4"/>
  <c r="F16" i="3"/>
  <c r="F117" i="4"/>
  <c r="G189" i="4"/>
  <c r="E112" i="4"/>
  <c r="E118" i="4"/>
  <c r="G182" i="4"/>
  <c r="F108" i="4"/>
  <c r="F12" i="3"/>
  <c r="F124" i="4"/>
  <c r="E113" i="4"/>
  <c r="E129" i="4"/>
  <c r="F131" i="4"/>
  <c r="F105" i="4"/>
  <c r="F13" i="3"/>
  <c r="E106" i="4"/>
  <c r="E126" i="4"/>
  <c r="E105" i="4"/>
  <c r="E115" i="4"/>
  <c r="F25" i="3"/>
  <c r="G5" i="3"/>
  <c r="F128" i="4"/>
  <c r="E11" i="3"/>
  <c r="E117" i="4"/>
  <c r="F119" i="4"/>
  <c r="G191" i="4"/>
  <c r="E17" i="3"/>
  <c r="F104" i="4"/>
  <c r="E15" i="3"/>
  <c r="E116" i="4"/>
  <c r="F107" i="4"/>
  <c r="G8" i="3"/>
  <c r="E119" i="4"/>
  <c r="E21" i="3"/>
  <c r="E19" i="3"/>
  <c r="E25" i="3"/>
  <c r="F120" i="4"/>
  <c r="F126" i="4"/>
  <c r="F115" i="4"/>
  <c r="E22" i="3"/>
  <c r="E133" i="4"/>
  <c r="G187" i="4"/>
  <c r="G185" i="4"/>
  <c r="F125" i="4"/>
  <c r="F130" i="4"/>
  <c r="E124" i="4"/>
  <c r="G178" i="4"/>
  <c r="F23" i="3"/>
  <c r="E107" i="4"/>
  <c r="F22" i="3"/>
  <c r="F132" i="4"/>
  <c r="F133" i="4"/>
  <c r="F106" i="4"/>
  <c r="E103" i="4"/>
  <c r="E128" i="4"/>
  <c r="F122" i="4"/>
  <c r="E109" i="4"/>
  <c r="F24" i="3"/>
  <c r="F129" i="4"/>
  <c r="F110" i="4"/>
  <c r="E120" i="4"/>
  <c r="F118" i="4"/>
  <c r="G9" i="3"/>
  <c r="E127" i="4"/>
  <c r="F127" i="4"/>
  <c r="F114" i="4"/>
  <c r="F21" i="3"/>
  <c r="E16" i="3"/>
  <c r="E102" i="4"/>
  <c r="F11" i="3"/>
  <c r="F15" i="3"/>
  <c r="E111" i="4"/>
  <c r="E14" i="3"/>
  <c r="F109" i="4"/>
  <c r="G181" i="4"/>
  <c r="F113" i="4"/>
  <c r="F102" i="4"/>
  <c r="F111" i="4"/>
  <c r="E121" i="4"/>
  <c r="G188" i="4"/>
  <c r="F116" i="4"/>
  <c r="E130" i="4"/>
  <c r="G6" i="3"/>
  <c r="G184" i="4"/>
  <c r="E132" i="4"/>
  <c r="F17" i="3"/>
  <c r="F19" i="3"/>
  <c r="F123" i="4"/>
  <c r="E125" i="4"/>
  <c r="E23" i="3"/>
  <c r="G7" i="3"/>
  <c r="E122" i="4"/>
  <c r="G179" i="4"/>
  <c r="E20" i="3"/>
  <c r="E104" i="4"/>
  <c r="F20" i="3"/>
  <c r="E110" i="4"/>
  <c r="G24" i="3" l="1"/>
  <c r="G21" i="3"/>
  <c r="G18" i="3"/>
  <c r="G129" i="4"/>
  <c r="G121" i="4"/>
  <c r="G113" i="4"/>
  <c r="G105" i="4"/>
  <c r="G119" i="4"/>
  <c r="G101" i="4"/>
  <c r="G108" i="4"/>
  <c r="G23" i="3"/>
  <c r="G15" i="3"/>
  <c r="G126" i="4"/>
  <c r="G118" i="4"/>
  <c r="G110" i="4"/>
  <c r="G102" i="4"/>
  <c r="G10" i="3"/>
  <c r="G111" i="4"/>
  <c r="G132" i="4"/>
  <c r="G20" i="3"/>
  <c r="G12" i="3"/>
  <c r="G131" i="4"/>
  <c r="G123" i="4"/>
  <c r="G115" i="4"/>
  <c r="G107" i="4"/>
  <c r="G25" i="3"/>
  <c r="G17" i="3"/>
  <c r="G128" i="4"/>
  <c r="G120" i="4"/>
  <c r="G112" i="4"/>
  <c r="G104" i="4"/>
  <c r="G116" i="4"/>
  <c r="G22" i="3"/>
  <c r="G14" i="3"/>
  <c r="G133" i="4"/>
  <c r="G125" i="4"/>
  <c r="G117" i="4"/>
  <c r="G109" i="4"/>
  <c r="G16" i="3"/>
  <c r="G127" i="4"/>
  <c r="G103" i="4"/>
  <c r="G13" i="3"/>
  <c r="G124" i="4"/>
  <c r="G19" i="3"/>
  <c r="G11" i="3"/>
  <c r="G130" i="4"/>
  <c r="G122" i="4"/>
  <c r="G114" i="4"/>
  <c r="G106" i="4"/>
  <c r="M27" i="3"/>
  <c r="M28" i="3"/>
  <c r="M29" i="3"/>
  <c r="M30" i="3"/>
  <c r="M31" i="3"/>
  <c r="M32" i="3"/>
  <c r="M33" i="3"/>
  <c r="M34" i="3"/>
  <c r="M35" i="3"/>
  <c r="M36" i="3"/>
  <c r="M26" i="3"/>
  <c r="M93" i="2"/>
  <c r="M98" i="2"/>
  <c r="M101" i="2"/>
  <c r="M104" i="2"/>
  <c r="M113" i="2"/>
  <c r="M114" i="2"/>
  <c r="M115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23" i="2"/>
  <c r="M24" i="2"/>
  <c r="M25" i="2"/>
  <c r="M26" i="2"/>
  <c r="M27" i="2"/>
  <c r="M28" i="2"/>
  <c r="M29" i="2"/>
  <c r="M30" i="2"/>
  <c r="M31" i="2"/>
  <c r="M32" i="2"/>
  <c r="M33" i="2"/>
  <c r="M34" i="2"/>
  <c r="E125" i="2"/>
  <c r="F31" i="3"/>
  <c r="G124" i="2"/>
  <c r="E130" i="2"/>
  <c r="F113" i="2"/>
  <c r="F115" i="2"/>
  <c r="F101" i="2"/>
  <c r="E34" i="3"/>
  <c r="F30" i="3"/>
  <c r="E122" i="2"/>
  <c r="G130" i="2"/>
  <c r="F98" i="2"/>
  <c r="G123" i="2"/>
  <c r="E118" i="2"/>
  <c r="G127" i="2"/>
  <c r="E123" i="2"/>
  <c r="E117" i="2"/>
  <c r="G117" i="2"/>
  <c r="F118" i="2"/>
  <c r="E32" i="3"/>
  <c r="E26" i="3"/>
  <c r="F131" i="2"/>
  <c r="E131" i="2"/>
  <c r="E33" i="3"/>
  <c r="G121" i="2"/>
  <c r="F119" i="2"/>
  <c r="E113" i="2"/>
  <c r="F28" i="3"/>
  <c r="F121" i="2"/>
  <c r="E129" i="2"/>
  <c r="G118" i="2"/>
  <c r="E28" i="3"/>
  <c r="E98" i="2"/>
  <c r="G131" i="2"/>
  <c r="F122" i="2"/>
  <c r="E101" i="2"/>
  <c r="G120" i="2"/>
  <c r="E104" i="2"/>
  <c r="F117" i="2"/>
  <c r="F128" i="2"/>
  <c r="G129" i="2"/>
  <c r="G122" i="2"/>
  <c r="F26" i="3"/>
  <c r="E124" i="2"/>
  <c r="E31" i="3"/>
  <c r="E27" i="3"/>
  <c r="E126" i="2"/>
  <c r="E128" i="2"/>
  <c r="F130" i="2"/>
  <c r="F125" i="2"/>
  <c r="E119" i="2"/>
  <c r="F104" i="2"/>
  <c r="G93" i="2"/>
  <c r="E35" i="3"/>
  <c r="F123" i="2"/>
  <c r="E127" i="2"/>
  <c r="F36" i="3"/>
  <c r="F29" i="3"/>
  <c r="F124" i="2"/>
  <c r="E120" i="2"/>
  <c r="E121" i="2"/>
  <c r="E36" i="3"/>
  <c r="E115" i="2"/>
  <c r="F127" i="2"/>
  <c r="F129" i="2"/>
  <c r="G128" i="2"/>
  <c r="F33" i="3"/>
  <c r="G119" i="2"/>
  <c r="G126" i="2"/>
  <c r="E114" i="2"/>
  <c r="F126" i="2"/>
  <c r="F120" i="2"/>
  <c r="F32" i="3"/>
  <c r="F114" i="2"/>
  <c r="G125" i="2"/>
  <c r="F35" i="3"/>
  <c r="E29" i="3"/>
  <c r="F27" i="3"/>
  <c r="E30" i="3"/>
  <c r="F34" i="3"/>
  <c r="G29" i="3" l="1"/>
  <c r="G34" i="3"/>
  <c r="G36" i="3"/>
  <c r="G30" i="3"/>
  <c r="G32" i="3"/>
  <c r="G28" i="3"/>
  <c r="G35" i="3"/>
  <c r="G33" i="3"/>
  <c r="G31" i="3"/>
  <c r="G27" i="3"/>
  <c r="G26" i="3"/>
  <c r="G104" i="2"/>
  <c r="G98" i="2"/>
  <c r="G113" i="2"/>
  <c r="G101" i="2"/>
  <c r="G114" i="2"/>
  <c r="G115" i="2"/>
  <c r="M20" i="1"/>
  <c r="M21" i="1"/>
  <c r="M22" i="1"/>
  <c r="M23" i="1"/>
  <c r="M24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22" i="2"/>
  <c r="M5" i="1"/>
  <c r="E20" i="6"/>
  <c r="F14" i="5"/>
  <c r="E19" i="6"/>
  <c r="E30" i="2"/>
  <c r="F11" i="4"/>
  <c r="F5" i="1"/>
  <c r="F8" i="4"/>
  <c r="E10" i="6"/>
  <c r="F7" i="5"/>
  <c r="F8" i="6"/>
  <c r="F24" i="4"/>
  <c r="E12" i="5"/>
  <c r="E7" i="5"/>
  <c r="E26" i="4"/>
  <c r="E5" i="1"/>
  <c r="F19" i="6"/>
  <c r="F27" i="2"/>
  <c r="F25" i="4"/>
  <c r="E21" i="4"/>
  <c r="F6" i="5"/>
  <c r="F28" i="4"/>
  <c r="F9" i="5"/>
  <c r="E31" i="2"/>
  <c r="E15" i="4"/>
  <c r="F20" i="6"/>
  <c r="E10" i="4"/>
  <c r="F9" i="6"/>
  <c r="E10" i="5"/>
  <c r="E9" i="6"/>
  <c r="F21" i="4"/>
  <c r="F29" i="4"/>
  <c r="F15" i="6"/>
  <c r="E20" i="4"/>
  <c r="F10" i="5"/>
  <c r="E34" i="2"/>
  <c r="E24" i="4"/>
  <c r="F7" i="6"/>
  <c r="E17" i="4"/>
  <c r="E28" i="2"/>
  <c r="F5" i="5"/>
  <c r="F11" i="6"/>
  <c r="E9" i="4"/>
  <c r="F28" i="2"/>
  <c r="E8" i="4"/>
  <c r="E25" i="2"/>
  <c r="E14" i="4"/>
  <c r="E12" i="4"/>
  <c r="E32" i="2"/>
  <c r="E22" i="4"/>
  <c r="F31" i="2"/>
  <c r="E5" i="5"/>
  <c r="F30" i="2"/>
  <c r="F5" i="6"/>
  <c r="F8" i="5"/>
  <c r="F12" i="5"/>
  <c r="F16" i="4"/>
  <c r="E23" i="2"/>
  <c r="F17" i="4"/>
  <c r="F26" i="4"/>
  <c r="E29" i="4"/>
  <c r="E13" i="6"/>
  <c r="E25" i="4"/>
  <c r="E13" i="5"/>
  <c r="F6" i="6"/>
  <c r="E23" i="4"/>
  <c r="F21" i="6"/>
  <c r="E28" i="4"/>
  <c r="E14" i="5"/>
  <c r="F22" i="4"/>
  <c r="E26" i="2"/>
  <c r="F18" i="6"/>
  <c r="E11" i="6"/>
  <c r="F24" i="2"/>
  <c r="E8" i="6"/>
  <c r="E29" i="2"/>
  <c r="F34" i="2"/>
  <c r="E18" i="4"/>
  <c r="F14" i="6"/>
  <c r="E17" i="6"/>
  <c r="F14" i="4"/>
  <c r="E27" i="2"/>
  <c r="F23" i="4"/>
  <c r="E16" i="6"/>
  <c r="F27" i="4"/>
  <c r="F11" i="5"/>
  <c r="F22" i="2"/>
  <c r="F17" i="6"/>
  <c r="F15" i="4"/>
  <c r="E33" i="2"/>
  <c r="E22" i="2"/>
  <c r="F32" i="2"/>
  <c r="F16" i="6"/>
  <c r="F26" i="2"/>
  <c r="E21" i="6"/>
  <c r="E19" i="4"/>
  <c r="E18" i="6"/>
  <c r="F33" i="2"/>
  <c r="E11" i="4"/>
  <c r="F9" i="4"/>
  <c r="E31" i="4"/>
  <c r="E11" i="5"/>
  <c r="E16" i="4"/>
  <c r="F13" i="4"/>
  <c r="F29" i="2"/>
  <c r="F30" i="4"/>
  <c r="E24" i="2"/>
  <c r="E9" i="5"/>
  <c r="F23" i="2"/>
  <c r="F25" i="2"/>
  <c r="E7" i="6"/>
  <c r="F18" i="4"/>
  <c r="E27" i="4"/>
  <c r="F10" i="6"/>
  <c r="E13" i="4"/>
  <c r="E6" i="5"/>
  <c r="F13" i="6"/>
  <c r="F20" i="4"/>
  <c r="E8" i="5"/>
  <c r="E12" i="6"/>
  <c r="F19" i="4"/>
  <c r="E5" i="6"/>
  <c r="F12" i="4"/>
  <c r="E14" i="6"/>
  <c r="E15" i="6"/>
  <c r="F12" i="6"/>
  <c r="E30" i="4"/>
  <c r="F31" i="4"/>
  <c r="E6" i="6"/>
  <c r="F10" i="4"/>
  <c r="F13" i="5"/>
  <c r="G5" i="1" l="1"/>
  <c r="G23" i="2"/>
  <c r="G27" i="2"/>
  <c r="G22" i="2"/>
  <c r="G26" i="2"/>
  <c r="G30" i="2"/>
  <c r="G34" i="2"/>
  <c r="G25" i="2"/>
  <c r="G29" i="2"/>
  <c r="G33" i="2"/>
  <c r="G31" i="2"/>
  <c r="G24" i="2"/>
  <c r="G28" i="2"/>
  <c r="G32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B15" authorId="0" shapeId="0" xr:uid="{158C6AB6-502D-4344-82E8-9650DA85BD0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Inkludera denna för OISer?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D4" authorId="0" shapeId="0" xr:uid="{DE21C9A0-89A8-47EF-B9F2-5C9391A3CA0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E4" authorId="0" shapeId="0" xr:uid="{FF12E7F6-0417-42B8-B048-7170FDDC96E3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https://www.finansnorge.no/en/interest-rates/nowa---the-norwegian-overnight-weighted-average/</t>
        </r>
      </text>
    </comment>
    <comment ref="F4" authorId="0" shapeId="0" xr:uid="{06D5819B-4B87-48C2-8F8F-C6AF813F9D9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EURIBOS.
https://www.emmi-benchmarks.eu/assets/files/Euribor%20FAQs%20Final.pdf</t>
        </r>
      </text>
    </comment>
    <comment ref="H4" authorId="0" shapeId="0" xr:uid="{7D672297-C26F-46BA-A58F-E9C20A42FDF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C6" authorId="0" shapeId="0" xr:uid="{9A67B936-93D7-4853-B62A-03593D5EC25C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SEK/BKGDINFO</t>
        </r>
      </text>
    </comment>
    <comment ref="D6" authorId="0" shapeId="0" xr:uid="{3CDD1186-1FB4-4D19-B834-2E2DD4E2F28A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USD/BKGDINFO</t>
        </r>
      </text>
    </comment>
    <comment ref="E6" authorId="0" shapeId="0" xr:uid="{FF6FFA9A-9ABC-47CE-AC56-24E140A39FCF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NOK/BKGDINFO</t>
        </r>
      </text>
    </comment>
    <comment ref="F6" authorId="0" shapeId="0" xr:uid="{388D883D-28EA-4372-B7A3-2244798E6A9B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EUR/BKGDINFO</t>
        </r>
      </text>
    </comment>
    <comment ref="G6" authorId="0" shapeId="0" xr:uid="{13273FEA-2190-4BB9-A0DF-A0D0EC85064A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e.g. DKK/BKGDINFO</t>
        </r>
      </text>
    </comment>
    <comment ref="H6" authorId="0" shapeId="0" xr:uid="{2E59D2E3-17B1-4D24-89E8-233FA551814F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GBP/BKGDINFO</t>
        </r>
      </text>
    </comment>
  </commentList>
</comments>
</file>

<file path=xl/sharedStrings.xml><?xml version="1.0" encoding="utf-8"?>
<sst xmlns="http://schemas.openxmlformats.org/spreadsheetml/2006/main" count="3242" uniqueCount="724">
  <si>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</si>
  <si>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</si>
  <si>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</si>
  <si>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</si>
  <si>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</si>
  <si>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</si>
  <si>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</si>
  <si>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</si>
  <si>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</si>
  <si>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</si>
  <si>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</si>
  <si>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</si>
  <si>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</si>
  <si>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</si>
  <si>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</si>
  <si>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</si>
  <si>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</si>
  <si>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</si>
  <si>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</si>
  <si>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</si>
  <si>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</si>
  <si>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</si>
  <si>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</si>
  <si>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</si>
  <si>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</si>
  <si>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</si>
  <si>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</si>
  <si>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</si>
  <si>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</si>
  <si>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</si>
  <si>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</si>
  <si>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</si>
  <si>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</si>
  <si>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</si>
  <si>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</si>
  <si>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</si>
  <si>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</si>
  <si>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</si>
  <si>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</si>
  <si>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</si>
  <si>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</si>
  <si>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</si>
  <si>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</si>
  <si>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</si>
  <si>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SEK3F8=</t>
  </si>
  <si>
    <t>SEK3F9=</t>
  </si>
  <si>
    <t>SEK3F10=</t>
  </si>
  <si>
    <t>SEK3F11=</t>
  </si>
  <si>
    <t>SEK3F12=</t>
  </si>
  <si>
    <t>DKK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</si>
  <si>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</si>
  <si>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</si>
  <si>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</si>
  <si>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</si>
  <si>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</si>
  <si>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</si>
  <si>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</si>
  <si>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</si>
  <si>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</si>
  <si>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</si>
  <si>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</si>
  <si>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</si>
  <si>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</si>
  <si>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</si>
  <si>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GBP</t>
  </si>
  <si>
    <t>SW</t>
  </si>
  <si>
    <t>2W</t>
  </si>
  <si>
    <t>USD</t>
  </si>
  <si>
    <t>SEK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</si>
  <si>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</si>
  <si>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</si>
  <si>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</si>
  <si>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</si>
  <si>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</si>
  <si>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</si>
  <si>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</si>
  <si>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</si>
  <si>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</si>
  <si>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</si>
  <si>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</si>
  <si>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</si>
  <si>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</si>
  <si>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</si>
  <si>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</si>
  <si>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</si>
  <si>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</si>
  <si>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</si>
  <si>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</si>
  <si>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</si>
  <si>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</si>
  <si>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</si>
  <si>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</si>
  <si>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</si>
  <si>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SEKFRA</t>
  </si>
  <si>
    <t>STIBOR=</t>
  </si>
  <si>
    <t>USDVIEW</t>
  </si>
  <si>
    <t>USDIRS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</si>
  <si>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</si>
  <si>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</si>
  <si>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</si>
  <si>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</si>
  <si>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</si>
  <si>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</si>
  <si>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</si>
  <si>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</si>
  <si>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</si>
  <si>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EURFRA</t>
  </si>
  <si>
    <t>1W</t>
  </si>
  <si>
    <t>STISEK6MDFI=</t>
  </si>
  <si>
    <t>STISEK2MDFI=</t>
  </si>
  <si>
    <t>STISEK1MDFI=</t>
  </si>
  <si>
    <t>SEKAB3S18M=</t>
  </si>
  <si>
    <t>?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</si>
  <si>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</si>
  <si>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</si>
  <si>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</si>
  <si>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</si>
  <si>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</si>
  <si>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</si>
  <si>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</si>
  <si>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</si>
  <si>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</si>
  <si>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</si>
  <si>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</si>
  <si>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</si>
  <si>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</si>
  <si>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</si>
  <si>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</si>
  <si>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</si>
  <si>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NOK6F4=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</si>
  <si>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</si>
  <si>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</si>
  <si>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</si>
  <si>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</si>
  <si>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</si>
  <si>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</si>
  <si>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</si>
  <si>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</si>
  <si>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</si>
  <si>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</si>
  <si>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</si>
  <si>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</si>
  <si>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</si>
  <si>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</si>
  <si>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</si>
  <si>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</si>
  <si>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</si>
  <si>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</si>
  <si>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</si>
  <si>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</si>
  <si>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</si>
  <si>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</si>
  <si>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</si>
  <si>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</si>
  <si>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</si>
  <si>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</si>
  <si>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</si>
  <si>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</si>
  <si>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</si>
  <si>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</si>
  <si>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</si>
  <si>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</si>
  <si>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</si>
  <si>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</si>
  <si>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</si>
  <si>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</si>
  <si>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</si>
  <si>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</si>
  <si>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</si>
  <si>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</si>
  <si>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</si>
  <si>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</si>
  <si>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</si>
  <si>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</si>
  <si>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</si>
  <si>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</si>
  <si>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</si>
  <si>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</si>
  <si>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</si>
  <si>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</si>
  <si>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</si>
  <si>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</si>
  <si>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</si>
  <si>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</si>
  <si>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</si>
  <si>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</si>
  <si>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</si>
  <si>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</si>
  <si>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</si>
  <si>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</si>
  <si>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</si>
  <si>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</si>
  <si>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</si>
  <si>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</si>
  <si>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</si>
  <si>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</si>
  <si>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</si>
  <si>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</si>
  <si>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</si>
  <si>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</si>
  <si>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</si>
  <si>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</si>
  <si>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</si>
  <si>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</si>
  <si>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</si>
  <si>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</si>
  <si>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</si>
  <si>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</si>
  <si>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</si>
  <si>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</si>
  <si>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</si>
  <si>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</si>
  <si>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</si>
  <si>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</si>
  <si>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</si>
  <si>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</si>
  <si>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</si>
  <si>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</si>
  <si>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</si>
  <si>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</si>
  <si>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</si>
  <si>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</si>
  <si>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</si>
  <si>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</si>
  <si>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</si>
  <si>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</si>
  <si>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</si>
  <si>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</si>
  <si>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</si>
  <si>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</si>
  <si>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</si>
  <si>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</si>
  <si>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</si>
  <si>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</si>
  <si>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</si>
  <si>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</si>
  <si>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</si>
  <si>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</si>
  <si>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</si>
  <si>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</si>
  <si>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</si>
  <si>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</si>
  <si>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USD1X7F=</t>
  </si>
  <si>
    <t>USD2X8F=</t>
  </si>
  <si>
    <t>USD3X9F=</t>
  </si>
  <si>
    <t>USD4X10F=</t>
  </si>
  <si>
    <t>USD5X11F=</t>
  </si>
  <si>
    <t>USD6X12F=</t>
  </si>
  <si>
    <t>USD9X15F=</t>
  </si>
  <si>
    <t>USD12X18F=</t>
  </si>
  <si>
    <t>USD18X24F=</t>
  </si>
  <si>
    <t>GBPONFSR=</t>
  </si>
  <si>
    <t>GBPSWFSR=</t>
  </si>
  <si>
    <t>GBP1MFSR=</t>
  </si>
  <si>
    <t>GBP2MFSR=</t>
  </si>
  <si>
    <t>GBP3MFSR=</t>
  </si>
  <si>
    <t>GBP6MFSR=</t>
  </si>
  <si>
    <t>GBP1YFSR=</t>
  </si>
  <si>
    <t>GBP1X4F=</t>
  </si>
  <si>
    <t>GBP2X5F=</t>
  </si>
  <si>
    <t>GBP3X6F=</t>
  </si>
  <si>
    <t>GBP4X7F=</t>
  </si>
  <si>
    <t>GBP5X8F=</t>
  </si>
  <si>
    <t>GBP6X9F=</t>
  </si>
  <si>
    <t>GBP7X10F=</t>
  </si>
  <si>
    <t>GBP8X11F=</t>
  </si>
  <si>
    <t>GBP9X12F=</t>
  </si>
  <si>
    <t>GBP1X7F=</t>
  </si>
  <si>
    <t>GBP2X8F=</t>
  </si>
  <si>
    <t>GBP3X9F=</t>
  </si>
  <si>
    <t>GBP4X10F=</t>
  </si>
  <si>
    <t>GBP5X11F=</t>
  </si>
  <si>
    <t>GBP6X12F=</t>
  </si>
  <si>
    <t>GBP12X18F=</t>
  </si>
  <si>
    <t>GBP8X14F=</t>
  </si>
  <si>
    <t>GBPSB6L1Y=</t>
  </si>
  <si>
    <t>GBPSB6L2Y=</t>
  </si>
  <si>
    <t>GBPSB6L3Y=</t>
  </si>
  <si>
    <t>GBPSB6L4Y=</t>
  </si>
  <si>
    <t>GBPSB6L5Y=</t>
  </si>
  <si>
    <t>GBPSB6L6Y=</t>
  </si>
  <si>
    <t>GBPSB6L7Y=</t>
  </si>
  <si>
    <t>GBPSB6L8Y=</t>
  </si>
  <si>
    <t>GBPSB6L9Y=</t>
  </si>
  <si>
    <t>GBPSB6L10Y=</t>
  </si>
  <si>
    <t>GBPSB6L12Y=</t>
  </si>
  <si>
    <t>GBPSB6L15Y=</t>
  </si>
  <si>
    <t>GBPSB6L20Y=</t>
  </si>
  <si>
    <t>GBPSB6L25Y=</t>
  </si>
  <si>
    <t>GBPSB6L30Y=</t>
  </si>
  <si>
    <t>GBPSB6L40Y=</t>
  </si>
  <si>
    <t>GBPSB6L50Y=</t>
  </si>
  <si>
    <t>ACT/365</t>
  </si>
  <si>
    <t>ACT/360</t>
  </si>
  <si>
    <t xml:space="preserve">
</t>
  </si>
  <si>
    <t>EURAM1E2M=</t>
  </si>
  <si>
    <t>EURAM1E3M=</t>
  </si>
  <si>
    <t>EURAM1E4M=</t>
  </si>
  <si>
    <t>EURAM1E5M=</t>
  </si>
  <si>
    <t>EURAM1E6M=</t>
  </si>
  <si>
    <t>EURAM1E7M=</t>
  </si>
  <si>
    <t>EURAM1E8M=</t>
  </si>
  <si>
    <t>EURAM1E9M=</t>
  </si>
  <si>
    <t>EURAM1E1Y=</t>
  </si>
  <si>
    <t>SONIA?</t>
  </si>
  <si>
    <t>EURAB3E9M=</t>
  </si>
  <si>
    <t>EURAB3E1Y=</t>
  </si>
  <si>
    <t>EURAB3E18M=</t>
  </si>
  <si>
    <t>EURAB3E2Y=</t>
  </si>
  <si>
    <t>EURAB3E3Y=</t>
  </si>
  <si>
    <t>EURAB3E4Y=</t>
  </si>
  <si>
    <t>EURAB3E5Y=</t>
  </si>
  <si>
    <t>EURAB3E6Y=</t>
  </si>
  <si>
    <t>EURAB3E7Y=</t>
  </si>
  <si>
    <t>EURAB3E8Y=</t>
  </si>
  <si>
    <t>EURAB3E9Y=</t>
  </si>
  <si>
    <t>EURAB3E10Y=</t>
  </si>
  <si>
    <t>EURAB3E11Y=</t>
  </si>
  <si>
    <t>EURAB3E12Y=</t>
  </si>
  <si>
    <t>EURAB3E13Y=</t>
  </si>
  <si>
    <t>EURAB3E14Y=</t>
  </si>
  <si>
    <t>EURAB3E15Y=</t>
  </si>
  <si>
    <t>EURAB3E16Y=</t>
  </si>
  <si>
    <t>EURAB3E17Y=</t>
  </si>
  <si>
    <t>EURAB3E18Y=</t>
  </si>
  <si>
    <t>EURAB3E19Y=</t>
  </si>
  <si>
    <t>EURAB3E20Y=</t>
  </si>
  <si>
    <t>EURAB3E25Y=</t>
  </si>
  <si>
    <t>EURAB3E30Y=</t>
  </si>
  <si>
    <t>EURAB3E40Y=</t>
  </si>
  <si>
    <t>EURAB3E50Y=</t>
  </si>
  <si>
    <t>https://www.morton-fraser.com/knowledge-hub/problem-sonia-alternative-libor</t>
  </si>
  <si>
    <t>DKK3F1=</t>
  </si>
  <si>
    <t>DKK3F2=</t>
  </si>
  <si>
    <t>DKK3F3=</t>
  </si>
  <si>
    <t>DKK3F4=</t>
  </si>
  <si>
    <t>DKK3F5=</t>
  </si>
  <si>
    <t>DKK3F6=</t>
  </si>
  <si>
    <t>DKK3F7=</t>
  </si>
  <si>
    <t>DKK3F8=</t>
  </si>
  <si>
    <t>DKK3F9=</t>
  </si>
  <si>
    <t>DKK3F10=</t>
  </si>
  <si>
    <t>DKK6F1=</t>
  </si>
  <si>
    <t>DKK6F2=</t>
  </si>
  <si>
    <t>DKK6F3=</t>
  </si>
  <si>
    <t>DKK6F4=</t>
  </si>
  <si>
    <t>DKK6F5=</t>
  </si>
  <si>
    <t>DKK6F6=</t>
  </si>
  <si>
    <t>DKKTNS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</si>
  <si>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</si>
  <si>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</si>
  <si>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</si>
  <si>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</si>
  <si>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</si>
  <si>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</si>
  <si>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</si>
  <si>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</si>
  <si>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</si>
  <si>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</si>
  <si>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CIDKKSWD=</t>
  </si>
  <si>
    <t>CIDKK2WD=</t>
  </si>
  <si>
    <t>CIDKK1MD=</t>
  </si>
  <si>
    <t>CIDKK2MD=</t>
  </si>
  <si>
    <t>CIDKK3MD=</t>
  </si>
  <si>
    <t>CIDKK6MD=</t>
  </si>
  <si>
    <t>CIDKK9MD=</t>
  </si>
  <si>
    <t>CIDKK1YD=</t>
  </si>
  <si>
    <t>30/360</t>
  </si>
  <si>
    <t>NOWA: ACT/ACT</t>
  </si>
  <si>
    <t>From</t>
  </si>
  <si>
    <t>Close</t>
  </si>
  <si>
    <t>SEKAMTNS1M=</t>
  </si>
  <si>
    <t>History Start</t>
  </si>
  <si>
    <t>STISEK1WDFI=</t>
  </si>
  <si>
    <t>MONEY</t>
  </si>
  <si>
    <t>https://www.euribor-rates.eu/en/what-is-euribor/</t>
  </si>
  <si>
    <t>EURIBOR hade fram till 2013 15 olika räntor, numer 5. Vad ska vi räkna med? Går de tidigare att hitta? De kommandon som Reuters refererar till verkar ej existera.</t>
  </si>
  <si>
    <t>EURIBOR publicerades först 30 dec 1998 men queryn säger att data finns t.o.m. aug 1990? Tolkar vi fel eller vad gäller för startdatum?</t>
  </si>
  <si>
    <t>€STR från 2 oct 2019 och EONIA innan dess? EONIA är numer lika med $STR + 8.5bp</t>
  </si>
  <si>
    <t>Finns NOK-OISer, och i så fall var?</t>
  </si>
  <si>
    <t>Visst väljer vi EURIBOR över EUR Libor eftersom den andra enbart är begränsat använd?</t>
  </si>
  <si>
    <t>Helper</t>
  </si>
  <si>
    <t>OINOKSWD=</t>
  </si>
  <si>
    <t>OINOK1MD=</t>
  </si>
  <si>
    <t>OINOK2MD=</t>
  </si>
  <si>
    <t>OINOK6MD=</t>
  </si>
  <si>
    <t>OINOK3MD=</t>
  </si>
  <si>
    <t>Ska NOWA inkluderas?</t>
  </si>
  <si>
    <t>Skippa SOFR?</t>
  </si>
  <si>
    <t>Tenors</t>
  </si>
  <si>
    <t>Helpful Commands</t>
  </si>
  <si>
    <t>IRS-Analytics</t>
  </si>
  <si>
    <t>Money Guide</t>
  </si>
  <si>
    <t>META &amp; RIC</t>
  </si>
  <si>
    <t>MONEY/BKGDINFO1</t>
  </si>
  <si>
    <t>KONTROLLERA MOT TPPE29</t>
  </si>
  <si>
    <t>Återstår att hitta resterande DCCs</t>
  </si>
  <si>
    <t>OIBOR=</t>
  </si>
  <si>
    <t>CIBOR=</t>
  </si>
  <si>
    <t>GBPLIBOR=</t>
  </si>
  <si>
    <t>14M</t>
  </si>
  <si>
    <t>Ska vi enbart ha instrument för riskfria samt 3M-tenoren, likt i CDIOn, eller samtliga tenorer? Instrument som ej användes i CDIOn är markerade med "Excl. CDIO" till vänster.</t>
  </si>
  <si>
    <t>Ska vi till skillnad mot i CDIOn även ta med t.ex. FRAs med överlappande tidsperioder? T.ex. 1X4, 2X5.</t>
  </si>
  <si>
    <t>Vad räknas som maturity för t.ex. 6F1 eller 6#1? 3+6Mån = 9Mån?</t>
  </si>
  <si>
    <t>Noterbart är att vi i CDIOn använde ICAPs OISer vilket inte görs nu, ger kortare löptid på de längsta.</t>
  </si>
  <si>
    <t>Generella frågor</t>
  </si>
  <si>
    <t>SEKAMTNS2M=</t>
  </si>
  <si>
    <t>SEKAMTNS3M=</t>
  </si>
  <si>
    <t>SEKAMTNS6M=</t>
  </si>
  <si>
    <t>SEKAMTNS9M=</t>
  </si>
  <si>
    <t>SEKAMTNS1Y=</t>
  </si>
  <si>
    <t>SEKAMTNS2Y=</t>
  </si>
  <si>
    <t>SEKAMTNS3Y=</t>
  </si>
  <si>
    <t>SEKAMTNS4Y=</t>
  </si>
  <si>
    <t>SEKAMTNS5Y=</t>
  </si>
  <si>
    <t>SEKAMTNS6Y=</t>
  </si>
  <si>
    <t>SEKAMTNS7Y=</t>
  </si>
  <si>
    <t>SEKAMTNS8Y=</t>
  </si>
  <si>
    <t>SEKAMTNS9Y=</t>
  </si>
  <si>
    <t>SEKAMTNS10Y=</t>
  </si>
  <si>
    <t>SEKAMTNS12Y=</t>
  </si>
  <si>
    <t>SEKAMTNS15Y=</t>
  </si>
  <si>
    <t>SEKAMTNS20Y=</t>
  </si>
  <si>
    <t>SEKAMTNS25Y=</t>
  </si>
  <si>
    <t>SEKAMTNS30Y=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</si>
  <si>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</si>
  <si>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</si>
  <si>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</si>
  <si>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</si>
  <si>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</si>
  <si>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</si>
  <si>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</si>
  <si>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</si>
  <si>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</si>
  <si>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SEKAB3S10Y=</t>
  </si>
  <si>
    <t>SEKAB3S12Y=</t>
  </si>
  <si>
    <t>SEKAB3S15Y=</t>
  </si>
  <si>
    <t>SEKAB3S20Y=</t>
  </si>
  <si>
    <t>SEKAB3S30Y=</t>
  </si>
  <si>
    <t>USD1MOIS=</t>
  </si>
  <si>
    <t>USD2MOIS=</t>
  </si>
  <si>
    <t>USD3MOIS=</t>
  </si>
  <si>
    <t>USD4MOIS=</t>
  </si>
  <si>
    <t>USD5MOIS=</t>
  </si>
  <si>
    <t>USD6MOIS=</t>
  </si>
  <si>
    <t>USD7MOIS=</t>
  </si>
  <si>
    <t>USD8MOIS=</t>
  </si>
  <si>
    <t>USD9MOIS=</t>
  </si>
  <si>
    <t>USD10MOIS=</t>
  </si>
  <si>
    <t>USD11MOIS=</t>
  </si>
  <si>
    <t>USD1YOIS=</t>
  </si>
  <si>
    <t>USD2YOIS=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</si>
  <si>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</si>
  <si>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</si>
  <si>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</si>
  <si>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</si>
  <si>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</si>
  <si>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</si>
  <si>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</si>
  <si>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</si>
  <si>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</si>
  <si>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USDAM3L10Y=</t>
  </si>
  <si>
    <t>USDAM3L12Y=</t>
  </si>
  <si>
    <t>USDAM3L15Y=</t>
  </si>
  <si>
    <t>USDAM3L20Y=</t>
  </si>
  <si>
    <t>USDAM3L25Y=</t>
  </si>
  <si>
    <t>USDAM3L30Y=</t>
  </si>
  <si>
    <t>USDAM3L40Y=</t>
  </si>
  <si>
    <t>USDAM3L50Y=</t>
  </si>
  <si>
    <t>NOKAB3O1Y=</t>
  </si>
  <si>
    <t>NOKAB6O2Y=</t>
  </si>
  <si>
    <t>NOKAB6O3Y=</t>
  </si>
  <si>
    <t>NOKAB6O4Y=</t>
  </si>
  <si>
    <t>NOKAB6O5Y=</t>
  </si>
  <si>
    <t>NOKAB6O6Y=</t>
  </si>
  <si>
    <t>NOKAB6O7Y=</t>
  </si>
  <si>
    <t>NOKAB6O8Y=</t>
  </si>
  <si>
    <t>NOKAB6O9Y=</t>
  </si>
  <si>
    <t>NOKAB6O10Y=</t>
  </si>
  <si>
    <t>NOKAB6O15Y=</t>
  </si>
  <si>
    <t>EUREONSW=</t>
  </si>
  <si>
    <t>EUREON2W=</t>
  </si>
  <si>
    <t>EUREON3W=</t>
  </si>
  <si>
    <t>EUREON1M=</t>
  </si>
  <si>
    <t>EUREON2M=</t>
  </si>
  <si>
    <t>EUREON3M=</t>
  </si>
  <si>
    <t>EUREON4M=</t>
  </si>
  <si>
    <t>EUREON5M=</t>
  </si>
  <si>
    <t>EUREON6M=</t>
  </si>
  <si>
    <t>EUREON7M=</t>
  </si>
  <si>
    <t>EUREON8M=</t>
  </si>
  <si>
    <t>EUREON9M=</t>
  </si>
  <si>
    <t>EUREON10M=</t>
  </si>
  <si>
    <t>EUREON11M=</t>
  </si>
  <si>
    <t>EUREON1Y=</t>
  </si>
  <si>
    <t>EUREON15M=</t>
  </si>
  <si>
    <t>EUREON18M=</t>
  </si>
  <si>
    <t>EUREON21M=</t>
  </si>
  <si>
    <t>EUREON2Y=</t>
  </si>
  <si>
    <t>EUREON3Y=</t>
  </si>
  <si>
    <t>EUREON4Y=</t>
  </si>
  <si>
    <t>EUREON5Y=</t>
  </si>
  <si>
    <t>EUREON6Y=</t>
  </si>
  <si>
    <t>EUREON7Y=</t>
  </si>
  <si>
    <t>EUREON8Y=</t>
  </si>
  <si>
    <t>EUREON9Y=</t>
  </si>
  <si>
    <t>EUREON10Y=</t>
  </si>
  <si>
    <t>EUREON20Y=</t>
  </si>
  <si>
    <t>EUREON25Y=</t>
  </si>
  <si>
    <t>EUREON30Y=</t>
  </si>
  <si>
    <t>EURIBOR2WD=</t>
  </si>
  <si>
    <t>EURIBOR3WD=</t>
  </si>
  <si>
    <t>EURIBOR2MD=</t>
  </si>
  <si>
    <t>EURIBOR4MD=</t>
  </si>
  <si>
    <t>EURIBOR5MD=</t>
  </si>
  <si>
    <t>EURIBOR7MD=</t>
  </si>
  <si>
    <t>EURIBOR8MD=</t>
  </si>
  <si>
    <t>EURIBOR9MD=</t>
  </si>
  <si>
    <t>EURIBOR10MD=</t>
  </si>
  <si>
    <t>EURIBOR11MD=</t>
  </si>
  <si>
    <t>EURIBOR12MD=</t>
  </si>
  <si>
    <t>DKKAB6C1Y=</t>
  </si>
  <si>
    <t>DKKAB6C2Y=</t>
  </si>
  <si>
    <t>DKKAB6C3Y=</t>
  </si>
  <si>
    <t>DKKAB6C4Y=</t>
  </si>
  <si>
    <t>DKKAB6C5Y=</t>
  </si>
  <si>
    <t>DKKAB6C6Y=</t>
  </si>
  <si>
    <t>DKKAB6C7Y=</t>
  </si>
  <si>
    <t>DKKAB6C8Y=</t>
  </si>
  <si>
    <t>DKKAB6C9Y=</t>
  </si>
  <si>
    <t>DKKAB6C10Y=</t>
  </si>
  <si>
    <t>DKKAB6C12Y=</t>
  </si>
  <si>
    <t>DKKAB6C15Y=</t>
  </si>
  <si>
    <t>DKKAB6C20Y=</t>
  </si>
  <si>
    <t>DKKAB6C25Y=</t>
  </si>
  <si>
    <t>DKKAB6C30Y=</t>
  </si>
  <si>
    <t>GBPSWOIS=</t>
  </si>
  <si>
    <t>GBP2WOIS=</t>
  </si>
  <si>
    <t>GBP1MOIS=</t>
  </si>
  <si>
    <t>GBP2MOIS=</t>
  </si>
  <si>
    <t>GBP3MOIS=</t>
  </si>
  <si>
    <t>GBP4MOIS=</t>
  </si>
  <si>
    <t>GBP5MOIS=</t>
  </si>
  <si>
    <t>GBP6MOIS=</t>
  </si>
  <si>
    <t>GBP7MOIS=</t>
  </si>
  <si>
    <t>GBP8MOIS=</t>
  </si>
  <si>
    <t>GBP9MOIS=</t>
  </si>
  <si>
    <t>GBP10MOIS=</t>
  </si>
  <si>
    <t>GBP11MOIS=</t>
  </si>
  <si>
    <t>GBP1YOIS=</t>
  </si>
  <si>
    <t>GBP18MOIS=</t>
  </si>
  <si>
    <t>GBP2YOIS=</t>
  </si>
  <si>
    <t>GBP3YOIS=</t>
  </si>
  <si>
    <t>Mid/BA</t>
  </si>
  <si>
    <t>Day-Count</t>
  </si>
  <si>
    <t>Data History</t>
  </si>
  <si>
    <t>$E_e$</t>
  </si>
  <si>
    <t>$E_b$</t>
  </si>
  <si>
    <t>$F_e$</t>
  </si>
  <si>
    <t>$F_b$</t>
  </si>
  <si>
    <t>Tanken är ju att det skall bli SONIA i framtiden.</t>
  </si>
  <si>
    <t>IRS:en går mot 6M EURIBOR, så det är den som är relevant</t>
  </si>
  <si>
    <t>Den brukar vara beräknad från Dmark</t>
  </si>
  <si>
    <t>Det är 6-månaders räntan som är den centrala</t>
  </si>
  <si>
    <t>Försök att få in båda. Vet ni om det finns något motsvarande OIS-kedja för €STR?</t>
  </si>
  <si>
    <t>Tror inte det (just nu)</t>
  </si>
  <si>
    <t>Den verkar inte finnas, så vi får lämna den tills vidare</t>
  </si>
  <si>
    <t>Borde använda ICAP:s för att få längre löptider</t>
  </si>
  <si>
    <t>Det vore trevlig att ha med. Har ni hittat swapparna som går mot den?</t>
  </si>
  <si>
    <t>Det är bara 3F1, och de börjar gälla den närmaste IMM-dagen, och gäller 3 månader från den dagen.</t>
  </si>
  <si>
    <t>Ja, de skall vara med</t>
  </si>
  <si>
    <t>Det beror på vad huvudtenoren är. Det kan vara 3 eller 6 månader (i EUR är det 6M)</t>
  </si>
  <si>
    <t>Hjälp</t>
  </si>
  <si>
    <t>Återstår</t>
  </si>
  <si>
    <t>OK/Fixat</t>
  </si>
  <si>
    <t>Jörgens svar</t>
  </si>
  <si>
    <t>Borttaget</t>
  </si>
  <si>
    <t>Borttaget:</t>
  </si>
  <si>
    <t>USD1MOIS=ICAP</t>
  </si>
  <si>
    <t>USD2MOIS=ICAP</t>
  </si>
  <si>
    <t>USD3MOIS=ICAP</t>
  </si>
  <si>
    <t>USD4MOIS=ICAP</t>
  </si>
  <si>
    <t>USD5MOIS=ICAP</t>
  </si>
  <si>
    <t>USD6MOIS=ICAP</t>
  </si>
  <si>
    <t>USD7MOIS=ICAP</t>
  </si>
  <si>
    <t>USD8MOIS=ICAP</t>
  </si>
  <si>
    <t>USD9MOIS=ICAP</t>
  </si>
  <si>
    <t>USD10MOIS=ICAP</t>
  </si>
  <si>
    <t>USD11MOIS=ICAP</t>
  </si>
  <si>
    <t>USD1YOIS=ICAP</t>
  </si>
  <si>
    <t>USD2YOIS=ICAP</t>
  </si>
  <si>
    <t>USD15MOIS=ICAP</t>
  </si>
  <si>
    <t>USD18MOIS=ICAP</t>
  </si>
  <si>
    <t>USD21MOIS=ICAP</t>
  </si>
  <si>
    <t>USD3YOIS=ICAP</t>
  </si>
  <si>
    <t>USD4YOIS=ICAP</t>
  </si>
  <si>
    <t>USD5YOIS=ICAP</t>
  </si>
  <si>
    <t>USD6YOIS=ICAP</t>
  </si>
  <si>
    <t>USD7YOIS=ICAP</t>
  </si>
  <si>
    <t>USD8YOIS=ICAP</t>
  </si>
  <si>
    <t>USD9YOIS=ICAP</t>
  </si>
  <si>
    <t>USD10YOIS=ICAP</t>
  </si>
  <si>
    <t>USD12YOIS=ICAP</t>
  </si>
  <si>
    <t>USD15YOIS=ICAP</t>
  </si>
  <si>
    <t>USD20YOIS=ICAP</t>
  </si>
  <si>
    <t>USD25YOIS=ICAP</t>
  </si>
  <si>
    <t>USD30YOIS=ICAP</t>
  </si>
  <si>
    <t>USD40YOIS=ICAP</t>
  </si>
  <si>
    <t>USDSOFR=</t>
  </si>
  <si>
    <t>Mitt svar</t>
  </si>
  <si>
    <t>Oklart? Ta bort icke-huvudsakliga tenorer m.a.o?</t>
  </si>
  <si>
    <t>Har bytt till USDOIS=ICAP</t>
  </si>
  <si>
    <t>OK, borttagen</t>
  </si>
  <si>
    <t>Tar in €STR från EUROSTR=. Har hittat EURESTOIS= för OISer?</t>
  </si>
  <si>
    <t>OK, ingen åtgärd</t>
  </si>
  <si>
    <t>Länkar jag behöver läsa:</t>
  </si>
  <si>
    <t>https://www.clarusft.com/scandie-swaps/</t>
  </si>
  <si>
    <t>https://www.clarusft.com/nok-rates-nibor-and-nowa/</t>
  </si>
  <si>
    <t>https://e-markets.nordea.com/api/research/attachment/76848</t>
  </si>
  <si>
    <t>https://bahr.no/en/newsletter/finance-what-next-for-nibor/</t>
  </si>
  <si>
    <t>https://www.google.com/search?q=stina+ois&amp;rlz=1C1GCEB_enSE879SE879&amp;oq=stina+ois&amp;aqs=chrome..69i57j33.856j0j7&amp;sourceid=chrome&amp;ie=UTF-8</t>
  </si>
  <si>
    <t>https://www.nasdaq.com/docs/SEK%20OIS%20Product%20Sheet.pdf</t>
  </si>
  <si>
    <t>https://www.clarusft.com/sek-stibor-reform/</t>
  </si>
  <si>
    <t>https://en.wikipedia.org/wiki/IMM_dates</t>
  </si>
  <si>
    <t>https://www.cmegroup.com/education/courses/introduction-to-eurodollars/understanding-imm-price-and-date.html</t>
  </si>
  <si>
    <t>https://www.ecb.europa.eu/paym/initiatives/interest_rate_benchmarks/shared/pdf/ecb.Pre-ESTER.en.pdf</t>
  </si>
  <si>
    <t>https://www.ecb.europa.eu/stats/financial_markets_and_interest_rates/euro_short-term_rate/html/eurostr_overview.en.html</t>
  </si>
  <si>
    <t>https://e-markets.nordea.com/api/research/attachment/86700</t>
  </si>
  <si>
    <t>https://www.traditiondata.com/assets/notifications/eb363deff1/NP-Oct19-006_TraditionDATA_Product-Notification_Release_ESTER.PDF</t>
  </si>
  <si>
    <t>https://www.traditiondata.com/assets/Uploads/303dce69e6/191017_TRADITIONDATA_0070_SellSheet_IRD_ESTER_V3-FIN-PRAW-WEB.pdf</t>
  </si>
  <si>
    <t>https://www.clarusft.com/sofr-market-developments/</t>
  </si>
  <si>
    <t>"The USD OIS market is actually two markets: one referencing SOFR and the more established one referencing EFFR (Fed Funds)."</t>
  </si>
  <si>
    <t>Swaps</t>
  </si>
  <si>
    <t>Typ: US/SWAPS</t>
  </si>
  <si>
    <t>USDSOFR= är inlagd. Troligen typ USDSROIS=FMD?</t>
  </si>
  <si>
    <t>OK, då avvaktar vi med att leta efter äldre</t>
  </si>
  <si>
    <r>
      <t xml:space="preserve">EUROIS
</t>
    </r>
    <r>
      <rPr>
        <b/>
        <sz val="11"/>
        <color theme="1"/>
        <rFont val="Calibri"/>
        <family val="2"/>
        <scheme val="minor"/>
      </rPr>
      <t>EURESTOIS=</t>
    </r>
  </si>
  <si>
    <t>EURIRS
EUR1MIRS
EUR3MIRS</t>
  </si>
  <si>
    <t>EURIBOR=
(EURLIBOR=)
EUROSTR=</t>
  </si>
  <si>
    <t>MMGD</t>
  </si>
  <si>
    <t>13M</t>
  </si>
  <si>
    <t>16M</t>
  </si>
  <si>
    <t>17M</t>
  </si>
  <si>
    <t>19M</t>
  </si>
  <si>
    <t>20M</t>
  </si>
  <si>
    <t>22M</t>
  </si>
  <si>
    <t>23M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</si>
  <si>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</si>
  <si>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</si>
  <si>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</si>
  <si>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</si>
  <si>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</si>
  <si>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</si>
  <si>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</si>
  <si>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</si>
  <si>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</si>
  <si>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</si>
  <si>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</si>
  <si>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Row Labels</t>
  </si>
  <si>
    <t>Grand Total</t>
  </si>
  <si>
    <t>Sum of Row</t>
  </si>
  <si>
    <t>Column</t>
  </si>
  <si>
    <t>USDSROIS10M=FMD</t>
  </si>
  <si>
    <t>USDSROIS10Y=FMD</t>
  </si>
  <si>
    <t>USDSROIS11M=FMD</t>
  </si>
  <si>
    <t>USDSROIS12Y=FMD</t>
  </si>
  <si>
    <t>USDSROIS13M=FMD</t>
  </si>
  <si>
    <t>USDSROIS14M=FMD</t>
  </si>
  <si>
    <t>USDSROIS15M=FMD</t>
  </si>
  <si>
    <t>USDSROIS15Y=FMD</t>
  </si>
  <si>
    <t>USDSROIS16M=FMD</t>
  </si>
  <si>
    <t>USDSROIS17M=FMD</t>
  </si>
  <si>
    <t>USDSROIS18M=FMD</t>
  </si>
  <si>
    <t>USDSROIS19M=FMD</t>
  </si>
  <si>
    <t>USDSROIS1M=FMD</t>
  </si>
  <si>
    <t>USDSROIS1Y=FMD</t>
  </si>
  <si>
    <t>USDSROIS20M=FMD</t>
  </si>
  <si>
    <t>USDSROIS20Y=FMD</t>
  </si>
  <si>
    <t>USDSROIS21M=FMD</t>
  </si>
  <si>
    <t>USDSROIS22M=FMD</t>
  </si>
  <si>
    <t>USDSROIS23M=FMD</t>
  </si>
  <si>
    <t>USDSROIS25M=FMD</t>
  </si>
  <si>
    <t>USDSROIS25Y=FMD</t>
  </si>
  <si>
    <t>USDSROIS26M=FMD</t>
  </si>
  <si>
    <t>USDSROIS27M=FMD</t>
  </si>
  <si>
    <t>USDSROIS28M=FMD</t>
  </si>
  <si>
    <t>USDSROIS29M=FMD</t>
  </si>
  <si>
    <t>USDSROIS2M=FMD</t>
  </si>
  <si>
    <t>USDSROIS2W=FMD</t>
  </si>
  <si>
    <t>USDSROIS2Y=FMD</t>
  </si>
  <si>
    <t>USDSROIS30M=FMD</t>
  </si>
  <si>
    <t>USDSROIS30Y=FMD</t>
  </si>
  <si>
    <t>USDSROIS31M=FMD</t>
  </si>
  <si>
    <t>USDSROIS32M=FMD</t>
  </si>
  <si>
    <t>USDSROIS33M=FMD</t>
  </si>
  <si>
    <t>USDSROIS34M=FMD</t>
  </si>
  <si>
    <t>USDSROIS35M=FMD</t>
  </si>
  <si>
    <t>USDSROIS3M=FMD</t>
  </si>
  <si>
    <t>USDSROIS3W=FMD</t>
  </si>
  <si>
    <t>USDSROIS3Y=FMD</t>
  </si>
  <si>
    <t>USDSROIS40Y=FMD</t>
  </si>
  <si>
    <t>USDSROIS4M=FMD</t>
  </si>
  <si>
    <t>USDSROIS4Y=FMD</t>
  </si>
  <si>
    <t>USDSROIS50Y=FMD</t>
  </si>
  <si>
    <t>USDSROIS5M=FMD</t>
  </si>
  <si>
    <t>USDSROIS5Y=FMD</t>
  </si>
  <si>
    <t>USDSROIS6M=FMD</t>
  </si>
  <si>
    <t>USDSROIS6Y=FMD</t>
  </si>
  <si>
    <t>USDSROIS7M=FMD</t>
  </si>
  <si>
    <t>USDSROIS7Y=FMD</t>
  </si>
  <si>
    <t>USDSROIS8M=FMD</t>
  </si>
  <si>
    <t>USDSROIS8Y=FMD</t>
  </si>
  <si>
    <t>USDSROIS9M=FMD</t>
  </si>
  <si>
    <t>USDSROIS9Y=FMD</t>
  </si>
  <si>
    <t>USDSROISSW=FMD</t>
  </si>
  <si>
    <t>SEKAMTNS=</t>
  </si>
  <si>
    <r>
      <t xml:space="preserve">USDOIS
</t>
    </r>
    <r>
      <rPr>
        <b/>
        <sz val="11"/>
        <color theme="1"/>
        <rFont val="Calibri"/>
        <family val="2"/>
        <scheme val="minor"/>
      </rPr>
      <t>USDOIS=ICAP
USDSROIS=FMD</t>
    </r>
  </si>
  <si>
    <t>EUROSTR=</t>
  </si>
  <si>
    <t>Fwd Mat Date</t>
  </si>
  <si>
    <t>)</t>
  </si>
  <si>
    <t>IMM date</t>
  </si>
  <si>
    <t>Fel i CDIO? 30/360 där</t>
  </si>
  <si>
    <t>DKKAMTNC=</t>
  </si>
  <si>
    <t>Fixat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</si>
</sst>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4" applyNumberFormat="0" applyAlignment="0" applyProtection="0"/>
  </cellStyleXfs>
  <cellXfs count="39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1"/>
    <xf numFmtId="0" fontId="9" fillId="0" borderId="0" xfId="0" applyFont="1"/>
    <xf numFmtId="14" fontId="0" fillId="0" borderId="0" xfId="0" applyNumberFormat="1"/>
    <xf numFmtId="0" fontId="3" fillId="4" borderId="0" xfId="0" applyFont="1" applyFill="1"/>
    <xf numFmtId="0" fontId="4" fillId="2" borderId="2" xfId="0" applyFont="1" applyFill="1" applyBorder="1"/>
    <xf numFmtId="0" fontId="0" fillId="0" borderId="2" xfId="0" applyBorder="1"/>
    <xf numFmtId="0" fontId="4" fillId="2" borderId="0" xfId="0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left"/>
    </xf>
    <xf numFmtId="0" fontId="3" fillId="3" borderId="0" xfId="0" applyFont="1" applyFill="1" applyBorder="1" applyAlignment="1"/>
    <xf numFmtId="0" fontId="0" fillId="0" borderId="0" xfId="0" applyAlignment="1"/>
    <xf numFmtId="0" fontId="0" fillId="3" borderId="0" xfId="0" applyFill="1" applyBorder="1" applyAlignment="1">
      <alignment horizontal="right"/>
    </xf>
    <xf numFmtId="14" fontId="0" fillId="3" borderId="0" xfId="0" applyNumberFormat="1" applyFill="1" applyBorder="1" applyAlignment="1">
      <alignment horizontal="right"/>
    </xf>
    <xf numFmtId="15" fontId="0" fillId="0" borderId="0" xfId="0" applyNumberFormat="1"/>
    <xf numFmtId="0" fontId="10" fillId="5" borderId="0" xfId="2"/>
    <xf numFmtId="0" fontId="11" fillId="6" borderId="0" xfId="3"/>
    <xf numFmtId="0" fontId="12" fillId="7" borderId="0" xfId="4"/>
    <xf numFmtId="0" fontId="4" fillId="2" borderId="0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ill="1" applyBorder="1"/>
    <xf numFmtId="0" fontId="13" fillId="8" borderId="4" xfId="5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-0.37</v>
        <stp/>
        <stp xml:space="preserve">	EUR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4"/>
      </tp>
      <tp>
        <v>0.35000000000000003</v>
        <stp/>
        <stp xml:space="preserve">	GBP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6"/>
      </tp>
      <tp>
        <v>6.3E-2</v>
        <stp/>
        <stp xml:space="preserve">	USD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6" s="2"/>
      </tp>
      <tp>
        <v>6.8500000000000005E-2</v>
        <stp/>
        <stp xml:space="preserve">	GBP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6"/>
      </tp>
      <tp>
        <v>-0.19</v>
        <stp/>
        <stp xml:space="preserve">	EUR6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4"/>
      </tp>
      <tp>
        <v>-0.31</v>
        <stp/>
        <stp xml:space="preserve">	EUR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4"/>
      </tp>
      <tp>
        <v>0.44</v>
        <stp/>
        <stp xml:space="preserve">	GBP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6"/>
      </tp>
      <tp>
        <v>6.3E-2</v>
        <stp/>
        <stp xml:space="preserve">	USD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7" s="2"/>
      </tp>
      <tp>
        <v>7.4999999999999997E-2</v>
        <stp/>
        <stp xml:space="preserve">	GBP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6"/>
      </tp>
      <tp>
        <v>-0.30399999999999999</v>
        <stp/>
        <stp xml:space="preserve">	EUR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4"/>
      </tp>
      <tp>
        <v>0.45600000000000002</v>
        <stp/>
        <stp xml:space="preserve">	GBP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6"/>
      </tp>
      <tp>
        <v>-0.29499999999999998</v>
        <stp/>
        <stp xml:space="preserve">	EUR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4"/>
      </tp>
      <tp>
        <v>0.49</v>
        <stp/>
        <stp xml:space="preserve">	GBP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6"/>
      </tp>
      <tp>
        <v>0.55820000000000003</v>
        <stp/>
        <stp xml:space="preserve">
GBPSB6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6"/>
      </tp>
      <tp>
        <v>-0.16800000000000001</v>
        <stp/>
        <stp xml:space="preserve">	EUR3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4"/>
      </tp>
      <tp>
        <v>0.54500000000000004</v>
        <stp/>
        <stp xml:space="preserve">
GBPSB6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6"/>
      </tp>
      <tp>
        <v>-0.16600000000000001</v>
        <stp/>
        <stp xml:space="preserve">	EUR2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4"/>
      </tp>
      <tp>
        <v>0.56000000000000005</v>
        <stp/>
        <stp xml:space="preserve">
GBPSB6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6"/>
      </tp>
      <tp>
        <v>0.57320000000000004</v>
        <stp/>
        <stp xml:space="preserve">
GBPSB6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6"/>
      </tp>
      <tp>
        <v>0.53129999999999999</v>
        <stp/>
        <stp xml:space="preserve">
GBPSB6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6"/>
      </tp>
      <tp>
        <v>0.50019999999999998</v>
        <stp/>
        <stp xml:space="preserve">
GBPSB6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6"/>
      </tp>
      <tp>
        <v>0.54680000000000006</v>
        <stp/>
        <stp xml:space="preserve">
GBPSB6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6"/>
      </tp>
      <tp>
        <v>0.48130000000000001</v>
        <stp/>
        <stp xml:space="preserve">
GBPSB6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6"/>
      </tp>
      <tp>
        <v>0.04</v>
        <stp/>
        <stp xml:space="preserve">	USD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9" s="2"/>
      </tp>
      <tp>
        <v>7.7700000000000005E-2</v>
        <stp/>
        <stp xml:space="preserve">	GBP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6"/>
      </tp>
      <tp>
        <v>6.0000000000000005E-2</v>
        <stp/>
        <stp xml:space="preserve">	GBP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6"/>
      </tp>
      <tp>
        <v>4.7E-2</v>
        <stp/>
        <stp xml:space="preserve">	USD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0" s="2"/>
      </tp>
      <tp>
        <v>0.49130000000000001</v>
        <stp/>
        <stp xml:space="preserve">
GBPSB6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6"/>
      </tp>
      <tp>
        <v>0.53180000000000005</v>
        <stp/>
        <stp xml:space="preserve">
GBPSB6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6"/>
      </tp>
      <tp>
        <v>6.2E-2</v>
        <stp/>
        <stp xml:space="preserve">	GBP2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6"/>
      </tp>
      <tp>
        <v>6.4000000000000001E-2</v>
        <stp/>
        <stp xml:space="preserve">	USD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0" s="2"/>
      </tp>
      <tp>
        <v>0.12390000000000001</v>
        <stp/>
        <stp xml:space="preserve">	GBP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6"/>
      </tp>
      <tp>
        <v>6.2400000000000004E-2</v>
        <stp/>
        <stp xml:space="preserve">	GBP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6"/>
      </tp>
      <tp>
        <v>7.0000000000000007E-2</v>
        <stp/>
        <stp xml:space="preserve">	USD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1" s="2"/>
      </tp>
      <tp>
        <v>0.51519999999999999</v>
        <stp/>
        <stp xml:space="preserve">
GBPSB6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6"/>
      </tp>
      <tp>
        <v>0.51629999999999998</v>
        <stp/>
        <stp xml:space="preserve">
GBPSB6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6"/>
      </tp>
      <tp>
        <v>0.05</v>
        <stp/>
        <stp xml:space="preserve">	USD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1" s="2"/>
      </tp>
      <tp>
        <v>0.14800000000000002</v>
        <stp/>
        <stp xml:space="preserve">	GBP3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6"/>
      </tp>
      <tp>
        <v>6.2800000000000009E-2</v>
        <stp/>
        <stp xml:space="preserve">	GBP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6"/>
      </tp>
      <tp>
        <v>0.48700000000000004</v>
        <stp/>
        <stp xml:space="preserve">
GBPSB6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6"/>
      </tp>
      <tp>
        <v>0.54090000000000005</v>
        <stp/>
        <stp xml:space="preserve">
GBPSB6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6"/>
      </tp>
      <tp>
        <v>6.3E-2</v>
        <stp/>
        <stp xml:space="preserve">	USD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2" s="2"/>
      </tp>
      <tp>
        <v>6.3100000000000003E-2</v>
        <stp/>
        <stp xml:space="preserve">	GBP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6"/>
      </tp>
      <tp>
        <v>0.48190000000000005</v>
        <stp/>
        <stp xml:space="preserve">
GBPSB6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6"/>
      </tp>
      <tp>
        <v>6.3E-2</v>
        <stp/>
        <stp xml:space="preserve">	USD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3" s="2"/>
      </tp>
      <tp>
        <v>6.4100000000000004E-2</v>
        <stp/>
        <stp xml:space="preserve">	GBP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6"/>
      </tp>
      <tp>
        <v>0.46690000000000004</v>
        <stp/>
        <stp xml:space="preserve">
GBPSB6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6"/>
      </tp>
      <tp>
        <v>-0.31</v>
        <stp/>
        <stp xml:space="preserve">	EUR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4"/>
      </tp>
      <tp>
        <v>-0.38</v>
        <stp/>
        <stp xml:space="preserve">	EUR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4"/>
      </tp>
      <tp>
        <v>0.33110000000000001</v>
        <stp/>
        <stp xml:space="preserve">	GBP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6"/>
      </tp>
      <tp>
        <v>6.2E-2</v>
        <stp/>
        <stp xml:space="preserve">	USD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4" s="2"/>
      </tp>
      <tp>
        <v>7.1000000000000008E-2</v>
        <stp/>
        <stp xml:space="preserve">	GBP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6"/>
      </tp>
      <tp>
        <v>8.2000000000000003E-2</v>
        <stp/>
        <stp>_x000C_STISEK1WDFI=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>
        <v>0.58090000000000008</v>
        <stp/>
        <stp xml:space="preserve">
GBPSB6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6"/>
      </tp>
      <tp>
        <v>0.47700000000000004</v>
        <stp/>
        <stp xml:space="preserve">
GBPSB6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6"/>
      </tp>
      <tp>
        <v>-0.38</v>
        <stp/>
        <stp xml:space="preserve">	EUR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4"/>
      </tp>
      <tp>
        <v>0.41799999999999998</v>
        <stp/>
        <stp xml:space="preserve">	GBP8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6"/>
      </tp>
      <tp>
        <v>0.34700000000000003</v>
        <stp/>
        <stp xml:space="preserve">	GBP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6"/>
      </tp>
      <tp>
        <v>4.5999999999999999E-2</v>
        <stp/>
        <stp xml:space="preserve">	USD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5" s="2"/>
      </tp>
      <tp>
        <v>6.6600000000000006E-2</v>
        <stp/>
        <stp xml:space="preserve">	GBP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6"/>
      </tp>
      <tp>
        <v>-0.57400000000000007</v>
        <stp/>
        <stp xml:space="preserve">
EUREST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4"/>
      </tp>
    </main>
    <main first="pldatasource.rhistoryrtdserver">
      <tp>
        <v>34166</v>
        <stp/>
        <stp>{C8CC95DB-2ED3-4A83-B87D-2DF6726F07F3}_x0000_</stp>
        <tr r="O20" s="5"/>
      </tp>
      <tp>
        <v>33637</v>
        <stp/>
        <stp>{E16A5B16-7AAA-4396-82B8-13D9C4765847}_x0000_</stp>
        <tr r="O53" s="1"/>
      </tp>
      <tp>
        <v>36164</v>
        <stp/>
        <stp>{CDAD7E65-CCA9-497F-AA36-B1A72239465C}_x0000_</stp>
        <tr r="O13" s="4"/>
      </tp>
      <tp>
        <v>43734</v>
        <stp/>
        <stp>{A64C0EE7-164F-4713-AEC1-3B4D8793011D}_x0000_</stp>
        <tr r="O47" s="4"/>
      </tp>
    </main>
    <main first="pldatasource.rtgetrtdserver">
      <tp>
        <v>-0.48820000000000002</v>
        <stp/>
        <stp xml:space="preserve">
EUREON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4"/>
      </tp>
    </main>
    <main first="pldatasource.rhistoryrtdserver">
      <tp>
        <v>43734</v>
        <stp/>
        <stp>{C93BE170-6970-4B0D-B6E9-3C57D24F7D11}_x0000_</stp>
        <tr r="O48" s="4"/>
      </tp>
      <tp>
        <v>41204</v>
        <stp/>
        <stp>{3E8CC2B8-7833-4CF6-A6F5-33784A3BF425}_x0000_</stp>
        <tr r="O14" s="1"/>
      </tp>
      <tp>
        <v>36201</v>
        <stp/>
        <stp>{FABBDF18-0943-4D16-82F4-EBBC612F3B22}_x0000_</stp>
        <tr r="O102" s="4"/>
      </tp>
      <tp>
        <v>32875</v>
        <stp/>
        <stp>{72812317-9D35-446E-A76B-0E5694554F8F}_x0000_</stp>
        <tr r="O95" s="2"/>
      </tp>
    </main>
    <main first="pldatasource.rtgetrtdserver">
      <tp>
        <v>0.1389</v>
        <stp/>
        <stp xml:space="preserve">	GBP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6"/>
      </tp>
    </main>
    <main first="pldatasource.rhistoryrtdserver">
      <tp>
        <v>43599</v>
        <stp/>
        <stp>{45B48C2A-A2F4-4608-8E2C-D2F386728259}_x0000_</stp>
        <tr r="O38" s="2"/>
      </tp>
    </main>
    <main first="pldatasource.rtgetrtdserver">
      <tp>
        <v>8.4000000000000005E-2</v>
        <stp/>
        <stp xml:space="preserve">	USD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0" s="2"/>
      </tp>
    </main>
    <main first="pldatasource.rhistoryrtdserver">
      <tp>
        <v>36130</v>
        <stp/>
        <stp>{E5D4C9BE-F1F6-4F84-8E0B-898B0407A6A9}_x0000_</stp>
        <tr r="O151" s="4"/>
      </tp>
      <tp>
        <v>34705</v>
        <stp/>
        <stp>{6ECDAC03-D57D-426D-8FAE-665FD6395A20}_x0000_</stp>
        <tr r="O10" s="3"/>
      </tp>
      <tp>
        <v>43734</v>
        <stp/>
        <stp>{91E25E92-E168-4067-AAA5-A69F13BF6DEB}_x0000_</stp>
        <tr r="O50" s="4"/>
      </tp>
      <tp>
        <v>36229</v>
        <stp/>
        <stp>{7683DE15-EED8-423D-ACA1-FBEA9F9FBC33}_x0000_</stp>
        <tr r="O17" s="4"/>
      </tp>
      <tp>
        <v>43587</v>
        <stp/>
        <stp>{271937A1-A26D-40D3-ABA6-43FDC0972089}_x0000_</stp>
        <tr r="O61" s="2"/>
      </tp>
    </main>
    <main first="pldatasource.rtgetrtdserver">
      <tp>
        <v>8.2000000000000003E-2</v>
        <stp/>
        <stp xml:space="preserve">	GBP2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6"/>
      </tp>
    </main>
    <main first="pldatasource.rhistoryrtdserver">
      <tp>
        <v>37120</v>
        <stp/>
        <stp>{E56F9076-CFEB-4AC6-A474-C516824C1A5E}_x0000_</stp>
        <tr r="O118" s="4"/>
      </tp>
      <tp>
        <v>43650</v>
        <stp/>
        <stp>{9EFF523C-DA72-47BA-93C8-F0B637779498}_x0000_</stp>
        <tr r="O60" s="2"/>
      </tp>
    </main>
    <main first="pldatasource.rtgetrtdserver">
      <tp>
        <v>9.0000000000000011E-2</v>
        <stp/>
        <stp xml:space="preserve">	USD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1" s="2"/>
      </tp>
      <tp>
        <v>8.2400000000000001E-2</v>
        <stp/>
        <stp xml:space="preserve">	GBP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6"/>
      </tp>
    </main>
    <main first="pldatasource.rhistoryrtdserver">
      <tp>
        <v>34001</v>
        <stp/>
        <stp>{7F641022-FAA9-4722-A5E8-D0AEF99FF166}_x0000_</stp>
        <tr r="O41" s="5"/>
      </tp>
      <tp>
        <v>32875</v>
        <stp/>
        <stp>{275A9DCF-E796-4EA7-9741-A4FBCCB45620}_x0000_</stp>
        <tr r="O28" s="6"/>
      </tp>
      <tp>
        <v>41918</v>
        <stp/>
        <stp>{8E3A7A15-F0D0-43B2-BE02-0560C0B1487D}_x0000_</stp>
        <tr r="O139" s="4"/>
      </tp>
      <tp>
        <v>37914</v>
        <stp/>
        <stp>{A34525C2-31E7-4A99-8186-6976ACB9C040}_x0000_</stp>
        <tr r="O62" s="6"/>
      </tp>
      <tp t="s">
        <v>Invalid RIC(s): EURIBOR8MD=</v>
        <stp/>
        <stp>{CBF44A12-C575-4B70-93C5-99655A383DDC}_x0000_</stp>
        <tr r="O187" s="4"/>
      </tp>
      <tp>
        <v>43587</v>
        <stp/>
        <stp>{EC57961D-1F17-420A-817A-DC6D8E00BED8}_x0000_</stp>
        <tr r="O52" s="2"/>
      </tp>
      <tp>
        <v>43734</v>
        <stp/>
        <stp>{7F0B5C74-5194-46A1-AAB0-E203B488E297}_x0000_</stp>
        <tr r="O35" s="4"/>
      </tp>
      <tp>
        <v>35558</v>
        <stp/>
        <stp>{EF79A5F8-A613-49E4-BC29-7FC6A26812DA}_x0000_</stp>
        <tr r="O43" s="1"/>
      </tp>
      <tp>
        <v>42934</v>
        <stp/>
        <stp>{F979EFED-6880-4068-B6AA-272BFD0F7207}_x0000_</stp>
        <tr r="O20" s="3"/>
      </tp>
      <tp>
        <v>43734</v>
        <stp/>
        <stp>{BF46FAA2-0402-4CA1-BB01-7B0A561B8B42}_x0000_</stp>
        <tr r="O67" s="4"/>
      </tp>
    </main>
    <main first="pldatasource.rtgetrtdserver">
      <tp>
        <v>0.158</v>
        <stp/>
        <stp xml:space="preserve">	GBP3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6"/>
      </tp>
      <tp>
        <v>9.0000000000000011E-2</v>
        <stp/>
        <stp xml:space="preserve">	USD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1" s="2"/>
      </tp>
    </main>
    <main first="pldatasource.rhistoryrtdserver">
      <tp>
        <v>43587</v>
        <stp/>
        <stp>{70491EB7-F85B-4D5A-9173-15EBDC681958}_x0000_</stp>
        <tr r="O49" s="2"/>
      </tp>
      <tp>
        <v>37627</v>
        <stp/>
        <stp>{3FDF7DBB-363A-4AEA-B2AC-EEE626AEAC6C}_x0000_</stp>
        <tr r="O6" s="5"/>
      </tp>
      <tp>
        <v>34705</v>
        <stp/>
        <stp>{797BB6FE-11C7-4E5D-A8E4-83C6D3AB2340}_x0000_</stp>
        <tr r="O28" s="3"/>
      </tp>
      <tp>
        <v>39310</v>
        <stp/>
        <stp>{5C65E92E-CF0C-4454-A198-FCAFBA5E0B32}_x0000_</stp>
        <tr r="O15" s="3"/>
      </tp>
    </main>
    <main first="pldatasource.rtgetrtdserver">
      <tp>
        <v>8.2799999999999999E-2</v>
        <stp/>
        <stp xml:space="preserve">	GBP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6"/>
      </tp>
    </main>
    <main first="pldatasource.rhistoryrtdserver">
      <tp>
        <v>36159</v>
        <stp/>
        <stp>{6856534A-9784-4797-ABE2-FC9475B3AB79}_x0000_</stp>
        <tr r="O70" s="4"/>
      </tp>
      <tp>
        <v>36164</v>
        <stp/>
        <stp>{441171B4-2030-4936-83CE-86F00F57F437}_x0000_</stp>
        <tr r="O16" s="4"/>
      </tp>
      <tp t="s">
        <v>Invalid RIC(s): EURIBOR10MD=</v>
        <stp/>
        <stp>{857DDD41-E9B6-401E-A2CF-3A355BA00E7D}_x0000_</stp>
        <tr r="O189" s="4"/>
      </tp>
      <tp>
        <v>43587</v>
        <stp/>
        <stp>{7B8D54DE-3094-4784-9059-E5C7C301A5E7}_x0000_</stp>
        <tr r="O73" s="2"/>
      </tp>
      <tp>
        <v>35354</v>
        <stp/>
        <stp>{5011FEDA-4522-4469-A39E-C670A9A83378}_x0000_</stp>
        <tr r="O116" s="4"/>
      </tp>
      <tp>
        <v>37931</v>
        <stp/>
        <stp>{209EDE2B-E05F-4050-9D0E-BA2B7B78A15F}_x0000_</stp>
        <tr r="O139" s="2"/>
      </tp>
      <tp>
        <v>38344</v>
        <stp/>
        <stp>{CDBEB238-9855-4B74-8735-B235C168F5D8}_x0000_</stp>
        <tr r="O24" s="4"/>
      </tp>
      <tp>
        <v>43734</v>
        <stp/>
        <stp>{D3F8ED75-431B-4DD5-9B54-BE8F9BFE08CE}_x0000_</stp>
        <tr r="O57" s="4"/>
      </tp>
      <tp>
        <v>40998</v>
        <stp/>
        <stp>{A2A4D23B-D66B-4782-BAC8-CF76D5E13705}_x0000_</stp>
        <tr r="O31" s="2"/>
      </tp>
      <tp>
        <v>37949</v>
        <stp/>
        <stp>{A29ED161-290A-4AE4-A7BA-7C46AA40D59E}_x0000_</stp>
        <tr r="O145" s="2"/>
      </tp>
      <tp>
        <v>43587</v>
        <stp/>
        <stp>{20F53FEC-3BCF-43EC-9FCB-15A4ECC549D9}_x0000_</stp>
        <tr r="O81" s="2"/>
      </tp>
      <tp>
        <v>36305</v>
        <stp/>
        <stp>{874F257B-FD21-4D12-BE25-00F3BF9A86DE}_x0000_</stp>
        <tr r="O41" s="1"/>
      </tp>
      <tp>
        <v>36322</v>
        <stp/>
        <stp>{A1C49678-3EC9-4EFD-8310-56C0EB93B966}_x0000_</stp>
        <tr r="O26" s="5"/>
      </tp>
      <tp>
        <v>43650</v>
        <stp/>
        <stp>{510CE2A6-9EC8-4D97-B08A-366BD3671D9B}_x0000_</stp>
        <tr r="O64" s="2"/>
      </tp>
      <tp>
        <v>41204</v>
        <stp/>
        <stp>{822B770D-5D6A-4952-8881-2E14CC013853}_x0000_</stp>
        <tr r="O19" s="1"/>
      </tp>
    </main>
    <main first="pldatasource.rtgetrtdserver">
      <tp>
        <v>-0.50270000000000004</v>
        <stp/>
        <stp xml:space="preserve">
EUREON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4"/>
      </tp>
    </main>
    <main first="pldatasource.rhistoryrtdserver">
      <tp>
        <v>34705</v>
        <stp/>
        <stp>{2A12C624-D619-49FE-8AC0-1C533F313952}_x0000_</stp>
        <tr r="O40" s="6"/>
      </tp>
      <tp>
        <v>43734</v>
        <stp/>
        <stp>{927D55B5-EB0C-48F4-91E1-4B62BFBD0560}_x0000_</stp>
        <tr r="O39" s="4"/>
      </tp>
    </main>
    <main first="pldatasource.rtgetrtdserver">
      <tp>
        <v>-0.59400000000000008</v>
        <stp/>
        <stp xml:space="preserve">
EUREST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4"/>
      </tp>
    </main>
    <main first="pldatasource.rhistoryrtdserver">
      <tp>
        <v>43587</v>
        <stp/>
        <stp>{1165F20B-5C16-424B-ACD4-E3D42D339184}_x0000_</stp>
        <tr r="O74" s="2"/>
      </tp>
      <tp>
        <v>41374</v>
        <stp/>
        <stp>{EDD9A875-836D-4C08-9EE3-0B563865B85E}_x0000_</stp>
        <tr r="O11" s="5"/>
      </tp>
      <tp>
        <v>34705</v>
        <stp/>
        <stp>{8A713C73-40D2-4426-B1BD-85365868CDA8}_x0000_</stp>
        <tr r="O83" s="4"/>
      </tp>
      <tp>
        <v>32875</v>
        <stp/>
        <stp>{782CDFA0-AF0A-4EFE-A3E0-2C0B53D45EF7}_x0000_</stp>
        <tr r="O103" s="4"/>
      </tp>
      <tp>
        <v>37825</v>
        <stp/>
        <stp>{AAE68CD5-DE52-4A9A-90B8-88D84D2C8BD3}_x0000_</stp>
        <tr r="O133" s="4"/>
      </tp>
      <tp>
        <v>38280</v>
        <stp/>
        <stp>{6C62877B-F043-491E-9F08-A26A79631DA0}_x0000_</stp>
        <tr r="O32" s="5"/>
      </tp>
    </main>
    <main first="pldatasource.rtgetrtdserver">
      <tp>
        <v>9.7700000000000009E-2</v>
        <stp/>
        <stp xml:space="preserve">	GBP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6"/>
      </tp>
    </main>
    <main first="pldatasource.rhistoryrtdserver">
      <tp>
        <v>34759</v>
        <stp/>
        <stp>{7246A1D1-46E9-41EB-BC53-0F263A1BBF9C}_x0000_</stp>
        <tr r="O182" s="4"/>
      </tp>
    </main>
    <main first="pldatasource.rtgetrtdserver">
      <tp>
        <v>0.08</v>
        <stp/>
        <stp xml:space="preserve">	USD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9" s="2"/>
      </tp>
    </main>
    <main first="pldatasource.rhistoryrtdserver">
      <tp>
        <v>38041</v>
        <stp/>
        <stp>{EBE85413-E0BC-4C2D-BC3C-AA1C4AB83EA5}_x0000_</stp>
        <tr r="O142" s="4"/>
      </tp>
      <tp>
        <v>43734</v>
        <stp/>
        <stp>{D574CA5C-5DFC-4DC2-8C66-872B8841A928}_x0000_</stp>
        <tr r="O37" s="4"/>
      </tp>
      <tp>
        <v>36356</v>
        <stp/>
        <stp>{3A497CA2-61E2-49D1-BADB-069F46FB19F7}_x0000_</stp>
        <tr r="O39" s="5"/>
      </tp>
      <tp>
        <v>34001</v>
        <stp/>
        <stp>{C8E7BC9B-E08C-4ECD-93DB-E51CD3C54A0A}_x0000_</stp>
        <tr r="O44" s="5"/>
      </tp>
      <tp>
        <v>34705</v>
        <stp/>
        <stp>{BEA6185C-CB70-46F4-A074-6A2ABE13A2EA}_x0000_</stp>
        <tr r="O97" s="2"/>
      </tp>
    </main>
    <main first="pldatasource.rtgetrtdserver">
      <tp>
        <v>9.7000000000000003E-2</v>
        <stp/>
        <stp xml:space="preserve">	USD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0" s="2"/>
      </tp>
      <tp>
        <v>9.0000000000000011E-2</v>
        <stp/>
        <stp xml:space="preserve">	GBP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6"/>
      </tp>
      <tp t="s">
        <v>150321</v>
        <stp/>
        <stp>_x0007_NO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3"/>
      </tp>
      <tp t="s">
        <v>150620</v>
        <stp/>
        <stp>_x0007_NO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3"/>
      </tp>
      <tp t="s">
        <v>140920</v>
        <stp/>
        <stp>_x0007_NO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3"/>
      </tp>
      <tp t="s">
        <v>141220</v>
        <stp/>
        <stp>_x0007_NO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3"/>
      </tp>
      <tp t="s">
        <v>150620</v>
        <stp/>
        <stp>_x0007_DK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5"/>
      </tp>
      <tp t="s">
        <v>140920</v>
        <stp/>
        <stp>_x0007_DK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5"/>
      </tp>
      <tp t="s">
        <v>141220</v>
        <stp/>
        <stp>_x0007_DK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5"/>
      </tp>
      <tp t="s">
        <v>150321</v>
        <stp/>
        <stp>_x0007_DK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5"/>
      </tp>
      <tp t="s">
        <v>140621</v>
        <stp/>
        <stp>_x0007_DKK6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5"/>
      </tp>
      <tp t="s">
        <v>130921</v>
        <stp/>
        <stp>_x0007_DKK6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9" s="5"/>
      </tp>
      <tp>
        <v>0.625</v>
        <stp/>
        <stp xml:space="preserve">
USDAM3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4" s="2"/>
      </tp>
      <tp>
        <v>0.872</v>
        <stp/>
        <stp xml:space="preserve">
NOKAB6O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3"/>
      </tp>
      <tp>
        <v>-0.10990000000000001</v>
        <stp/>
        <stp xml:space="preserve">
EURAB6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9" s="4"/>
      </tp>
      <tp>
        <v>-0.17200000000000001</v>
        <stp/>
        <stp xml:space="preserve">
EURAB3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2" s="4"/>
      </tp>
      <tp>
        <v>0.1678</v>
        <stp/>
        <stp xml:space="preserve">
DKKAB6C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5"/>
      </tp>
    </main>
    <main first="pldatasource.rhistoryrtdserver">
      <tp>
        <v>37948</v>
        <stp/>
        <stp>{B30ACAA3-DC24-49B4-ACD4-95C865ABDE2C}_x0000_</stp>
        <tr r="O141" s="2"/>
      </tp>
    </main>
    <main first="pldatasource.rtgetrtdserver">
      <tp>
        <v>-0.43099999999999999</v>
        <stp/>
        <stp xml:space="preserve">
EURAM1E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0" s="4"/>
      </tp>
    </main>
    <main first="pldatasource.rhistoryrtdserver">
      <tp>
        <v>35648</v>
        <stp/>
        <stp>{CB5BF8E5-2C0E-4C3C-B7D5-DFFC2231F8C5}_x0000_</stp>
        <tr r="O127" s="2"/>
      </tp>
      <tp>
        <v>36356</v>
        <stp/>
        <stp>{477B02EC-297E-40E4-95B8-3A115E97BDF8}_x0000_</stp>
        <tr r="O28" s="5"/>
      </tp>
    </main>
    <main first="pldatasource.rtgetrtdserver">
      <tp>
        <v>0.29799999999999999</v>
        <stp/>
        <stp xml:space="preserve">
SEKAB3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</main>
    <main first="pldatasource.rhistoryrtdserver">
      <tp>
        <v>42146</v>
        <stp/>
        <stp>{7C58EACB-9042-4A53-8DB2-F126315D325D}_x0000_</stp>
        <tr r="O9" s="3"/>
      </tp>
      <tp>
        <v>43650</v>
        <stp/>
        <stp>{A4BC4039-26DF-435F-9110-AFCD5B12238C}_x0000_</stp>
        <tr r="O72" s="2"/>
      </tp>
      <tp>
        <v>37627</v>
        <stp/>
        <stp>{195F8289-D311-4118-8BF8-ED6AD8DE923B}_x0000_</stp>
        <tr r="O7" s="5"/>
      </tp>
      <tp>
        <v>37120</v>
        <stp/>
        <stp>{F771CD5B-A3E4-4A57-B928-CA81BBED1B6A}_x0000_</stp>
        <tr r="O158" s="4"/>
      </tp>
      <tp>
        <v>36167</v>
        <stp/>
        <stp>{07198C56-6284-42D0-8B94-B9FB4E38A82F}_x0000_</stp>
        <tr r="O154" s="4"/>
      </tp>
      <tp>
        <v>41302</v>
        <stp/>
        <stp>{F52A5CB5-FC38-4EF5-886D-2B858EA91577}_x0000_</stp>
        <tr r="O6" s="6"/>
      </tp>
      <tp>
        <v>43587</v>
        <stp/>
        <stp>{9BE7F576-A6A0-4FEA-A754-A1CF199ABFDA}_x0000_</stp>
        <tr r="O44" s="2"/>
      </tp>
      <tp>
        <v>36159</v>
        <stp/>
        <stp>{4BB6EFA4-104F-417F-AFFF-82D7ED312AFA}_x0000_</stp>
        <tr r="O177" s="4"/>
      </tp>
    </main>
    <main first="pldatasource.rtgetrtdserver">
      <tp>
        <v>8.2000000000000003E-2</v>
        <stp/>
        <stp xml:space="preserve">	USD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4" s="2"/>
      </tp>
    </main>
    <main first="pldatasource.rhistoryrtdserver">
      <tp>
        <v>37120</v>
        <stp/>
        <stp>{BDEF143D-9018-4799-B02A-883EFC4F86CD}_x0000_</stp>
        <tr r="O163" s="4"/>
      </tp>
      <tp>
        <v>39457</v>
        <stp/>
        <stp>{EE2B9F4D-BAF3-42EA-B81B-33EC0A0C18A1}_x0000_</stp>
        <tr r="O54" s="1"/>
      </tp>
      <tp>
        <v>41918</v>
        <stp/>
        <stp>{7ED558D8-087B-4A66-A7B2-221FDFBE6408}_x0000_</stp>
        <tr r="O134" s="4"/>
      </tp>
      <tp>
        <v>39450</v>
        <stp/>
        <stp>{DBE86203-6EE5-46DB-A0EC-01C918983929}_x0000_</stp>
        <tr r="O143" s="4"/>
      </tp>
    </main>
    <main first="pldatasource.rtgetrtdserver">
      <tp>
        <v>0.3211</v>
        <stp/>
        <stp xml:space="preserve">	GBP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6"/>
      </tp>
    </main>
    <main first="pldatasource.rhistoryrtdserver">
      <tp>
        <v>42146</v>
        <stp/>
        <stp>{460CD177-242B-4233-BCB4-11A1D7645EF2}_x0000_</stp>
        <tr r="O5" s="3"/>
      </tp>
      <tp>
        <v>37502</v>
        <stp/>
        <stp>{A7ACD315-A73F-48DF-83B7-0293B7BFE091}_x0000_</stp>
        <tr r="O5" s="1"/>
      </tp>
    </main>
    <main first="pldatasource.rtgetrtdserver">
      <tp>
        <v>-0.33</v>
        <stp/>
        <stp xml:space="preserve">	EUR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4"/>
      </tp>
      <tp>
        <v>-0.4</v>
        <stp/>
        <stp xml:space="preserve">	EUR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4"/>
      </tp>
      <tp>
        <v>8.1000000000000003E-2</v>
        <stp/>
        <stp xml:space="preserve">	GBP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6"/>
      </tp>
      <tp>
        <v>0.26</v>
        <stp/>
        <stp>_x000C_STISEK2MDFI=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1"/>
      </tp>
      <tp>
        <v>0.33800000000000002</v>
        <stp/>
        <stp>_x000C_STISEK3MDFI=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1"/>
      </tp>
      <tp>
        <v>0.158</v>
        <stp/>
        <stp>_x000C_STISEK1MDFI=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1"/>
      </tp>
      <tp>
        <v>0.39900000000000002</v>
        <stp/>
        <stp>_x000C_STISEK6MDFI=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1"/>
      </tp>
      <tp>
        <v>0.65900000000000003</v>
        <stp/>
        <stp xml:space="preserve">
USDAM3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5" s="2"/>
      </tp>
      <tp>
        <v>0.93</v>
        <stp/>
        <stp xml:space="preserve">
NOKAB6O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3"/>
      </tp>
      <tp>
        <v>-7.0800000000000002E-2</v>
        <stp/>
        <stp xml:space="preserve">
EURAB6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0" s="4"/>
      </tp>
      <tp>
        <v>-0.12570000000000001</v>
        <stp/>
        <stp xml:space="preserve">
EURAB3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3" s="4"/>
      </tp>
      <tp>
        <v>0.20570000000000002</v>
        <stp/>
        <stp xml:space="preserve">
DKKAB6C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5"/>
      </tp>
    </main>
    <main first="pldatasource.rhistoryrtdserver">
      <tp>
        <v>36305</v>
        <stp/>
        <stp>{472C9F79-5F9F-4DF0-86C6-E488584C43ED}_x0000_</stp>
        <tr r="O42" s="1"/>
      </tp>
      <tp>
        <v>36130</v>
        <stp/>
        <stp>{E22AF67C-1A42-46A2-89F1-BF1F7128E72F}_x0000_</stp>
        <tr r="O146" s="4"/>
      </tp>
      <tp>
        <v>34705</v>
        <stp/>
        <stp>{6F8C6DF3-D3E1-468A-BD1B-DB4EDA9247E6}_x0000_</stp>
        <tr r="O76" s="4"/>
      </tp>
    </main>
    <main first="pldatasource.rtgetrtdserver">
      <tp>
        <v>-0.43099999999999999</v>
        <stp/>
        <stp xml:space="preserve">
EURAM1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1" s="4"/>
      </tp>
    </main>
    <main first="pldatasource.rtgetrtdserver">
      <tp>
        <v>-0.36499999999999999</v>
        <stp/>
        <stp xml:space="preserve">
EURAB3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3" s="4"/>
      </tp>
      <tp>
        <v>0.33800000000000002</v>
        <stp/>
        <stp xml:space="preserve">
SEKAB3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</main>
    <main first="pldatasource.rhistoryrtdserver">
      <tp>
        <v>34705</v>
        <stp/>
        <stp>{89B459C6-56F5-49FF-8687-C087C9CD85E6}_x0000_</stp>
        <tr r="O104" s="2"/>
      </tp>
      <tp>
        <v>39218</v>
        <stp/>
        <stp>{A9D7691A-4807-447D-9187-0BBBA0C1FAE8}_x0000_</stp>
        <tr r="O151" s="2"/>
      </tp>
      <tp>
        <v>41912</v>
        <stp/>
        <stp>{FC14DB1D-0F57-4209-B82E-1A00E7F4E361}_x0000_</stp>
        <tr r="O86" s="4"/>
      </tp>
      <tp>
        <v>32875</v>
        <stp/>
        <stp>{737E088E-306B-44AB-8DA7-34E99644EE27}_x0000_</stp>
        <tr r="O26" s="1"/>
      </tp>
    </main>
    <main first="pldatasource.rtgetrtdserver">
      <tp>
        <v>9.7000000000000003E-2</v>
        <stp/>
        <stp xml:space="preserve">
USD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8" s="2"/>
      </tp>
      <tp>
        <v>8.3000000000000004E-2</v>
        <stp/>
        <stp xml:space="preserve">
USD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9" s="2"/>
      </tp>
      <tp>
        <v>9.6000000000000002E-2</v>
        <stp/>
        <stp xml:space="preserve">	USD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5" s="2"/>
      </tp>
    </main>
    <main first="pldatasource.rhistoryrtdserver">
      <tp>
        <v>34705</v>
        <stp/>
        <stp>{F134C4C9-CDCD-417C-8369-E0AA2E2287D4}_x0000_</stp>
        <tr r="O99" s="4"/>
      </tp>
      <tp>
        <v>34705</v>
        <stp/>
        <stp>{680F75D7-2679-4CAB-B274-0164B57B3D51}_x0000_</stp>
        <tr r="O98" s="2"/>
      </tp>
      <tp>
        <v>34583</v>
        <stp/>
        <stp>{888213B3-E2FA-45FB-840C-30E4A66FCB78}_x0000_</stp>
        <tr r="O28" s="1"/>
      </tp>
      <tp>
        <v>34705</v>
        <stp/>
        <stp>{E6E32C83-C1C9-4E9C-8CF6-194959BF610A}_x0000_</stp>
        <tr r="O42" s="6"/>
      </tp>
      <tp>
        <v>32875</v>
        <stp/>
        <stp>{D1527AE0-EBAC-463C-BEC5-AABF33DA3740}_x0000_</stp>
        <tr r="O118" s="2"/>
      </tp>
      <tp>
        <v>40998</v>
        <stp/>
        <stp>{23A44E0A-B620-484C-B78A-FE051B61BBD9}_x0000_</stp>
        <tr r="O34" s="2"/>
      </tp>
    </main>
    <main first="pldatasource.rtgetrtdserver">
      <tp>
        <v>0.39800000000000002</v>
        <stp/>
        <stp xml:space="preserve">	GBP8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6"/>
      </tp>
      <tp>
        <v>0.32700000000000001</v>
        <stp/>
        <stp xml:space="preserve">	GBP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6"/>
      </tp>
    </main>
    <main first="pldatasource.rtgetrtdserver">
      <tp>
        <v>-0.4</v>
        <stp/>
        <stp xml:space="preserve">	EUR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4"/>
      </tp>
      <tp>
        <v>8.7000000000000008E-2</v>
        <stp/>
        <stp xml:space="preserve">
GBP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6"/>
      </tp>
      <tp>
        <v>9.4600000000000004E-2</v>
        <stp/>
        <stp xml:space="preserve">
GBP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6"/>
      </tp>
      <tp>
        <v>8.660000000000001E-2</v>
        <stp/>
        <stp xml:space="preserve">	GBP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6"/>
      </tp>
      <tp>
        <v>0.11860000000000001</v>
        <stp/>
        <stp xml:space="preserve">
GBP18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6"/>
      </tp>
      <tp>
        <v>0.63900000000000001</v>
        <stp/>
        <stp xml:space="preserve">
USDAM3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5" s="2"/>
      </tp>
      <tp>
        <v>0.318</v>
        <stp/>
        <stp xml:space="preserve">
SEKAB3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>
        <v>-0.38500000000000001</v>
        <stp/>
        <stp xml:space="preserve">
EURAB3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3" s="4"/>
      </tp>
      <tp>
        <v>-0.45200000000000001</v>
        <stp/>
        <stp xml:space="preserve">
EURAM1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1" s="4"/>
      </tp>
    </main>
    <main first="pldatasource.rhistoryrtdserver">
      <tp>
        <v>32875</v>
        <stp/>
        <stp>{454EB638-1387-4B81-A69D-CE55740CE4A3}_x0000_</stp>
        <tr r="O106" s="4"/>
      </tp>
      <tp>
        <v>36356</v>
        <stp/>
        <stp>{9BCC5502-A3F4-45B6-B0BC-24664CB7296B}_x0000_</stp>
        <tr r="O29" s="5"/>
      </tp>
    </main>
    <main first="pldatasource.rtgetrtdserver">
      <tp>
        <v>-0.13570000000000002</v>
        <stp/>
        <stp xml:space="preserve">
EURAB3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3" s="4"/>
      </tp>
      <tp>
        <v>-8.0800000000000011E-2</v>
        <stp/>
        <stp xml:space="preserve">
EURAB6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0" s="4"/>
      </tp>
    </main>
    <main first="pldatasource.rhistoryrtdserver">
      <tp>
        <v>36129</v>
        <stp/>
        <stp>{F1E9005E-51C8-4AC9-B1B7-EB4000993086}_x0000_</stp>
        <tr r="O101" s="4"/>
      </tp>
    </main>
    <main first="pldatasource.rtgetrtdserver">
      <tp>
        <v>0.1757</v>
        <stp/>
        <stp xml:space="preserve">
DKKAB6C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5"/>
      </tp>
    </main>
    <main first="pldatasource.rhistoryrtdserver">
      <tp>
        <v>36164</v>
        <stp/>
        <stp>{0BE74559-EAC9-443A-B1A9-83CB5BE9F1FC}_x0000_</stp>
        <tr r="O8" s="4"/>
      </tp>
      <tp>
        <v>36322</v>
        <stp/>
        <stp>{F8599ED4-A555-4FD5-947C-8C8CB3E76780}_x0000_</stp>
        <tr r="O35" s="5"/>
      </tp>
      <tp>
        <v>43734</v>
        <stp/>
        <stp>{8E8BF607-089C-45FA-9A3B-76599FF9CB9C}_x0000_</stp>
        <tr r="O43" s="4"/>
      </tp>
    </main>
    <main first="pldatasource.rtgetrtdserver">
      <tp>
        <v>0.88</v>
        <stp/>
        <stp xml:space="preserve">
NOKAB6O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3"/>
      </tp>
    </main>
    <main first="pldatasource.rhistoryrtdserver">
      <tp>
        <v>41204</v>
        <stp/>
        <stp>{0F8157CA-BB1F-49CF-B4E1-74EFE10F5AD9}_x0000_</stp>
        <tr r="O18" s="1"/>
      </tp>
      <tp>
        <v>38041</v>
        <stp/>
        <stp>{13A4142C-4E1D-4CA4-85B2-30BDE1BB5F48}_x0000_</stp>
        <tr r="O141" s="4"/>
      </tp>
      <tp>
        <v>43587</v>
        <stp/>
        <stp>{C8A8C1C4-DDC3-414F-9800-E8DD359CDCAC}_x0000_</stp>
        <tr r="O41" s="2"/>
      </tp>
      <tp>
        <v>37083</v>
        <stp/>
        <stp>{64B5F83B-469E-46B6-9A6A-808C522E541D}_x0000_</stp>
        <tr r="O129" s="4"/>
      </tp>
      <tp>
        <v>33108</v>
        <stp/>
        <stp>{46E0FD6F-0531-46FF-985A-3D087FF0723A}_x0000_</stp>
        <tr r="O74" s="4"/>
      </tp>
      <tp>
        <v>32875</v>
        <stp/>
        <stp>{ACDBC70F-1294-4A91-AFAD-7F3CD89E2058}_x0000_</stp>
        <tr r="O25" s="6"/>
      </tp>
    </main>
    <main first="pldatasource.rtgetrtdserver">
      <tp>
        <v>0.10360000000000001</v>
        <stp/>
        <stp xml:space="preserve">
GBP18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6"/>
      </tp>
    </main>
    <main first="pldatasource.rhistoryrtdserver">
      <tp t="s">
        <v>Invalid RIC(s): EURIBOR4MD=</v>
        <stp/>
        <stp>{5E800F46-9CD7-4D92-B343-EC47C12D7014}_x0000_</stp>
        <tr r="O183" s="4"/>
      </tp>
    </main>
    <main first="pldatasource.rtgetrtdserver">
      <tp>
        <v>8.3000000000000004E-2</v>
        <stp/>
        <stp xml:space="preserve">	USD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2" s="2"/>
      </tp>
    </main>
    <main first="pldatasource.rhistoryrtdserver">
      <tp>
        <v>32875</v>
        <stp/>
        <stp>{552DD6B6-F352-4D31-AD5B-DB1A58CDA2CD}_x0000_</stp>
        <tr r="O26" s="6"/>
      </tp>
      <tp>
        <v>32875</v>
        <stp/>
        <stp>{69C4414A-739B-4B47-9D32-6F27859089F3}_x0000_</stp>
        <tr r="O30" s="1"/>
      </tp>
    </main>
    <main first="pldatasource.rtgetrtdserver">
      <tp>
        <v>7.6999999999999999E-2</v>
        <stp/>
        <stp xml:space="preserve">
GBP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6"/>
      </tp>
      <tp>
        <v>7.46E-2</v>
        <stp/>
        <stp xml:space="preserve">
GBP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6"/>
      </tp>
    </main>
    <main first="pldatasource.rtgetrtdserver">
      <tp>
        <v>8.3100000000000007E-2</v>
        <stp/>
        <stp xml:space="preserve">	GBP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6"/>
      </tp>
      <tp>
        <v>4.7E-2</v>
        <stp/>
        <stp xml:space="preserve">
USD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8" s="2"/>
      </tp>
      <tp>
        <v>6.3E-2</v>
        <stp/>
        <stp xml:space="preserve">
USD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9" s="2"/>
      </tp>
      <tp t="s">
        <v>150321</v>
        <stp/>
        <stp>_x0007_NO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3"/>
      </tp>
      <tp t="s">
        <v>140621</v>
        <stp/>
        <stp>_x0007_NO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3"/>
      </tp>
      <tp t="s">
        <v>130921</v>
        <stp/>
        <stp>_x0007_NO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3"/>
      </tp>
      <tp t="s">
        <v>131221</v>
        <stp/>
        <stp>_x0007_NO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3"/>
      </tp>
      <tp t="s">
        <v>150620</v>
        <stp/>
        <stp>_x0007_NO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3"/>
      </tp>
      <tp t="s">
        <v>140920</v>
        <stp/>
        <stp>_x0007_NO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3"/>
      </tp>
      <tp t="s">
        <v>141220</v>
        <stp/>
        <stp>_x0007_NO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3"/>
      </tp>
      <tp t="s">
        <v>140322</v>
        <stp/>
        <stp>_x0007_NO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3"/>
      </tp>
      <tp t="s">
        <v>130622</v>
        <stp/>
        <stp>_x0007_NO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3"/>
      </tp>
      <tp t="s">
        <v>150620</v>
        <stp/>
        <stp>_x0007_DK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5"/>
      </tp>
      <tp t="s">
        <v>140920</v>
        <stp/>
        <stp>_x0007_DK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5"/>
      </tp>
      <tp t="s">
        <v>141220</v>
        <stp/>
        <stp>_x0007_DK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5"/>
      </tp>
      <tp t="s">
        <v>150321</v>
        <stp/>
        <stp>_x0007_DK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5"/>
      </tp>
      <tp t="s">
        <v>140621</v>
        <stp/>
        <stp>_x0007_DK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5"/>
      </tp>
      <tp t="s">
        <v>130921</v>
        <stp/>
        <stp>_x0007_DK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5"/>
      </tp>
      <tp t="s">
        <v>131221</v>
        <stp/>
        <stp>_x0007_DK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5"/>
      </tp>
      <tp t="s">
        <v>140322</v>
        <stp/>
        <stp>_x0007_DK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5"/>
      </tp>
      <tp t="s">
        <v>130622</v>
        <stp/>
        <stp>_x0007_DK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5"/>
      </tp>
      <tp t="s">
        <v>140322</v>
        <stp/>
        <stp>_x0007_SE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1"/>
      </tp>
      <tp t="s">
        <v>130622</v>
        <stp/>
        <stp>_x0007_SE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9" s="1"/>
      </tp>
      <tp t="s">
        <v>130921</v>
        <stp/>
        <stp>_x0007_SE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1"/>
      </tp>
      <tp t="s">
        <v>131221</v>
        <stp/>
        <stp>_x0007_SE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1"/>
      </tp>
      <tp t="s">
        <v>150321</v>
        <stp/>
        <stp>_x0007_SE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1"/>
      </tp>
      <tp t="s">
        <v>140621</v>
        <stp/>
        <stp>_x0007_SE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1"/>
      </tp>
      <tp t="s">
        <v>140920</v>
        <stp/>
        <stp>_x0007_SE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1"/>
      </tp>
      <tp t="s">
        <v>141220</v>
        <stp/>
        <stp>_x0007_SE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1"/>
      </tp>
      <tp t="s">
        <v>150620</v>
        <stp/>
        <stp>_x0007_SE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1"/>
      </tp>
      <tp>
        <v>0.60499999999999998</v>
        <stp/>
        <stp xml:space="preserve">
USDAM3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4" s="2"/>
      </tp>
      <tp>
        <v>0.27800000000000002</v>
        <stp/>
        <stp xml:space="preserve">
SEKAB3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>
        <v>-0.45200000000000001</v>
        <stp/>
        <stp xml:space="preserve">
EURAM1E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0" s="4"/>
      </tp>
    </main>
    <main first="pldatasource.rhistoryrtdserver">
      <tp>
        <v>43587</v>
        <stp/>
        <stp>{90CCDAF3-87A1-43A0-AE9A-713451E75A6B}_x0000_</stp>
        <tr r="O86" s="2"/>
      </tp>
      <tp>
        <v>39457</v>
        <stp/>
        <stp>{D4AA9BA8-FA50-468F-8685-AB8A942BCD8C}_x0000_</stp>
        <tr r="O55" s="1"/>
      </tp>
      <tp>
        <v>36159</v>
        <stp/>
        <stp>{7B316BFC-35B8-42EE-A85F-0FC152028AEB}_x0000_</stp>
        <tr r="O69" s="4"/>
      </tp>
      <tp>
        <v>41204</v>
        <stp/>
        <stp>{42659EC0-45AA-4FD6-B0BE-B9D14C6F40D5}_x0000_</stp>
        <tr r="O16" s="1"/>
      </tp>
    </main>
    <main first="pldatasource.rtgetrtdserver">
      <tp>
        <v>-0.17700000000000002</v>
        <stp/>
        <stp xml:space="preserve">
EURAB3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2" s="4"/>
      </tp>
      <tp>
        <v>-0.11990000000000001</v>
        <stp/>
        <stp xml:space="preserve">
EURAB6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9" s="4"/>
      </tp>
      <tp>
        <v>0.13780000000000001</v>
        <stp/>
        <stp xml:space="preserve">
DKKAB6C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5"/>
      </tp>
    </main>
    <main first="pldatasource.rhistoryrtdserver">
      <tp>
        <v>37120</v>
        <stp/>
        <stp>{AF76AA10-23AA-4846-B5CD-A0BF57DAA888}_x0000_</stp>
        <tr r="O157" s="4"/>
      </tp>
      <tp>
        <v>36229</v>
        <stp/>
        <stp>{D5027736-42F0-4A31-AFF7-C3EAF591DB20}_x0000_</stp>
        <tr r="O5" s="4"/>
      </tp>
      <tp>
        <v>35655</v>
        <stp/>
        <stp>{F4FD892E-720E-4733-B273-03099A2FC8F9}_x0000_</stp>
        <tr r="O49" s="1"/>
      </tp>
      <tp>
        <v>43025</v>
        <stp/>
        <stp>{2743D279-22DF-41DC-84A9-084F4EB35710}_x0000_</stp>
        <tr r="O33" s="4"/>
      </tp>
    </main>
    <main first="pldatasource.rtgetrtdserver">
      <tp>
        <v>0.84200000000000008</v>
        <stp/>
        <stp xml:space="preserve">
NOKAB6O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3"/>
      </tp>
    </main>
    <main first="pldatasource.rhistoryrtdserver">
      <tp>
        <v>43587</v>
        <stp/>
        <stp>{0335F06A-3605-4777-AA7F-EC35A14CCC7F}_x0000_</stp>
        <tr r="O45" s="2"/>
      </tp>
      <tp>
        <v>36305</v>
        <stp/>
        <stp>{1324FA95-652A-4FA7-ACB2-5DCD7FAEEC77}_x0000_</stp>
        <tr r="O40" s="1"/>
      </tp>
      <tp>
        <v>43734</v>
        <stp/>
        <stp>{EEEE18AA-78B7-4347-B923-2A7E88FE7545}_x0000_</stp>
        <tr r="O64" s="4"/>
      </tp>
      <tp>
        <v>37120</v>
        <stp/>
        <stp>{C61BAACC-6F50-4C00-B845-84A595716C13}_x0000_</stp>
        <tr r="O161" s="4"/>
      </tp>
      <tp>
        <v>34705</v>
        <stp/>
        <stp>{8761AAE9-D051-4058-8AEF-D9E0E8EB242E}_x0000_</stp>
        <tr r="O45" s="6"/>
      </tp>
      <tp>
        <v>32875</v>
        <stp/>
        <stp>{FFECAD0B-3836-48D7-AC71-DD409558DE0A}_x0000_</stp>
        <tr r="O108" s="4"/>
      </tp>
      <tp>
        <v>39561</v>
        <stp/>
        <stp>{A0444918-F9E4-4CB4-8E5B-509CCECA8EE2}_x0000_</stp>
        <tr r="O36" s="3"/>
      </tp>
      <tp>
        <v>32875</v>
        <stp/>
        <stp>{23F1774A-9BF8-4FD7-A652-4D63F74E587E}_x0000_</stp>
        <tr r="O47" s="6"/>
      </tp>
    </main>
    <main first="pldatasource.rtgetrtdserver">
      <tp>
        <v>8.3000000000000004E-2</v>
        <stp/>
        <stp xml:space="preserve">	USD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3" s="2"/>
      </tp>
    </main>
    <main first="pldatasource.rhistoryrtdserver">
      <tp>
        <v>32875</v>
        <stp/>
        <stp>{09F1D3E2-F338-45A2-8D82-1957A4683EF0}_x0000_</stp>
        <tr r="O111" s="4"/>
      </tp>
      <tp>
        <v>41374</v>
        <stp/>
        <stp>{9F346FF1-9686-4689-8859-CB2CE61A5A43}_x0000_</stp>
        <tr r="O14" s="5"/>
      </tp>
      <tp>
        <v>32875</v>
        <stp/>
        <stp>{E1794377-2016-456F-978C-D7D7E8BEA7DC}_x0000_</stp>
        <tr r="O93" s="2"/>
      </tp>
      <tp>
        <v>35298</v>
        <stp/>
        <stp>{8CF4583B-4D55-45E7-A43F-1272A5DB88FE}_x0000_</stp>
        <tr r="O122" s="2"/>
      </tp>
    </main>
    <main first="pldatasource.rtgetrtdserver">
      <tp>
        <v>8.4100000000000008E-2</v>
        <stp/>
        <stp xml:space="preserve">	GBP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6"/>
      </tp>
      <tp>
        <v>5.3999999999999999E-2</v>
        <stp/>
        <stp>_x000C_STISEKTNDFI=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>
        <v>0.57600000000000007</v>
        <stp/>
        <stp xml:space="preserve">
USDAM3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3" s="2"/>
      </tp>
      <tp>
        <v>0.45130000000000003</v>
        <stp/>
        <stp xml:space="preserve">
USDAM3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0" s="2"/>
      </tp>
      <tp>
        <v>0.24000000000000002</v>
        <stp/>
        <stp xml:space="preserve">
SEKAB3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>
        <v>2.5000000000000001E-2</v>
        <stp/>
        <stp xml:space="preserve">
EUREON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4"/>
      </tp>
      <tp>
        <v>-2.3E-2</v>
        <stp/>
        <stp xml:space="preserve">
EUREON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4"/>
      </tp>
      <tp>
        <v>-0.21300000000000002</v>
        <stp/>
        <stp xml:space="preserve">
EUREON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4"/>
      </tp>
      <tp>
        <v>0.70700000000000007</v>
        <stp/>
        <stp xml:space="preserve">
NOKAB6O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3"/>
      </tp>
      <tp>
        <v>-0.55900000000000005</v>
        <stp/>
        <stp xml:space="preserve">
EUREST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4"/>
      </tp>
      <tp>
        <v>-0.26419999999999999</v>
        <stp/>
        <stp xml:space="preserve">
EURAB6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5" s="4"/>
      </tp>
      <tp>
        <v>-0.3387</v>
        <stp/>
        <stp xml:space="preserve">
EURAB3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8" s="4"/>
      </tp>
      <tp>
        <v>-0.45100000000000001</v>
        <stp/>
        <stp xml:space="preserve">
EURAM1E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9" s="4"/>
      </tp>
      <tp>
        <v>3.1100000000000003E-2</v>
        <stp/>
        <stp xml:space="preserve">
DKKAB6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5"/>
      </tp>
    </main>
    <main first="pldatasource.rhistoryrtdserver">
      <tp>
        <v>35048</v>
        <stp/>
        <stp>{3A25F254-3559-48D9-9A42-F886DE765238}_x0000_</stp>
        <tr r="O31" s="1"/>
      </tp>
      <tp>
        <v>41918</v>
        <stp/>
        <stp>{D0F86423-EA73-49CC-AE12-15BE8F640D78}_x0000_</stp>
        <tr r="O140" s="4"/>
      </tp>
    </main>
    <main first="pldatasource.rtgetrtdserver">
      <tp>
        <v>-0.47600000000000003</v>
        <stp/>
        <stp xml:space="preserve">
EUREON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4"/>
      </tp>
    </main>
    <main first="pldatasource.rhistoryrtdserver">
      <tp>
        <v>37083</v>
        <stp/>
        <stp>{B1595E83-29EF-40FF-BF07-D41E86A07BBE}_x0000_</stp>
        <tr r="O122" s="4"/>
      </tp>
    </main>
    <main first="pldatasource.rtgetrtdserver">
      <tp>
        <v>-0.2238</v>
        <stp/>
        <stp xml:space="preserve">
EURAB3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1" s="4"/>
      </tp>
      <tp>
        <v>-0.15890000000000001</v>
        <stp/>
        <stp xml:space="preserve">
EURAB6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8" s="4"/>
      </tp>
      <tp>
        <v>-0.42700000000000005</v>
        <stp/>
        <stp xml:space="preserve">
EURAM1E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6" s="4"/>
      </tp>
      <tp>
        <v>0.1032</v>
        <stp/>
        <stp xml:space="preserve">
DKKAB6C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5"/>
      </tp>
    </main>
    <main first="pldatasource.rhistoryrtdserver">
      <tp>
        <v>36164</v>
        <stp/>
        <stp>{7AA80AD3-517C-4EEB-A2AD-A261EC97C543}_x0000_</stp>
        <tr r="O19" s="4"/>
      </tp>
      <tp>
        <v>40998</v>
        <stp/>
        <stp>{636BB01D-8D25-47D9-81AA-2EAC414AF174}_x0000_</stp>
        <tr r="O22" s="2"/>
      </tp>
      <tp>
        <v>34705</v>
        <stp/>
        <stp>{D230244A-BA82-493C-9F6C-22EFF06406B6}_x0000_</stp>
        <tr r="O99" s="2"/>
      </tp>
    </main>
    <main first="pldatasource.rtgetrtdserver">
      <tp>
        <v>0.153</v>
        <stp/>
        <stp xml:space="preserve">
SEKAB3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  <tp>
        <v>-3.5000000000000003E-2</v>
        <stp/>
        <stp xml:space="preserve">
EUREST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4"/>
      </tp>
      <tp>
        <v>-8.4000000000000005E-2</v>
        <stp/>
        <stp xml:space="preserve">
EUREST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4"/>
      </tp>
      <tp>
        <v>-0.27500000000000002</v>
        <stp/>
        <stp xml:space="preserve">
EUREST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4"/>
      </tp>
    </main>
    <main first="pldatasource.rhistoryrtdserver">
      <tp>
        <v>38280</v>
        <stp/>
        <stp>{CA5B1959-2EE3-40CE-8A13-582A0BD87FBB}_x0000_</stp>
        <tr r="O31" s="5"/>
      </tp>
    </main>
    <main first="pldatasource.rtgetrtdserver">
      <tp>
        <v>0.78</v>
        <stp/>
        <stp xml:space="preserve">
NOKAB6O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3"/>
      </tp>
    </main>
    <main first="pldatasource.rhistoryrtdserver">
      <tp>
        <v>36229</v>
        <stp/>
        <stp>{FF996DE5-525B-4DF2-AADA-07CE02DB9BE6}_x0000_</stp>
        <tr r="O6" s="4"/>
      </tp>
      <tp t="s">
        <v>Invalid RIC(s): EURIBOR2MD=</v>
        <stp/>
        <stp>{CFE49A1A-26FB-43A2-9C96-AE9D4053B84C}_x0000_</stp>
        <tr r="O181" s="4"/>
      </tp>
      <tp>
        <v>34001</v>
        <stp/>
        <stp>{9E6332C3-A76A-443D-91C3-28C60476E1B6}_x0000_</stp>
        <tr r="O49" s="5"/>
      </tp>
      <tp>
        <v>34705</v>
        <stp/>
        <stp>{7CF1326B-7AA3-4579-89E6-08B3559B6E8C}_x0000_</stp>
        <tr r="O111" s="2"/>
      </tp>
      <tp>
        <v>32875</v>
        <stp/>
        <stp>{1F4BC9B7-FC83-403C-B409-0C904084EB06}_x0000_</stp>
        <tr r="O49" s="6"/>
      </tp>
      <tp>
        <v>33108</v>
        <stp/>
        <stp>{A5923668-E177-4DC9-BEB8-DB3DFDCAA8B3}_x0000_</stp>
        <tr r="O71" s="4"/>
      </tp>
      <tp>
        <v>39322</v>
        <stp/>
        <stp>{02C77CAE-2508-4E07-8B4E-868BB441605A}_x0000_</stp>
        <tr r="O16" s="6"/>
      </tp>
    </main>
    <main first="pldatasource.rtgetrtdserver">
      <tp>
        <v>0.436</v>
        <stp/>
        <stp xml:space="preserve">	GBP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6"/>
      </tp>
    </main>
    <main first="pldatasource.rtgetrtdserver">
      <tp>
        <v>-0.32400000000000001</v>
        <stp/>
        <stp xml:space="preserve">	EUR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4"/>
      </tp>
      <tp>
        <v>0.52650000000000008</v>
        <stp/>
        <stp xml:space="preserve">
USDAM3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2" s="2"/>
      </tp>
      <tp>
        <v>0.49320000000000003</v>
        <stp/>
        <stp xml:space="preserve">
USDAM3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1" s="2"/>
      </tp>
      <tp>
        <v>0.20300000000000001</v>
        <stp/>
        <stp xml:space="preserve">
SEKAB3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>
        <v>-0.24400000000000002</v>
        <stp/>
        <stp xml:space="preserve">
EUREST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4"/>
      </tp>
      <tp>
        <v>0.73499999999999999</v>
        <stp/>
        <stp xml:space="preserve">
NOKAB6O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3"/>
      </tp>
      <tp>
        <v>-0.57500000000000007</v>
        <stp/>
        <stp xml:space="preserve">
EUREST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4"/>
      </tp>
      <tp>
        <v>-0.56100000000000005</v>
        <stp/>
        <stp xml:space="preserve">
EUREST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4"/>
      </tp>
      <tp>
        <v>-0.21930000000000002</v>
        <stp/>
        <stp xml:space="preserve">
EURAB6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6" s="4"/>
      </tp>
      <tp>
        <v>-0.29250000000000004</v>
        <stp/>
        <stp xml:space="preserve">
EURAB3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9" s="4"/>
      </tp>
      <tp>
        <v>-0.44900000000000001</v>
        <stp/>
        <stp xml:space="preserve">
EURAM1E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8" s="4"/>
      </tp>
      <tp>
        <v>6.6100000000000006E-2</v>
        <stp/>
        <stp xml:space="preserve">
DKKAB6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5"/>
      </tp>
    </main>
    <main first="pldatasource.rhistoryrtdserver">
      <tp>
        <v>33637</v>
        <stp/>
        <stp>{4449FA06-B042-4AAF-A125-E66B8FEE1880}_x0000_</stp>
        <tr r="O45" s="1"/>
      </tp>
      <tp>
        <v>38579</v>
        <stp/>
        <stp>{FC282592-F66E-4BE7-BA69-6DA38687D2E4}_x0000_</stp>
        <tr r="O29" s="4"/>
      </tp>
      <tp>
        <v>37120</v>
        <stp/>
        <stp>{7302E4C7-813E-4FE8-8A2D-CCBF60359CD7}_x0000_</stp>
        <tr r="O156" s="4"/>
      </tp>
    </main>
    <main first="pldatasource.rtgetrtdserver">
      <tp>
        <v>-0.48900000000000005</v>
        <stp/>
        <stp xml:space="preserve">
EUREON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4"/>
      </tp>
      <tp>
        <v>-0.4788</v>
        <stp/>
        <stp xml:space="preserve">
EUREON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4"/>
      </tp>
    </main>
    <main first="pldatasource.rtgetrtdserver">
      <tp>
        <v>-0.26300000000000001</v>
        <stp/>
        <stp xml:space="preserve">
EURAB3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0" s="4"/>
      </tp>
      <tp>
        <v>-0.19400000000000001</v>
        <stp/>
        <stp xml:space="preserve">
EURAB6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7" s="4"/>
      </tp>
    </main>
    <main first="pldatasource.rtgetrtdserver">
      <tp>
        <v>-0.42600000000000005</v>
        <stp/>
        <stp xml:space="preserve">
EURAM1E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7" s="4"/>
      </tp>
      <tp>
        <v>6.6600000000000006E-2</v>
        <stp/>
        <stp xml:space="preserve">
DKKAB6C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5"/>
      </tp>
    </main>
    <main first="pldatasource.rhistoryrtdserver">
      <tp>
        <v>37948</v>
        <stp/>
        <stp>{FAA7CAB7-16E4-41E2-AA9C-58176856B728}_x0000_</stp>
        <tr r="O147" s="2"/>
      </tp>
      <tp>
        <v>40164</v>
        <stp/>
        <stp>{2D666082-1DF5-41E6-8FC6-CA30664C2284}_x0000_</stp>
        <tr r="O54" s="5"/>
      </tp>
      <tp>
        <v>43599</v>
        <stp/>
        <stp>{0B70FFD9-9E1E-432E-A143-0B3D3450E362}_x0000_</stp>
        <tr r="O36" s="2"/>
      </tp>
      <tp>
        <v>41204</v>
        <stp/>
        <stp>{AB6F37E0-2F0B-495E-B34A-CAB7B400AE86}_x0000_</stp>
        <tr r="O11" s="1"/>
      </tp>
    </main>
    <main first="pldatasource.rtgetrtdserver">
      <tp>
        <v>0.188</v>
        <stp/>
        <stp xml:space="preserve">
SEKAB3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</main>
    <main first="pldatasource.rhistoryrtdserver">
      <tp>
        <v>37112</v>
        <stp/>
        <stp>{2B0E0C00-4301-4BFA-9DAB-7EBE3F52E26E}_x0000_</stp>
        <tr r="O15" s="2"/>
      </tp>
    </main>
    <main first="pldatasource.rtgetrtdserver">
      <tp>
        <v>-0.23400000000000001</v>
        <stp/>
        <stp xml:space="preserve">
EUREST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4"/>
      </tp>
    </main>
    <main first="pldatasource.rhistoryrtdserver">
      <tp>
        <v>35648</v>
        <stp/>
        <stp>{3FDD8AC6-9859-44B8-A328-16D855BD650B}_x0000_</stp>
        <tr r="O128" s="2"/>
      </tp>
    </main>
    <main first="pldatasource.rtgetrtdserver">
      <tp>
        <v>0.73799999999999999</v>
        <stp/>
        <stp xml:space="preserve">
NOKAB6O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3"/>
      </tp>
    </main>
    <main first="pldatasource.rhistoryrtdserver">
      <tp>
        <v>34705</v>
        <stp/>
        <stp>{2CB00D63-068E-4EEC-B5A8-3D3DC72049AD}_x0000_</stp>
        <tr r="O75" s="4"/>
      </tp>
      <tp>
        <v>32875</v>
        <stp/>
        <stp>{92F502BE-881A-4A37-9E00-27064DE75B14}_x0000_</stp>
        <tr r="O29" s="1"/>
      </tp>
      <tp>
        <v>42934</v>
        <stp/>
        <stp>{54950C2F-340A-40FB-BC5C-A803986764A9}_x0000_</stp>
        <tr r="O21" s="3"/>
      </tp>
      <tp>
        <v>37112</v>
        <stp/>
        <stp>{3552303B-B907-4308-9775-9690DCA2FCBD}_x0000_</stp>
        <tr r="O14" s="2"/>
      </tp>
      <tp>
        <v>43650</v>
        <stp/>
        <stp>{28F6D314-191C-4C32-95D1-A3F1EF763CCB}_x0000_</stp>
        <tr r="O66" s="2"/>
      </tp>
      <tp>
        <v>32875</v>
        <stp/>
        <stp>{642ADC3F-DD03-42D5-979F-E5ECC8AE13A6}_x0000_</stp>
        <tr r="O123" s="2"/>
      </tp>
      <tp>
        <v>36165</v>
        <stp/>
        <stp>{F9F3A61B-9A58-458B-B2CD-0D8065376A68}_x0000_</stp>
        <tr r="O90" s="4"/>
      </tp>
      <tp>
        <v>34166</v>
        <stp/>
        <stp>{72F36CCC-D9FD-4E8C-996F-CA7F6D5B68EB}_x0000_</stp>
        <tr r="O18" s="5"/>
      </tp>
      <tp>
        <v>43587</v>
        <stp/>
        <stp>{04580490-136D-40B5-A6BE-B9932F7CABB3}_x0000_</stp>
        <tr r="O42" s="2"/>
      </tp>
    </main>
    <main first="pldatasource.rtgetrtdserver">
      <tp>
        <v>0.47000000000000003</v>
        <stp/>
        <stp xml:space="preserve">	GBP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6"/>
      </tp>
    </main>
    <main first="pldatasource.rtgetrtdserver">
      <tp>
        <v>-0.315</v>
        <stp/>
        <stp xml:space="preserve">	EUR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4"/>
      </tp>
      <tp>
        <v>0.48770000000000002</v>
        <stp/>
        <stp xml:space="preserve">
USDAM3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1" s="2"/>
      </tp>
      <tp>
        <v>0.53149999999999997</v>
        <stp/>
        <stp xml:space="preserve">
USDAM3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2" s="2"/>
      </tp>
      <tp>
        <v>0.16800000000000001</v>
        <stp/>
        <stp xml:space="preserve">
SEKAB3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>
        <v>-0.28400000000000003</v>
        <stp/>
        <stp xml:space="preserve">
EUREST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4"/>
      </tp>
      <tp>
        <v>0.76800000000000002</v>
        <stp/>
        <stp xml:space="preserve">
NOKAB6O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3"/>
      </tp>
      <tp>
        <v>-0.189</v>
        <stp/>
        <stp xml:space="preserve">
EURAB6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7" s="4"/>
      </tp>
      <tp>
        <v>-0.25800000000000001</v>
        <stp/>
        <stp xml:space="preserve">
EURAB3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0" s="4"/>
      </tp>
      <tp>
        <v>-0.44700000000000001</v>
        <stp/>
        <stp xml:space="preserve">
EURAM1E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7" s="4"/>
      </tp>
      <tp>
        <v>9.6600000000000005E-2</v>
        <stp/>
        <stp xml:space="preserve">
DKKAB6C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5"/>
      </tp>
      <tp>
        <v>-0.499</v>
        <stp/>
        <stp xml:space="preserve">
EUREON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4"/>
      </tp>
      <tp>
        <v>-0.49270000000000003</v>
        <stp/>
        <stp xml:space="preserve">
EUREON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4"/>
      </tp>
    </main>
    <main first="pldatasource.rhistoryrtdserver">
      <tp>
        <v>41459</v>
        <stp/>
        <stp>{76A54DED-B442-475C-AD77-98FB144F4C38}_x0000_</stp>
        <tr r="O20" s="1"/>
      </tp>
      <tp>
        <v>42146</v>
        <stp/>
        <stp>{F5D84019-28E0-42DF-97B9-D3830006861E}_x0000_</stp>
        <tr r="O8" s="3"/>
      </tp>
    </main>
    <main first="pldatasource.rtgetrtdserver">
      <tp>
        <v>-0.59499999999999997</v>
        <stp/>
        <stp xml:space="preserve">
EUREST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4"/>
      </tp>
      <tp>
        <v>-0.58100000000000007</v>
        <stp/>
        <stp xml:space="preserve">
EUREST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4"/>
      </tp>
    </main>
    <main first="pldatasource.rtgetrtdserver">
      <tp>
        <v>-0.30249999999999999</v>
        <stp/>
        <stp xml:space="preserve">
EURAB3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9" s="4"/>
      </tp>
      <tp>
        <v>-0.2293</v>
        <stp/>
        <stp xml:space="preserve">
EURAB6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6" s="4"/>
      </tp>
      <tp>
        <v>-0.42800000000000005</v>
        <stp/>
        <stp xml:space="preserve">
EURAM1E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8" s="4"/>
      </tp>
      <tp>
        <v>3.61E-2</v>
        <stp/>
        <stp xml:space="preserve">
DKKAB6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5"/>
      </tp>
    </main>
    <main first="pldatasource.rhistoryrtdserver">
      <tp>
        <v>38344</v>
        <stp/>
        <stp>{2A1611FE-E4A3-422A-AB75-AC9C5089AA94}_x0000_</stp>
        <tr r="O22" s="4"/>
      </tp>
    </main>
    <main first="pldatasource.rtgetrtdserver">
      <tp>
        <v>0.223</v>
        <stp/>
        <stp xml:space="preserve">
SEKAB3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</main>
    <main first="pldatasource.rhistoryrtdserver">
      <tp>
        <v>32875</v>
        <stp/>
        <stp>{845EF226-4FB3-4BF3-8EFD-80D939CE25F8}_x0000_</stp>
        <tr r="O52" s="6"/>
      </tp>
      <tp>
        <v>41918</v>
        <stp/>
        <stp>{24EA1639-66B5-47B0-9229-0BA944612AD3}_x0000_</stp>
        <tr r="O136" s="4"/>
      </tp>
    </main>
    <main first="pldatasource.rtgetrtdserver">
      <tp>
        <v>-0.19400000000000001</v>
        <stp/>
        <stp xml:space="preserve">
EUREST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4"/>
      </tp>
      <tp>
        <v>0.68500000000000005</v>
        <stp/>
        <stp xml:space="preserve">
NOKAB6O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3"/>
      </tp>
    </main>
    <main first="pldatasource.rhistoryrtdserver">
      <tp>
        <v>43734</v>
        <stp/>
        <stp>{D3EFD1D9-9344-44D7-BC98-355BF1DC4153}_x0000_</stp>
        <tr r="O60" s="4"/>
      </tp>
      <tp>
        <v>43734</v>
        <stp/>
        <stp>{508D3CD1-36D8-4144-8C61-B1A69814A035}_x0000_</stp>
        <tr r="O36" s="4"/>
      </tp>
      <tp>
        <v>34705</v>
        <stp/>
        <stp>{9BD64753-B105-45D0-8421-4297EB6F58DF}_x0000_</stp>
        <tr r="O115" s="2"/>
      </tp>
      <tp>
        <v>43734</v>
        <stp/>
        <stp>{90F0FD00-A1EF-481B-B501-1B11C1E5F1A4}_x0000_</stp>
        <tr r="O65" s="4"/>
      </tp>
    </main>
    <main first="pldatasource.rtgetrtdserver">
      <tp>
        <v>8.3000000000000004E-2</v>
        <stp/>
        <stp xml:space="preserve">	USD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6" s="2"/>
      </tp>
    </main>
    <main first="pldatasource.rhistoryrtdserver">
      <tp>
        <v>40998</v>
        <stp/>
        <stp>{97F84A56-065B-4125-BFFC-5A09F09FC1A8}_x0000_</stp>
        <tr r="O24" s="2"/>
      </tp>
      <tp>
        <v>37120</v>
        <stp/>
        <stp>{282523E6-2B24-4D65-9514-898A02B04202}_x0000_</stp>
        <tr r="O164" s="4"/>
      </tp>
      <tp>
        <v>43587</v>
        <stp/>
        <stp>{C8912944-AFDE-4460-9F03-AF9A90168B34}_x0000_</stp>
        <tr r="O39" s="2"/>
      </tp>
      <tp>
        <v>39322</v>
        <stp/>
        <stp>{CA8C5B09-1961-451D-BA81-A8F2D3077601}_x0000_</stp>
        <tr r="O12" s="6"/>
      </tp>
      <tp>
        <v>43650</v>
        <stp/>
        <stp>{CE3B2AB3-A0B0-49CB-BA4F-28FC6E66A912}_x0000_</stp>
        <tr r="O62" s="2"/>
      </tp>
      <tp>
        <v>43734</v>
        <stp/>
        <stp>{33E9EDE0-FD20-4A7B-BFA0-5B67DC7AF77A}_x0000_</stp>
        <tr r="O58" s="4"/>
      </tp>
      <tp>
        <v>34705</v>
        <stp/>
        <stp>{CE3561AC-CA57-4E5E-80F9-0109C0205778}_x0000_</stp>
        <tr r="O11" s="3"/>
      </tp>
    </main>
    <main first="pldatasource.rtgetrtdserver">
      <tp>
        <v>0.33</v>
        <stp/>
        <stp xml:space="preserve">	GBP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6"/>
      </tp>
    </main>
    <main first="pldatasource.rtgetrtdserver">
      <tp>
        <v>-0.39</v>
        <stp/>
        <stp xml:space="preserve">	EUR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4"/>
      </tp>
      <tp>
        <v>8.8500000000000009E-2</v>
        <stp/>
        <stp xml:space="preserve">	GBP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6"/>
      </tp>
      <tp>
        <v>0.44600000000000001</v>
        <stp/>
        <stp xml:space="preserve">
USDAM3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0" s="2"/>
      </tp>
      <tp>
        <v>0.59599999999999997</v>
        <stp/>
        <stp xml:space="preserve">
USDAM3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3" s="2"/>
      </tp>
      <tp>
        <v>0.13300000000000001</v>
        <stp/>
        <stp xml:space="preserve">
SEKAB3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>
        <v>-8.5000000000000006E-2</v>
        <stp/>
        <stp xml:space="preserve">
EUREST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4"/>
      </tp>
      <tp>
        <v>-0.13400000000000001</v>
        <stp/>
        <stp xml:space="preserve">
EUREST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4"/>
      </tp>
      <tp>
        <v>-0.32500000000000001</v>
        <stp/>
        <stp xml:space="preserve">
EUREST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4"/>
      </tp>
      <tp>
        <v>0.83000000000000007</v>
        <stp/>
        <stp xml:space="preserve">
NOKAB6O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3"/>
      </tp>
      <tp>
        <v>-0.1489</v>
        <stp/>
        <stp xml:space="preserve">
EURAB6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8" s="4"/>
      </tp>
      <tp>
        <v>-0.21380000000000002</v>
        <stp/>
        <stp xml:space="preserve">
EURAB3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1" s="4"/>
      </tp>
      <tp>
        <v>-0.44800000000000001</v>
        <stp/>
        <stp xml:space="preserve">
EURAM1E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6" s="4"/>
      </tp>
      <tp>
        <v>0.13320000000000001</v>
        <stp/>
        <stp xml:space="preserve">
DKKAB6C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5"/>
      </tp>
      <tp>
        <v>-0.49000000000000005</v>
        <stp/>
        <stp xml:space="preserve">
EUREON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4"/>
      </tp>
    </main>
    <main first="pldatasource.rhistoryrtdserver">
      <tp t="s">
        <v>Invalid RIC(s): EURIBOR11MD=</v>
        <stp/>
        <stp>{6A7179BF-EFC5-4DED-8CA8-CFFF9A7D49CD}_x0000_</stp>
        <tr r="O190" s="4"/>
      </tp>
    </main>
    <main first="pldatasource.rtgetrtdserver">
      <tp>
        <v>-0.57900000000000007</v>
        <stp/>
        <stp xml:space="preserve">
EUREST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4"/>
      </tp>
    </main>
    <main first="pldatasource.rhistoryrtdserver">
      <tp>
        <v>34705</v>
        <stp/>
        <stp>{4F98AFB1-E86D-439D-BE6A-E0A71703AC8D}_x0000_</stp>
        <tr r="O41" s="6"/>
      </tp>
    </main>
    <main first="pldatasource.rtgetrtdserver">
      <tp>
        <v>-0.35870000000000002</v>
        <stp/>
        <stp xml:space="preserve">
EURAB3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8" s="4"/>
      </tp>
      <tp>
        <v>-0.28420000000000001</v>
        <stp/>
        <stp xml:space="preserve">
EURAB6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5" s="4"/>
      </tp>
    </main>
    <main first="pldatasource.rhistoryrtdserver">
      <tp>
        <v>43650</v>
        <stp/>
        <stp>{3509EB85-30D0-430B-AEDE-60288325F109}_x0000_</stp>
        <tr r="O68" s="2"/>
      </tp>
    </main>
    <main first="pldatasource.rtgetrtdserver">
      <tp>
        <v>-0.43</v>
        <stp/>
        <stp xml:space="preserve">
EURAM1E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9" s="4"/>
      </tp>
    </main>
    <main first="pldatasource.rtgetrtdserver">
      <tp>
        <v>1.1000000000000001E-3</v>
        <stp/>
        <stp xml:space="preserve">
DKKAB6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5"/>
      </tp>
    </main>
    <main first="pldatasource.rhistoryrtdserver">
      <tp>
        <v>40998</v>
        <stp/>
        <stp>{00D5F507-6444-48FD-A260-0945E437720C}_x0000_</stp>
        <tr r="O26" s="2"/>
      </tp>
      <tp>
        <v>43587</v>
        <stp/>
        <stp>{845B9214-27BA-48D5-B086-A9D0DB64EE0D}_x0000_</stp>
        <tr r="O83" s="2"/>
      </tp>
    </main>
    <main first="pldatasource.rtgetrtdserver">
      <tp>
        <v>0.26</v>
        <stp/>
        <stp xml:space="preserve">
SEKAB3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  <tp>
        <v>1.5000000000000001E-2</v>
        <stp/>
        <stp xml:space="preserve">
EUREON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4"/>
      </tp>
      <tp>
        <v>-3.3000000000000002E-2</v>
        <stp/>
        <stp xml:space="preserve">
EUREON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4"/>
      </tp>
      <tp>
        <v>-0.223</v>
        <stp/>
        <stp xml:space="preserve">
EUREON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4"/>
      </tp>
    </main>
    <main first="pldatasource.rhistoryrtdserver">
      <tp>
        <v>36322</v>
        <stp/>
        <stp>{2D730874-6C91-4854-B3B4-A8901869480C}_x0000_</stp>
        <tr r="O25" s="5"/>
      </tp>
    </main>
    <main first="pldatasource.rtgetrtdserver">
      <tp>
        <v>0.65700000000000003</v>
        <stp/>
        <stp xml:space="preserve">
NOKAB6O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3"/>
      </tp>
    </main>
    <main first="pldatasource.rhistoryrtdserver">
      <tp>
        <v>38579</v>
        <stp/>
        <stp>{8F61C8AC-924B-4A34-8D9D-D7BA138E5075}_x0000_</stp>
        <tr r="O27" s="4"/>
      </tp>
      <tp>
        <v>39322</v>
        <stp/>
        <stp>{0BC4951D-884C-4634-8440-C46439CF3386}_x0000_</stp>
        <tr r="O11" s="6"/>
      </tp>
    </main>
    <main first="pldatasource.rtgetrtdserver">
      <tp>
        <v>8.3000000000000004E-2</v>
        <stp/>
        <stp xml:space="preserve">	USD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7" s="2"/>
      </tp>
    </main>
    <main first="pldatasource.rhistoryrtdserver">
      <tp>
        <v>34705</v>
        <stp/>
        <stp>{462CD668-F5F5-4140-BD25-98372EA541BB}_x0000_</stp>
        <tr r="O80" s="4"/>
      </tp>
      <tp>
        <v>34705</v>
        <stp/>
        <stp>{CF82B533-3E27-42B1-8943-02274ABBC9EB}_x0000_</stp>
        <tr r="O101" s="2"/>
      </tp>
      <tp>
        <v>34759</v>
        <stp/>
        <stp>{EC89C80B-714D-4D01-8792-40B322A9E647}_x0000_</stp>
        <tr r="O185" s="4"/>
      </tp>
      <tp>
        <v>37948</v>
        <stp/>
        <stp>{076E79D7-19BB-4D7C-96D8-CE295FAC4519}_x0000_</stp>
        <tr r="O143" s="2"/>
      </tp>
      <tp>
        <v>39951</v>
        <stp/>
        <stp>{BA62E53D-D793-4548-A7E7-DC05E82817E8}_x0000_</stp>
        <tr r="O17" s="3"/>
      </tp>
      <tp>
        <v>43650</v>
        <stp/>
        <stp>{A97C7899-D07F-41FF-B5D4-ECC5751A03FD}_x0000_</stp>
        <tr r="O71" s="2"/>
      </tp>
    </main>
    <main first="pldatasource.rtgetrtdserver">
      <tp>
        <v>0.42</v>
        <stp/>
        <stp xml:space="preserve">	GBP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6"/>
      </tp>
    </main>
    <main first="pldatasource.rhistoryrtdserver">
      <tp>
        <v>35655</v>
        <stp/>
        <stp>{EBC5710C-55BA-4DB3-9C98-CF91C0550A4C}_x0000_</stp>
        <tr r="O51" s="1"/>
      </tp>
    </main>
    <main first="pldatasource.rtgetrtdserver">
      <tp>
        <v>-0.21</v>
        <stp/>
        <stp xml:space="preserve">	EUR6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4"/>
      </tp>
      <tp>
        <v>-0.33</v>
        <stp/>
        <stp xml:space="preserve">	EUR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4"/>
      </tp>
      <tp>
        <v>8.5000000000000006E-2</v>
        <stp/>
        <stp xml:space="preserve">	GBP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6"/>
      </tp>
      <tp>
        <v>0.42260000000000003</v>
        <stp/>
        <stp xml:space="preserve">
USDAM3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9" s="2"/>
      </tp>
      <tp>
        <v>9.9000000000000005E-2</v>
        <stp/>
        <stp xml:space="preserve">
SEKAB3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>
        <v>-0.44700000000000001</v>
        <stp/>
        <stp xml:space="preserve">
EURAM1E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5" s="4"/>
      </tp>
    </main>
    <main first="pldatasource.rhistoryrtdserver">
      <tp>
        <v>38579</v>
        <stp/>
        <stp>{7C794FE9-E765-49B8-B951-645E5A697C38}_x0000_</stp>
        <tr r="O26" s="4"/>
      </tp>
      <tp>
        <v>37280</v>
        <stp/>
        <stp>{7A0AF3E8-A12E-4EA8-A85A-7E575ABD6335}_x0000_</stp>
        <tr r="O125" s="4"/>
      </tp>
    </main>
    <main first="pldatasource.rtgetrtdserver">
      <tp>
        <v>-0.37240000000000001</v>
        <stp/>
        <stp xml:space="preserve">
EURAB3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7" s="4"/>
      </tp>
      <tp>
        <v>-0.28800000000000003</v>
        <stp/>
        <stp xml:space="preserve">
EURAB6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4" s="4"/>
      </tp>
    </main>
    <main first="pldatasource.rtgetrtdserver">
      <tp>
        <v>-2.9400000000000003E-2</v>
        <stp/>
        <stp xml:space="preserve">
DKKAB6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5"/>
      </tp>
    </main>
    <main first="pldatasource.rhistoryrtdserver">
      <tp>
        <v>43740</v>
        <stp/>
        <stp>{76F019F1-CC65-4E2D-92D8-A5544EE2234D}_x0000_</stp>
        <tr r="O49" s="4"/>
      </tp>
      <tp>
        <v>34705</v>
        <stp/>
        <stp>{2F9A4090-E8E4-4827-BCE2-2342E271BB5D}_x0000_</stp>
        <tr r="O102" s="2"/>
      </tp>
      <tp>
        <v>34705</v>
        <stp/>
        <stp>{9F911309-B3F3-435D-A637-43659A90E2E0}_x0000_</stp>
        <tr r="O100" s="2"/>
      </tp>
    </main>
    <main first="pldatasource.rtgetrtdserver">
      <tp>
        <v>0.66500000000000004</v>
        <stp/>
        <stp xml:space="preserve">
NOKAB6O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3"/>
      </tp>
    </main>
    <main first="pldatasource.rhistoryrtdserver">
      <tp>
        <v>36229</v>
        <stp/>
        <stp>{05B4FA71-2CA0-4994-8D46-B2A96A96A2DC}_x0000_</stp>
        <tr r="O11" s="4"/>
      </tp>
      <tp>
        <v>34705</v>
        <stp/>
        <stp>{69043B8E-E2A4-4663-9586-5A30119D33EB}_x0000_</stp>
        <tr r="O94" s="4"/>
      </tp>
      <tp t="s">
        <v>Invalid RIC(s): EURIBOR9MD=</v>
        <stp/>
        <stp>{4C6C4955-D3A1-4366-97E7-C1F503A9FCF8}_x0000_</stp>
        <tr r="O188" s="4"/>
      </tp>
      <tp>
        <v>37851</v>
        <stp/>
        <stp>{ACB138DB-60D3-46D3-8FD4-5481549BD3DC}_x0000_</stp>
        <tr r="O57" s="6"/>
      </tp>
      <tp>
        <v>35765</v>
        <stp/>
        <stp>{BC86F27E-FE02-4507-9F4C-EADCA773E716}_x0000_</stp>
        <tr r="O90" s="2"/>
      </tp>
      <tp>
        <v>36125</v>
        <stp/>
        <stp>{A0C50A4D-439D-4456-BBED-1D8CC4072D3C}_x0000_</stp>
        <tr r="O144" s="4"/>
      </tp>
    </main>
    <main first="pldatasource.rtgetrtdserver">
      <tp>
        <v>0.44400000000000001</v>
        <stp/>
        <stp xml:space="preserve">
USDAM3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8" s="2"/>
      </tp>
      <tp>
        <v>0.629</v>
        <stp/>
        <stp xml:space="preserve">
USDAM3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7" s="2"/>
      </tp>
      <tp>
        <v>7.2500000000000009E-2</v>
        <stp/>
        <stp xml:space="preserve">
SEKAB3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>
        <v>1.5000000000000001E-2</v>
        <stp/>
        <stp xml:space="preserve">
EUREON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4"/>
      </tp>
      <tp>
        <v>-0.438</v>
        <stp/>
        <stp xml:space="preserve">
EURAM1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2" s="4"/>
      </tp>
      <tp>
        <v>0.73</v>
        <stp/>
        <stp xml:space="preserve">
NOKAB3O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3"/>
      </tp>
      <tp>
        <v>-0.57100000000000006</v>
        <stp/>
        <stp xml:space="preserve">
EUREST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4"/>
      </tp>
      <tp>
        <v>-0.27910000000000001</v>
        <stp/>
        <stp xml:space="preserve">
EURAB6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4"/>
      </tp>
      <tp>
        <v>-0.35600000000000004</v>
        <stp/>
        <stp xml:space="preserve">
EURAB3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4" s="4"/>
      </tp>
      <tp>
        <v>-0.44800000000000001</v>
        <stp/>
        <stp xml:space="preserve">
EURAM1E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4" s="4"/>
      </tp>
      <tp>
        <v>-3.8E-3</v>
        <stp/>
        <stp xml:space="preserve">
DKKAB6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5"/>
      </tp>
    </main>
    <main first="pldatasource.rhistoryrtdserver">
      <tp>
        <v>36130</v>
        <stp/>
        <stp>{5011A5E4-A739-431A-9B3A-222EAEA432AE}_x0000_</stp>
        <tr r="O153" s="4"/>
      </tp>
      <tp>
        <v>37112</v>
        <stp/>
        <stp>{7EB063BB-08E4-4A81-821F-54850125C98F}_x0000_</stp>
        <tr r="O6" s="2"/>
      </tp>
    </main>
    <main first="pldatasource.rtgetrtdserver">
      <tp>
        <v>-0.4869</v>
        <stp/>
        <stp xml:space="preserve">
EUREON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4"/>
      </tp>
      <tp>
        <v>-0.38590000000000002</v>
        <stp/>
        <stp xml:space="preserve">
EURAB3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6" s="4"/>
      </tp>
      <tp>
        <v>-0.3</v>
        <stp/>
        <stp xml:space="preserve">
EURAB6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3" s="4"/>
      </tp>
      <tp>
        <v>-3.7200000000000004E-2</v>
        <stp/>
        <stp xml:space="preserve">
DKKAB6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5"/>
      </tp>
    </main>
    <main first="pldatasource.rhistoryrtdserver">
      <tp>
        <v>36164</v>
        <stp/>
        <stp>{97479453-6506-42DF-9BC5-614B3E47A1BB}_x0000_</stp>
        <tr r="O68" s="4"/>
      </tp>
      <tp>
        <v>34705</v>
        <stp/>
        <stp>{7892DED7-4E3C-4419-8C6F-20852C537BD4}_x0000_</stp>
        <tr r="O22" s="3"/>
      </tp>
      <tp>
        <v>34705</v>
        <stp/>
        <stp>{12DFD3F2-586F-4765-8BF8-FC593D28DA2D}_x0000_</stp>
        <tr r="O78" s="4"/>
      </tp>
    </main>
    <main first="pldatasource.rtgetrtdserver">
      <tp>
        <v>0.15</v>
        <stp/>
        <stp xml:space="preserve">
SEKAB3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</main>
    <main first="pldatasource.rhistoryrtdserver">
      <tp>
        <v>41459</v>
        <stp/>
        <stp>{E72F822F-8D0C-4D91-9BC0-3D1ACA12B476}_x0000_</stp>
        <tr r="O21" s="1"/>
      </tp>
      <tp>
        <v>37083</v>
        <stp/>
        <stp>{70E179FA-3ED0-4EFD-94A5-E9E72B0CB374}_x0000_</stp>
        <tr r="O119" s="4"/>
      </tp>
      <tp>
        <v>39450</v>
        <stp/>
        <stp>{DB839F1B-ECB1-498A-8216-EDC9DE620451}_x0000_</stp>
        <tr r="O34" s="4"/>
      </tp>
    </main>
    <main first="pldatasource.rtgetrtdserver">
      <tp>
        <v>-4.5000000000000005E-2</v>
        <stp/>
        <stp xml:space="preserve">
EUREST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4"/>
      </tp>
      <tp>
        <v>-9.8000000000000004E-2</v>
        <stp/>
        <stp xml:space="preserve">
EUREST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4"/>
      </tp>
    </main>
    <main first="pldatasource.rhistoryrtdserver">
      <tp>
        <v>34705</v>
        <stp/>
        <stp>{C1359AF9-D38F-4474-9408-4964B19C847F}_x0000_</stp>
        <tr r="O91" s="4"/>
      </tp>
    </main>
    <main first="pldatasource.rtgetrtdserver">
      <tp>
        <v>0.68</v>
        <stp/>
        <stp xml:space="preserve">
NOKAB6O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3"/>
      </tp>
    </main>
    <main first="pldatasource.rhistoryrtdserver">
      <tp>
        <v>32875</v>
        <stp/>
        <stp>{11FD267F-1C2D-4A5D-807B-1291790C6F23}_x0000_</stp>
        <tr r="O92" s="2"/>
      </tp>
      <tp>
        <v>43734</v>
        <stp/>
        <stp>{E7961633-4884-452F-A850-87CE669B6C9F}_x0000_</stp>
        <tr r="O55" s="4"/>
      </tp>
      <tp>
        <v>36893</v>
        <stp/>
        <stp>{0310B8C6-122A-412E-81FB-21914C92E996}_x0000_</stp>
        <tr r="O22" s="6"/>
      </tp>
      <tp>
        <v>37083</v>
        <stp/>
        <stp>{CFE927F9-79A0-4AEC-9BC0-42339E12E1D0}_x0000_</stp>
        <tr r="O130" s="4"/>
      </tp>
      <tp>
        <v>43587</v>
        <stp/>
        <stp>{87CC3D67-F07A-44D1-845C-1DCF26B869B9}_x0000_</stp>
        <tr r="O58" s="2"/>
      </tp>
      <tp>
        <v>36130</v>
        <stp/>
        <stp>{815013C4-6F92-4249-BAA0-AAC5BCE1FCCA}_x0000_</stp>
        <tr r="O148" s="4"/>
      </tp>
      <tp>
        <v>34001</v>
        <stp/>
        <stp>{C93E418E-733A-4751-8982-9F21C401DD14}_x0000_</stp>
        <tr r="O43" s="5"/>
      </tp>
      <tp>
        <v>43650</v>
        <stp/>
        <stp>{534B80B3-72B7-4B8B-98F9-9050D736BA5F}_x0000_</stp>
        <tr r="O57" s="2"/>
      </tp>
      <tp>
        <v>34705</v>
        <stp/>
        <stp>{7A6F56B0-5C25-47C1-A7FF-5D19519FE55E}_x0000_</stp>
        <tr r="O36" s="6"/>
      </tp>
      <tp>
        <v>40998</v>
        <stp/>
        <stp>{438E7EF6-8393-4353-AECD-B51147811630}_x0000_</stp>
        <tr r="O30" s="2"/>
      </tp>
      <tp>
        <v>35072</v>
        <stp/>
        <stp>{12A65932-86FA-46D3-8966-99BF1A4F0CDD}_x0000_</stp>
        <tr r="O117" s="2"/>
      </tp>
      <tp>
        <v>33637</v>
        <stp/>
        <stp>{4827B423-D725-4E12-96C7-48EABEEA389B}_x0000_</stp>
        <tr r="O46" s="1"/>
      </tp>
      <tp>
        <v>42146</v>
        <stp/>
        <stp>{1B9E49ED-2F60-4529-8D6C-6CAB189EE505}_x0000_</stp>
        <tr r="O6" s="3"/>
      </tp>
      <tp>
        <v>34705</v>
        <stp/>
        <stp>{C4A68EB7-474E-4C41-89A2-898D85802812}_x0000_</stp>
        <tr r="O110" s="2"/>
      </tp>
      <tp>
        <v>43587</v>
        <stp/>
        <stp>{5DCA7629-E301-48A5-A036-FF78C6ACE76B}_x0000_</stp>
        <tr r="O48" s="2"/>
      </tp>
      <tp>
        <v>43587</v>
        <stp/>
        <stp>{85178198-99EE-4DC7-BBC8-FB7579AB60B3}_x0000_</stp>
        <tr r="O79" s="2"/>
      </tp>
    </main>
    <main first="pldatasource.rtgetrtdserver">
      <tp>
        <v>0.60899999999999999</v>
        <stp/>
        <stp xml:space="preserve">
USDAM3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7" s="2"/>
      </tp>
      <tp>
        <v>0.48300000000000004</v>
        <stp/>
        <stp xml:space="preserve">
USDAM3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8" s="2"/>
      </tp>
      <tp>
        <v>0.13</v>
        <stp/>
        <stp xml:space="preserve">
SEKAB3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>
        <v>-9.5000000000000001E-2</v>
        <stp/>
        <stp xml:space="preserve">
EUREST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4"/>
      </tp>
      <tp>
        <v>-0.14800000000000002</v>
        <stp/>
        <stp xml:space="preserve">
EUREST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4"/>
      </tp>
      <tp>
        <v>0.73</v>
        <stp/>
        <stp xml:space="preserve">
NOKAB6O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3"/>
      </tp>
      <tp>
        <v>-0.29000000000000004</v>
        <stp/>
        <stp xml:space="preserve">
EURAB6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3" s="4"/>
      </tp>
      <tp>
        <v>-0.37590000000000001</v>
        <stp/>
        <stp xml:space="preserve">
EURAB3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6" s="4"/>
      </tp>
      <tp>
        <v>-7.2000000000000007E-3</v>
        <stp/>
        <stp xml:space="preserve">
DKKAB6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5"/>
      </tp>
      <tp>
        <v>-0.501</v>
        <stp/>
        <stp xml:space="preserve">
EUREON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4"/>
      </tp>
    </main>
    <main first="pldatasource.rhistoryrtdserver">
      <tp>
        <v>36125</v>
        <stp/>
        <stp>{C2C8625E-05F6-4833-8843-2A01748B1F7C}_x0000_</stp>
        <tr r="O113" s="4"/>
      </tp>
    </main>
    <main first="pldatasource.rtgetrtdserver">
      <tp>
        <v>-0.59100000000000008</v>
        <stp/>
        <stp xml:space="preserve">
EUREST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4"/>
      </tp>
    </main>
    <main first="pldatasource.rhistoryrtdserver">
      <tp>
        <v>34705</v>
        <stp/>
        <stp>{085A11EF-882D-4A7F-8975-B77F560EE2ED}_x0000_</stp>
        <tr r="O95" s="4"/>
      </tp>
    </main>
    <main first="pldatasource.rtgetrtdserver">
      <tp>
        <v>-0.3795</v>
        <stp/>
        <stp xml:space="preserve">
EURAB3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4" s="4"/>
      </tp>
      <tp>
        <v>-0.30010000000000003</v>
        <stp/>
        <stp xml:space="preserve">
EURAB6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4"/>
      </tp>
    </main>
    <main first="pldatasource.rhistoryrtdserver">
      <tp>
        <v>37120</v>
        <stp/>
        <stp>{975354CB-2E23-444E-8E65-00F1B33FFC73}_x0000_</stp>
        <tr r="O165" s="4"/>
      </tp>
    </main>
    <main first="pldatasource.rtgetrtdserver">
      <tp>
        <v>-0.42700000000000005</v>
        <stp/>
        <stp xml:space="preserve">
EURAM1E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4" s="4"/>
      </tp>
    </main>
    <main first="pldatasource.rhistoryrtdserver">
      <tp>
        <v>37083</v>
        <stp/>
        <stp>{38EAA97D-6285-4FAE-A62B-918B6AF5D21F}_x0000_</stp>
        <tr r="O115" s="4"/>
      </tp>
    </main>
    <main first="pldatasource.rtgetrtdserver">
      <tp>
        <v>-3.3800000000000004E-2</v>
        <stp/>
        <stp xml:space="preserve">
DKKAB6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5"/>
      </tp>
    </main>
    <main first="pldatasource.rhistoryrtdserver">
      <tp>
        <v>35048</v>
        <stp/>
        <stp>{03BD979D-FED6-44CF-ADBA-F971239993F2}_x0000_</stp>
        <tr r="O37" s="1"/>
      </tp>
    </main>
    <main first="pldatasource.rtgetrtdserver">
      <tp>
        <v>-0.45900000000000002</v>
        <stp/>
        <stp xml:space="preserve">
EURAM1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2" s="4"/>
      </tp>
    </main>
    <main first="pldatasource.rhistoryrtdserver">
      <tp>
        <v>43734</v>
        <stp/>
        <stp>{C139BE13-A857-48D0-89DC-8DDB04125F6D}_x0000_</stp>
        <tr r="O63" s="4"/>
      </tp>
    </main>
    <main first="pldatasource.rtgetrtdserver">
      <tp>
        <v>0.12250000000000001</v>
        <stp/>
        <stp xml:space="preserve">
SEKAB3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</main>
    <main first="pldatasource.rtgetrtdserver">
      <tp>
        <v>5.0000000000000001E-3</v>
        <stp/>
        <stp xml:space="preserve">
EUREON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4"/>
      </tp>
    </main>
    <main first="pldatasource.rhistoryrtdserver">
      <tp>
        <v>41374</v>
        <stp/>
        <stp>{D2702CB2-D7D0-43E8-883A-E9E4958C7A11}_x0000_</stp>
        <tr r="O13" s="5"/>
      </tp>
      <tp>
        <v>39322</v>
        <stp/>
        <stp>{A69C68B6-8367-493D-BC16-AE16850698B3}_x0000_</stp>
        <tr r="O18" s="6"/>
      </tp>
      <tp>
        <v>43734</v>
        <stp/>
        <stp>{B576E39C-8D20-443D-A190-62685042FF93}_x0000_</stp>
        <tr r="O44" s="4"/>
      </tp>
    </main>
    <main first="pldatasource.rtgetrtdserver">
      <tp>
        <v>0.70000000000000007</v>
        <stp/>
        <stp xml:space="preserve">
NOKAB3O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3"/>
      </tp>
    </main>
    <main first="pldatasource.rhistoryrtdserver">
      <tp>
        <v>36130</v>
        <stp/>
        <stp>{15F5364D-7B3A-4823-9E4B-1755DDC80B9E}_x0000_</stp>
        <tr r="O152" s="4"/>
      </tp>
      <tp>
        <v>32875</v>
        <stp/>
        <stp>{A40827A0-BFDC-457F-BBF0-CBDFDD033CCE}_x0000_</stp>
        <tr r="O104" s="4"/>
      </tp>
      <tp>
        <v>37851</v>
        <stp/>
        <stp>{9670965E-323C-45A2-914E-A7D44EC442FA}_x0000_</stp>
        <tr r="O58" s="6"/>
      </tp>
      <tp>
        <v>39322</v>
        <stp/>
        <stp>{3C9ED2DB-1B5F-43AF-92FF-72227BB01561}_x0000_</stp>
        <tr r="O17" s="6"/>
      </tp>
      <tp>
        <v>37112</v>
        <stp/>
        <stp>{C1DB3245-A278-4B5E-8D2D-08C5AEAED5CA}_x0000_</stp>
        <tr r="O18" s="2"/>
      </tp>
      <tp>
        <v>36305</v>
        <stp/>
        <stp>{EA54C978-0FB6-434B-AFC9-519ADCE25F3D}_x0000_</stp>
        <tr r="O39" s="1"/>
      </tp>
      <tp>
        <v>42146</v>
        <stp/>
        <stp>{EB20838F-C111-4434-9B1E-207E9E811F35}_x0000_</stp>
        <tr r="O7" s="3"/>
      </tp>
      <tp>
        <v>32875</v>
        <stp/>
        <stp>{1D70D090-4D96-477E-B642-430149A3B6FE}_x0000_</stp>
        <tr r="O94" s="2"/>
      </tp>
      <tp>
        <v>39317</v>
        <stp/>
        <stp>{610397D6-0B6A-40F5-9335-EFCCD5C69D8D}_x0000_</stp>
        <tr r="O8" s="6"/>
      </tp>
    </main>
    <main first="pldatasource.rtgetrtdserver">
      <tp>
        <v>-0.17799999999999999</v>
        <stp/>
        <stp xml:space="preserve">	EUR3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4"/>
      </tp>
      <tp>
        <v>0.42760000000000004</v>
        <stp/>
        <stp xml:space="preserve">
USDAM3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9" s="2"/>
      </tp>
      <tp>
        <v>0.68500000000000005</v>
        <stp/>
        <stp xml:space="preserve">
NOKAB6O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3"/>
      </tp>
      <tp>
        <v>-0.28300000000000003</v>
        <stp/>
        <stp xml:space="preserve">
EURAB6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4" s="4"/>
      </tp>
      <tp>
        <v>-0.3624</v>
        <stp/>
        <stp xml:space="preserve">
EURAB3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7" s="4"/>
      </tp>
      <tp>
        <v>6.0000000000000006E-4</v>
        <stp/>
        <stp xml:space="preserve">
DKKAB6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5"/>
      </tp>
    </main>
    <main first="pldatasource.rhistoryrtdserver">
      <tp>
        <v>33029</v>
        <stp/>
        <stp>{0A12DB4A-9B7D-42C1-9842-08ECE1B2ACF4}_x0000_</stp>
        <tr r="O73" s="4"/>
      </tp>
      <tp>
        <v>42012</v>
        <stp/>
        <stp>{25531BA2-CF46-41FE-9DEB-011B9181A68D}_x0000_</stp>
        <tr r="O21" s="6"/>
      </tp>
    </main>
    <main first="pldatasource.rtgetrtdserver">
      <tp>
        <v>-0.42600000000000005</v>
        <stp/>
        <stp xml:space="preserve">
EURAM1E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5" s="4"/>
      </tp>
    </main>
    <main first="pldatasource.rhistoryrtdserver">
      <tp>
        <v>32875</v>
        <stp/>
        <stp>{FAF4676D-7C71-43B9-8575-6913F811203D}_x0000_</stp>
        <tr r="O119" s="2"/>
      </tp>
    </main>
    <main first="pldatasource.rtgetrtdserver">
      <tp>
        <v>0.11900000000000001</v>
        <stp/>
        <stp xml:space="preserve">
SEKAB3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</main>
    <main first="pldatasource.rhistoryrtdserver">
      <tp>
        <v>35655</v>
        <stp/>
        <stp>{25FA1591-61A8-4D9D-8D95-44807FEA4286}_x0000_</stp>
        <tr r="O40" s="5"/>
      </tp>
      <tp>
        <v>37112</v>
        <stp/>
        <stp>{21FD7DB4-A2AE-4CEC-B8C5-4594E036B768}_x0000_</stp>
        <tr r="O16" s="2"/>
      </tp>
      <tp>
        <v>37112</v>
        <stp/>
        <stp>{8D41FB0D-6BC0-4A4C-B4CD-DB8164464498}_x0000_</stp>
        <tr r="O19" s="2"/>
      </tp>
      <tp>
        <v>36164</v>
        <stp/>
        <stp>{DD0B7546-CDFA-432A-917B-93866A8E663A}_x0000_</stp>
        <tr r="O9" s="4"/>
      </tp>
      <tp>
        <v>38344</v>
        <stp/>
        <stp>{CE744E27-93F6-49D3-A58E-852DD2ECED00}_x0000_</stp>
        <tr r="O21" s="4"/>
      </tp>
      <tp>
        <v>34705</v>
        <stp/>
        <stp>{352C06AB-A1A9-4D77-81DA-DE4243F4EA10}_x0000_</stp>
        <tr r="O34" s="6"/>
      </tp>
      <tp>
        <v>36130</v>
        <stp/>
        <stp>{5AD54844-805D-443E-BF19-CC0D5F74A478}_x0000_</stp>
        <tr r="O147" s="4"/>
      </tp>
      <tp>
        <v>42530</v>
        <stp/>
        <stp>{018CB183-3C36-4774-A7A1-2556F1580381}_x0000_</stp>
        <tr r="O46" s="6"/>
      </tp>
      <tp>
        <v>43650</v>
        <stp/>
        <stp>{A75D464B-7842-4050-9F63-E46332D3A981}_x0000_</stp>
        <tr r="O50" s="2"/>
      </tp>
      <tp>
        <v>43599</v>
        <stp/>
        <stp>{27108489-4C98-433A-93D0-C20B6220D2CB}_x0000_</stp>
        <tr r="O37" s="2"/>
      </tp>
    </main>
    <main first="pldatasource.rtgetrtdserver">
      <tp>
        <v>-0.17599999999999999</v>
        <stp/>
        <stp xml:space="preserve">	EUR2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4"/>
      </tp>
      <tp>
        <v>0.35700000000000004</v>
        <stp/>
        <stp xml:space="preserve">	USD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2"/>
      </tp>
      <tp>
        <v>-0.51600000000000001</v>
        <stp/>
        <stp>_x000B_EURIBORSWD=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0" s="4"/>
        <tr r="G177" s="4"/>
        <tr r="G69" s="4"/>
      </tp>
      <tp>
        <v>0.437</v>
        <stp/>
        <stp xml:space="preserve">	USD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0" s="2"/>
      </tp>
      <tp>
        <v>0.46300000000000002</v>
        <stp/>
        <stp xml:space="preserve">	USD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9" s="2"/>
      </tp>
      <tp>
        <v>0.499</v>
        <stp/>
        <stp xml:space="preserve">	USD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8" s="2"/>
      </tp>
      <tp>
        <v>4.8000000000000001E-2</v>
        <stp/>
        <stp>_x000E_USDSROIS2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2"/>
      </tp>
      <tp>
        <v>0.04</v>
        <stp/>
        <stp>_x000E_USDSROIS2W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2"/>
      </tp>
      <tp>
        <v>6.3E-2</v>
        <stp/>
        <stp>_x000E_USDSROIS2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2"/>
      </tp>
      <tp>
        <v>5.3999999999999999E-2</v>
        <stp/>
        <stp>_x000E_USDSROIS3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2"/>
      </tp>
      <tp>
        <v>0.04</v>
        <stp/>
        <stp>_x000E_USDSROIS3W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2"/>
      </tp>
      <tp>
        <v>9.5000000000000001E-2</v>
        <stp/>
        <stp>_x000E_USDSROIS3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2"/>
      </tp>
      <tp>
        <v>4.3000000000000003E-2</v>
        <stp/>
        <stp>_x000E_USDSROIS1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2"/>
      </tp>
      <tp>
        <v>5.8000000000000003E-2</v>
        <stp/>
        <stp>_x000E_USDSROIS1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2"/>
      </tp>
      <tp>
        <v>0.06</v>
        <stp/>
        <stp>_x000E_USDSROIS6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2"/>
      </tp>
      <tp>
        <v>0.26700000000000002</v>
        <stp/>
        <stp>_x000E_USDSROIS6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2"/>
      </tp>
      <tp>
        <v>6.0999999999999999E-2</v>
        <stp/>
        <stp>_x000E_USDSROIS7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2"/>
      </tp>
      <tp>
        <v>0.315</v>
        <stp/>
        <stp>_x000E_USDSROIS7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2"/>
      </tp>
      <tp>
        <v>5.8000000000000003E-2</v>
        <stp/>
        <stp>_x000E_USDSROIS4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2"/>
      </tp>
      <tp>
        <v>0.153</v>
        <stp/>
        <stp>_x000E_USDSROIS4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2"/>
      </tp>
      <tp>
        <v>5.9000000000000004E-2</v>
        <stp/>
        <stp>_x000E_USDSROIS5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2"/>
      </tp>
      <tp>
        <v>0.214</v>
        <stp/>
        <stp>_x000E_USDSROIS5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2"/>
      </tp>
      <tp>
        <v>5.6000000000000001E-2</v>
        <stp/>
        <stp>_x000E_USDSROIS8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2"/>
      </tp>
      <tp>
        <v>0.35100000000000003</v>
        <stp/>
        <stp>_x000E_USDSROIS8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2"/>
      </tp>
      <tp>
        <v>5.5E-2</v>
        <stp/>
        <stp>_x000E_USDSROIS9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2"/>
      </tp>
      <tp>
        <v>0.38500000000000001</v>
        <stp/>
        <stp>_x000E_USDSROIS9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2"/>
      </tp>
      <tp>
        <v>3.9E-2</v>
        <stp/>
        <stp>_x000E_USDSROISSW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2"/>
      </tp>
      <tp>
        <v>0.33460000000000001</v>
        <stp/>
        <stp xml:space="preserve">	USD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4" s="2"/>
      </tp>
      <tp>
        <v>0.4</v>
        <stp/>
        <stp xml:space="preserve">	USD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1" s="2"/>
      </tp>
      <tp>
        <v>6.6000000000000003E-2</v>
        <stp/>
        <stp>_x000E_USDSROIS8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2"/>
      </tp>
      <tp>
        <v>0.36099999999999999</v>
        <stp/>
        <stp>_x000E_USDSROIS8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2"/>
      </tp>
      <tp>
        <v>6.5000000000000002E-2</v>
        <stp/>
        <stp>_x000E_USDSROIS9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2"/>
      </tp>
      <tp>
        <v>0.39500000000000002</v>
        <stp/>
        <stp>_x000E_USDSROIS9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2"/>
      </tp>
      <tp>
        <v>5.2999999999999999E-2</v>
        <stp/>
        <stp>_x000E_USDSROIS1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2"/>
      </tp>
      <tp>
        <v>6.8000000000000005E-2</v>
        <stp/>
        <stp>_x000E_USDSROIS1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2"/>
      </tp>
      <tp>
        <v>5.8000000000000003E-2</v>
        <stp/>
        <stp>_x000E_USDSROIS2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2"/>
      </tp>
      <tp>
        <v>7.2999999999999995E-2</v>
        <stp/>
        <stp>_x000E_USDSROIS2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2"/>
      </tp>
      <tp>
        <v>0.05</v>
        <stp/>
        <stp>_x000E_USDSROIS2W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2"/>
      </tp>
      <tp>
        <v>6.4000000000000001E-2</v>
        <stp/>
        <stp>_x000E_USDSROIS3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2"/>
      </tp>
      <tp>
        <v>0.105</v>
        <stp/>
        <stp>_x000E_USDSROIS3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2"/>
      </tp>
      <tp>
        <v>0.05</v>
        <stp/>
        <stp>_x000E_USDSROIS3W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2"/>
      </tp>
      <tp>
        <v>6.8000000000000005E-2</v>
        <stp/>
        <stp>_x000E_USDSROIS4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2"/>
      </tp>
      <tp>
        <v>0.16300000000000001</v>
        <stp/>
        <stp>_x000E_USDSROIS4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2"/>
      </tp>
      <tp>
        <v>6.9000000000000006E-2</v>
        <stp/>
        <stp>_x000E_USDSROIS5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2"/>
      </tp>
      <tp>
        <v>0.224</v>
        <stp/>
        <stp>_x000E_USDSROIS5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2"/>
      </tp>
      <tp>
        <v>7.0000000000000007E-2</v>
        <stp/>
        <stp>_x000E_USDSROIS6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2"/>
      </tp>
      <tp>
        <v>0.27700000000000002</v>
        <stp/>
        <stp>_x000E_USDSROIS6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2"/>
      </tp>
      <tp>
        <v>7.1000000000000008E-2</v>
        <stp/>
        <stp>_x000E_USDSROIS7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2"/>
      </tp>
      <tp>
        <v>0.32500000000000001</v>
        <stp/>
        <stp>_x000E_USDSROIS7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2"/>
      </tp>
      <tp>
        <v>4.9000000000000002E-2</v>
        <stp/>
        <stp>_x000E_USDSROISSW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2"/>
      </tp>
      <tp>
        <v>0.34200000000000003</v>
        <stp/>
        <stp xml:space="preserve">	USD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3" s="2"/>
      </tp>
      <tp>
        <v>0.29460000000000003</v>
        <stp/>
        <stp xml:space="preserve">	USD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4" s="2"/>
      </tp>
      <tp>
        <v>0.36</v>
        <stp/>
        <stp xml:space="preserve">	USD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1" s="2"/>
      </tp>
      <tp>
        <v>0.32200000000000001</v>
        <stp/>
        <stp xml:space="preserve">	USD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3" s="2"/>
      </tp>
      <tp>
        <v>0.42299999999999999</v>
        <stp/>
        <stp xml:space="preserve">	USD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9" s="2"/>
      </tp>
      <tp>
        <v>0.45900000000000002</v>
        <stp/>
        <stp xml:space="preserve">	USD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8" s="2"/>
      </tp>
      <tp>
        <v>0.66849999999999998</v>
        <stp/>
        <stp>_x000B_USDAM3L10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6" s="2"/>
      </tp>
      <tp>
        <v>0.71300000000000008</v>
        <stp/>
        <stp>_x000B_USDAM3L12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7" s="2"/>
      </tp>
      <tp>
        <v>0.76600000000000001</v>
        <stp/>
        <stp>_x000B_USDAM3L15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8" s="2"/>
      </tp>
      <tp>
        <v>0.317</v>
        <stp/>
        <stp xml:space="preserve">	USD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2"/>
      </tp>
      <tp>
        <v>0.82300000000000006</v>
        <stp/>
        <stp>_x000B_USDAM3L20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9" s="2"/>
      </tp>
      <tp>
        <v>0.84460000000000002</v>
        <stp/>
        <stp>_x000B_USDAM3L25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0" s="2"/>
      </tp>
      <tp>
        <v>0.39700000000000002</v>
        <stp/>
        <stp xml:space="preserve">	USD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0" s="2"/>
      </tp>
      <tp>
        <v>0.84210000000000007</v>
        <stp/>
        <stp>_x000B_USDAM3L30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1" s="2"/>
      </tp>
      <tp>
        <v>0.80349999999999999</v>
        <stp/>
        <stp>_x000B_USDAM3L40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2" s="2"/>
      </tp>
      <tp>
        <v>0.71450000000000002</v>
        <stp/>
        <stp>_x000B_USDAM3L50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3" s="2"/>
      </tp>
      <tp t="s">
        <v xml:space="preserve">5X8   </v>
        <stp/>
        <stp>_x0008_EUR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9" s="4"/>
      </tp>
      <tp t="s">
        <v>5X8</v>
        <stp/>
        <stp>_x0008_GBP5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6"/>
      </tp>
      <tp t="s">
        <v>4X7</v>
        <stp/>
        <stp>_x0008_EUR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8" s="4"/>
      </tp>
      <tp t="s">
        <v>4X7</v>
        <stp/>
        <stp>_x0008_GBP4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6"/>
      </tp>
      <tp>
        <v>-0.34300000000000003</v>
        <stp/>
        <stp>_x000B_EURIBOR3MD=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2" s="4"/>
      </tp>
      <tp>
        <v>0.83000000000000007</v>
        <stp/>
        <stp>_x0008_USD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2"/>
      </tp>
      <tp>
        <v>0.78390000000000004</v>
        <stp/>
        <stp>_x0008_USD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5" s="2"/>
      </tp>
      <tp t="s">
        <v>8X11</v>
        <stp/>
        <stp xml:space="preserve">	GBP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6"/>
      </tp>
      <tp t="s">
        <v xml:space="preserve">      </v>
        <stp/>
        <stp xml:space="preserve">	GBP8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4" s="6"/>
      </tp>
      <tp t="s">
        <v>8X11</v>
        <stp/>
        <stp xml:space="preserve">	EUR8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2" s="4"/>
      </tp>
      <tp>
        <v>0.56500000000000006</v>
        <stp/>
        <stp>_x0008_USD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6" s="2"/>
      </tp>
      <tp>
        <v>0.54200000000000004</v>
        <stp/>
        <stp>_x0008_USD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2"/>
      </tp>
      <tp t="s">
        <v>6X9</v>
        <stp/>
        <stp>_x0008_EUR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0" s="4"/>
      </tp>
      <tp t="s">
        <v>6X9</v>
        <stp/>
        <stp>_x0008_GBP6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6"/>
      </tp>
      <tp>
        <v>-0.46800000000000003</v>
        <stp/>
        <stp>_x000B_EURIBOR1MD=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1" s="4"/>
      </tp>
      <tp>
        <v>-0.16800000000000001</v>
        <stp/>
        <stp>_x000B_EURIBOR1YD=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4" s="4"/>
      </tp>
      <tp t="s">
        <v>9X12</v>
        <stp/>
        <stp xml:space="preserve">	GBP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6"/>
      </tp>
      <tp t="s">
        <v>9X12</v>
        <stp/>
        <stp xml:space="preserve">	EUR9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3" s="4"/>
      </tp>
      <tp t="s">
        <v>9X15</v>
        <stp/>
        <stp xml:space="preserve">	EUR9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6" s="4"/>
      </tp>
      <tp>
        <v>0.47220000000000001</v>
        <stp/>
        <stp>_x0008_USD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7" s="2"/>
      </tp>
      <tp>
        <v>0.43360000000000004</v>
        <stp/>
        <stp>_x0008_USD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2"/>
      </tp>
      <tp>
        <v>0.36099999999999999</v>
        <stp/>
        <stp>_x000D_USD9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2"/>
      </tp>
      <tp>
        <v>4.7E-2</v>
        <stp/>
        <stp>_x000D_USD9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2"/>
      </tp>
      <tp t="s">
        <v>1X7</v>
        <stp/>
        <stp>_x0008_EUR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8" s="4"/>
      </tp>
      <tp t="s">
        <v>1X4</v>
        <stp/>
        <stp>_x0008_EUR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5" s="4"/>
      </tp>
      <tp t="s">
        <v>1X4</v>
        <stp/>
        <stp>_x0008_GBP1X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6"/>
      </tp>
      <tp t="s">
        <v>1X7</v>
        <stp/>
        <stp>_x0008_GBP1X7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6"/>
      </tp>
      <tp>
        <v>-0.27600000000000002</v>
        <stp/>
        <stp>_x000B_EURIBOR6MD=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3" s="4"/>
      </tp>
      <tp>
        <v>0.38940000000000002</v>
        <stp/>
        <stp>_x0008_USD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2"/>
      </tp>
      <tp>
        <v>0.32500000000000001</v>
        <stp/>
        <stp>_x000D_USD8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2"/>
      </tp>
      <tp>
        <v>4.7E-2</v>
        <stp/>
        <stp>_x000D_USD8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2"/>
      </tp>
      <tp>
        <v>0.34400000000000003</v>
        <stp/>
        <stp>_x0008_USD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2"/>
      </tp>
      <tp t="s">
        <v>130323</v>
        <stp/>
        <stp>_x0008_NO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1" s="3"/>
      </tp>
      <tp t="s">
        <v>190922</v>
        <stp/>
        <stp>_x0008_NO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3"/>
      </tp>
      <tp t="s">
        <v>191222</v>
        <stp/>
        <stp>_x0008_NO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0" s="3"/>
      </tp>
      <tp t="s">
        <v>190922</v>
        <stp/>
        <stp>_x0008_DK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5"/>
      </tp>
      <tp t="s">
        <v>3X9</v>
        <stp/>
        <stp>_x0008_EUR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1" s="4"/>
      </tp>
      <tp t="s">
        <v>3X6</v>
        <stp/>
        <stp>_x0008_EUR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7" s="4"/>
      </tp>
      <tp t="s">
        <v>3X9</v>
        <stp/>
        <stp>_x0008_GBP3X9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0" s="6"/>
      </tp>
      <tp t="s">
        <v>3X6</v>
        <stp/>
        <stp>_x0008_GBP3X6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6"/>
      </tp>
      <tp t="s">
        <v>130323</v>
        <stp/>
        <stp>_x0008_SE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2" s="1"/>
      </tp>
      <tp t="s">
        <v>190922</v>
        <stp/>
        <stp>_x0008_SE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0" s="1"/>
      </tp>
      <tp t="s">
        <v>191222</v>
        <stp/>
        <stp>_x0008_SE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1" s="1"/>
      </tp>
      <tp>
        <v>0.32170000000000004</v>
        <stp/>
        <stp>_x0008_USD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2"/>
      </tp>
      <tp>
        <v>0.255</v>
        <stp/>
        <stp>_x000C_SEKAMTN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>
        <v>0.185</v>
        <stp/>
        <stp>_x000C_SEKAMTN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>
        <v>0.32500000000000001</v>
        <stp/>
        <stp>_x000C_SEKAMTN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>
        <v>0.34500000000000003</v>
        <stp/>
        <stp>_x000C_SEKAMTN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>
        <v>0.32</v>
        <stp/>
        <stp>_x000C_SEKAMTNS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>
        <v>0.25</v>
        <stp/>
        <stp>_x000C_SEKAMTN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  <tp t="s">
        <v>2X8</v>
        <stp/>
        <stp>_x0008_EUR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9" s="4"/>
      </tp>
      <tp t="s">
        <v>2X5</v>
        <stp/>
        <stp>_x0008_EUR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6" s="4"/>
      </tp>
      <tp t="s">
        <v>2X8</v>
        <stp/>
        <stp>_x0008_GBP2X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9" s="6"/>
      </tp>
      <tp t="s">
        <v>2X5</v>
        <stp/>
        <stp>_x0008_GBP2X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6"/>
      </tp>
      <tp>
        <v>0.19700000000000001</v>
        <stp/>
        <stp>_x000D_USD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2"/>
      </tp>
      <tp>
        <v>4.5999999999999999E-2</v>
        <stp/>
        <stp>_x000D_USD5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2"/>
      </tp>
      <tp t="s">
        <v>2X14</v>
        <stp/>
        <stp xml:space="preserve">	EUR2X14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0" s="4"/>
      </tp>
      <tp>
        <v>0.14300000000000002</v>
        <stp/>
        <stp>_x000D_USD4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2"/>
      </tp>
      <tp>
        <v>4.5999999999999999E-2</v>
        <stp/>
        <stp>_x000D_USD4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2"/>
      </tp>
      <tp t="s">
        <v>3X15</v>
        <stp/>
        <stp xml:space="preserve">	EUR3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2" s="4"/>
      </tp>
      <tp>
        <v>0.36170000000000002</v>
        <stp/>
        <stp>_x0008_USD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2"/>
      </tp>
      <tp>
        <v>0.23500000000000001</v>
        <stp/>
        <stp>_x000C_SEKAMTN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>
        <v>0.315</v>
        <stp/>
        <stp>_x000C_SEKAMTN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>
        <v>0.38500000000000001</v>
        <stp/>
        <stp>_x000C_SEKAMTN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>
        <v>0.42500000000000004</v>
        <stp/>
        <stp>_x000C_SEKAMTN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>
        <v>0.4</v>
        <stp/>
        <stp>_x000C_SEKAMTNS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>
        <v>0.35000000000000003</v>
        <stp/>
        <stp>_x000C_SEKAMTN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  <tp>
        <v>0.28600000000000003</v>
        <stp/>
        <stp>_x000D_USD7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2"/>
      </tp>
      <tp>
        <v>4.5999999999999999E-2</v>
        <stp/>
        <stp>_x000D_USD7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2"/>
      </tp>
      <tp>
        <v>0.36399999999999999</v>
        <stp/>
        <stp>_x0008_USD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2"/>
      </tp>
      <tp>
        <v>0.24399999999999999</v>
        <stp/>
        <stp>_x000D_USD6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2"/>
      </tp>
      <tp>
        <v>4.5999999999999999E-2</v>
        <stp/>
        <stp>_x000D_USD6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2"/>
      </tp>
      <tp>
        <v>0.4294</v>
        <stp/>
        <stp>_x0008_USD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2"/>
      </tp>
      <tp>
        <v>4.7E-2</v>
        <stp/>
        <stp>_x000D_USD1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2"/>
      </tp>
      <tp>
        <v>3.7999999999999999E-2</v>
        <stp/>
        <stp>_x000D_USD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2"/>
      </tp>
      <tp t="s">
        <v>6X12</v>
        <stp/>
        <stp xml:space="preserve">	GBP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3" s="6"/>
      </tp>
      <tp t="s">
        <v>6X18</v>
        <stp/>
        <stp xml:space="preserve">	EUR6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9" s="4"/>
      </tp>
      <tp t="s">
        <v>6X12</v>
        <stp/>
        <stp xml:space="preserve">	EUR6X12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5" s="4"/>
      </tp>
      <tp>
        <v>0.53220000000000001</v>
        <stp/>
        <stp>_x0008_USD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7" s="2"/>
      </tp>
      <tp>
        <v>0.47360000000000002</v>
        <stp/>
        <stp>_x0008_USD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2"/>
      </tp>
      <tp t="s">
        <v>7X10</v>
        <stp/>
        <stp xml:space="preserve">	GBP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6"/>
      </tp>
      <tp t="s">
        <v>7X10</v>
        <stp/>
        <stp xml:space="preserve">	EUR7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1" s="4"/>
      </tp>
      <tp>
        <v>0.60499999999999998</v>
        <stp/>
        <stp>_x0008_USD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6" s="2"/>
      </tp>
      <tp>
        <v>0.56200000000000006</v>
        <stp/>
        <stp>_x0008_USD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2"/>
      </tp>
      <tp>
        <v>9.4E-2</v>
        <stp/>
        <stp>_x000D_USD3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2"/>
      </tp>
      <tp>
        <v>4.5999999999999999E-2</v>
        <stp/>
        <stp>_x000D_USD3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2"/>
      </tp>
      <tp t="s">
        <v>4X10</v>
        <stp/>
        <stp xml:space="preserve">	GBP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1" s="6"/>
      </tp>
      <tp t="s">
        <v>4X10</v>
        <stp/>
        <stp xml:space="preserve">	EUR4X10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3" s="4"/>
      </tp>
      <tp>
        <v>-0.437</v>
        <stp/>
        <stp>_x0006_EONIA=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8" s="4"/>
      </tp>
      <tp>
        <v>0.84390000000000009</v>
        <stp/>
        <stp>_x0008_USD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5" s="2"/>
      </tp>
      <tp>
        <v>0.87</v>
        <stp/>
        <stp>_x0008_USD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2"/>
      </tp>
      <tp>
        <v>0.06</v>
        <stp/>
        <stp>_x000D_USD2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2"/>
      </tp>
      <tp>
        <v>4.4999999999999998E-2</v>
        <stp/>
        <stp>_x000D_USD2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2"/>
      </tp>
      <tp t="s">
        <v>5X11</v>
        <stp/>
        <stp xml:space="preserve">	GBP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2" s="6"/>
      </tp>
      <tp t="s">
        <v>5X11</v>
        <stp/>
        <stp xml:space="preserve">	EUR5X11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4" s="4"/>
      </tp>
      <tp>
        <v>0.33600000000000002</v>
        <stp/>
        <stp>_x000D_USD7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2"/>
      </tp>
      <tp>
        <v>0.63</v>
        <stp/>
        <stp>_x000E_USD30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2"/>
      </tp>
      <tp>
        <v>9.6000000000000002E-2</v>
        <stp/>
        <stp>_x000D_USD7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</tp>
      <tp>
        <v>0.61599999999999999</v>
        <stp/>
        <stp>_x000E_USD25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2"/>
      </tp>
      <tp>
        <v>0.29399999999999998</v>
        <stp/>
        <stp>_x000D_USD6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2"/>
      </tp>
      <tp>
        <v>0.106</v>
        <stp/>
        <stp>_x000E_USD21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2"/>
      </tp>
      <tp>
        <v>0.59799999999999998</v>
        <stp/>
        <stp>_x000E_USD20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2"/>
      </tp>
      <tp>
        <v>9.6000000000000002E-2</v>
        <stp/>
        <stp>_x000D_USD6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</tp>
      <tp>
        <v>5.2000000000000005E-2</v>
        <stp/>
        <stp>_x000E_USD18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2"/>
      </tp>
      <tp>
        <v>0.05</v>
        <stp/>
        <stp>_x000E_USD15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2"/>
      </tp>
      <tp>
        <v>0.498</v>
        <stp/>
        <stp>_x000E_USD15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2"/>
      </tp>
      <tp>
        <v>0.44700000000000001</v>
        <stp/>
        <stp>_x000E_USD12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2"/>
      </tp>
      <tp>
        <v>4.7E-2</v>
        <stp/>
        <stp>_x000E_USD11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2"/>
      </tp>
      <tp>
        <v>4.7E-2</v>
        <stp/>
        <stp>_x000E_USD10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2"/>
      </tp>
      <tp>
        <v>0.39400000000000002</v>
        <stp/>
        <stp>_x000E_USD10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2"/>
      </tp>
      <tp>
        <v>0.1</v>
        <stp/>
        <stp>_x000E_USD15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>
        <v>0.54800000000000004</v>
        <stp/>
        <stp>_x000E_USD15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2"/>
      </tp>
      <tp>
        <v>0.247</v>
        <stp/>
        <stp>_x000D_USD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2"/>
      </tp>
      <tp>
        <v>9.7000000000000003E-2</v>
        <stp/>
        <stp>_x000E_USD11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9.7000000000000003E-2</v>
        <stp/>
        <stp>_x000E_USD10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</tp>
      <tp>
        <v>0.44400000000000001</v>
        <stp/>
        <stp>_x000E_USD10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2"/>
      </tp>
      <tp>
        <v>0.497</v>
        <stp/>
        <stp>_x000E_USD12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2"/>
      </tp>
      <tp>
        <v>0.10200000000000001</v>
        <stp/>
        <stp>_x000E_USD18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2"/>
      </tp>
      <tp>
        <v>9.6000000000000002E-2</v>
        <stp/>
        <stp>_x000D_USD5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</tp>
      <tp>
        <v>0.56600000000000006</v>
        <stp/>
        <stp>_x000E_USD25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2"/>
      </tp>
      <tp>
        <v>5.6000000000000001E-2</v>
        <stp/>
        <stp>_x000E_USD21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2"/>
      </tp>
      <tp>
        <v>0.54800000000000004</v>
        <stp/>
        <stp>_x000E_USD20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2"/>
      </tp>
      <tp>
        <v>0.193</v>
        <stp/>
        <stp>_x000D_USD4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2"/>
      </tp>
      <tp>
        <v>9.6000000000000002E-2</v>
        <stp/>
        <stp>_x000D_USD4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</tp>
      <tp>
        <v>0.57999999999999996</v>
        <stp/>
        <stp>_x000E_USD30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2"/>
      </tp>
      <tp>
        <v>0.14400000000000002</v>
        <stp/>
        <stp>_x000D_USD3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2"/>
      </tp>
      <tp>
        <v>9.6000000000000002E-2</v>
        <stp/>
        <stp>_x000D_USD3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</tp>
      <tp>
        <v>0.53800000000000003</v>
        <stp/>
        <stp>_x000E_USD40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2"/>
      </tp>
      <tp>
        <v>0.11</v>
        <stp/>
        <stp>_x000D_USD2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2"/>
      </tp>
      <tp>
        <v>9.5000000000000001E-2</v>
        <stp/>
        <stp>_x000D_USD2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</tp>
      <tp>
        <v>9.7000000000000003E-2</v>
        <stp/>
        <stp>_x000D_USD1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8.7999999999999995E-2</v>
        <stp/>
        <stp>_x000D_USD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</tp>
      <tp>
        <v>0.58799999999999997</v>
        <stp/>
        <stp>_x000E_USD40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2"/>
      </tp>
      <tp>
        <v>0.01</v>
        <stp/>
        <stp>_x0008_USDSOFR=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8" s="2"/>
      </tp>
      <tp>
        <v>0.41100000000000003</v>
        <stp/>
        <stp>_x000D_USD9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2"/>
      </tp>
      <tp>
        <v>9.7000000000000003E-2</v>
        <stp/>
        <stp>_x000D_USD9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</tp>
      <tp>
        <v>0.375</v>
        <stp/>
        <stp>_x000D_USD8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2"/>
      </tp>
      <tp>
        <v>9.7000000000000003E-2</v>
        <stp/>
        <stp>_x000D_USD8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</tp>
    </main>
    <main first="pldatasource.rhistoryrtdserver">
      <tp>
        <v>43587</v>
        <stp/>
        <stp>{0E55BEC3-F6E2-448E-BA04-FF1FF95CE76E}_x0000_</stp>
        <tr r="O40" s="2"/>
      </tp>
      <tp>
        <v>39310</v>
        <stp/>
        <stp>{F0234E36-B629-48F4-9B33-8C533F168D5F}_x0000_</stp>
        <tr r="O14" s="3"/>
      </tp>
      <tp>
        <v>38579</v>
        <stp/>
        <stp>{B124701B-DE19-4343-8D27-B0D92B350A35}_x0000_</stp>
        <tr r="O30" s="4"/>
      </tp>
      <tp>
        <v>34705</v>
        <stp/>
        <stp>{2F5110B0-77B3-486C-8A56-828211630E77}_x0000_</stp>
        <tr r="O116" s="2"/>
      </tp>
      <tp>
        <v>34561</v>
        <stp/>
        <stp>{F0EEC237-4391-4057-A8C1-570EC3781DA2}_x0000_</stp>
        <tr r="O109" s="4"/>
      </tp>
      <tp>
        <v>39484</v>
        <stp/>
        <stp>{9990E080-564F-4009-B304-ADA2736C084B}_x0000_</stp>
        <tr r="O56" s="1"/>
      </tp>
      <tp>
        <v>35048</v>
        <stp/>
        <stp>{6BC68F1D-7FE7-43C8-A01E-7FEB21560A4D}_x0000_</stp>
        <tr r="O33" s="1"/>
      </tp>
      <tp>
        <v>37083</v>
        <stp/>
        <stp>{491ADCEF-1170-4542-A0AD-1B25540A849E}_x0000_</stp>
        <tr r="O117" s="4"/>
      </tp>
      <tp>
        <v>37627</v>
        <stp/>
        <stp>{E7C2AB10-3307-4C47-9673-6459A81E3C9A}_x0000_</stp>
        <tr r="O10" s="5"/>
      </tp>
      <tp>
        <v>41459</v>
        <stp/>
        <stp>{F6BEBDDA-9D0D-4D45-9B19-2C38B50B0ECF}_x0000_</stp>
        <tr r="O24" s="1"/>
      </tp>
      <tp>
        <v>41204</v>
        <stp/>
        <stp>{1B015697-C3FF-4DE0-AEB1-7649A600B1B9}_x0000_</stp>
        <tr r="O15" s="1"/>
      </tp>
      <tp>
        <v>43587</v>
        <stp/>
        <stp>{5EC329BF-FD03-4E9E-A00D-E174954D30CD}_x0000_</stp>
        <tr r="O75" s="2"/>
      </tp>
      <tp>
        <v>38579</v>
        <stp/>
        <stp>{A4C71CFA-AC7C-4F4C-AA22-A3CAAD34566F}_x0000_</stp>
        <tr r="O31" s="4"/>
      </tp>
      <tp>
        <v>37120</v>
        <stp/>
        <stp>{9B0D70AF-B457-4564-87A3-A50918DAFFF7}_x0000_</stp>
        <tr r="O160" s="4"/>
      </tp>
      <tp>
        <v>41459</v>
        <stp/>
        <stp>{72921AEE-F1B0-4F17-9CDB-62D9989BC6FD}_x0000_</stp>
        <tr r="O23" s="1"/>
      </tp>
      <tp>
        <v>34705</v>
        <stp/>
        <stp>{1B6A7CF6-07E7-484F-9F0C-1C60C16F8EF0}_x0000_</stp>
        <tr r="O88" s="4"/>
      </tp>
      <tp t="s">
        <v>Invalid RIC(s): EURIBOR12MD=</v>
        <stp/>
        <stp>{EA1A25CB-79A0-4636-AF05-D04C98BBD42A}_x0000_</stp>
        <tr r="O191" s="4"/>
      </tp>
      <tp>
        <v>43734</v>
        <stp/>
        <stp>{420F7BE8-5AE2-4C9A-ACAB-B16A85094064}_x0000_</stp>
        <tr r="O56" s="4"/>
      </tp>
      <tp>
        <v>34561</v>
        <stp/>
        <stp>{68F96714-BEC3-4433-A1A3-B54328A8D62E}_x0000_</stp>
        <tr r="O54" s="6"/>
      </tp>
      <tp>
        <v>39322</v>
        <stp/>
        <stp>{F8D0746D-AA6A-4518-8FC3-CEF705243FC9}_x0000_</stp>
        <tr r="O13" s="6"/>
      </tp>
      <tp>
        <v>34561</v>
        <stp/>
        <stp>{3798A6A9-3CFD-47E8-A36E-0964DD6D5444}_x0000_</stp>
        <tr r="O53" s="6"/>
      </tp>
      <tp>
        <v>32875</v>
        <stp/>
        <stp>{4D312CC3-DA53-4324-BC13-514CC991049A}_x0000_</stp>
        <tr r="O48" s="6"/>
      </tp>
      <tp>
        <v>37627</v>
        <stp/>
        <stp>{126A1F23-89A5-42F8-BE2F-4F2A7C8F7431}_x0000_</stp>
        <tr r="O9" s="5"/>
      </tp>
      <tp>
        <v>37948</v>
        <stp/>
        <stp>{BD85ABFA-73B2-40F9-AEF3-DFC3E45015D1}_x0000_</stp>
        <tr r="O144" s="2"/>
      </tp>
      <tp>
        <v>37949</v>
        <stp/>
        <stp>{0C6C25AB-AC34-467C-9404-7F7DC5F5C9F9}_x0000_</stp>
        <tr r="O149" s="2"/>
      </tp>
      <tp>
        <v>37825</v>
        <stp/>
        <stp>{045A36E8-DADA-469F-8FB0-47A3003AEBC5}_x0000_</stp>
        <tr r="O132" s="4"/>
      </tp>
      <tp>
        <v>40998</v>
        <stp/>
        <stp>{3F535A2C-3F14-4986-AFA8-39736F3F4A18}_x0000_</stp>
        <tr r="O28" s="2"/>
      </tp>
      <tp>
        <v>37949</v>
        <stp/>
        <stp>{D243F526-42F4-44BE-893E-19A8F482D121}_x0000_</stp>
        <tr r="O146" s="2"/>
      </tp>
      <tp>
        <v>34705</v>
        <stp/>
        <stp>{DD64C8E5-7C26-4ECF-9531-549A47B89C1B}_x0000_</stp>
        <tr r="O109" s="2"/>
      </tp>
      <tp>
        <v>34705</v>
        <stp/>
        <stp>{23EDF153-F209-4330-A0B0-5009F259B9FA}_x0000_</stp>
        <tr r="O37" s="6"/>
      </tp>
      <tp>
        <v>35299</v>
        <stp/>
        <stp>{6B69D107-AA61-483D-B951-C60DDECB5820}_x0000_</stp>
        <tr r="O125" s="2"/>
      </tp>
      <tp>
        <v>34705</v>
        <stp/>
        <stp>{7AC5C3F8-4F5E-4F74-9FA4-49A6730C82DF}_x0000_</stp>
        <tr r="O81" s="4"/>
      </tp>
      <tp>
        <v>43650</v>
        <stp/>
        <stp>{BBCC143C-C59B-41D3-9EAB-213271AFAE41}_x0000_</stp>
        <tr r="O65" s="2"/>
      </tp>
      <tp>
        <v>43734</v>
        <stp/>
        <stp>{BF8A4F42-8E96-44E8-86ED-01965FE3B627}_x0000_</stp>
        <tr r="O40" s="4"/>
      </tp>
      <tp>
        <v>36165</v>
        <stp/>
        <stp>{1E3AAF45-253C-49D9-80ED-F70FD52657AB}_x0000_</stp>
        <tr r="O96" s="4"/>
      </tp>
      <tp>
        <v>36322</v>
        <stp/>
        <stp>{9142E49A-C346-4CE7-B43F-661BE24E8505}_x0000_</stp>
        <tr r="O36" s="5"/>
      </tp>
      <tp>
        <v>36165</v>
        <stp/>
        <stp>{00294954-A8FE-4468-BBA2-04C26ABBCA79}_x0000_</stp>
        <tr r="O92" s="4"/>
      </tp>
      <tp>
        <v>39317</v>
        <stp/>
        <stp>{0AA72473-93E6-4FA4-A546-D31BAC94724D}_x0000_</stp>
        <tr r="O14" s="6"/>
      </tp>
      <tp>
        <v>43734</v>
        <stp/>
        <stp>{D2137346-72B7-4F6B-A394-2DD2E000E1C6}_x0000_</stp>
        <tr r="O62" s="4"/>
      </tp>
      <tp>
        <v>38579</v>
        <stp/>
        <stp>{02F69084-F169-4461-A7D3-D99ED4ECB0A3}_x0000_</stp>
        <tr r="O25" s="4"/>
      </tp>
      <tp>
        <v>37949</v>
        <stp/>
        <stp>{B0589508-A686-487D-B730-7B771D16B427}_x0000_</stp>
        <tr r="O148" s="2"/>
      </tp>
      <tp>
        <v>36893</v>
        <stp/>
        <stp>{74B612A5-8AD4-4624-A361-A5EBA5DB1DCD}_x0000_</stp>
        <tr r="O89" s="2"/>
      </tp>
      <tp>
        <v>40998</v>
        <stp/>
        <stp>{AA7077F6-729B-4D3A-9154-3021CED2EF05}_x0000_</stp>
        <tr r="O27" s="2"/>
      </tp>
    </main>
    <main first="pldatasource.rtgetrtdserver">
      <tp>
        <v>0.54300000000000004</v>
        <stp/>
        <stp>_x0008_GBP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6"/>
      </tp>
      <tp>
        <v>0.61099999999999999</v>
        <stp/>
        <stp>_x0008_GBP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6"/>
      </tp>
      <tp>
        <v>-0.29099999999999998</v>
        <stp/>
        <stp>_x0008_EUR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4"/>
      </tp>
      <tp>
        <v>-0.34</v>
        <stp/>
        <stp>_x0008_EUR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4"/>
      </tp>
    </main>
    <main first="pldatasource.rhistoryrtdserver">
      <tp>
        <v>35648</v>
        <stp/>
        <stp>{EF2A9081-6616-47E9-BFDF-62BFD0CFEC9C}_x0000_</stp>
        <tr r="O131" s="2"/>
      </tp>
      <tp>
        <v>43734</v>
        <stp/>
        <stp>{E840502A-48A9-4777-9DA6-24F4CFA8523E}_x0000_</stp>
        <tr r="O66" s="4"/>
      </tp>
      <tp>
        <v>34705</v>
        <stp/>
        <stp>{0441ACA2-D2C8-4730-B180-0350D076A5BD}_x0000_</stp>
        <tr r="O103" s="2"/>
      </tp>
      <tp>
        <v>43650</v>
        <stp/>
        <stp>{8DFD6789-02CB-4C05-8B11-CE5D009C4145}_x0000_</stp>
        <tr r="O53" s="2"/>
      </tp>
      <tp>
        <v>34166</v>
        <stp/>
        <stp>{09BC1361-E149-4263-A9C9-755A4443B6D0}_x0000_</stp>
        <tr r="O21" s="5"/>
      </tp>
      <tp>
        <v>36229</v>
        <stp/>
        <stp>{72F86D23-DAD1-43EC-84EE-F3C4B9712A26}_x0000_</stp>
        <tr r="O18" s="4"/>
      </tp>
      <tp>
        <v>36229</v>
        <stp/>
        <stp>{22AD7EFB-6390-41EC-812F-5C74ED93F79F}_x0000_</stp>
        <tr r="O15" s="4"/>
      </tp>
      <tp>
        <v>41873</v>
        <stp/>
        <stp>{507F167B-56CC-430B-8DBB-31AE3EEFBD98}_x0000_</stp>
        <tr r="O88" s="2"/>
      </tp>
      <tp>
        <v>32875</v>
        <stp/>
        <stp>{BD0919D3-AFA5-4C45-9DE7-59F6911A7371}_x0000_</stp>
        <tr r="O55" s="6"/>
      </tp>
      <tp>
        <v>39245</v>
        <stp/>
        <stp>{1C234495-6E63-4424-B85A-742F485517DB}_x0000_</stp>
        <tr r="O133" s="2"/>
      </tp>
      <tp>
        <v>37851</v>
        <stp/>
        <stp>{38E3E3C4-F29E-4F6D-9E5C-4A95BAD387E0}_x0000_</stp>
        <tr r="O56" s="6"/>
      </tp>
      <tp>
        <v>34705</v>
        <stp/>
        <stp>{C86457E4-23E6-448D-8BBE-78DF5F5A0969}_x0000_</stp>
        <tr r="O114" s="2"/>
      </tp>
      <tp>
        <v>43734</v>
        <stp/>
        <stp>{24C514D6-1AF3-4EA8-9A6C-696851FB9544}_x0000_</stp>
        <tr r="O41" s="4"/>
      </tp>
      <tp>
        <v>36125</v>
        <stp/>
        <stp>{85CC5F01-4810-4B2D-8FD4-D709D813BDCD}_x0000_</stp>
        <tr r="O126" s="4"/>
      </tp>
      <tp>
        <v>39322</v>
        <stp/>
        <stp>{A5DB4E40-4A72-4B2B-BABC-81BACA0FD535}_x0000_</stp>
        <tr r="O15" s="6"/>
      </tp>
      <tp>
        <v>37112</v>
        <stp/>
        <stp>{15F142EA-0DFA-477E-BF8C-C94C637AD6C6}_x0000_</stp>
        <tr r="O12" s="2"/>
      </tp>
      <tp>
        <v>43734</v>
        <stp/>
        <stp>{6CF284D0-0017-4AEA-A814-FF92CA75FE6C}_x0000_</stp>
        <tr r="O59" s="4"/>
      </tp>
    </main>
    <main first="pldatasource.rtgetrtdserver">
      <tp>
        <v>0.54700000000000004</v>
        <stp/>
        <stp>_x0008_GBP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6"/>
      </tp>
      <tp>
        <v>0.442</v>
        <stp/>
        <stp>_x0008_GBP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6"/>
      </tp>
      <tp>
        <v>-0.28999999999999998</v>
        <stp/>
        <stp>_x0008_EUR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4"/>
      </tp>
      <tp>
        <v>-0.34</v>
        <stp/>
        <stp>_x0008_EUR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4"/>
      </tp>
    </main>
    <main first="pldatasource.rhistoryrtdserver">
      <tp>
        <v>37120</v>
        <stp/>
        <stp>{AC473EEA-2F94-4D68-9E99-8696CFCE0397}_x0000_</stp>
        <tr r="O166" s="4"/>
      </tp>
      <tp>
        <v>43734</v>
        <stp/>
        <stp>{27148037-1241-4A6B-96B2-D428D433CD32}_x0000_</stp>
        <tr r="O53" s="4"/>
      </tp>
      <tp>
        <v>35102</v>
        <stp/>
        <stp>{C66A3F37-75E9-4949-8421-BC6FC0F21B20}_x0000_</stp>
        <tr r="O48" s="5"/>
      </tp>
      <tp t="s">
        <v>Invalid RIC(s): EURIBOR5MD=</v>
        <stp/>
        <stp>{B8943B22-E3FC-4429-BEAE-EF3B2B1AD2BC}_x0000_</stp>
        <tr r="O184" s="4"/>
      </tp>
      <tp>
        <v>34705</v>
        <stp/>
        <stp>{B412B409-7765-464C-9006-BC1FF534C366}_x0000_</stp>
        <tr r="O77" s="4"/>
      </tp>
      <tp>
        <v>33863</v>
        <stp/>
        <stp>{C8FEE916-A6E1-4D0E-8EF3-0D1B560F0188}_x0000_</stp>
        <tr r="O24" s="6"/>
      </tp>
    </main>
    <main first="pldatasource.rtgetrtdserver">
      <tp>
        <v>-0.58500000000000008</v>
        <stp/>
        <stp xml:space="preserve">	EUREST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4"/>
      </tp>
      <tp>
        <v>-0.57500000000000007</v>
        <stp/>
        <stp xml:space="preserve">	EUREST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4"/>
      </tp>
      <tp>
        <v>-0.57800000000000007</v>
        <stp/>
        <stp xml:space="preserve">	EUREST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4"/>
      </tp>
      <tp>
        <v>-0.56900000000000006</v>
        <stp/>
        <stp xml:space="preserve">	EUREST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4"/>
      </tp>
      <tp>
        <v>-0.56000000000000005</v>
        <stp/>
        <stp xml:space="preserve">	EUREST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4"/>
      </tp>
      <tp>
        <v>-0.57400000000000007</v>
        <stp/>
        <stp xml:space="preserve">	EUREST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4"/>
      </tp>
      <tp>
        <v>-0.55400000000000005</v>
        <stp/>
        <stp xml:space="preserve">	EUREST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4"/>
      </tp>
      <tp>
        <v>-0.55800000000000005</v>
        <stp/>
        <stp xml:space="preserve">	EUREST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4"/>
      </tp>
      <tp>
        <v>-0.54100000000000004</v>
        <stp/>
        <stp xml:space="preserve">	EUREST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4"/>
      </tp>
    </main>
    <main first="pldatasource.rhistoryrtdserver">
      <tp>
        <v>34705</v>
        <stp/>
        <stp>{9C74AAAE-17EC-4A72-B22D-ED2A1385CF35}_x0000_</stp>
        <tr r="O39" s="6"/>
      </tp>
      <tp>
        <v>39317</v>
        <stp/>
        <stp>{3361FD01-2547-41BA-B519-F0D8A0D18E68}_x0000_</stp>
        <tr r="O10" s="6"/>
      </tp>
      <tp>
        <v>37112</v>
        <stp/>
        <stp>{918CBE6D-D24F-4F02-8AB3-A5FAEA2BBEC8}_x0000_</stp>
        <tr r="O17" s="2"/>
      </tp>
      <tp>
        <v>37914</v>
        <stp/>
        <stp>{04DFB7CF-3AD9-4CE0-BCB9-85D1E4F043E2}_x0000_</stp>
        <tr r="O61" s="6"/>
      </tp>
      <tp>
        <v>34705</v>
        <stp/>
        <stp>{D47F10AE-7D5D-4F6E-B45E-B69DC3D26142}_x0000_</stp>
        <tr r="O98" s="4"/>
      </tp>
      <tp>
        <v>43734</v>
        <stp/>
        <stp>{A7C8BCEC-ABF5-43D9-9691-6F0DA4234DE6}_x0000_</stp>
        <tr r="O42" s="4"/>
      </tp>
    </main>
    <main first="pldatasource.rtgetrtdserver">
      <tp>
        <v>-0.52300000000000002</v>
        <stp/>
        <stp xml:space="preserve">	EUREST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4"/>
      </tp>
      <tp>
        <v>-0.51500000000000001</v>
        <stp/>
        <stp xml:space="preserve">	EUREST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4"/>
      </tp>
      <tp>
        <v>-0.51800000000000002</v>
        <stp/>
        <stp xml:space="preserve">	EUREST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4"/>
      </tp>
    </main>
    <main first="pldatasource.rtgetrtdserver">
      <tp>
        <v>-0.44</v>
        <stp/>
        <stp xml:space="preserve">	EUREO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4"/>
      </tp>
      <tp>
        <v>-0.44</v>
        <stp/>
        <stp xml:space="preserve">	EUREO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4"/>
      </tp>
      <tp>
        <v>-0.40900000000000003</v>
        <stp/>
        <stp xml:space="preserve">	EUREO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4"/>
      </tp>
      <tp>
        <v>-0.48320000000000002</v>
        <stp/>
        <stp xml:space="preserve">	EUREON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4"/>
      </tp>
      <tp>
        <v>-0.48660000000000003</v>
        <stp/>
        <stp xml:space="preserve">	EUREO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4"/>
      </tp>
      <tp>
        <v>-0.47610000000000002</v>
        <stp/>
        <stp xml:space="preserve">	EUREO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4"/>
      </tp>
      <tp>
        <v>-0.4798</v>
        <stp/>
        <stp xml:space="preserve">	EUREON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4"/>
      </tp>
      <tp>
        <v>-0.46830000000000005</v>
        <stp/>
        <stp xml:space="preserve">	EUREO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4"/>
      </tp>
      <tp>
        <v>-0.47210000000000002</v>
        <stp/>
        <stp xml:space="preserve">	EUREO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4"/>
      </tp>
      <tp>
        <v>-0.46100000000000002</v>
        <stp/>
        <stp xml:space="preserve">	EUREO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4"/>
      </tp>
      <tp>
        <v>-0.46400000000000002</v>
        <stp/>
        <stp xml:space="preserve">	EUREO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4"/>
      </tp>
      <tp>
        <v>-0.45</v>
        <stp/>
        <stp xml:space="preserve">	EUREO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4"/>
      </tp>
      <tp>
        <v>0.503</v>
        <stp/>
        <stp>_x0008_GBP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6"/>
      </tp>
      <tp>
        <v>0.40540000000000004</v>
        <stp/>
        <stp>_x0008_GBP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6"/>
      </tp>
      <tp>
        <v>-0.30599999999999999</v>
        <stp/>
        <stp>_x0008_EUR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4"/>
      </tp>
      <tp>
        <v>-0.36</v>
        <stp/>
        <stp>_x0008_EUR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4"/>
      </tp>
      <tp>
        <v>0.12</v>
        <stp/>
        <stp>_x0008_SE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>
        <v>0.12</v>
        <stp/>
        <stp>_x0008_SE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>
        <v>0.17</v>
        <stp/>
        <stp>_x0008_SE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>
        <v>0.59</v>
        <stp/>
        <stp>_x0008_NO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3"/>
      </tp>
      <tp>
        <v>0.54500000000000004</v>
        <stp/>
        <stp>_x0008_NO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3"/>
      </tp>
      <tp>
        <v>0.6</v>
        <stp/>
        <stp>_x0008_NO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3"/>
      </tp>
      <tp>
        <v>-0.1608</v>
        <stp/>
        <stp>_x0008_DK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5"/>
      </tp>
    </main>
    <main first="pldatasource.rhistoryrtdserver">
      <tp>
        <v>43025</v>
        <stp/>
        <stp>{6F327197-380C-4798-B512-4950095875E9}_x0000_</stp>
        <tr r="O19" s="6"/>
      </tp>
      <tp>
        <v>37083</v>
        <stp/>
        <stp>{BEA7F0FA-3EF8-4C08-8425-EB361BD43218}_x0000_</stp>
        <tr r="O114" s="4"/>
      </tp>
      <tp>
        <v>40998</v>
        <stp/>
        <stp>{BE314B90-C83B-4BAA-BC7D-302A8F92BFC0}_x0000_</stp>
        <tr r="O33" s="2"/>
      </tp>
      <tp>
        <v>38579</v>
        <stp/>
        <stp>{4369C1E1-0F49-441A-97C8-0FBFC9B5A183}_x0000_</stp>
        <tr r="O28" s="4"/>
      </tp>
      <tp>
        <v>43734</v>
        <stp/>
        <stp>{DC1FA26D-7DFD-4F27-BB60-720FA82C3A84}_x0000_</stp>
        <tr r="O61" s="4"/>
      </tp>
      <tp>
        <v>42934</v>
        <stp/>
        <stp>{E6105F8D-E59C-4C1D-9B26-441E24F435D7}_x0000_</stp>
        <tr r="O19" s="3"/>
      </tp>
    </main>
    <main first="pldatasource.rhistoryrtdserver">
      <tp>
        <v>33637</v>
        <stp/>
        <stp>{88D0FD9C-656D-49AC-8B78-2E7FD4978AAD}_x0000_</stp>
        <tr r="O48" s="1"/>
      </tp>
      <tp>
        <v>43734</v>
        <stp/>
        <stp>{31ED2951-58F8-40BA-A7F8-3936712A90AD}_x0000_</stp>
        <tr r="O46" s="4"/>
      </tp>
      <tp>
        <v>43587</v>
        <stp/>
        <stp>{E3BB1082-BA51-491A-9CB7-D861EB1FDF5C}_x0000_</stp>
        <tr r="O43" s="2"/>
      </tp>
    </main>
    <main first="pldatasource.rtgetrtdserver">
      <tp>
        <v>0.39800000000000002</v>
        <stp/>
        <stp xml:space="preserve">
GBP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6"/>
      </tp>
    </main>
    <main first="pldatasource.rhistoryrtdserver">
      <tp>
        <v>37083</v>
        <stp/>
        <stp>{5F4F819B-948E-417C-8295-221DA0430FB3}_x0000_</stp>
        <tr r="O124" s="4"/>
      </tp>
    </main>
    <main first="pldatasource.rtgetrtdserver">
      <tp>
        <v>-0.31</v>
        <stp/>
        <stp xml:space="preserve">
EUR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4"/>
      </tp>
    </main>
    <main first="pldatasource.rtgetrtdserver">
      <tp>
        <v>-0.36</v>
        <stp/>
        <stp xml:space="preserve">
EUR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4"/>
      </tp>
    </main>
    <main first="pldatasource.rhistoryrtdserver">
      <tp>
        <v>35648</v>
        <stp/>
        <stp>{FAB5CFDC-F033-4BFB-BBBF-4586948759C5}_x0000_</stp>
        <tr r="O129" s="2"/>
      </tp>
      <tp>
        <v>34705</v>
        <stp/>
        <stp>{719D8180-4EC5-4A6A-BDA0-917707DAA9D3}_x0000_</stp>
        <tr r="O35" s="6"/>
      </tp>
      <tp>
        <v>34705</v>
        <stp/>
        <stp>{4073589D-3C56-4A3C-AAE2-773F759EDF80}_x0000_</stp>
        <tr r="O108" s="2"/>
      </tp>
      <tp>
        <v>34705</v>
        <stp/>
        <stp>{034743E0-CAE1-4930-8DD1-3AAA6672E13A}_x0000_</stp>
        <tr r="O79" s="4"/>
      </tp>
      <tp>
        <v>37948</v>
        <stp/>
        <stp>{40A84E35-456D-4C7E-9B58-AD37F27F588A}_x0000_</stp>
        <tr r="O140" s="2"/>
      </tp>
      <tp>
        <v>37949</v>
        <stp/>
        <stp>{4471697F-1576-4C67-A00A-3259D948F1F2}_x0000_</stp>
        <tr r="O142" s="2"/>
      </tp>
    </main>
    <main first="pldatasource.rtgetrtdserver">
      <tp>
        <v>0.372</v>
        <stp/>
        <stp xml:space="preserve">
USD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2" s="2"/>
      </tp>
      <tp>
        <v>0.28300000000000003</v>
        <stp/>
        <stp xml:space="preserve">
USD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4" s="2"/>
      </tp>
      <tp>
        <v>0.37510000000000004</v>
        <stp/>
        <stp>_x0008_GBP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6"/>
      </tp>
      <tp>
        <v>-0.36899999999999999</v>
        <stp/>
        <stp>_x0008_EUR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4"/>
      </tp>
    </main>
    <main first="pldatasource.rhistoryrtdserver">
      <tp>
        <v>37083</v>
        <stp/>
        <stp>{F009C9AA-B87E-4CBA-88D2-9E26DC40874B}_x0000_</stp>
        <tr r="O120" s="4"/>
      </tp>
      <tp>
        <v>34928</v>
        <stp/>
        <stp>{D771D65B-9872-4A54-B897-537F0595BE4D}_x0000_</stp>
        <tr r="O32" s="3"/>
      </tp>
      <tp>
        <v>43734</v>
        <stp/>
        <stp>{CB6571F3-1009-47F9-AE54-81EB062B2B00}_x0000_</stp>
        <tr r="O51" s="4"/>
      </tp>
      <tp>
        <v>43650</v>
        <stp/>
        <stp>{836AD9E0-2FA5-46F7-B236-6FB6DE229E00}_x0000_</stp>
        <tr r="O56" s="2"/>
      </tp>
    </main>
    <main first="pldatasource.rhistoryrtdserver">
      <tp>
        <v>34980</v>
        <stp/>
        <stp>{E36B03A5-0148-49E1-B096-3929D21B8633}_x0000_</stp>
        <tr r="O22" s="5"/>
      </tp>
      <tp>
        <v>37120</v>
        <stp/>
        <stp>{C626BD82-9ADA-4FEA-B28C-11A8F53933A5}_x0000_</stp>
        <tr r="O162" s="4"/>
      </tp>
      <tp>
        <v>34759</v>
        <stp/>
        <stp>{693C498D-6F81-4125-8056-F92ABAFF961A}_x0000_</stp>
        <tr r="O180" s="4"/>
      </tp>
      <tp>
        <v>36164</v>
        <stp/>
        <stp>{017270D0-8CB7-4891-9DB4-5A0ADA55006E}_x0000_</stp>
        <tr r="O112" s="4"/>
      </tp>
      <tp>
        <v>40998</v>
        <stp/>
        <stp>{8923D608-6654-4574-949C-DE5FA434AFF0}_x0000_</stp>
        <tr r="O23" s="2"/>
      </tp>
      <tp>
        <v>38344</v>
        <stp/>
        <stp>{378B3975-D418-4036-AF4B-F30384ED5F00}_x0000_</stp>
        <tr r="O20" s="4"/>
      </tp>
    </main>
    <main first="pldatasource.rtgetrtdserver">
      <tp>
        <v>0.34390000000000004</v>
        <stp/>
        <stp>_x0008_GBP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6"/>
      </tp>
      <tp>
        <v>-0.38200000000000001</v>
        <stp/>
        <stp>_x0008_EUR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4"/>
      </tp>
    </main>
    <main first="pldatasource.rhistoryrtdserver">
      <tp>
        <v>43650</v>
        <stp/>
        <stp>{78E4AEC7-3A17-44CE-B297-24528AD5F270}_x0000_</stp>
        <tr r="O59" s="2"/>
      </tp>
      <tp>
        <v>42934</v>
        <stp/>
        <stp>{896D45D2-A008-4797-99E2-97C96AD4F576}_x0000_</stp>
        <tr r="O18" s="3"/>
      </tp>
      <tp>
        <v>34705</v>
        <stp/>
        <stp>{D40319DB-1F27-4996-82AD-2D1E4B251D4A}_x0000_</stp>
        <tr r="O32" s="6"/>
      </tp>
      <tp>
        <v>37120</v>
        <stp/>
        <stp>{D765C928-A570-4956-841B-80A0411AB319}_x0000_</stp>
        <tr r="O155" s="4"/>
      </tp>
      <tp>
        <v>43650</v>
        <stp/>
        <stp>{61067BCD-1290-47E7-92E2-0046DD4BF4FB}_x0000_</stp>
        <tr r="O54" s="2"/>
      </tp>
      <tp>
        <v>41204</v>
        <stp/>
        <stp>{92D76DF5-9E51-458F-A92F-A8A934198DF0}_x0000_</stp>
        <tr r="O13" s="1"/>
      </tp>
      <tp>
        <v>36229</v>
        <stp/>
        <stp>{BD49E24F-E2F6-4B98-B630-9F5FCF9425C8}_x0000_</stp>
        <tr r="O14" s="4"/>
      </tp>
      <tp>
        <v>41374</v>
        <stp/>
        <stp>{80E69833-E32F-48F5-81D4-81A3F1E3916D}_x0000_</stp>
        <tr r="O12" s="5"/>
      </tp>
      <tp>
        <v>34166</v>
        <stp/>
        <stp>{E6135E11-2085-44B2-B8BA-62148C88ADD3}_x0000_</stp>
        <tr r="O19" s="5"/>
      </tp>
      <tp>
        <v>38007</v>
        <stp/>
        <stp>{19DB2A79-2021-452A-8735-B67E7067369E}_x0000_</stp>
        <tr r="O138" s="4"/>
      </tp>
      <tp>
        <v>37627</v>
        <stp/>
        <stp>{AA81B294-6040-49A0-9FFB-BE73EF4BAB43}_x0000_</stp>
        <tr r="O8" s="5"/>
      </tp>
      <tp>
        <v>43587</v>
        <stp/>
        <stp>{392AB8E4-1FE0-48F8-9B13-127BD14CB7FC}_x0000_</stp>
        <tr r="O76" s="2"/>
      </tp>
      <tp>
        <v>34705</v>
        <stp/>
        <stp>{69FE3987-26AE-41F5-AC97-9D27B3822345}_x0000_</stp>
        <tr r="O106" s="2"/>
      </tp>
      <tp>
        <v>34705</v>
        <stp/>
        <stp>{C7912D4C-BDFA-4D9B-BB8A-F3A5BC7ACE95}_x0000_</stp>
        <tr r="O97" s="4"/>
      </tp>
      <tp>
        <v>35655</v>
        <stp/>
        <stp>{6E466B65-3E0E-4E0F-9FF7-0F0367B89B27}_x0000_</stp>
        <tr r="O34" s="3"/>
      </tp>
      <tp>
        <v>34705</v>
        <stp/>
        <stp>{DB143AC3-6E10-4ADA-A861-1BBCD086FE30}_x0000_</stp>
        <tr r="O24" s="3"/>
      </tp>
      <tp>
        <v>40602</v>
        <stp/>
        <stp>{C01D2F1F-B559-431B-8C54-8CA293AE32A8}_x0000_</stp>
        <tr r="O168" s="4"/>
      </tp>
      <tp>
        <v>38443</v>
        <stp/>
        <stp>{A41EAFEA-2B56-4E26-9663-85FD924981DC}_x0000_</stp>
        <tr r="O17" s="5"/>
      </tp>
      <tp>
        <v>36165</v>
        <stp/>
        <stp>{5D1127AF-C28C-43E5-AC0B-1A6A4626B1D9}_x0000_</stp>
        <tr r="O84" s="4"/>
      </tp>
      <tp>
        <v>35655</v>
        <stp/>
        <stp>{EFC716D9-9EF5-428D-AD14-D9F4DFD9841E}_x0000_</stp>
        <tr r="O52" s="1"/>
      </tp>
      <tp>
        <v>43587</v>
        <stp/>
        <stp>{6710DBA3-D19D-4B1E-8361-F87E3A12F0ED}_x0000_</stp>
        <tr r="O85" s="2"/>
      </tp>
      <tp>
        <v>36164</v>
        <stp/>
        <stp>{54D5658B-4C3E-4B92-A970-E9F0F1B4FC50}_x0000_</stp>
        <tr r="O10" s="4"/>
      </tp>
      <tp>
        <v>40998</v>
        <stp/>
        <stp>{46555C22-7387-4F85-B829-42895BEE40C4}_x0000_</stp>
        <tr r="O29" s="2"/>
      </tp>
      <tp>
        <v>43587</v>
        <stp/>
        <stp>{427DA87A-56D4-433A-AF63-7ED0124D1934}_x0000_</stp>
        <tr r="O46" s="2"/>
      </tp>
    </main>
    <main first="pldatasource.rtgetrtdserver">
      <tp>
        <v>0.33200000000000002</v>
        <stp/>
        <stp>_x0008_GBP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6"/>
      </tp>
      <tp>
        <v>-0.39</v>
        <stp/>
        <stp>_x0008_EUR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4"/>
      </tp>
    </main>
    <main first="pldatasource.rhistoryrtdserver">
      <tp>
        <v>33637</v>
        <stp/>
        <stp>{55F93EFD-7648-44D2-9272-8B2E4087841D}_x0000_</stp>
        <tr r="O47" s="1"/>
      </tp>
      <tp>
        <v>38280</v>
        <stp/>
        <stp>{72E9DCFB-86FD-428D-9130-A2EE53047675}_x0000_</stp>
        <tr r="O30" s="5"/>
      </tp>
      <tp>
        <v>43587</v>
        <stp/>
        <stp>{D728E522-6A92-4CBE-AA19-8B07EA5D5CD0}_x0000_</stp>
        <tr r="O87" s="2"/>
      </tp>
      <tp>
        <v>37083</v>
        <stp/>
        <stp>{D221428A-478F-4C3A-8E48-DCEAD9079077}_x0000_</stp>
        <tr r="O123" s="4"/>
      </tp>
      <tp>
        <v>34705</v>
        <stp/>
        <stp>{37404C1B-396D-42E6-A899-E8D0594A7DE4}_x0000_</stp>
        <tr r="O31" s="6"/>
      </tp>
      <tp>
        <v>37112</v>
        <stp/>
        <stp>{76835E68-3F92-4438-B81E-40246DB0CC02}_x0000_</stp>
        <tr r="O20" s="2"/>
      </tp>
      <tp>
        <v>32875</v>
        <stp/>
        <stp>{B6CF2C63-1C03-4123-9981-356D392B2F19}_x0000_</stp>
        <tr r="O105" s="4"/>
      </tp>
      <tp>
        <v>39322</v>
        <stp/>
        <stp>{0B0DF7BE-8FF2-44D3-B4C9-7B336353A71C}_x0000_</stp>
        <tr r="O5" s="6"/>
      </tp>
      <tp>
        <v>34705</v>
        <stp/>
        <stp>{9A274961-9745-4B51-A70B-7F36C9C1874D}_x0000_</stp>
        <tr r="O33" s="6"/>
      </tp>
      <tp>
        <v>34561</v>
        <stp/>
        <stp>{74405BBC-CC9A-4290-8B3C-C4A544328325}_x0000_</stp>
        <tr r="O51" s="6"/>
      </tp>
      <tp>
        <v>43650</v>
        <stp/>
        <stp>{DE315329-B6E4-405C-8624-A5E73D1AD2EA}_x0000_</stp>
        <tr r="O51" s="2"/>
      </tp>
      <tp>
        <v>37083</v>
        <stp/>
        <stp>{A1D59086-6E4A-4D86-BE50-A3955F2ECC63}_x0000_</stp>
        <tr r="O128" s="4"/>
      </tp>
      <tp>
        <v>37502</v>
        <stp/>
        <stp>{8264A4D3-F351-45B1-B018-14061C733092}_x0000_</stp>
        <tr r="D3" s="11"/>
      </tp>
      <tp>
        <v>37112</v>
        <stp/>
        <stp>{95848D74-2CC2-4CD1-B831-7BBD6F86E6EB}_x0000_</stp>
        <tr r="O11" s="2"/>
      </tp>
      <tp>
        <v>40998</v>
        <stp/>
        <stp>{B6F6B9E4-3CD4-48B1-9AD2-44F918295595}_x0000_</stp>
        <tr r="O25" s="2"/>
      </tp>
      <tp>
        <v>39322</v>
        <stp/>
        <stp>{A88267FA-B4FC-4E22-BBC1-B8FFFD6BAD3D}_x0000_</stp>
        <tr r="O20" s="6"/>
      </tp>
      <tp>
        <v>39322</v>
        <stp/>
        <stp>{2F6F3E55-466D-433E-BF5A-D4E07C32A19D}_x0000_</stp>
        <tr r="O7" s="6"/>
      </tp>
      <tp>
        <v>40998</v>
        <stp/>
        <stp>{21C95116-E489-439B-B620-00D24A1E6F8C}_x0000_</stp>
        <tr r="O32" s="2"/>
      </tp>
    </main>
    <main first="pldatasource.rtgetrtdserver">
      <tp>
        <v>-0.33</v>
        <stp/>
        <stp xml:space="preserve">
EUR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4"/>
      </tp>
      <tp>
        <v>0.378</v>
        <stp/>
        <stp xml:space="preserve">
GBP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6"/>
      </tp>
      <tp>
        <v>-0.41000000000000003</v>
        <stp/>
        <stp xml:space="preserve">
EUR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4"/>
      </tp>
      <tp>
        <v>0.33200000000000002</v>
        <stp/>
        <stp xml:space="preserve">
USD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2" s="2"/>
      </tp>
      <tp>
        <v>0.26300000000000001</v>
        <stp/>
        <stp xml:space="preserve">
USD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4" s="2"/>
      </tp>
    </main>
    <main first="pldatasource.rhistoryrtdserver">
      <tp>
        <v>41459</v>
        <stp/>
        <stp>{108E1C05-9F4B-45C0-98A5-B1DA20A0738D}_x0000_</stp>
        <tr r="O22" s="1"/>
      </tp>
      <tp>
        <v>34705</v>
        <stp/>
        <stp>{B22E2E5C-D40F-4813-B9C3-E68653AE4F0B}_x0000_</stp>
        <tr r="O93" s="4"/>
      </tp>
      <tp>
        <v>38443</v>
        <stp/>
        <stp>{369549FA-A388-44A8-AC8A-FEE9CD3EC558}_x0000_</stp>
        <tr r="O16" s="5"/>
      </tp>
      <tp>
        <v>36356</v>
        <stp/>
        <stp>{88320680-68C8-4380-8E5E-83ACAC4BA406}_x0000_</stp>
        <tr r="O38" s="5"/>
      </tp>
      <tp>
        <v>34561</v>
        <stp/>
        <stp>{5890A684-A19E-45B3-AC6F-8D0D8E51FF1A}_x0000_</stp>
        <tr r="O110" s="4"/>
      </tp>
    </main>
    <main first="pldatasource.rhistoryrtdserver">
      <tp>
        <v>34705</v>
        <stp/>
        <stp>{9C76280F-97C7-489F-BF22-1B0BD33AF717}_x0000_</stp>
        <tr r="O30" s="3"/>
      </tp>
      <tp>
        <v>39703</v>
        <stp/>
        <stp>{BACE1AFC-92BE-485B-B671-2A7452BECAB2}_x0000_</stp>
        <tr r="O50" s="5"/>
      </tp>
      <tp>
        <v>34705</v>
        <stp/>
        <stp>{B638B409-3E9D-4168-BF96-8ADB28EA05B5}_x0000_</stp>
        <tr r="O23" s="3"/>
      </tp>
      <tp t="s">
        <v>Invalid RIC(s): EURIBOR3WD=</v>
        <stp/>
        <stp>{9C1E6BBE-07E4-4BCD-8DC4-1CC12B3C17E0}_x0000_</stp>
        <tr r="O179" s="4"/>
      </tp>
    </main>
    <main first="pldatasource.rtgetrtdserver">
      <tp>
        <v>-0.22</v>
        <stp/>
        <stp xml:space="preserve">
EUR12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4"/>
      </tp>
    </main>
    <main first="pldatasource.rhistoryrtdserver">
      <tp>
        <v>37851</v>
        <stp/>
        <stp>{9CB67A8D-311B-4811-B09C-BF7056AA5755}_x0000_</stp>
        <tr r="O60" s="6"/>
      </tp>
      <tp>
        <v>34705</v>
        <stp/>
        <stp>{20B51553-6E0E-415A-8A0B-0185873C50E4}_x0000_</stp>
        <tr r="O12" s="3"/>
      </tp>
      <tp>
        <v>33029</v>
        <stp/>
        <stp>{65CFAAD2-83D3-4B99-8BC5-B13E05DEDAA7}_x0000_</stp>
        <tr r="O72" s="4"/>
      </tp>
      <tp>
        <v>36229</v>
        <stp/>
        <stp>{E8AA9541-A263-4D5E-A5C1-EE18FEF0FAD6}_x0000_</stp>
        <tr r="O12" s="4"/>
      </tp>
      <tp>
        <v>32875</v>
        <stp/>
        <stp>{95BE27B8-EF1A-4B07-ACCC-CD927B4BFFBB}_x0000_</stp>
        <tr r="O126" s="2"/>
      </tp>
      <tp>
        <v>35048</v>
        <stp/>
        <stp>{ADF1716C-87EC-425F-9EE9-4A7141EDA524}_x0000_</stp>
        <tr r="O35" s="1"/>
      </tp>
    </main>
    <main first="pldatasource.rtgetrtdserver">
      <tp>
        <v>-0.28400000000000003</v>
        <stp/>
        <stp xml:space="preserve">
EUR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4"/>
      </tp>
    </main>
    <main first="pldatasource.rhistoryrtdserver">
      <tp>
        <v>34705</v>
        <stp/>
        <stp>{AAAE3CE1-66C1-416C-847A-36B25B92B8FC}_x0000_</stp>
        <tr r="O113" s="2"/>
      </tp>
      <tp>
        <v>34705</v>
        <stp/>
        <stp>{BD03484E-5B91-42EC-B1B2-5D6B937F911F}_x0000_</stp>
        <tr r="O29" s="6"/>
      </tp>
      <tp>
        <v>37502</v>
        <stp/>
        <stp>{D6CB52DE-1074-4239-8CBE-C70D364BB57A}_x0000_</stp>
        <tr r="O8" s="1"/>
      </tp>
      <tp>
        <v>43599</v>
        <stp/>
        <stp>{9EE85874-98D9-4FEB-A745-B1EA5C4C2F90}_x0000_</stp>
        <tr r="O35" s="2"/>
      </tp>
      <tp>
        <v>40164</v>
        <stp/>
        <stp>{2B7D1A24-306A-4BF4-AA47-4A99BA3E021D}_x0000_</stp>
        <tr r="O52" s="5"/>
      </tp>
    </main>
    <main first="pldatasource.rtgetrtdserver">
      <tp>
        <v>-0.39</v>
        <stp/>
        <stp xml:space="preserve">
EUR21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4"/>
      </tp>
      <tp>
        <v>0.38600000000000001</v>
        <stp/>
        <stp xml:space="preserve">
USD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6" s="2"/>
      </tp>
    </main>
    <main first="pldatasource.rhistoryrtdserver">
      <tp>
        <v>36271</v>
        <stp/>
        <stp>{AF4D9F7A-57D7-48CB-B923-FA822F43507F}_x0000_</stp>
        <tr r="O145" s="4"/>
      </tp>
      <tp>
        <v>37083</v>
        <stp/>
        <stp>{9C65772C-D382-4CB0-AA7A-4344F55A948E}_x0000_</stp>
        <tr r="O127" s="4"/>
      </tp>
      <tp>
        <v>43734</v>
        <stp/>
        <stp>{E824B895-589F-42F7-A428-E2846F626B61}_x0000_</stp>
        <tr r="O38" s="4"/>
      </tp>
    </main>
    <main first="pldatasource.rhistoryrtdserver">
      <tp>
        <v>40599</v>
        <stp/>
        <stp>{76D82586-E325-4C8B-A60E-B5BE6D4584B2}_x0000_</stp>
        <tr r="O167" s="4"/>
      </tp>
    </main>
    <main first="pldatasource.rtgetrtdserver">
      <tp>
        <v>-0.38</v>
        <stp/>
        <stp xml:space="preserve">
EUR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4"/>
      </tp>
    </main>
    <main first="pldatasource.rhistoryrtdserver">
      <tp>
        <v>34705</v>
        <stp/>
        <stp>{DF026071-5F69-434B-816C-73975423C74F}_x0000_</stp>
        <tr r="O38" s="6"/>
      </tp>
      <tp>
        <v>35298</v>
        <stp/>
        <stp>{0C70D9E1-C923-4F75-AAE6-8EEB6BE955B3}_x0000_</stp>
        <tr r="O124" s="2"/>
      </tp>
      <tp>
        <v>32875</v>
        <stp/>
        <stp>{5ED93392-BFC8-404F-A359-319A5DD55BF1}_x0000_</stp>
        <tr r="O91" s="2"/>
      </tp>
      <tp>
        <v>41204</v>
        <stp/>
        <stp>{8B1096E4-2A5B-4068-B757-1A42AA388C45}_x0000_</stp>
        <tr r="O12" s="1"/>
      </tp>
      <tp>
        <v>39450</v>
        <stp/>
        <stp>{25B26631-D05A-4054-89A5-99FBB47F84EF}_x0000_</stp>
        <tr r="O32" s="4"/>
      </tp>
      <tp>
        <v>34705</v>
        <stp/>
        <stp>{4B86E798-C70B-4DBA-B4EE-0455E8AE5FB4}_x0000_</stp>
        <tr r="O82" s="4"/>
      </tp>
      <tp>
        <v>34705</v>
        <stp/>
        <stp>{EB7F2565-C345-4B30-A696-7FA961E9CFF8}_x0000_</stp>
        <tr r="O27" s="3"/>
      </tp>
      <tp>
        <v>35655</v>
        <stp/>
        <stp>{D02E96EF-85DA-47BB-B533-387FBAC199F9}_x0000_</stp>
        <tr r="O33" s="3"/>
      </tp>
    </main>
    <main first="pldatasource.rtgetrtdserver">
      <tp>
        <v>0.27500000000000002</v>
        <stp/>
        <stp xml:space="preserve">
USD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3" s="2"/>
      </tp>
      <tp>
        <v>0.35199999999999998</v>
        <stp/>
        <stp>_x0008_GBP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6"/>
      </tp>
      <tp>
        <v>-0.37</v>
        <stp/>
        <stp>_x0008_EUR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4"/>
      </tp>
    </main>
    <main first="pldatasource.rhistoryrtdserver">
      <tp>
        <v>36322</v>
        <stp/>
        <stp>{A8B69F56-7F75-4E99-8BDB-89C64F2FE85E}_x0000_</stp>
        <tr r="O24" s="5"/>
      </tp>
      <tp>
        <v>38005</v>
        <stp/>
        <stp>{90932F2D-BFAE-41E8-A544-93B64B99FBF6}_x0000_</stp>
        <tr r="O9" s="6"/>
      </tp>
      <tp t="s">
        <v>Invalid RIC(s): EURIBOR7MD=</v>
        <stp/>
        <stp>{5CC55A4D-4D6F-47A5-BCB8-CAB83883BA3F}_x0000_</stp>
        <tr r="O186" s="4"/>
      </tp>
    </main>
    <main first="pldatasource.rhistoryrtdserver">
      <tp>
        <v>43734</v>
        <stp/>
        <stp>{9EA44942-9B30-4976-A574-FECD8B25315C}_x0000_</stp>
        <tr r="O54" s="4"/>
      </tp>
      <tp>
        <v>34561</v>
        <stp/>
        <stp>{43F31C8A-D8F6-428C-B2E6-41F76BB862D4}_x0000_</stp>
        <tr r="O107" s="4"/>
      </tp>
      <tp>
        <v>43587</v>
        <stp/>
        <stp>{14672765-E505-4351-9EB5-8695F1CE0147}_x0000_</stp>
        <tr r="O77" s="2"/>
      </tp>
      <tp>
        <v>36322</v>
        <stp/>
        <stp>{BEED4FA8-F2E8-47A4-8E32-A55C58A29258}_x0000_</stp>
        <tr r="O27" s="5"/>
      </tp>
      <tp>
        <v>37112</v>
        <stp/>
        <stp>{A3A332C1-1496-43E1-97AF-FA9EE4782653}_x0000_</stp>
        <tr r="O13" s="2"/>
      </tp>
      <tp>
        <v>33637</v>
        <stp/>
        <stp>{0EEA0C16-C166-4930-8A99-6AD94C52F394}_x0000_</stp>
        <tr r="O50" s="1"/>
      </tp>
      <tp>
        <v>35102</v>
        <stp/>
        <stp>{36278F62-D6E9-4FF4-855B-3D824CCFFBC5}_x0000_</stp>
        <tr r="O47" s="5"/>
      </tp>
    </main>
    <main first="pldatasource.rtgetrtdserver">
      <tp>
        <v>-0.4</v>
        <stp/>
        <stp xml:space="preserve">
EUR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4"/>
      </tp>
      <tp>
        <v>0.255</v>
        <stp/>
        <stp xml:space="preserve">
USD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3" s="2"/>
      </tp>
      <tp>
        <v>0.35389999999999999</v>
        <stp/>
        <stp>_x0008_GBP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6"/>
      </tp>
      <tp>
        <v>-0.36199999999999999</v>
        <stp/>
        <stp>_x0008_EUR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4"/>
      </tp>
    </main>
    <main first="pldatasource.rhistoryrtdserver">
      <tp>
        <v>41918</v>
        <stp/>
        <stp>{0738F011-A4D4-4642-A61A-F84A95C7A5D2}_x0000_</stp>
        <tr r="O137" s="4"/>
      </tp>
      <tp>
        <v>37112</v>
        <stp/>
        <stp>{CBAC6C38-82BD-49B1-8455-779D940F783D}_x0000_</stp>
        <tr r="O9" s="2"/>
      </tp>
      <tp>
        <v>37502</v>
        <stp/>
        <stp>{05DC36DC-0279-451E-88D0-9AB2AA9C4E55}_x0000_</stp>
        <tr r="O9" s="1"/>
      </tp>
      <tp>
        <v>43650</v>
        <stp/>
        <stp>{8CF94E4F-54FE-4141-85FD-A3D8486CD7A5}_x0000_</stp>
        <tr r="O63" s="2"/>
      </tp>
      <tp>
        <v>34705</v>
        <stp/>
        <stp>{17259056-3879-4A04-880C-0224FECA6C5F}_x0000_</stp>
        <tr r="O43" s="6"/>
      </tp>
      <tp>
        <v>39245</v>
        <stp/>
        <stp>{8EA73F61-EC9E-44BA-BF94-0D0E75B37F5A}_x0000_</stp>
        <tr r="O132" s="2"/>
      </tp>
      <tp>
        <v>36020</v>
        <stp/>
        <stp>{22B36A92-C154-487F-B3D3-A4769EF56AB3}_x0000_</stp>
        <tr r="O59" s="6"/>
      </tp>
      <tp>
        <v>41912</v>
        <stp/>
        <stp>{93A62343-75C5-47F0-8FE4-297B913DC1E1}_x0000_</stp>
        <tr r="O85" s="4"/>
      </tp>
    </main>
    <main first="pldatasource.rhistoryrtdserver">
      <tp>
        <v>43587</v>
        <stp/>
        <stp>{C2FF277E-CC2C-4506-B3C4-5D62AED24A08}_x0000_</stp>
        <tr r="O80" s="2"/>
      </tp>
      <tp>
        <v>34001</v>
        <stp/>
        <stp>{884C8116-8606-4E33-A666-7B00D15821B7}_x0000_</stp>
        <tr r="O46" s="5"/>
      </tp>
    </main>
    <main first="pldatasource.rtgetrtdserver">
      <tp>
        <v>-0.34</v>
        <stp/>
        <stp xml:space="preserve">
EUR21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4"/>
      </tp>
      <tp>
        <v>6.2E-2</v>
        <stp/>
        <stp xml:space="preserve">	GBPS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6"/>
      </tp>
    </main>
    <main first="pldatasource.rhistoryrtdserver">
      <tp>
        <v>43739</v>
        <stp/>
        <stp>{0D5A86FC-EBD6-49A2-A2CD-0CFEFD674A22}_x0000_</stp>
        <tr r="O15" s="5"/>
      </tp>
      <tp>
        <v>34705</v>
        <stp/>
        <stp>{6419F781-A480-46C8-A945-4AF3FBB3B029}_x0000_</stp>
        <tr r="O96" s="2"/>
      </tp>
      <tp>
        <v>38007</v>
        <stp/>
        <stp>{7A9524FF-C058-4C6D-B2BE-00F145388B40}_x0000_</stp>
        <tr r="O135" s="4"/>
      </tp>
      <tp>
        <v>43734</v>
        <stp/>
        <stp>{AD1A0547-349B-46E7-A4CF-F8567D1F5506}_x0000_</stp>
        <tr r="O45" s="4"/>
      </tp>
      <tp>
        <v>35048</v>
        <stp/>
        <stp>{FF096781-AF6E-4212-A1A9-5F33E06AE09A}_x0000_</stp>
        <tr r="O34" s="1"/>
      </tp>
    </main>
    <main first="pldatasource.rtgetrtdserver">
      <tp>
        <v>-0.30399999999999999</v>
        <stp/>
        <stp xml:space="preserve">
EUR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4"/>
      </tp>
      <tp>
        <v>-0.24</v>
        <stp/>
        <stp xml:space="preserve">
EUR12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4"/>
      </tp>
      <tp>
        <v>0.34600000000000003</v>
        <stp/>
        <stp xml:space="preserve">
USD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6" s="2"/>
      </tp>
      <tp>
        <v>0.3851</v>
        <stp/>
        <stp>_x0008_GBP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6"/>
      </tp>
      <tp>
        <v>-0.34900000000000003</v>
        <stp/>
        <stp>_x0008_EUR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4"/>
      </tp>
    </main>
    <main first="pldatasource.rhistoryrtdserver">
      <tp>
        <v>43587</v>
        <stp/>
        <stp>{C677F76C-0915-4828-B2E8-0F8F9058DD98}_x0000_</stp>
        <tr r="O47" s="2"/>
      </tp>
      <tp>
        <v>34705</v>
        <stp/>
        <stp>{5DF2582A-A353-4595-9B33-3F8264067367}_x0000_</stp>
        <tr r="O89" s="4"/>
      </tp>
    </main>
    <main first="pldatasource.rhistoryrtdserver">
      <tp>
        <v>32875</v>
        <stp/>
        <stp>{9BDD055A-8B5D-4A94-9382-075DFA01FB1D}_x0000_</stp>
        <tr r="O27" s="1"/>
      </tp>
      <tp>
        <v>37627</v>
        <stp/>
        <stp>{F143DC47-FA47-432C-B4A6-25A50208CAC5}_x0000_</stp>
        <tr r="O5" s="5"/>
      </tp>
      <tp>
        <v>43587</v>
        <stp/>
        <stp>{B4332DEC-583A-4AD2-BC8F-AA03B378FF32}_x0000_</stp>
        <tr r="O67" s="2"/>
      </tp>
      <tp>
        <v>37497</v>
        <stp/>
        <stp>{02147AC8-18B1-4C1B-A121-BD17385A482C}_x0000_</stp>
        <tr r="O10" s="1"/>
      </tp>
      <tp>
        <v>35048</v>
        <stp/>
        <stp>{355320C1-63B5-4281-8E75-4B72F2AD7DBE}_x0000_</stp>
        <tr r="O32" s="1"/>
      </tp>
      <tp>
        <v>34928</v>
        <stp/>
        <stp>{260530C6-D4B3-4389-81E0-4BF1DC7DC74F}_x0000_</stp>
        <tr r="O35" s="3"/>
      </tp>
      <tp>
        <v>36130</v>
        <stp/>
        <stp>{9A55D4DF-1CE6-4F70-A714-D8492A23670B}_x0000_</stp>
        <tr r="O150" s="4"/>
      </tp>
      <tp>
        <v>43650</v>
        <stp/>
        <stp>{469260DD-429E-4F10-92AC-BFAB1E833278}_x0000_</stp>
        <tr r="O70" s="2"/>
      </tp>
      <tp>
        <v>34705</v>
        <stp/>
        <stp>{005674B7-0246-4C2C-955B-B52DCE1111FC}_x0000_</stp>
        <tr r="O25" s="3"/>
      </tp>
      <tp>
        <v>34837</v>
        <stp/>
        <stp>{1692FAC1-1880-40E1-8206-3D79E622F89A}_x0000_</stp>
        <tr r="O45" s="5"/>
      </tp>
      <tp>
        <v>34705</v>
        <stp/>
        <stp>{B6E9F837-1EB6-42FF-B26C-0FC33FCFD6E0}_x0000_</stp>
        <tr r="O13" s="3"/>
      </tp>
      <tp>
        <v>35048</v>
        <stp/>
        <stp>{71CD7541-B24D-4B05-816C-F2081D2B3DC8}_x0000_</stp>
        <tr r="O36" s="1"/>
      </tp>
      <tp>
        <v>32875</v>
        <stp/>
        <stp>{0966D33A-76BB-4F97-8256-855BFE25BB5E}_x0000_</stp>
        <tr r="O120" s="2"/>
      </tp>
      <tp>
        <v>37112</v>
        <stp/>
        <stp>{344CD0AD-F69C-4C4D-A473-F0C03B8EBC00}_x0000_</stp>
        <tr r="O7" s="2"/>
      </tp>
    </main>
    <main first="pldatasource.rtgetrtdserver">
      <tp>
        <v>0.52300000000000002</v>
        <stp/>
        <stp>_x0008_GBP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6"/>
      </tp>
      <tp>
        <v>0.41540000000000005</v>
        <stp/>
        <stp>_x0008_GBP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6"/>
      </tp>
      <tp>
        <v>-0.28600000000000003</v>
        <stp/>
        <stp>_x0008_EUR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4"/>
      </tp>
      <tp>
        <v>-0.34</v>
        <stp/>
        <stp>_x0008_EUR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4"/>
      </tp>
      <tp>
        <v>0.21</v>
        <stp/>
        <stp>_x0008_SE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>
        <v>0.16</v>
        <stp/>
        <stp>_x0008_SE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>
        <v>0.16</v>
        <stp/>
        <stp>_x0008_SE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>
        <v>0.63</v>
        <stp/>
        <stp>_x0008_NO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3"/>
      </tp>
      <tp>
        <v>0.62</v>
        <stp/>
        <stp>_x0008_NO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3"/>
      </tp>
      <tp>
        <v>0.57500000000000007</v>
        <stp/>
        <stp>_x0008_NO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3"/>
      </tp>
      <tp>
        <v>-0.1308</v>
        <stp/>
        <stp>_x0008_DK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5"/>
      </tp>
    </main>
    <main first="pldatasource.rhistoryrtdserver">
      <tp>
        <v>37112</v>
        <stp/>
        <stp>{B3639F8C-D442-4751-8D7F-17A4A62A55AF}_x0000_</stp>
        <tr r="O5" s="2"/>
      </tp>
      <tp>
        <v>32875</v>
        <stp/>
        <stp>{8E1AF036-0A93-4D1A-8438-6758EA10ACAB}_x0000_</stp>
        <tr r="O27" s="6"/>
      </tp>
      <tp>
        <v>34705</v>
        <stp/>
        <stp>{56452BF5-43BE-4619-8DD7-EEEFD82BB030}_x0000_</stp>
        <tr r="O29" s="3"/>
      </tp>
      <tp>
        <v>40998</v>
        <stp/>
        <stp>{112A5126-82CF-4163-9431-0B63FBABC6B5}_x0000_</stp>
        <tr r="O21" s="2"/>
      </tp>
      <tp>
        <v>35591</v>
        <stp/>
        <stp>{6A378E89-D294-4386-830C-490B7155DD33}_x0000_</stp>
        <tr r="O25" s="1"/>
      </tp>
      <tp>
        <v>36020</v>
        <stp/>
        <stp>{DE11F506-4C2E-42CD-9529-5F810DA1EA3F}_x0000_</stp>
        <tr r="O121" s="4"/>
      </tp>
      <tp>
        <v>43587</v>
        <stp/>
        <stp>{D1EB316F-D28F-43C7-9FD6-A74B53982CA4}_x0000_</stp>
        <tr r="O82" s="2"/>
      </tp>
      <tp>
        <v>36229</v>
        <stp/>
        <stp>{95C85636-F2B9-4DC8-B2DA-371F700B2796}_x0000_</stp>
        <tr r="O7" s="4"/>
      </tp>
      <tp>
        <v>34705</v>
        <stp/>
        <stp>{0273C224-426A-4B62-93BD-6290602CEFCA}_x0000_</stp>
        <tr r="O30" s="6"/>
      </tp>
      <tp>
        <v>35696</v>
        <stp/>
        <stp>{0D9303BE-EB18-4994-AD75-80D187FA67C7}_x0000_</stp>
        <tr r="O26" s="3"/>
      </tp>
      <tp t="s">
        <v>Invalid RIC(s): EURIBOR2WD=</v>
        <stp/>
        <stp>{55EAF40B-0F0C-4C3B-80AB-93751E017494}_x0000_</stp>
        <tr r="O178" s="4"/>
      </tp>
      <tp>
        <v>35766</v>
        <stp/>
        <stp>{321041CA-A514-4B89-85B4-D48F6F43B837}_x0000_</stp>
        <tr r="O23" s="6"/>
      </tp>
      <tp>
        <v>34988</v>
        <stp/>
        <stp>{8D91055A-E337-4FBF-967E-E4C12AF1242D}_x0000_</stp>
        <tr r="O23" s="5"/>
      </tp>
      <tp>
        <v>35655</v>
        <stp/>
        <stp>{DD216DDB-9374-4BE5-8303-8C923F6A4835}_x0000_</stp>
        <tr r="O31" s="3"/>
      </tp>
    </main>
    <main first="pldatasource.rtgetrtdserver">
      <tp>
        <v>-0.35000000000000003</v>
        <stp/>
        <stp xml:space="preserve">
EUR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4"/>
      </tp>
    </main>
    <main first="pldatasource.rhistoryrtdserver">
      <tp>
        <v>34001</v>
        <stp/>
        <stp>{482D45DF-EC36-4A16-9C7E-4DEAC53C6153}_x0000_</stp>
        <tr r="O42" s="5"/>
      </tp>
    </main>
    <main first="pldatasource.rtgetrtdserver">
      <tp>
        <v>-0.316</v>
        <stp/>
        <stp xml:space="preserve">	EUREST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4"/>
      </tp>
      <tp>
        <v>-0.35600000000000004</v>
        <stp/>
        <stp xml:space="preserve">	EUREST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4"/>
      </tp>
      <tp>
        <v>-0.47800000000000004</v>
        <stp/>
        <stp xml:space="preserve">	EUREST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4"/>
      </tp>
      <tp>
        <v>-0.51300000000000001</v>
        <stp/>
        <stp xml:space="preserve">	EUREST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4"/>
      </tp>
      <tp>
        <v>-0.39900000000000002</v>
        <stp/>
        <stp xml:space="preserve">	EUREST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4"/>
      </tp>
      <tp>
        <v>-0.44</v>
        <stp/>
        <stp xml:space="preserve">	EUREST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4"/>
      </tp>
      <tp>
        <v>-0.54900000000000004</v>
        <stp/>
        <stp xml:space="preserve">	EUREST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4"/>
      </tp>
      <tp>
        <v>-0.55900000000000005</v>
        <stp/>
        <stp xml:space="preserve">	EUREST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4"/>
      </tp>
      <tp>
        <v>-0.56100000000000005</v>
        <stp/>
        <stp xml:space="preserve">	EUREST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4"/>
      </tp>
    </main>
    <main first="pldatasource.rhistoryrtdserver">
      <tp>
        <v>37120</v>
        <stp/>
        <stp>{AFD38175-D93A-4938-A93A-0CE860E556F8}_x0000_</stp>
        <tr r="O159" s="4"/>
      </tp>
      <tp>
        <v>36907</v>
        <stp/>
        <stp>{52D78F42-1C5A-4F64-89AC-35FC26DFA603}_x0000_</stp>
        <tr r="O23" s="4"/>
      </tp>
    </main>
    <main first="pldatasource.rtgetrtdserver">
      <tp>
        <v>-0.255</v>
        <stp/>
        <stp xml:space="preserve">	EUREON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4"/>
      </tp>
      <tp>
        <v>-0.29799999999999999</v>
        <stp/>
        <stp xml:space="preserve">	EUREON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4"/>
      </tp>
      <tp>
        <v>-0.41600000000000004</v>
        <stp/>
        <stp xml:space="preserve">	EUREON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4"/>
      </tp>
      <tp>
        <v>-0.45400000000000001</v>
        <stp/>
        <stp xml:space="preserve">	EUREON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4"/>
      </tp>
      <tp>
        <v>-0.34200000000000003</v>
        <stp/>
        <stp xml:space="preserve">	EUREON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4"/>
      </tp>
      <tp>
        <v>-0.38200000000000001</v>
        <stp/>
        <stp xml:space="preserve">	EUREON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4"/>
      </tp>
      <tp>
        <v>-0.48130000000000001</v>
        <stp/>
        <stp xml:space="preserve">	EUREO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4"/>
      </tp>
      <tp>
        <v>-0.47800000000000004</v>
        <stp/>
        <stp xml:space="preserve">	EUREON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4"/>
      </tp>
      <tp>
        <v>-0.48430000000000001</v>
        <stp/>
        <stp xml:space="preserve">	EUREO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4"/>
      </tp>
      <tp>
        <v>0.28300000000000003</v>
        <stp/>
        <stp xml:space="preserve">
USD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5" s="2"/>
      </tp>
      <tp>
        <v>0.56700000000000006</v>
        <stp/>
        <stp>_x0008_GBP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6"/>
      </tp>
      <tp>
        <v>0.45200000000000001</v>
        <stp/>
        <stp>_x0008_GBP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6"/>
      </tp>
      <tp>
        <v>-0.27</v>
        <stp/>
        <stp>_x0008_EUR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4"/>
      </tp>
      <tp>
        <v>-0.32</v>
        <stp/>
        <stp>_x0008_EUR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4"/>
      </tp>
    </main>
    <main first="pldatasource.rhistoryrtdserver">
      <tp>
        <v>39951</v>
        <stp/>
        <stp>{49616603-A863-4D2A-8D5D-8383BE1BA75B}_x0000_</stp>
        <tr r="O16" s="3"/>
      </tp>
      <tp>
        <v>34705</v>
        <stp/>
        <stp>{B6BE50F0-E167-4E96-AF31-C88D27EA2D99}_x0000_</stp>
        <tr r="O105" s="2"/>
      </tp>
      <tp>
        <v>37502</v>
        <stp/>
        <stp>{66196414-D45E-4AA0-B4FC-9B86B6D3230E}_x0000_</stp>
        <tr r="O7" s="1"/>
      </tp>
      <tp>
        <v>40947</v>
        <stp/>
        <stp>{7E2BAAB6-4409-4E34-8BCE-60C71EAAC944}_x0000_</stp>
        <tr r="O57" s="1"/>
      </tp>
    </main>
    <main first="pldatasource.rhistoryrtdserver">
      <tp>
        <v>41204</v>
        <stp/>
        <stp>{DCCBB877-685C-4BE1-A1DE-BEC87F433D43}_x0000_</stp>
        <tr r="O17" s="1"/>
      </tp>
      <tp>
        <v>32875</v>
        <stp/>
        <stp>{B0DEA41F-72A4-4D17-B4A3-07794B3DAFEB}_x0000_</stp>
        <tr r="O50" s="6"/>
      </tp>
      <tp>
        <v>43734</v>
        <stp/>
        <stp>{C37343CD-ED21-456B-AA08-337B7BB9DD91}_x0000_</stp>
        <tr r="O52" s="4"/>
      </tp>
      <tp>
        <v>43650</v>
        <stp/>
        <stp>{483734C2-00AA-4B5D-80A3-77F79F8DC716}_x0000_</stp>
        <tr r="O69" s="2"/>
      </tp>
      <tp>
        <v>35048</v>
        <stp/>
        <stp>{890EE998-98E6-4628-B903-EE5A6613995E}_x0000_</stp>
        <tr r="O38" s="1"/>
      </tp>
      <tp>
        <v>37112</v>
        <stp/>
        <stp>{0A02B7AA-342B-4F0A-8D3D-B7CF93105E32}_x0000_</stp>
        <tr r="O8" s="2"/>
      </tp>
      <tp>
        <v>37502</v>
        <stp/>
        <stp>{85A1C871-262A-49C4-A36E-8FAF8924AA9C}_x0000_</stp>
        <tr r="O6" s="1"/>
      </tp>
      <tp>
        <v>34705</v>
        <stp/>
        <stp>{C1E39738-77EC-4EEF-A2CF-61C89109DCF0}_x0000_</stp>
        <tr r="O44" s="6"/>
      </tp>
      <tp>
        <v>34705</v>
        <stp/>
        <stp>{FA9F9F60-59DA-4080-B051-A878B3743827}_x0000_</stp>
        <tr r="O107" s="2"/>
      </tp>
      <tp>
        <v>39542</v>
        <stp/>
        <stp>{0427175E-685D-47C3-A33A-C3845E38A06F}_x0000_</stp>
        <tr r="O51" s="5"/>
      </tp>
      <tp>
        <v>43587</v>
        <stp/>
        <stp>{C4CCD404-0453-460D-8AEB-521717AECBEE}_x0000_</stp>
        <tr r="O84" s="2"/>
      </tp>
    </main>
    <main first="pldatasource.rtgetrtdserver">
      <tp>
        <v>-0.4</v>
        <stp/>
        <stp xml:space="preserve">
EUR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4"/>
      </tp>
      <tp>
        <v>0.26300000000000001</v>
        <stp/>
        <stp xml:space="preserve">
USD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5" s="2"/>
      </tp>
      <tp>
        <v>0.63100000000000001</v>
        <stp/>
        <stp>_x0008_GBP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6"/>
      </tp>
      <tp>
        <v>0.56300000000000006</v>
        <stp/>
        <stp>_x0008_GBP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6"/>
      </tp>
      <tp>
        <v>-0.32</v>
        <stp/>
        <stp>_x0008_EUR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4"/>
      </tp>
      <tp>
        <v>-0.27100000000000002</v>
        <stp/>
        <stp>_x0008_EUR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4"/>
      </tp>
    </main>
    <main first="pldatasource.rhistoryrtdserver">
      <tp>
        <v>38280</v>
        <stp/>
        <stp>{C4D70A31-5737-4B2F-A959-615B1B784816}_x0000_</stp>
        <tr r="O33" s="5"/>
      </tp>
      <tp>
        <v>34705</v>
        <stp/>
        <stp>{CEB54264-CB7B-40FF-82D9-52E497D40D2D}_x0000_</stp>
        <tr r="O100" s="4"/>
      </tp>
      <tp>
        <v>32875</v>
        <stp/>
        <stp>{A3CE8A77-1B40-4110-9105-CA9CFD018D5F}_x0000_</stp>
        <tr r="O121" s="2"/>
      </tp>
      <tp>
        <v>36322</v>
        <stp/>
        <stp>{6A5DE30A-E897-420A-9C05-3280C4FD3E59}_x0000_</stp>
        <tr r="O37" s="5"/>
      </tp>
    </main>
    <main first="pldatasource.rhistoryrtdserver">
      <tp>
        <v>36130</v>
        <stp/>
        <stp>{ECC9D550-ACF9-4B95-B17B-ABEBC1ADEEF3}_x0000_</stp>
        <tr r="O149" s="4"/>
      </tp>
      <tp>
        <v>37628</v>
        <stp/>
        <stp>{CEE81265-34E4-4714-BD45-265CCA632777}_x0000_</stp>
        <tr r="O44" s="1"/>
      </tp>
      <tp>
        <v>35648</v>
        <stp/>
        <stp>{3E76FE38-F915-4126-AF36-03BB1E86932A}_x0000_</stp>
        <tr r="O130" s="2"/>
      </tp>
      <tp>
        <v>36020</v>
        <stp/>
        <stp>{097612EF-8311-4CFC-86D1-05EF1000EC66}_x0000_</stp>
        <tr r="O131" s="4"/>
      </tp>
      <tp>
        <v>37112</v>
        <stp/>
        <stp>{60EF6DB9-2AAF-430E-BEC6-B8791F58D3F4}_x0000_</stp>
        <tr r="O10" s="2"/>
      </tp>
      <tp>
        <v>37948</v>
        <stp/>
        <stp>{D552CBBC-7563-4545-8CBC-AB210CBC609B}_x0000_</stp>
        <tr r="O150" s="2"/>
      </tp>
      <tp>
        <v>41912</v>
        <stp/>
        <stp>{B9D7F7D0-9514-48FE-AA0D-A7F0753AD75D}_x0000_</stp>
        <tr r="O87" s="4"/>
      </tp>
      <tp>
        <v>34705</v>
        <stp/>
        <stp>{7E173B3A-7C3E-40F3-8263-840A899C08A5}_x0000_</stp>
        <tr r="O112" s="2"/>
      </tp>
      <tp>
        <v>40164</v>
        <stp/>
        <stp>{75BD7676-DF57-4740-85AD-4152744D3ABD}_x0000_</stp>
        <tr r="O53" s="5"/>
      </tp>
      <tp>
        <v>43587</v>
        <stp/>
        <stp>{9C87A8D4-39A6-4242-8E20-FC75FEF68501}_x0000_</stp>
        <tr r="O78" s="2"/>
      </tp>
      <tp>
        <v>43587</v>
        <stp/>
        <stp>{79042F48-8440-40A6-A758-A0C7107F4F8B}_x0000_</stp>
        <tr r="O55" s="2"/>
      </tp>
      <tp>
        <v>36322</v>
        <stp/>
        <stp>{A37E0027-DCB3-4F9B-9059-835FD0D578CF}_x0000_</stp>
        <tr r="O34" s="5"/>
      </tp>
    </main>
    <main first="pldatasource.rtgetrtdserver">
      <tp>
        <v>8.2000000000000003E-2</v>
        <stp/>
        <stp xml:space="preserve">	GBPS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6"/>
      </tp>
      <tp>
        <v>-0.40600000000000003</v>
        <stp/>
        <stp xml:space="preserve">	EUREST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4"/>
      </tp>
      <tp>
        <v>-0.36599999999999999</v>
        <stp/>
        <stp xml:space="preserve">	EUREST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4"/>
      </tp>
      <tp>
        <v>-0.49000000000000005</v>
        <stp/>
        <stp xml:space="preserve">	EUREST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4"/>
      </tp>
      <tp>
        <v>-0.44900000000000001</v>
        <stp/>
        <stp xml:space="preserve">	EUREST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4"/>
      </tp>
      <tp>
        <v>-0.56300000000000006</v>
        <stp/>
        <stp xml:space="preserve">	EUREST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4"/>
      </tp>
      <tp>
        <v>-0.52800000000000002</v>
        <stp/>
        <stp xml:space="preserve">	EUREST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4"/>
      </tp>
      <tp>
        <v>-0.61099999999999999</v>
        <stp/>
        <stp xml:space="preserve">	EUREST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4"/>
      </tp>
      <tp>
        <v>-0.60899999999999999</v>
        <stp/>
        <stp xml:space="preserve">	EUREST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4"/>
      </tp>
      <tp>
        <v>-0.59899999999999998</v>
        <stp/>
        <stp xml:space="preserve">	EUREST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4"/>
      </tp>
      <tp>
        <v>-0.308</v>
        <stp/>
        <stp xml:space="preserve">	EUREON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4"/>
      </tp>
      <tp>
        <v>-0.26500000000000001</v>
        <stp/>
        <stp xml:space="preserve">	EUREON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4"/>
      </tp>
      <tp>
        <v>-0.39200000000000002</v>
        <stp/>
        <stp xml:space="preserve">	EUREON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4"/>
      </tp>
      <tp>
        <v>-0.35200000000000004</v>
        <stp/>
        <stp xml:space="preserve">	EUREON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4"/>
      </tp>
      <tp>
        <v>-0.46400000000000002</v>
        <stp/>
        <stp xml:space="preserve">	EUREON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4"/>
      </tp>
      <tp>
        <v>-0.42600000000000005</v>
        <stp/>
        <stp xml:space="preserve">	EUREON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4"/>
      </tp>
      <tp>
        <v>-0.50030000000000008</v>
        <stp/>
        <stp xml:space="preserve">	EUREO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4"/>
      </tp>
      <tp>
        <v>-0.48800000000000004</v>
        <stp/>
        <stp xml:space="preserve">	EUREON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4"/>
      </tp>
      <tp>
        <v>-0.49520000000000003</v>
        <stp/>
        <stp xml:space="preserve">	EUREO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4"/>
      </tp>
      <tp>
        <v>-0.53500000000000003</v>
        <stp/>
        <stp xml:space="preserve">	EUREST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4"/>
      </tp>
      <tp>
        <v>-0.54300000000000004</v>
        <stp/>
        <stp xml:space="preserve">	EUREST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4"/>
      </tp>
      <tp>
        <v>-0.53800000000000003</v>
        <stp/>
        <stp xml:space="preserve">	EUREST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4"/>
      </tp>
      <tp>
        <v>-0.55500000000000005</v>
        <stp/>
        <stp xml:space="preserve">	EUREST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4"/>
      </tp>
      <tp>
        <v>-0.53500000000000003</v>
        <stp/>
        <stp xml:space="preserve">	EUREST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4"/>
      </tp>
      <tp>
        <v>-0.52400000000000002</v>
        <stp/>
        <stp xml:space="preserve">	EUREST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4"/>
      </tp>
      <tp>
        <v>-0.54</v>
        <stp/>
        <stp xml:space="preserve">	EUREST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4"/>
      </tp>
      <tp>
        <v>-0.54900000000000004</v>
        <stp/>
        <stp xml:space="preserve">	EUREST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4"/>
      </tp>
      <tp>
        <v>-0.52800000000000002</v>
        <stp/>
        <stp xml:space="preserve">	EUREST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4"/>
      </tp>
      <tp>
        <v>-0.52100000000000002</v>
        <stp/>
        <stp xml:space="preserve">	EUREST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4"/>
      </tp>
      <tp>
        <v>-0.53800000000000003</v>
        <stp/>
        <stp xml:space="preserve">	EUREST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4"/>
      </tp>
      <tp>
        <v>-0.53400000000000003</v>
        <stp/>
        <stp xml:space="preserve">	EUREST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4"/>
      </tp>
      <tp>
        <v>-0.47260000000000002</v>
        <stp/>
        <stp xml:space="preserve">	EUREO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4"/>
      </tp>
      <tp>
        <v>-0.46920000000000001</v>
        <stp/>
        <stp xml:space="preserve">	EUREON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4"/>
      </tp>
      <tp>
        <v>-0.45810000000000001</v>
        <stp/>
        <stp xml:space="preserve">	EUREO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4"/>
      </tp>
      <tp>
        <v>-0.45430000000000004</v>
        <stp/>
        <stp xml:space="preserve">	EUREO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4"/>
      </tp>
      <tp>
        <v>-0.46590000000000004</v>
        <stp/>
        <stp xml:space="preserve">	EUREON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4"/>
      </tp>
      <tp>
        <v>-0.46210000000000001</v>
        <stp/>
        <stp xml:space="preserve">	EUREO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4"/>
      </tp>
      <tp>
        <v>-0.43</v>
        <stp/>
        <stp xml:space="preserve">	EUREO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4"/>
      </tp>
      <tp>
        <v>-0.4501</v>
        <stp/>
        <stp xml:space="preserve">	EUREO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4"/>
      </tp>
      <tp>
        <v>-0.44420000000000004</v>
        <stp/>
        <stp xml:space="preserve">	EUREO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4"/>
      </tp>
      <tp>
        <v>-0.46</v>
        <stp/>
        <stp xml:space="preserve">	EUREO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4"/>
      </tp>
      <tp>
        <v>-0.46</v>
        <stp/>
        <stp xml:space="preserve">	EUREO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4"/>
      </tp>
      <tp>
        <v>-0.45900000000000002</v>
        <stp/>
        <stp xml:space="preserve">	EUREO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4"/>
      </tp>
      <tp>
        <v>0.99</v>
        <stp/>
        <stp xml:space="preserve">	OINOK6MD=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3"/>
      </tp>
      <tp>
        <v>1.05</v>
        <stp/>
        <stp xml:space="preserve">	OINOK3MD=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3"/>
      </tp>
      <tp>
        <v>0.88</v>
        <stp/>
        <stp xml:space="preserve">	OINOK2MD=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3"/>
      </tp>
      <tp>
        <v>0.57999999999999996</v>
        <stp/>
        <stp xml:space="preserve">	OINOK1MD=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3"/>
      </tp>
      <tp>
        <v>0.34</v>
        <stp/>
        <stp xml:space="preserve">	OINOKSWD=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3"/>
      </tp>
      <tp t="s">
        <v xml:space="preserve">15X18 </v>
        <stp/>
        <stp xml:space="preserve">
EUR15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5" s="4"/>
      </tp>
      <tp t="s">
        <v>12X18</v>
        <stp/>
        <stp xml:space="preserve">
GBP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5" s="6"/>
      </tp>
      <tp t="s">
        <v>12X18</v>
        <stp/>
        <stp xml:space="preserve">
EUR12X18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7" s="4"/>
      </tp>
      <tp>
        <v>0.02</v>
        <stp/>
        <stp xml:space="preserve">	CIDKK6MD=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5"/>
      </tp>
      <tp>
        <v>-0.11670000000000001</v>
        <stp/>
        <stp xml:space="preserve">	CIDKK3MD=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5"/>
      </tp>
      <tp>
        <v>-0.25330000000000003</v>
        <stp/>
        <stp xml:space="preserve">	CIDKK2WD=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5"/>
      </tp>
      <tp>
        <v>-0.16</v>
        <stp/>
        <stp xml:space="preserve">	CIDKK2MD=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5"/>
      </tp>
      <tp>
        <v>0.23</v>
        <stp/>
        <stp xml:space="preserve">	CIDKK1YD=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5"/>
      </tp>
      <tp>
        <v>-0.20330000000000001</v>
        <stp/>
        <stp xml:space="preserve">	CIDKK1MD=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5"/>
      </tp>
      <tp>
        <v>0.12670000000000001</v>
        <stp/>
        <stp xml:space="preserve">	CIDKK9MD=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5"/>
      </tp>
      <tp>
        <v>-0.29670000000000002</v>
        <stp/>
        <stp xml:space="preserve">	CIDKKSWD=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5"/>
      </tp>
      <tp>
        <v>-0.2019</v>
        <stp/>
        <stp xml:space="preserve">	DKKAMTNC=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5"/>
      </tp>
      <tp>
        <v>-4.5999999999999999E-2</v>
        <stp/>
        <stp>_x000B_SEKAMTN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-5.5E-2</v>
        <stp/>
        <stp>_x000B_SEKAMTNS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-5.5E-2</v>
        <stp/>
        <stp>_x000B_SEKAMTNS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>
        <v>-7.3000000000000009E-2</v>
        <stp/>
        <stp>_x000B_SEKAMTN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-0.16500000000000001</v>
        <stp/>
        <stp>_x000B_SEKAMTN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>
        <v>-4.5000000000000005E-2</v>
        <stp/>
        <stp>_x000B_SEKAMTNS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-9.5000000000000001E-2</v>
        <stp/>
        <stp>_x000B_SEKAMTNS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>
        <v>-0.115</v>
        <stp/>
        <stp>_x000B_SEKAMTN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-0.12300000000000001</v>
        <stp/>
        <stp>_x000B_SEKAMTN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>
        <v>-5.0000000000000001E-3</v>
        <stp/>
        <stp>_x000B_SEKAMTNS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-0.10500000000000001</v>
        <stp/>
        <stp>_x000B_SEKAMTNS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>
        <v>-9.6000000000000002E-2</v>
        <stp/>
        <stp>_x000B_SEKAMTN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>
        <v>0.11</v>
        <stp/>
        <stp>_x000B_SEKAMTN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-8.5000000000000006E-2</v>
        <stp/>
        <stp>_x000B_SEKAMTN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>
        <v>6.5000000000000002E-2</v>
        <stp/>
        <stp>_x000B_SEKAMTN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-2.5000000000000001E-2</v>
        <stp/>
        <stp>_x000B_SEKAMTN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>
        <v>-9.5000000000000001E-2</v>
        <stp/>
        <stp>_x000B_SEKAMTNS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>
        <v>-0.14500000000000002</v>
        <stp/>
        <stp>_x000B_SEKAMTNS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>
        <v>2.5000000000000001E-2</v>
        <stp/>
        <stp>_x000B_SEKAMTN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1.5000000000000001E-2</v>
        <stp/>
        <stp>_x000B_SEKAMTN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>
        <v>-3.5000000000000003E-2</v>
        <stp/>
        <stp>_x000B_SEKAMTN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6.0000000000000005E-2</v>
        <stp/>
        <stp>_x000B_SEKAMTN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>
        <v>0.1</v>
        <stp/>
        <stp>_x000B_SEKAMTN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>
        <v>-0.11</v>
        <stp/>
        <stp>_x000B_SEKAMTNS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>
        <v>0.14500000000000002</v>
        <stp/>
        <stp>_x000B_SEKAMTN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>
        <v>0.19500000000000001</v>
        <stp/>
        <stp>_x000B_SEKAMTN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>
        <v>-0.08</v>
        <stp/>
        <stp>_x000B_SEKAMTNS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0.15</v>
        <stp/>
        <stp>_x000B_SEKAMTN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 t="s">
        <v xml:space="preserve">18X21 </v>
        <stp/>
        <stp xml:space="preserve">
EUR18X21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6" s="4"/>
      </tp>
      <tp>
        <v>0.40188000000000001</v>
        <stp/>
        <stp xml:space="preserve">	USDSWFSR=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0" s="2"/>
      </tp>
      <tp>
        <v>0.1295</v>
        <stp/>
        <stp xml:space="preserve">	GBPSWFSR=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6"/>
      </tp>
      <tp t="s">
        <v xml:space="preserve">21X24 </v>
        <stp/>
        <stp xml:space="preserve">
EUR21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7" s="4"/>
      </tp>
      <tp t="s">
        <v>12X15</v>
        <stp/>
        <stp xml:space="preserve">
EUR12X15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4" s="4"/>
      </tp>
      <tp t="s">
        <v>18X24</v>
        <stp/>
        <stp xml:space="preserve">
EUR18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8" s="4"/>
      </tp>
      <tp t="s">
        <v>12X24</v>
        <stp/>
        <stp xml:space="preserve">
EUR12X24F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0" s="4"/>
      </tp>
      <tp>
        <v>6.0880000000000004E-2</v>
        <stp/>
        <stp xml:space="preserve">	GBPONFSR=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6"/>
      </tp>
      <tp>
        <v>8.5880000000000012E-2</v>
        <stp/>
        <stp xml:space="preserve">	USDONFSR=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9" s="2"/>
      </tp>
      <tp>
        <v>-0.38340000000000002</v>
        <stp/>
        <stp>_x000B_DKKAMTN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</tp>
      <tp>
        <v>-0.34079999999999999</v>
        <stp/>
        <stp>_x000B_DKKAMTN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</tp>
      <tp>
        <v>-0.41200000000000003</v>
        <stp/>
        <stp>_x000B_DKKAMTNC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5"/>
      </tp>
      <tp>
        <v>-0.38200000000000001</v>
        <stp/>
        <stp>_x000B_DKKAMTNC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</tp>
      <tp>
        <v>-0.40080000000000005</v>
        <stp/>
        <stp>_x000B_DKKAMTN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5"/>
      </tp>
      <tp>
        <v>-0.4234</v>
        <stp/>
        <stp>_x000B_DKKAMTN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5"/>
      </tp>
      <tp>
        <v>-0.433</v>
        <stp/>
        <stp>_x000B_DKKAMTNC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5"/>
      </tp>
      <tp>
        <v>-0.4456</v>
        <stp/>
        <stp>_x000B_DKKAMTN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5"/>
      </tp>
      <tp>
        <v>-0.40200000000000002</v>
        <stp/>
        <stp>_x000B_DKKAMTN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</tp>
      <tp>
        <v>-0.434</v>
        <stp/>
        <stp>_x000B_DKKAMTNC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5"/>
      </tp>
      <tp>
        <v>-0.307</v>
        <stp/>
        <stp>_x000B_DKKAMTNC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</tp>
      <tp>
        <v>-0.45380000000000004</v>
        <stp/>
        <stp>_x000B_DKKAMTN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5"/>
      </tp>
      <tp>
        <v>-0.4138</v>
        <stp/>
        <stp>_x000B_DKKAMTN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</tp>
      <tp>
        <v>-0.44700000000000001</v>
        <stp/>
        <stp>_x000B_DKKAMTNC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5"/>
      </tp>
      <tp>
        <v>-0.33400000000000002</v>
        <stp/>
        <stp>_x000B_DKKAMTNC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</tp>
      <tp>
        <v>-0.46200000000000002</v>
        <stp/>
        <stp>_x000B_DKKAMTN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5"/>
      </tp>
      <tp>
        <v>-0.40560000000000002</v>
        <stp/>
        <stp>_x000B_DKKAMTN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</tp>
      <tp>
        <v>-0.373</v>
        <stp/>
        <stp>_x000B_DKKAMTNC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</tp>
      <tp>
        <v>-0.39400000000000002</v>
        <stp/>
        <stp>_x000B_DKKAMTNC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</tp>
      <tp>
        <v>-0.45400000000000001</v>
        <stp/>
        <stp>_x000B_DKKAMTNC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5"/>
      </tp>
      <tp>
        <v>0.75</v>
        <stp/>
        <stp>_x0007_NO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3"/>
      </tp>
      <tp>
        <v>0.63</v>
        <stp/>
        <stp>_x0007_NO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3"/>
      </tp>
      <tp>
        <v>0.67</v>
        <stp/>
        <stp>_x0007_NO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3"/>
      </tp>
      <tp>
        <v>0.57300000000000006</v>
        <stp/>
        <stp>_x0007_NO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3"/>
      </tp>
      <tp>
        <v>0.6</v>
        <stp/>
        <stp>_x0007_NO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3"/>
      </tp>
      <tp>
        <v>0.64</v>
        <stp/>
        <stp>_x0007_NO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3"/>
      </tp>
      <tp>
        <v>0.72</v>
        <stp/>
        <stp>_x0007_NO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3"/>
      </tp>
      <tp>
        <v>0.54300000000000004</v>
        <stp/>
        <stp>_x0007_NO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3"/>
      </tp>
      <tp>
        <v>-5.4600000000000003E-2</v>
        <stp/>
        <stp>_x0007_DKK6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5"/>
      </tp>
      <tp>
        <v>-6.4899999999999999E-2</v>
        <stp/>
        <stp>_x0007_DKK6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5"/>
      </tp>
      <tp>
        <v>-7.5900000000000009E-2</v>
        <stp/>
        <stp>_x0007_DK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5"/>
      </tp>
      <tp>
        <v>-7.8200000000000006E-2</v>
        <stp/>
        <stp>_x0007_DK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5"/>
      </tp>
      <tp>
        <v>-6.3300000000000009E-2</v>
        <stp/>
        <stp>_x0007_DK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5"/>
      </tp>
      <tp>
        <v>-2.9700000000000001E-2</v>
        <stp/>
        <stp>_x0007_DK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5"/>
      </tp>
      <tp>
        <v>-3.49E-2</v>
        <stp/>
        <stp>_x0007_DKK6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5"/>
      </tp>
      <tp>
        <v>-4.5900000000000003E-2</v>
        <stp/>
        <stp>_x0007_DK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5"/>
      </tp>
      <tp>
        <v>-2.46E-2</v>
        <stp/>
        <stp>_x0007_DKK6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5"/>
      </tp>
      <tp>
        <v>3.0000000000000003E-4</v>
        <stp/>
        <stp>_x0007_DK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5"/>
      </tp>
      <tp>
        <v>-4.82E-2</v>
        <stp/>
        <stp>_x0007_DK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5"/>
      </tp>
      <tp>
        <v>-3.3300000000000003E-2</v>
        <stp/>
        <stp>_x0007_DK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5"/>
      </tp>
      <tp>
        <v>0.57600000000000007</v>
        <stp/>
        <stp>_x000F_USDSROIS40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2"/>
      </tp>
      <tp>
        <v>0.49099999999999999</v>
        <stp/>
        <stp>_x000F_USDSROIS50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2"/>
      </tp>
      <tp>
        <v>0.48099999999999998</v>
        <stp/>
        <stp>_x000F_USDSROIS50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2"/>
      </tp>
      <tp>
        <v>0.56600000000000006</v>
        <stp/>
        <stp>_x000F_USDSROIS40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2"/>
      </tp>
      <tp>
        <v>9.1999999999999998E-2</v>
        <stp/>
        <stp>_x000F_USDSROIS35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2"/>
      </tp>
      <tp>
        <v>8.8999999999999996E-2</v>
        <stp/>
        <stp>_x000F_USDSROIS34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2"/>
      </tp>
      <tp>
        <v>7.9000000000000001E-2</v>
        <stp/>
        <stp>_x000F_USDSROIS31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2"/>
      </tp>
      <tp>
        <v>0.58499999999999996</v>
        <stp/>
        <stp>_x000F_USDSROIS30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2"/>
      </tp>
      <tp>
        <v>7.4999999999999997E-2</v>
        <stp/>
        <stp>_x000F_USDSROIS30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2"/>
      </tp>
      <tp>
        <v>8.6000000000000007E-2</v>
        <stp/>
        <stp>_x000F_USDSROIS33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2"/>
      </tp>
      <tp>
        <v>8.3000000000000004E-2</v>
        <stp/>
        <stp>_x000F_USDSROIS32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2"/>
      </tp>
      <tp>
        <v>7.2000000000000008E-2</v>
        <stp/>
        <stp>_x000F_USDSROIS17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2"/>
      </tp>
      <tp>
        <v>7.1000000000000008E-2</v>
        <stp/>
        <stp>_x000F_USDSROIS16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2"/>
      </tp>
      <tp>
        <v>0.52800000000000002</v>
        <stp/>
        <stp>_x000F_USDSROIS15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2"/>
      </tp>
      <tp>
        <v>7.1000000000000008E-2</v>
        <stp/>
        <stp>_x000F_USDSROIS15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2"/>
      </tp>
      <tp>
        <v>7.0000000000000007E-2</v>
        <stp/>
        <stp>_x000F_USDSROIS14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2"/>
      </tp>
      <tp>
        <v>6.9000000000000006E-2</v>
        <stp/>
        <stp>_x000F_USDSROIS13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2"/>
      </tp>
      <tp>
        <v>0.47300000000000003</v>
        <stp/>
        <stp>_x000F_USDSROIS12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2"/>
      </tp>
      <tp>
        <v>6.7000000000000004E-2</v>
        <stp/>
        <stp>_x000F_USDSROIS11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2"/>
      </tp>
      <tp>
        <v>0.42799999999999999</v>
        <stp/>
        <stp>_x000F_USDSROIS10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2"/>
      </tp>
      <tp>
        <v>6.5000000000000002E-2</v>
        <stp/>
        <stp>_x000F_USDSROIS10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2"/>
      </tp>
      <tp>
        <v>7.2000000000000008E-2</v>
        <stp/>
        <stp>_x000F_USDSROIS19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2"/>
      </tp>
      <tp>
        <v>7.1000000000000008E-2</v>
        <stp/>
        <stp>_x000F_USDSROIS18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2"/>
      </tp>
      <tp>
        <v>7.2000000000000008E-2</v>
        <stp/>
        <stp>_x000F_USDSROIS29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2"/>
      </tp>
      <tp>
        <v>7.0000000000000007E-2</v>
        <stp/>
        <stp>_x000F_USDSROIS28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2"/>
      </tp>
      <tp>
        <v>0.57899999999999996</v>
        <stp/>
        <stp>_x000F_USDSROIS25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2"/>
      </tp>
      <tp>
        <v>6.4000000000000001E-2</v>
        <stp/>
        <stp>_x000F_USDSROIS25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2"/>
      </tp>
      <tp>
        <v>6.7000000000000004E-2</v>
        <stp/>
        <stp>_x000F_USDSROIS27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2"/>
      </tp>
      <tp>
        <v>6.5000000000000002E-2</v>
        <stp/>
        <stp>_x000F_USDSROIS26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2"/>
      </tp>
      <tp>
        <v>6.2E-2</v>
        <stp/>
        <stp>_x000F_USDSROIS21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2"/>
      </tp>
      <tp>
        <v>0.57100000000000006</v>
        <stp/>
        <stp>_x000F_USDSROIS20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2"/>
      </tp>
      <tp>
        <v>6.2E-2</v>
        <stp/>
        <stp>_x000F_USDSROIS20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2"/>
      </tp>
      <tp>
        <v>6.2E-2</v>
        <stp/>
        <stp>_x000F_USDSROIS23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2"/>
      </tp>
      <tp>
        <v>6.2E-2</v>
        <stp/>
        <stp>_x000F_USDSROIS22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2"/>
      </tp>
      <tp>
        <v>7.6999999999999999E-2</v>
        <stp/>
        <stp>_x000F_USDSROIS27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2"/>
      </tp>
      <tp>
        <v>7.4999999999999997E-2</v>
        <stp/>
        <stp>_x000F_USDSROIS26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2"/>
      </tp>
      <tp>
        <v>0.58899999999999997</v>
        <stp/>
        <stp>_x000F_USDSROIS25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2"/>
      </tp>
      <tp>
        <v>7.3999999999999996E-2</v>
        <stp/>
        <stp>_x000F_USDSROIS25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2"/>
      </tp>
      <tp>
        <v>7.2000000000000008E-2</v>
        <stp/>
        <stp>_x000F_USDSROIS23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2"/>
      </tp>
      <tp>
        <v>7.2000000000000008E-2</v>
        <stp/>
        <stp>_x000F_USDSROIS22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2"/>
      </tp>
      <tp>
        <v>7.2000000000000008E-2</v>
        <stp/>
        <stp>_x000F_USDSROIS21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2"/>
      </tp>
      <tp>
        <v>0.58099999999999996</v>
        <stp/>
        <stp>_x000F_USDSROIS20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2"/>
      </tp>
      <tp>
        <v>7.2000000000000008E-2</v>
        <stp/>
        <stp>_x000F_USDSROIS20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2"/>
      </tp>
      <tp>
        <v>8.2000000000000003E-2</v>
        <stp/>
        <stp>_x000F_USDSROIS29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2"/>
      </tp>
      <tp>
        <v>0.08</v>
        <stp/>
        <stp>_x000F_USDSROIS28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2"/>
      </tp>
      <tp>
        <v>6.2E-2</v>
        <stp/>
        <stp>_x000F_USDSROIS19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2"/>
      </tp>
      <tp>
        <v>6.0999999999999999E-2</v>
        <stp/>
        <stp>_x000F_USDSROIS18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2"/>
      </tp>
      <tp>
        <v>0.51800000000000002</v>
        <stp/>
        <stp>_x000F_USDSROIS15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2"/>
      </tp>
      <tp>
        <v>6.0999999999999999E-2</v>
        <stp/>
        <stp>_x000F_USDSROIS15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2"/>
      </tp>
      <tp>
        <v>0.06</v>
        <stp/>
        <stp>_x000F_USDSROIS14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2"/>
      </tp>
      <tp>
        <v>6.2E-2</v>
        <stp/>
        <stp>_x000F_USDSROIS17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2"/>
      </tp>
      <tp>
        <v>6.0999999999999999E-2</v>
        <stp/>
        <stp>_x000F_USDSROIS16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2"/>
      </tp>
      <tp>
        <v>5.7000000000000002E-2</v>
        <stp/>
        <stp>_x000F_USDSROIS11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2"/>
      </tp>
      <tp>
        <v>0.41799999999999998</v>
        <stp/>
        <stp>_x000F_USDSROIS10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2"/>
      </tp>
      <tp>
        <v>5.5E-2</v>
        <stp/>
        <stp>_x000F_USDSROIS10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2"/>
      </tp>
      <tp>
        <v>5.9000000000000004E-2</v>
        <stp/>
        <stp>_x000F_USDSROIS13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2"/>
      </tp>
      <tp>
        <v>0.46300000000000002</v>
        <stp/>
        <stp>_x000F_USDSROIS12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2"/>
      </tp>
      <tp>
        <v>0.10200000000000001</v>
        <stp/>
        <stp>_x000F_USDSROIS35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2"/>
      </tp>
      <tp>
        <v>9.9000000000000005E-2</v>
        <stp/>
        <stp>_x000F_USDSROIS34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2"/>
      </tp>
      <tp>
        <v>9.6000000000000002E-2</v>
        <stp/>
        <stp>_x000F_USDSROIS33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2"/>
      </tp>
      <tp>
        <v>9.2999999999999999E-2</v>
        <stp/>
        <stp>_x000F_USDSROIS32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2"/>
      </tp>
      <tp>
        <v>8.8999999999999996E-2</v>
        <stp/>
        <stp>_x000F_USDSROIS31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2"/>
      </tp>
      <tp>
        <v>0.59499999999999997</v>
        <stp/>
        <stp>_x000F_USDSROIS30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2"/>
      </tp>
      <tp>
        <v>8.5000000000000006E-2</v>
        <stp/>
        <stp>_x000F_USDSROIS30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2"/>
      </tp>
      <tp>
        <v>0.55000000000000004</v>
        <stp/>
        <stp>_x0007_NO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3"/>
      </tp>
      <tp>
        <v>0.55500000000000005</v>
        <stp/>
        <stp>_x0007_NO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3"/>
      </tp>
      <tp>
        <v>0.67500000000000004</v>
        <stp/>
        <stp>_x0007_NO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3"/>
      </tp>
      <tp>
        <v>0.625</v>
        <stp/>
        <stp>_x0007_NO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3"/>
      </tp>
      <tp>
        <v>0.59499999999999997</v>
        <stp/>
        <stp>_x0007_NO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3"/>
      </tp>
      <tp>
        <v>0.52</v>
        <stp/>
        <stp>_x0007_NO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3"/>
      </tp>
      <tp>
        <v>0.53500000000000003</v>
        <stp/>
        <stp>_x0007_NO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3"/>
      </tp>
      <tp>
        <v>0.55500000000000005</v>
        <stp/>
        <stp>_x0007_NO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3"/>
      </tp>
      <tp>
        <v>0.53500000000000003</v>
        <stp/>
        <stp>_x0007_NO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3"/>
      </tp>
      <tp>
        <v>0.60499999999999998</v>
        <stp/>
        <stp>_x0007_NO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3"/>
      </tp>
      <tp>
        <v>0.57500000000000007</v>
        <stp/>
        <stp>_x0007_NO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3"/>
      </tp>
      <tp>
        <v>0.65500000000000003</v>
        <stp/>
        <stp>_x0007_NO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3"/>
      </tp>
      <tp>
        <v>0.51500000000000001</v>
        <stp/>
        <stp>_x0007_NO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3"/>
      </tp>
      <tp>
        <v>0.495</v>
        <stp/>
        <stp>_x0007_NO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3"/>
      </tp>
      <tp>
        <v>0.48</v>
        <stp/>
        <stp>_x0007_NO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3"/>
      </tp>
      <tp>
        <v>0.51500000000000001</v>
        <stp/>
        <stp>_x0007_NO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3"/>
      </tp>
      <tp>
        <v>0.52</v>
        <stp/>
        <stp>_x0007_NO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3"/>
      </tp>
      <tp>
        <v>0.51500000000000001</v>
        <stp/>
        <stp>_x0007_NO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3"/>
      </tp>
      <tp>
        <v>-0.1943</v>
        <stp/>
        <stp>_x0007_DK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5"/>
      </tp>
      <tp>
        <v>-0.2029</v>
        <stp/>
        <stp>_x0007_DK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5"/>
      </tp>
      <tp>
        <v>-0.21</v>
        <stp/>
        <stp>_x0007_DK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5"/>
      </tp>
      <tp>
        <v>-0.22</v>
        <stp/>
        <stp>_x0007_DK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5"/>
      </tp>
      <tp>
        <v>-0.22</v>
        <stp/>
        <stp>_x0007_DK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5"/>
      </tp>
      <tp>
        <v>-0.19</v>
        <stp/>
        <stp>_x0007_DK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5"/>
      </tp>
      <tp>
        <v>-0.15</v>
        <stp/>
        <stp>_x0007_DK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5"/>
      </tp>
      <tp>
        <v>-0.17599999999999999</v>
        <stp/>
        <stp>_x0007_DK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5"/>
      </tp>
      <tp>
        <v>-0.1855</v>
        <stp/>
        <stp>_x0007_DK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5"/>
      </tp>
      <tp>
        <v>-0.14599999999999999</v>
        <stp/>
        <stp>_x0007_DK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5"/>
      </tp>
      <tp>
        <v>-0.1555</v>
        <stp/>
        <stp>_x0007_DK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5"/>
      </tp>
      <tp>
        <v>-0.19</v>
        <stp/>
        <stp>_x0007_DK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5"/>
      </tp>
      <tp>
        <v>-0.2</v>
        <stp/>
        <stp>_x0007_DK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5"/>
      </tp>
      <tp>
        <v>-0.1643</v>
        <stp/>
        <stp>_x0007_DK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5"/>
      </tp>
      <tp>
        <v>-0.1729</v>
        <stp/>
        <stp>_x0007_DK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5"/>
      </tp>
      <tp>
        <v>-0.13</v>
        <stp/>
        <stp>_x0007_DK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5"/>
      </tp>
      <tp>
        <v>-0.2</v>
        <stp/>
        <stp>_x0007_DK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5"/>
      </tp>
      <tp>
        <v>-0.17</v>
        <stp/>
        <stp>_x0007_DK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5"/>
      </tp>
      <tp>
        <v>7.0000000000000007E-2</v>
        <stp/>
        <stp>_x0007_SE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>
        <v>8.5000000000000006E-2</v>
        <stp/>
        <stp>_x0007_SE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>
        <v>0.112</v>
        <stp/>
        <stp>_x0007_SE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>
        <v>0.05</v>
        <stp/>
        <stp>_x0007_SE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>
        <v>9.4E-2</v>
        <stp/>
        <stp>_x0007_SE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>
        <v>0.08</v>
        <stp/>
        <stp>_x0007_SE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>
        <v>0.09</v>
        <stp/>
        <stp>_x0007_SE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>
        <v>0.14000000000000001</v>
        <stp/>
        <stp>_x0007_SE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>
        <v>9.5000000000000001E-2</v>
        <stp/>
        <stp>_x0007_SE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>
        <v>0.1</v>
        <stp/>
        <stp>_x0007_SE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>
        <v>6.5000000000000002E-2</v>
        <stp/>
        <stp>_x0007_SE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>
        <v>9.1999999999999998E-2</v>
        <stp/>
        <stp>_x0007_SE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>
        <v>0.05</v>
        <stp/>
        <stp>_x0007_SE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>
        <v>6.5000000000000002E-2</v>
        <stp/>
        <stp>_x0007_SE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>
        <v>0.05</v>
        <stp/>
        <stp>_x0007_SE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>
        <v>7.0000000000000007E-2</v>
        <stp/>
        <stp>_x0007_SE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>
        <v>0.02</v>
        <stp/>
        <stp>_x0007_SE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>
        <v>7.3999999999999996E-2</v>
        <stp/>
        <stp>_x0007_SE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>
        <v>0.25</v>
        <stp/>
        <stp>_x0005_NOWA=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3"/>
      </tp>
      <tp>
        <v>1.06013</v>
        <stp/>
        <stp xml:space="preserve">	USD1YFSR=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5" s="2"/>
      </tp>
      <tp>
        <v>0.23</v>
        <stp/>
        <stp xml:space="preserve">	GBP1MFSR=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6"/>
      </tp>
      <tp>
        <v>0.82100000000000006</v>
        <stp/>
        <stp xml:space="preserve">	GBP1YFSR=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6"/>
      </tp>
      <tp>
        <v>0.98163000000000011</v>
        <stp/>
        <stp xml:space="preserve">	USD1MFSR=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1" s="2"/>
      </tp>
      <tp>
        <v>0.86440000000000006</v>
        <stp/>
        <stp>_x000B_USDAM3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0" s="2"/>
      </tp>
      <tp>
        <v>0.82480000000000009</v>
        <stp/>
        <stp>_x000B_USDAM3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0" s="2"/>
      </tp>
      <tp>
        <v>0.83300000000000007</v>
        <stp/>
        <stp>_x000B_USDAM3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9" s="2"/>
      </tp>
      <tp>
        <v>0.81300000000000006</v>
        <stp/>
        <stp>_x000B_USDAM3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9" s="2"/>
      </tp>
      <tp>
        <v>0.54800000000000004</v>
        <stp/>
        <stp>_x000B_SEKAB3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1"/>
      </tp>
      <tp>
        <v>0.51800000000000002</v>
        <stp/>
        <stp>_x000B_SEKAB3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1"/>
      </tp>
      <tp>
        <v>0.1</v>
        <stp/>
        <stp>_x000B_EURAB6E29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0" s="4"/>
      </tp>
      <tp>
        <v>0.11</v>
        <stp/>
        <stp>_x000B_EURAB6E28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9" s="4"/>
      </tp>
      <tp>
        <v>0.14000000000000001</v>
        <stp/>
        <stp>_x000B_EURAB6E28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9" s="4"/>
      </tp>
      <tp>
        <v>0.13</v>
        <stp/>
        <stp>_x000B_EURAB6E29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0" s="4"/>
      </tp>
      <tp>
        <v>0.156</v>
        <stp/>
        <stp>_x000B_EURAB6E21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2" s="4"/>
      </tp>
      <tp>
        <v>0.34150000000000003</v>
        <stp/>
        <stp>_x000B_DKKAB6C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5"/>
      </tp>
      <tp>
        <v>0.17500000000000002</v>
        <stp/>
        <stp>_x000B_EURAB6E22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3" s="4"/>
      </tp>
      <tp>
        <v>0.15240000000000001</v>
        <stp/>
        <stp>_x000B_EURAB3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4" s="4"/>
      </tp>
      <tp>
        <v>0.1719</v>
        <stp/>
        <stp>_x000B_EURAB6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1" s="4"/>
      </tp>
      <tp>
        <v>0.17500000000000002</v>
        <stp/>
        <stp>_x000B_EURAB6E23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4" s="4"/>
      </tp>
      <tp>
        <v>0.156</v>
        <stp/>
        <stp>_x000B_EURAB6E23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4" s="4"/>
      </tp>
      <tp>
        <v>0.15940000000000001</v>
        <stp/>
        <stp>_x000B_EURAB3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4" s="4"/>
      </tp>
      <tp>
        <v>0.1789</v>
        <stp/>
        <stp>_x000B_EURAB6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1" s="4"/>
      </tp>
      <tp>
        <v>0.38150000000000001</v>
        <stp/>
        <stp>_x000B_DKKAB6C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5"/>
      </tp>
      <tp>
        <v>0.156</v>
        <stp/>
        <stp>_x000B_EURAB6E22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3" s="4"/>
      </tp>
      <tp>
        <v>0.17500000000000002</v>
        <stp/>
        <stp>_x000B_EURAB6E21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2" s="4"/>
      </tp>
      <tp>
        <v>0.1391</v>
        <stp/>
        <stp>_x000B_EURAB3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5" s="4"/>
      </tp>
      <tp>
        <v>0.15060000000000001</v>
        <stp/>
        <stp>_x000B_EURAB6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6" s="4"/>
      </tp>
      <tp>
        <v>0.159</v>
        <stp/>
        <stp>_x000B_EURAB6E26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7" s="4"/>
      </tp>
      <tp>
        <v>0.156</v>
        <stp/>
        <stp>_x000B_EURAB6E24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5" s="4"/>
      </tp>
      <tp>
        <v>0.30020000000000002</v>
        <stp/>
        <stp>_x000B_DKKAB6C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5"/>
      </tp>
      <tp>
        <v>0.15</v>
        <stp/>
        <stp>_x000B_EURAB6E27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8" s="4"/>
      </tp>
      <tp>
        <v>0.3402</v>
        <stp/>
        <stp>_x000B_DKKAB6C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5"/>
      </tp>
      <tp>
        <v>0.12000000000000001</v>
        <stp/>
        <stp>_x000B_EURAB6E27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8" s="4"/>
      </tp>
      <tp>
        <v>0.17500000000000002</v>
        <stp/>
        <stp>_x000B_EURAB6E24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5" s="4"/>
      </tp>
      <tp>
        <v>0.129</v>
        <stp/>
        <stp>_x000B_EURAB6E26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7" s="4"/>
      </tp>
      <tp>
        <v>0.14610000000000001</v>
        <stp/>
        <stp>_x000B_EURAB3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5" s="4"/>
      </tp>
      <tp>
        <v>0.15760000000000002</v>
        <stp/>
        <stp>_x000B_EURAB6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6" s="4"/>
      </tp>
      <tp>
        <v>0.8619</v>
        <stp/>
        <stp>_x000B_USDAM3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1" s="2"/>
      </tp>
      <tp>
        <v>0.82230000000000003</v>
        <stp/>
        <stp>_x000B_USDAM3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1" s="2"/>
      </tp>
      <tp>
        <v>0.44</v>
        <stp/>
        <stp>_x000B_SEKAB3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1"/>
      </tp>
      <tp>
        <v>0.41000000000000003</v>
        <stp/>
        <stp>_x000B_SEKAB3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1"/>
      </tp>
      <tp>
        <v>0.24390000000000001</v>
        <stp/>
        <stp>_x000B_DKKAB6C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5"/>
      </tp>
      <tp>
        <v>9.6000000000000002E-2</v>
        <stp/>
        <stp>_x000B_EURAB3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6" s="4"/>
      </tp>
      <tp>
        <v>0.10340000000000001</v>
        <stp/>
        <stp>_x000B_EURAB6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1" s="4"/>
      </tp>
      <tp>
        <v>0.10400000000000001</v>
        <stp/>
        <stp>_x000B_EURAB3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6" s="4"/>
      </tp>
      <tp>
        <v>0.1114</v>
        <stp/>
        <stp>_x000B_EURAB6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1" s="4"/>
      </tp>
      <tp>
        <v>0.28390000000000004</v>
        <stp/>
        <stp>_x000B_DKKAB6C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5"/>
      </tp>
      <tp>
        <v>0.63813000000000009</v>
        <stp/>
        <stp xml:space="preserve">	GBP3MFSR=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6"/>
      </tp>
      <tp>
        <v>1.3730000000000002</v>
        <stp/>
        <stp xml:space="preserve">	USD3MFSR=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3" s="2"/>
      </tp>
      <tp>
        <v>0.42225000000000001</v>
        <stp/>
        <stp xml:space="preserve">	GBP2MFSR=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6"/>
      </tp>
      <tp>
        <v>1.2425000000000002</v>
        <stp/>
        <stp xml:space="preserve">	USD2MFSR=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2" s="2"/>
      </tp>
      <tp>
        <v>0.78600000000000003</v>
        <stp/>
        <stp>_x000B_USDAM3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8" s="2"/>
      </tp>
      <tp>
        <v>0.746</v>
        <stp/>
        <stp>_x000B_USDAM3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8" s="2"/>
      </tp>
      <tp>
        <v>0.69300000000000006</v>
        <stp/>
        <stp>_x000B_USDAM3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7" s="2"/>
      </tp>
      <tp>
        <v>0.14000000000000001</v>
        <stp/>
        <stp>_x000B_SEKAB3S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>
        <v>0.68800000000000006</v>
        <stp/>
        <stp>_x000B_USDAM3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6" s="2"/>
      </tp>
      <tp>
        <v>0.64900000000000002</v>
        <stp/>
        <stp>_x000B_USDAM3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6" s="2"/>
      </tp>
      <tp>
        <v>0.73299999999999998</v>
        <stp/>
        <stp>_x000B_USDAM3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7" s="2"/>
      </tp>
      <tp>
        <v>0.12000000000000001</v>
        <stp/>
        <stp>_x000B_SEKAB3S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>
        <v>0.52</v>
        <stp/>
        <stp>_x000B_SEKAB3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1"/>
      </tp>
      <tp>
        <v>0.49000000000000005</v>
        <stp/>
        <stp>_x000B_SEKAB3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1"/>
      </tp>
      <tp>
        <v>0.375</v>
        <stp/>
        <stp>_x000B_SEKAB3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1"/>
      </tp>
      <tp>
        <v>0.42500000000000004</v>
        <stp/>
        <stp>_x000B_SEKAB3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1"/>
      </tp>
      <tp>
        <v>0.44500000000000001</v>
        <stp/>
        <stp>_x000B_SEKAB3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1"/>
      </tp>
      <tp>
        <v>0.35500000000000004</v>
        <stp/>
        <stp>_x000B_SEKAB3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1"/>
      </tp>
      <tp>
        <v>0.13920000000000002</v>
        <stp/>
        <stp>_x000B_EURAB3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3" s="4"/>
      </tp>
      <tp>
        <v>0.16060000000000002</v>
        <stp/>
        <stp>_x000B_EURAB6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0" s="4"/>
      </tp>
      <tp>
        <v>0.13140000000000002</v>
        <stp/>
        <stp>_x000B_EURAB3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2" s="4"/>
      </tp>
      <tp>
        <v>0.96500000000000008</v>
        <stp/>
        <stp>_x000B_NOKAB6O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3"/>
      </tp>
      <tp>
        <v>0.1547</v>
        <stp/>
        <stp>_x000B_EURAB6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9" s="4"/>
      </tp>
      <tp>
        <v>-0.31170000000000003</v>
        <stp/>
        <stp>_x000B_EURAB6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4"/>
      </tp>
      <tp>
        <v>-0.38950000000000001</v>
        <stp/>
        <stp>_x000B_EURAB3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5" s="4"/>
      </tp>
      <tp>
        <v>-0.2878</v>
        <stp/>
        <stp>_x000B_EURAB6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4"/>
      </tp>
      <tp>
        <v>-0.36410000000000003</v>
        <stp/>
        <stp>_x000B_EURAB3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5" s="4"/>
      </tp>
      <tp>
        <v>0.15140000000000001</v>
        <stp/>
        <stp>_x000B_EURAB3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2" s="4"/>
      </tp>
      <tp>
        <v>0.94500000000000006</v>
        <stp/>
        <stp>_x000B_NOKAB6O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3"/>
      </tp>
      <tp>
        <v>0.17470000000000002</v>
        <stp/>
        <stp>_x000B_EURAB6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9" s="4"/>
      </tp>
      <tp>
        <v>0.15920000000000001</v>
        <stp/>
        <stp>_x000B_EURAB3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3" s="4"/>
      </tp>
      <tp>
        <v>0.18060000000000001</v>
        <stp/>
        <stp>_x000B_EURAB6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0" s="4"/>
      </tp>
      <tp>
        <v>1.095</v>
        <stp/>
        <stp>_x000B_NOKAB6O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3"/>
      </tp>
      <tp>
        <v>1.0450000000000002</v>
        <stp/>
        <stp>_x000B_NOKAB6O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3"/>
      </tp>
      <tp>
        <v>-5.5500000000000001E-2</v>
        <stp/>
        <stp>_x000B_EURAB3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5" s="4"/>
      </tp>
      <tp>
        <v>-1.1000000000000001E-2</v>
        <stp/>
        <stp>_x000B_EURAB6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2" s="4"/>
      </tp>
      <tp>
        <v>0.20880000000000001</v>
        <stp/>
        <stp>_x000B_DKKAB6C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5"/>
      </tp>
      <tp>
        <v>4.0000000000000002E-4</v>
        <stp/>
        <stp>_x000B_EURAB3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6" s="4"/>
      </tp>
      <tp>
        <v>0.04</v>
        <stp/>
        <stp>_x000B_EURAB6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3" s="4"/>
      </tp>
      <tp>
        <v>0.28950000000000004</v>
        <stp/>
        <stp>_x000B_DKKAB6C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5"/>
      </tp>
      <tp>
        <v>-9.1400000000000009E-2</v>
        <stp/>
        <stp>_x000B_EURAB3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4" s="4"/>
      </tp>
      <tp>
        <v>-4.2000000000000003E-2</v>
        <stp/>
        <stp>_x000B_EURAB6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1" s="4"/>
      </tp>
      <tp>
        <v>4.1700000000000001E-2</v>
        <stp/>
        <stp>_x000B_EURAB3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7" s="4"/>
      </tp>
      <tp>
        <v>7.8100000000000003E-2</v>
        <stp/>
        <stp>_x000B_EURAB6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4" s="4"/>
      </tp>
      <tp>
        <v>2.1700000000000001E-2</v>
        <stp/>
        <stp>_x000B_EURAB3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7" s="4"/>
      </tp>
      <tp>
        <v>5.8100000000000006E-2</v>
        <stp/>
        <stp>_x000B_EURAB6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4" s="4"/>
      </tp>
      <tp>
        <v>0.2495</v>
        <stp/>
        <stp>_x000B_DKKAB6C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5"/>
      </tp>
      <tp>
        <v>-8.14E-2</v>
        <stp/>
        <stp>_x000B_EURAB3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4" s="4"/>
      </tp>
      <tp>
        <v>-3.2000000000000001E-2</v>
        <stp/>
        <stp>_x000B_EURAB6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1" s="4"/>
      </tp>
      <tp>
        <v>0.23880000000000001</v>
        <stp/>
        <stp>_x000B_DKKAB6C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5"/>
      </tp>
      <tp>
        <v>-6.0000000000000001E-3</v>
        <stp/>
        <stp>_x000B_EURAB3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6" s="4"/>
      </tp>
      <tp>
        <v>3.4000000000000002E-2</v>
        <stp/>
        <stp>_x000B_EURAB6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3" s="4"/>
      </tp>
      <tp>
        <v>-3.5500000000000004E-2</v>
        <stp/>
        <stp>_x000B_EURAB3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5" s="4"/>
      </tp>
      <tp>
        <v>9.0000000000000011E-3</v>
        <stp/>
        <stp>_x000B_EURAB6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2" s="4"/>
      </tp>
      <tp>
        <v>8.9099999999999999E-2</v>
        <stp/>
        <stp>_x000B_EURAB3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9" s="4"/>
      </tp>
      <tp>
        <v>0.12130000000000001</v>
        <stp/>
        <stp>_x000B_EURAB6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6" s="4"/>
      </tp>
      <tp>
        <v>0.1237</v>
        <stp/>
        <stp>_x000B_EURAB3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0" s="4"/>
      </tp>
      <tp>
        <v>0.15130000000000002</v>
        <stp/>
        <stp>_x000B_EURAB6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7" s="4"/>
      </tp>
      <tp>
        <v>5.4600000000000003E-2</v>
        <stp/>
        <stp>_x000B_EURAB3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8" s="4"/>
      </tp>
      <tp>
        <v>8.77E-2</v>
        <stp/>
        <stp>_x000B_EURAB6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5" s="4"/>
      </tp>
      <tp>
        <v>0.32070000000000004</v>
        <stp/>
        <stp>_x000B_DKKAB6C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5"/>
      </tp>
      <tp>
        <v>0.13970000000000002</v>
        <stp/>
        <stp>_x000B_EURAB3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1" s="4"/>
      </tp>
      <tp>
        <v>0.1651</v>
        <stp/>
        <stp>_x000B_EURAB6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8" s="4"/>
      </tp>
      <tp>
        <v>0.36070000000000002</v>
        <stp/>
        <stp>_x000B_DKKAB6C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5"/>
      </tp>
      <tp>
        <v>0.1197</v>
        <stp/>
        <stp>_x000B_EURAB3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1" s="4"/>
      </tp>
      <tp>
        <v>0.14510000000000001</v>
        <stp/>
        <stp>_x000B_EURAB6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8" s="4"/>
      </tp>
      <tp>
        <v>7.46E-2</v>
        <stp/>
        <stp>_x000B_EURAB3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8" s="4"/>
      </tp>
      <tp>
        <v>0.1077</v>
        <stp/>
        <stp>_x000B_EURAB6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5" s="4"/>
      </tp>
      <tp>
        <v>0.1037</v>
        <stp/>
        <stp>_x000B_EURAB3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0" s="4"/>
      </tp>
      <tp>
        <v>0.1313</v>
        <stp/>
        <stp>_x000B_EURAB6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7" s="4"/>
      </tp>
      <tp>
        <v>9.9100000000000008E-2</v>
        <stp/>
        <stp>_x000B_EURAB3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9" s="4"/>
      </tp>
      <tp>
        <v>0.1273</v>
        <stp/>
        <stp>_x000B_EURAB6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6" s="4"/>
      </tp>
      <tp>
        <v>0.82300000000000006</v>
        <stp/>
        <stp>_x000B_USDAM3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2" s="2"/>
      </tp>
      <tp>
        <v>0.78400000000000003</v>
        <stp/>
        <stp>_x000B_USDAM3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2" s="2"/>
      </tp>
      <tp>
        <v>2.7200000000000002E-2</v>
        <stp/>
        <stp>_x000B_EURAB3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7" s="4"/>
      </tp>
      <tp>
        <v>2.8200000000000003E-2</v>
        <stp/>
        <stp>_x000B_EURAB6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2" s="4"/>
      </tp>
      <tp>
        <v>3.7200000000000004E-2</v>
        <stp/>
        <stp>_x000B_EURAB3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7" s="4"/>
      </tp>
      <tp>
        <v>3.8200000000000005E-2</v>
        <stp/>
        <stp>_x000B_EURAB6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2" s="4"/>
      </tp>
      <tp>
        <v>0.69425000000000003</v>
        <stp/>
        <stp xml:space="preserve">	GBP6MFSR=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6"/>
      </tp>
      <tp>
        <v>1.2048800000000002</v>
        <stp/>
        <stp xml:space="preserve">	USD6MFSR=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4" s="2"/>
      </tp>
      <tp>
        <v>0.73399999999999999</v>
        <stp/>
        <stp>_x000B_USDAM3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3" s="2"/>
      </tp>
      <tp>
        <v>0.69500000000000006</v>
        <stp/>
        <stp>_x000B_USDAM3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3" s="2"/>
      </tp>
      <tp>
        <v>-3.8800000000000001E-2</v>
        <stp/>
        <stp>_x000B_EURAB3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8" s="4"/>
      </tp>
      <tp>
        <v>-4.2800000000000005E-2</v>
        <stp/>
        <stp>_x000B_EURAB6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3" s="4"/>
      </tp>
      <tp>
        <v>-2.8800000000000003E-2</v>
        <stp/>
        <stp>_x000B_EURAB3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8" s="4"/>
      </tp>
      <tp>
        <v>-3.2800000000000003E-2</v>
        <stp/>
        <stp>_x000B_EURAB6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3" s="4"/>
      </tp>
      <tp>
        <v>0.64900000000000002</v>
        <stp/>
        <stp xml:space="preserve">
USDAM3L9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5" s="2"/>
      </tp>
      <tp>
        <v>0.61499999999999999</v>
        <stp/>
        <stp xml:space="preserve">
USDAM3L8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4" s="2"/>
      </tp>
      <tp t="s">
        <v>#N/A The record could not be found</v>
        <stp/>
        <stp xml:space="preserve">	EURIBOR06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3" s="4"/>
      </tp>
      <tp t="s">
        <v>#N/A The record could not be found</v>
        <stp/>
        <stp xml:space="preserve">	EURIBOR07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4" s="4"/>
      </tp>
      <tp t="s">
        <v>#N/A The record could not be found</v>
        <stp/>
        <stp xml:space="preserve">	EURIBOR04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1" s="4"/>
      </tp>
      <tp t="s">
        <v>#N/A The record could not be found</v>
        <stp/>
        <stp xml:space="preserve">	EURIBOR05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2" s="4"/>
      </tp>
      <tp t="s">
        <v>#N/A The record could not be found</v>
        <stp/>
        <stp xml:space="preserve">	EURIBOR03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0" s="4"/>
      </tp>
      <tp t="s">
        <v>#N/A The record could not be found</v>
        <stp/>
        <stp xml:space="preserve">	EURIBOR08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5" s="4"/>
      </tp>
      <tp t="s">
        <v>#N/A The record could not be found</v>
        <stp/>
        <stp xml:space="preserve">	EURIBOR09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6" s="4"/>
      </tp>
      <tp t="s">
        <v>#N/A The record could not be found</v>
        <stp/>
        <stp xml:space="preserve">	EURIBOR16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8" s="4"/>
      </tp>
      <tp t="s">
        <v>#N/A</v>
        <stp/>
        <stp xml:space="preserve">	EURIBOR17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9" s="4"/>
      </tp>
      <tp t="s">
        <v>#N/A The record could not be found</v>
        <stp/>
        <stp xml:space="preserve">	EURIBOR14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1" s="4"/>
      </tp>
      <tp t="s">
        <v>#N/A The record could not be found</v>
        <stp/>
        <stp xml:space="preserve">	EURIBOR12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9" s="4"/>
      </tp>
      <tp t="s">
        <v>#N/A The record could not be found</v>
        <stp/>
        <stp xml:space="preserve">	EURIBOR13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0" s="4"/>
      </tp>
      <tp t="s">
        <v>#N/A The record could not be found</v>
        <stp/>
        <stp xml:space="preserve">	EURIBOR10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7" s="4"/>
      </tp>
      <tp t="s">
        <v>#N/A The record could not be found</v>
        <stp/>
        <stp xml:space="preserve">	EURIBOR11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8" s="4"/>
      </tp>
      <tp>
        <v>0.61899999999999999</v>
        <stp/>
        <stp xml:space="preserve">
USDAM3L1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7" s="2"/>
      </tp>
      <tp>
        <v>0.58630000000000004</v>
        <stp/>
        <stp>_x000B_GBPSB6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6"/>
      </tp>
      <tp>
        <v>0.59489999999999998</v>
        <stp/>
        <stp>_x000B_GBPSB6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6"/>
      </tp>
      <tp>
        <v>0.6099</v>
        <stp/>
        <stp>_x000B_GBPSB6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6"/>
      </tp>
      <tp>
        <v>0.57130000000000003</v>
        <stp/>
        <stp>_x000B_GBPSB6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6"/>
      </tp>
      <tp>
        <v>0.62360000000000004</v>
        <stp/>
        <stp>_x000B_GBPSB6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6"/>
      </tp>
      <tp>
        <v>0.60860000000000003</v>
        <stp/>
        <stp>_x000B_GBPSB6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6"/>
      </tp>
      <tp>
        <v>0.62890000000000001</v>
        <stp/>
        <stp>_x000B_GBPSB6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6"/>
      </tp>
      <tp>
        <v>0.6139</v>
        <stp/>
        <stp>_x000B_GBPSB6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6"/>
      </tp>
      <tp>
        <v>0.61420000000000008</v>
        <stp/>
        <stp>_x000B_GBPSB6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6"/>
      </tp>
      <tp>
        <v>0.60020000000000007</v>
        <stp/>
        <stp>_x000B_GBPSB6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6"/>
      </tp>
      <tp>
        <v>0.42510000000000003</v>
        <stp/>
        <stp xml:space="preserve">
USDAM3L3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9" s="2"/>
      </tp>
      <tp>
        <v>0.59100000000000008</v>
        <stp/>
        <stp>_x000B_GBPSB6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6"/>
      </tp>
      <tp>
        <v>0.57700000000000007</v>
        <stp/>
        <stp>_x000B_GBPSB6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6"/>
      </tp>
      <tp>
        <v>0.46350000000000002</v>
        <stp/>
        <stp xml:space="preserve">
USDAM3L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8" s="2"/>
      </tp>
      <tp>
        <v>0.61</v>
        <stp/>
        <stp>_x000B_GBPSB6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6"/>
      </tp>
      <tp>
        <v>0.44</v>
        <stp/>
        <stp>_x000B_GBPSB6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6"/>
      </tp>
      <tp>
        <v>0.49050000000000005</v>
        <stp/>
        <stp xml:space="preserve">
USDAM3L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1" s="2"/>
      </tp>
      <tp>
        <v>0.56700000000000006</v>
        <stp/>
        <stp>_x000B_GBPSB6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6"/>
      </tp>
      <tp>
        <v>0.39700000000000002</v>
        <stp/>
        <stp>_x000B_GBPSB6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6"/>
      </tp>
      <tp>
        <v>0.4486</v>
        <stp/>
        <stp xml:space="preserve">
USDAM3L4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0" s="2"/>
      </tp>
      <tp>
        <v>0.58600000000000008</v>
        <stp/>
        <stp xml:space="preserve">
USDAM3L7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3" s="2"/>
      </tp>
      <tp>
        <v>0.52900000000000003</v>
        <stp/>
        <stp xml:space="preserve">
USDAM3L6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15</xdr:row>
      <xdr:rowOff>152400</xdr:rowOff>
    </xdr:from>
    <xdr:to>
      <xdr:col>5</xdr:col>
      <xdr:colOff>1181823</xdr:colOff>
      <xdr:row>60</xdr:row>
      <xdr:rowOff>77386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B1388-A940-47A7-9144-8E0C9C94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3067050"/>
          <a:ext cx="5182323" cy="8497486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15</xdr:row>
      <xdr:rowOff>152400</xdr:rowOff>
    </xdr:from>
    <xdr:to>
      <xdr:col>15</xdr:col>
      <xdr:colOff>400776</xdr:colOff>
      <xdr:row>62</xdr:row>
      <xdr:rowOff>106018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BCAFE-0552-4E5D-9DCD-48C9AF814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067050"/>
          <a:ext cx="5201376" cy="8907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166008</xdr:colOff>
      <xdr:row>72</xdr:row>
      <xdr:rowOff>155121</xdr:rowOff>
    </xdr:from>
    <xdr:to>
      <xdr:col>26</xdr:col>
      <xdr:colOff>389883</xdr:colOff>
      <xdr:row>93</xdr:row>
      <xdr:rowOff>165206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FBCE8A-D343-49F6-9830-6E09F18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8408" y="7394121"/>
          <a:ext cx="5119725" cy="401058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rik Gerdin Börjesson" refreshedDate="43922.595463194448" refreshedVersion="6" recordCount="6314" xr:uid="{B8A2D355-7827-4A73-A145-849A96B5D72C}">
  <cacheSource type="consolidation">
    <consolidation autoPage="0">
      <rangeSets count="6">
        <rangeSet ref="B4:P54" sheet="DKK"/>
        <rangeSet ref="B4:P168" sheet="EUR"/>
        <rangeSet ref="B4:P62" sheet="GBP"/>
        <rangeSet ref="B4:P36" sheet="NOK"/>
        <rangeSet ref="B4:P57" sheet="SEK"/>
        <rangeSet ref="B4:P133" sheet="USD"/>
      </rangeSets>
    </consolidation>
  </cacheSource>
  <cacheFields count="3">
    <cacheField name="Row" numFmtId="0">
      <sharedItems count="79">
        <s v="1M"/>
        <s v="2M"/>
        <s v="3M"/>
        <s v="6M"/>
        <s v="9M"/>
        <s v="1Y"/>
        <s v="2Y"/>
        <s v="3Y"/>
        <s v="4Y"/>
        <s v="5Y"/>
        <s v="SW"/>
        <s v="2W"/>
        <s v="1.25Y"/>
        <s v="1.5Y"/>
        <s v="1.75Y"/>
        <s v="2.25Y"/>
        <s v="2.5Y"/>
        <s v="2.75Y"/>
        <s v="6Y"/>
        <s v="7Y"/>
        <s v="8Y"/>
        <s v="9Y"/>
        <s v="10Y"/>
        <s v="12Y"/>
        <s v="15Y"/>
        <s v="20Y"/>
        <s v="25Y"/>
        <s v="30Y"/>
        <s v="3W"/>
        <s v="4M"/>
        <s v="5M"/>
        <s v="7M"/>
        <s v="8M"/>
        <s v="10M"/>
        <s v="11M"/>
        <s v="15M"/>
        <s v="18M"/>
        <s v="21M"/>
        <s v="ON"/>
        <s v="14M"/>
        <s v="11Y"/>
        <s v="13Y"/>
        <s v="14Y"/>
        <s v="16Y"/>
        <s v="17Y"/>
        <s v="18Y"/>
        <s v="19Y"/>
        <s v="21Y"/>
        <s v="22Y"/>
        <s v="23Y"/>
        <s v="24Y"/>
        <s v="26Y"/>
        <s v="27Y"/>
        <s v="28Y"/>
        <s v="29Y"/>
        <s v="40Y"/>
        <s v="50Y"/>
        <s v="12M"/>
        <s v="3.25Y"/>
        <s v="TN"/>
        <s v="1W"/>
        <s v="13M"/>
        <s v="16M"/>
        <s v="17M"/>
        <s v="19M"/>
        <s v="20M"/>
        <s v="22M"/>
        <s v="23M"/>
        <s v="25M"/>
        <s v="26M"/>
        <s v="27M"/>
        <s v="28M"/>
        <s v="29M"/>
        <s v="30M"/>
        <s v="31M"/>
        <s v="32M"/>
        <s v="33M"/>
        <s v="34M"/>
        <s v="35M"/>
      </sharedItems>
    </cacheField>
    <cacheField name="Column" numFmtId="0">
      <sharedItems count="14">
        <s v="Type"/>
        <s v="RIC"/>
        <s v="Bid yield (%)"/>
        <s v="Ask yield (%)"/>
        <s v="Mid Yield (%)"/>
        <s v="Ee"/>
        <s v="Eb"/>
        <s v="Fe"/>
        <s v="Fb"/>
        <s v="Bid/ask"/>
        <s v="Currency"/>
        <s v="Tenor"/>
        <s v="History Start"/>
        <s v="Close"/>
      </sharedItems>
    </cacheField>
    <cacheField name="Value" numFmtId="0">
      <sharedItems containsDate="1" containsBlank="1" containsMixedTypes="1" minDate="1900-01-07T23:47:11" maxDate="1899-12-30T00:00:00" count="1900">
        <s v="OIS"/>
        <s v="DKKAMTNC1M="/>
        <n v="-0.433"/>
        <n v="-0.29300000000000004"/>
        <n v="-0.36299999999999999"/>
        <n v="1"/>
        <s v="MID"/>
        <s v="DKK"/>
        <n v="0"/>
        <d v="2003-01-06T00:00:00"/>
        <n v="2.96"/>
        <s v="DKKAMTNC2M="/>
        <n v="-0.42000000000000004"/>
        <n v="-0.32"/>
        <n v="-0.37"/>
        <n v="2.95"/>
        <s v="DKKAMTNC3M="/>
        <n v="-0.40700000000000003"/>
        <n v="-0.34700000000000003"/>
        <n v="-0.377"/>
        <n v="2.94"/>
        <s v="DKKAMTNC6M="/>
        <n v="-0.41300000000000003"/>
        <n v="-0.38300000000000001"/>
        <n v="-0.39800000000000002"/>
        <n v="2.87"/>
        <s v="DKKAMTNC9M="/>
        <n v="-0.42500000000000004"/>
        <n v="-0.39500000000000002"/>
        <n v="-0.41000000000000003"/>
        <s v="DKKAMTNC1Y="/>
        <n v="-0.44400000000000001"/>
        <n v="-0.38400000000000001"/>
        <n v="-0.41400000000000003"/>
        <s v="DKKAMTNC2Y="/>
        <n v="-0.443"/>
        <n v="-0.42800000000000005"/>
        <d v="2013-04-10T00:00:00"/>
        <n v="0.1182"/>
        <s v="DKKAMTNC3Y="/>
        <n v="-0.435"/>
        <n v="-0.40500000000000003"/>
        <n v="0.23180000000000001"/>
        <s v="DKKAMTNC4Y="/>
        <n v="-0.42280000000000001"/>
        <n v="-0.38280000000000003"/>
        <n v="-0.40280000000000005"/>
        <n v="0.38340000000000002"/>
        <s v="DKKAMTNC5Y="/>
        <n v="-0.40230000000000005"/>
        <n v="-0.34229999999999999"/>
        <n v="-0.37230000000000002"/>
        <n v="0.56110000000000004"/>
        <s v="IBOR"/>
        <s v="CIDKKSWD="/>
        <m/>
        <n v="-0.31"/>
        <d v="2005-04-01T00:00:00"/>
        <n v="2.1783000000000001"/>
        <s v="CIDKK2WD="/>
        <n v="-0.26330000000000003"/>
        <s v="CIDKK1MD="/>
        <n v="-0.2167"/>
        <d v="1993-07-16T00:00:00"/>
        <n v="14.083299999999999"/>
        <s v="CIDKK2MD="/>
        <n v="-0.17330000000000001"/>
        <n v="11.708299999999999"/>
        <s v="CIDKK3MD="/>
        <n v="-0.1333"/>
        <n v="10.6417"/>
        <s v="CIDKK6MD="/>
        <n v="6.7000000000000002E-3"/>
        <n v="9.2583000000000002"/>
        <s v="CIDKK9MD="/>
        <n v="0.11670000000000001"/>
        <d v="1995-10-08T00:00:00"/>
        <n v="5.8159999999999998"/>
        <s v="CIDKK1YD="/>
        <n v="0.2233"/>
        <d v="1995-10-16T00:00:00"/>
        <n v="5.8479999999999999"/>
        <s v="FRA"/>
        <s v="DKK3F1="/>
        <n v="-0.16"/>
        <n v="-0.14000000000000001"/>
        <n v="-0.15000000000000002"/>
        <s v="3M"/>
        <d v="1999-06-11T00:00:00"/>
        <n v="3.11"/>
        <s v="DKK3F2="/>
        <n v="-0.20324999999999999"/>
        <n v="-0.17324999999999999"/>
        <n v="-0.18824999999999997"/>
        <n v="3.21"/>
        <s v="DKK3F3="/>
        <n v="-0.22662499999999999"/>
        <n v="-0.19662499999999999"/>
        <n v="-0.21162500000000001"/>
        <n v="3.47"/>
        <s v="DKK3F4="/>
        <n v="-0.22743479999999999"/>
        <n v="-0.19743479999999999"/>
        <n v="-0.21243479999999998"/>
        <n v="3.48"/>
        <s v="DKK3F5="/>
        <n v="-0.2182027"/>
        <n v="-0.1882027"/>
        <n v="-0.20320270000000001"/>
        <d v="1999-07-15T00:00:00"/>
        <n v="4.17"/>
        <s v="DKK3F6="/>
        <n v="-0.21114359999999999"/>
        <n v="-0.18114359999999999"/>
        <n v="-0.19614359999999997"/>
        <n v="4.43"/>
        <s v="DKK3F7="/>
        <n v="-0.2051972"/>
        <n v="-0.1751972"/>
        <n v="-0.19019720000000001"/>
        <d v="2004-10-20T00:00:00"/>
        <n v="3.02"/>
        <s v="DKK3F8="/>
        <n v="-0.19129069999999998"/>
        <n v="-0.16129069999999998"/>
        <n v="-0.17629069999999997"/>
        <n v="3.16"/>
        <s v="DKK3F9="/>
        <n v="-0.17528349999999998"/>
        <n v="-0.14528349999999998"/>
        <n v="-0.16028349999999997"/>
        <n v="3.31"/>
        <s v="DKK3F10="/>
        <n v="-0.15804499999999999"/>
        <n v="-0.12804499999999999"/>
        <n v="-0.14304499999999998"/>
        <n v="3.42"/>
        <s v="DKK6F1="/>
        <n v="-2.6600000000000002E-2"/>
        <n v="3.4000000000000002E-3"/>
        <n v="-1.1600000000000001E-2"/>
        <s v="6M"/>
        <n v="3.32"/>
        <s v="DKK6F2="/>
        <n v="-6.2100000000000002E-2"/>
        <n v="-3.2100000000000004E-2"/>
        <n v="-4.7100000000000003E-2"/>
        <n v="3.49"/>
        <s v="DKK6F3="/>
        <n v="-7.7300000000000008E-2"/>
        <n v="-4.7300000000000002E-2"/>
        <n v="-6.2300000000000008E-2"/>
        <n v="3.6"/>
        <s v="DKK6F4="/>
        <n v="-7.46E-2"/>
        <n v="-4.4600000000000001E-2"/>
        <n v="-5.96E-2"/>
        <n v="3.75"/>
        <s v="DKK6F5="/>
        <n v="-6.4000000000000001E-2"/>
        <n v="-3.4000000000000002E-2"/>
        <n v="-4.9000000000000002E-2"/>
        <n v="4.33"/>
        <s v="DKK6F6="/>
        <n v="-5.5600000000000004E-2"/>
        <n v="-2.5600000000000001E-2"/>
        <n v="-4.0600000000000004E-2"/>
        <n v="4.55"/>
        <s v="IRS"/>
        <s v="DKKAB6C1Y="/>
        <n v="-3.4099999999999998E-2"/>
        <n v="-1.5900000000000001E-2"/>
        <n v="-2.5000000000000001E-2"/>
        <d v="1997-08-13T00:00:00"/>
        <n v="4.1399999999999997"/>
        <s v="DKKAB6C2Y="/>
        <n v="-4.5499999999999999E-2"/>
        <n v="-2.0500000000000001E-2"/>
        <n v="-3.3000000000000002E-2"/>
        <d v="1993-02-01T00:00:00"/>
        <n v="9.4499999999999993"/>
        <s v="DKKAB6C3Y="/>
        <n v="-3.95E-2"/>
        <n v="-1.4500000000000001E-2"/>
        <n v="-2.7E-2"/>
        <n v="9.3000000000000007"/>
        <s v="DKKAB6C4Y="/>
        <n v="-1.6500000000000001E-2"/>
        <n v="8.5000000000000006E-3"/>
        <n v="-4.0000000000000001E-3"/>
        <n v="8.9499999999999993"/>
        <s v="DKKAB6C5Y="/>
        <n v="1.55E-2"/>
        <n v="4.0500000000000001E-2"/>
        <n v="2.8000000000000001E-2"/>
        <n v="8.8000000000000007"/>
        <s v="DKKAB6C6Y="/>
        <n v="5.0200000000000002E-2"/>
        <n v="8.0200000000000007E-2"/>
        <n v="6.5200000000000008E-2"/>
        <d v="1995-05-18T00:00:00"/>
        <n v="8.06"/>
        <s v="DKKAB6C7Y="/>
        <n v="9.11E-2"/>
        <n v="0.1211"/>
        <n v="0.1061"/>
        <n v="8.65"/>
        <s v="DKKAB6C8Y="/>
        <n v="0.1255"/>
        <n v="0.1555"/>
        <n v="0.14050000000000001"/>
        <d v="1996-02-07T00:00:00"/>
        <n v="7.1"/>
        <s v="DKKAB6C9Y="/>
        <n v="0.16540000000000002"/>
        <n v="0.19540000000000002"/>
        <n v="0.1804"/>
        <n v="7.27"/>
        <s v="DKKAB6C10Y="/>
        <n v="0.20050000000000001"/>
        <n v="0.23050000000000001"/>
        <n v="0.21550000000000002"/>
        <n v="8.5500000000000007"/>
        <s v="DKKAB6C12Y="/>
        <n v="0.22990000000000002"/>
        <n v="0.32990000000000003"/>
        <n v="0.27990000000000004"/>
        <d v="2008-09-12T00:00:00"/>
        <n v="4.9169999999999998"/>
        <s v="DKKAB6C15Y="/>
        <n v="0.3412"/>
        <n v="0.38120000000000004"/>
        <n v="0.36120000000000002"/>
        <d v="2008-04-04T00:00:00"/>
        <n v="4.7300000000000004"/>
        <s v="DKKAB6C20Y="/>
        <n v="0.3745"/>
        <n v="0.41450000000000004"/>
        <n v="0.39450000000000002"/>
        <d v="2009-12-17T00:00:00"/>
        <n v="3.9449999999999998"/>
        <s v="DKKAB6C25Y="/>
        <n v="0.31850000000000001"/>
        <n v="0.41850000000000004"/>
        <n v="0.36850000000000005"/>
        <n v="4.0659999999999998"/>
        <s v="DKKAB6C30Y="/>
        <n v="0.2646"/>
        <n v="0.36460000000000004"/>
        <n v="0.31459999999999999"/>
        <n v="3.9729999999999999"/>
        <s v="EUREONSW="/>
        <n v="-0.46200000000000002"/>
        <n v="-0.432"/>
        <n v="-0.44700000000000001"/>
        <s v="EUR"/>
        <d v="1999-03-10T00:00:00"/>
        <n v="3.0049999999999999"/>
        <s v="EUREON2W="/>
        <n v="-0.45"/>
        <n v="-0.43"/>
        <n v="-0.44"/>
        <n v="3.0150000000000001"/>
        <s v="EUREON3W="/>
        <n v="3.03"/>
        <s v="EUREON1M="/>
        <d v="1999-01-04T00:00:00"/>
        <s v="EUREON2M="/>
        <n v="-0.4572"/>
        <n v="-0.44010000000000005"/>
        <n v="-0.44864999999999999"/>
        <n v="3.09"/>
        <s v="EUREON3M="/>
        <n v="-0.45990000000000003"/>
        <n v="-0.44590000000000002"/>
        <n v="-0.45290000000000002"/>
        <n v="3.08"/>
        <s v="EUREON4M="/>
        <n v="-0.46280000000000004"/>
        <n v="-0.44890000000000002"/>
        <n v="-0.45585000000000003"/>
        <n v="3"/>
        <s v="EUREON5M="/>
        <n v="-0.46490000000000004"/>
        <n v="-0.45090000000000002"/>
        <n v="-0.45790000000000003"/>
        <n v="2.99"/>
        <s v="EUREON6M="/>
        <n v="-0.49300000000000005"/>
        <n v="-0.46800000000000003"/>
        <n v="3.04"/>
        <s v="EUREON7M="/>
        <n v="-0.4743"/>
        <n v="-0.46030000000000004"/>
        <n v="-0.46730000000000005"/>
        <n v="2.97"/>
        <s v="EUREON8M="/>
        <n v="-0.497"/>
        <n v="-0.47199999999999998"/>
        <n v="2.9649999999999999"/>
        <s v="EUREON9M="/>
        <n v="-0.505"/>
        <n v="-0.45500000000000002"/>
        <n v="-0.48"/>
        <s v="EUREON10M="/>
        <n v="-0.50600000000000001"/>
        <n v="-0.45600000000000002"/>
        <n v="-0.48099999999999998"/>
        <s v="EUREON11M="/>
        <n v="-0.51200000000000001"/>
        <n v="-0.48699999999999999"/>
        <n v="2.9849999999999999"/>
        <s v="EUREON1Y="/>
        <n v="-0.503"/>
        <n v="-0.47300000000000003"/>
        <n v="-0.48799999999999999"/>
        <s v="EUREON15M="/>
        <n v="-0.50060000000000004"/>
        <n v="-0.48650000000000004"/>
        <n v="-0.49355000000000004"/>
        <d v="2004-12-23T00:00:00"/>
        <n v="2.294"/>
        <s v="EUREON18M="/>
        <n v="-0.50450000000000006"/>
        <n v="-0.49010000000000004"/>
        <n v="-0.49730000000000008"/>
        <n v="2.3450000000000002"/>
        <s v="EUREON21M="/>
        <n v="-0.502"/>
        <n v="-0.49200000000000005"/>
        <n v="2.4020000000000001"/>
        <s v="EUREON2Y="/>
        <n v="-0.52300000000000002"/>
        <n v="-0.498"/>
        <d v="2001-01-16T00:00:00"/>
        <s v="EUREON3Y="/>
        <n v="-0.51500000000000001"/>
        <n v="-0.46500000000000002"/>
        <n v="-0.49"/>
        <n v="2.63"/>
        <s v="EUREON4Y="/>
        <n v="-0.46900000000000003"/>
        <n v="-0.45900000000000002"/>
        <n v="-0.46400000000000002"/>
        <d v="2005-08-15T00:00:00"/>
        <n v="2.5720000000000001"/>
        <s v="EUREON5Y="/>
        <n v="-0.437"/>
        <n v="-0.42700000000000005"/>
        <n v="-0.43200000000000005"/>
        <n v="2.71"/>
        <s v="EUREON6Y="/>
        <n v="-0.4"/>
        <n v="-0.39"/>
        <n v="2.835"/>
        <s v="EUREON7Y="/>
        <n v="-0.36200000000000004"/>
        <n v="-0.35200000000000004"/>
        <n v="-0.35700000000000004"/>
        <n v="2.9609999999999999"/>
        <s v="EUREON8Y="/>
        <n v="-0.33200000000000002"/>
        <n v="-0.28200000000000003"/>
        <n v="-0.30700000000000005"/>
        <n v="3.0720000000000001"/>
        <s v="EUREON9Y="/>
        <n v="-0.29000000000000004"/>
        <n v="-0.24000000000000002"/>
        <n v="-0.26500000000000001"/>
        <n v="3.1709999999999998"/>
        <s v="EUREON10Y="/>
        <n v="-0.23"/>
        <n v="-0.23500000000000001"/>
        <n v="3.2559999999999998"/>
        <s v="EUREON20Y="/>
        <n v="4.0000000000000001E-3"/>
        <n v="1.4E-2"/>
        <n v="9.0000000000000011E-3"/>
        <d v="2008-01-03T00:00:00"/>
        <n v="4.5460000000000003"/>
        <s v="EUREON25Y="/>
        <n v="1.1000000000000001E-2"/>
        <n v="6.1000000000000006E-2"/>
        <n v="3.6000000000000004E-2"/>
        <d v="2017-10-17T00:00:00"/>
        <n v="1.331"/>
        <s v="EUREON30Y="/>
        <n v="-2.4E-2"/>
        <n v="2.6000000000000002E-2"/>
        <n v="1.0000000000000009E-3"/>
        <n v="4.5389999999999997"/>
        <s v="EONIA="/>
        <n v="3.2"/>
        <s v="EURIBORSWD="/>
        <n v="-0.51100000000000001"/>
        <d v="1998-12-30T00:00:00"/>
        <n v="3.2509999999999999"/>
        <s v="EURIBOR1MD="/>
        <n v="-0.42299999999999999"/>
        <d v="1990-08-23T00:00:00"/>
        <n v="8.25"/>
        <s v="EURIBOR3MD="/>
        <d v="1990-06-05T00:00:00"/>
        <n v="8.3000000000000007"/>
        <s v="EURIBOR6MD="/>
        <n v="-0.28700000000000003"/>
        <n v="8.6"/>
        <s v="EURIBOR1YD="/>
        <n v="-0.17100000000000001"/>
        <n v="8.0129999999999999"/>
        <s v="EUR1X4F="/>
        <n v="-0.34499999999999997"/>
        <d v="1995-01-06T00:00:00"/>
        <n v="6.44"/>
        <s v="EUR2X5F="/>
        <n v="-0.35699999999999998"/>
        <n v="-0.35199999999999998"/>
        <n v="6.62"/>
        <s v="EUR3X6F="/>
        <n v="-0.35000000000000003"/>
        <n v="-0.36"/>
        <n v="6.78"/>
        <s v="EUR4X7F="/>
        <n v="-0.34800000000000003"/>
        <n v="-0.373"/>
        <n v="6.92"/>
        <s v="EUR5X8F="/>
        <n v="-0.38500000000000001"/>
        <n v="7.08"/>
        <s v="EUR6X9F="/>
        <n v="-0.41799999999999998"/>
        <n v="-0.36799999999999999"/>
        <n v="-0.39300000000000002"/>
        <n v="7.21"/>
        <s v="EUR7X10F="/>
        <n v="6.89"/>
        <s v="EUR8X11F="/>
        <n v="-0.42"/>
        <n v="7.03"/>
        <s v="EUR9X12F="/>
        <n v="7.65"/>
        <s v="EUR12X15F="/>
        <n v="-0.40300000000000002"/>
        <d v="1999-01-05T00:00:00"/>
        <n v="2.98"/>
        <s v="EUR15X18F="/>
        <d v="2014-09-30T00:00:00"/>
        <n v="0.68700000000000006"/>
        <s v="EUR18X21F="/>
        <n v="-0.375"/>
        <n v="0.41199999999999998"/>
        <s v="EUR21X24F="/>
        <n v="0.83199999999999996"/>
        <s v="EUR1X7F="/>
        <n v="-0.28600000000000003"/>
        <n v="-0.27600000000000002"/>
        <n v="-0.28100000000000003"/>
        <n v="6.82"/>
        <s v="EUR2X8F="/>
        <n v="-0.315"/>
        <n v="6.93"/>
        <s v="EUR2X14F="/>
        <n v="-0.17899999999999999"/>
        <n v="-0.16900000000000001"/>
        <n v="-0.17399999999999999"/>
        <s v="12M"/>
        <n v="3.19"/>
        <s v="EUR3X9F="/>
        <n v="-0.32400000000000001"/>
        <n v="-0.27400000000000002"/>
        <n v="-0.29900000000000004"/>
        <n v="7.06"/>
        <s v="EUR3X15F="/>
        <n v="-0.186"/>
        <n v="-0.17599999999999999"/>
        <n v="-0.18099999999999999"/>
        <n v="3.12"/>
        <s v="EUR4X10F="/>
        <n v="-0.32600000000000001"/>
        <n v="-0.30599999999999999"/>
        <n v="-0.316"/>
        <n v="7.2"/>
        <s v="EUR5X11F="/>
        <n v="-0.34300000000000003"/>
        <n v="-0.29299999999999998"/>
        <n v="-0.318"/>
        <n v="7.36"/>
        <s v="EUR6X12F="/>
        <n v="-0.34900000000000003"/>
        <n v="-0.29899999999999999"/>
        <n v="7.52"/>
        <s v="EUR9X15F="/>
        <n v="-0.33499999999999996"/>
        <s v="EUR12X18F="/>
        <n v="-0.33"/>
        <n v="8.27"/>
        <s v="EUR18X24F="/>
        <n v="-0.3"/>
        <n v="8.31"/>
        <s v="EUR6X18F="/>
        <n v="-0.22"/>
        <n v="-0.2"/>
        <n v="-0.21000000000000002"/>
        <n v="8.0299999999999994"/>
        <s v="EUR12X24F="/>
        <n v="-0.24"/>
        <n v="-0.22999999999999998"/>
        <n v="8.56"/>
        <s v="EURAB6E1Y="/>
        <n v="-0.3276"/>
        <n v="-0.28760000000000002"/>
        <n v="-0.30759999999999998"/>
        <d v="1998-11-30T00:00:00"/>
        <n v="3.58"/>
        <s v="EURAB6E18M="/>
        <n v="-0.31850000000000001"/>
        <n v="-0.29470000000000002"/>
        <n v="-0.30659999999999998"/>
        <d v="1999-02-10T00:00:00"/>
        <s v="EURAB6E2Y="/>
        <n v="-0.30499999999999999"/>
        <d v="1990-01-02T00:00:00"/>
        <n v="8.4600000000000009"/>
        <s v="EURAB6E3Y="/>
        <n v="-0.30680000000000002"/>
        <n v="-0.29680000000000001"/>
        <n v="-0.30180000000000001"/>
        <n v="8.35"/>
        <s v="EURAB6E4Y="/>
        <n v="-0.26"/>
        <n v="-0.27500000000000002"/>
        <n v="8.2799999999999994"/>
        <s v="EURAB6E5Y="/>
        <n v="-0.24400000000000002"/>
        <n v="-0.23900000000000002"/>
        <n v="-0.24150000000000002"/>
        <s v="EURAB6E6Y="/>
        <n v="-0.21430000000000002"/>
        <n v="-0.1943"/>
        <n v="-0.20430000000000001"/>
        <d v="1994-08-15T00:00:00"/>
        <n v="7.18"/>
        <s v="EURAB6E7Y="/>
        <n v="-0.17030000000000001"/>
        <n v="-0.1603"/>
        <n v="-0.1653"/>
        <n v="8.17"/>
        <s v="EURAB6E8Y="/>
        <n v="-0.13070000000000001"/>
        <n v="-0.1207"/>
        <n v="-0.12570000000000001"/>
        <n v="7.45"/>
        <s v="EURAB6E9Y="/>
        <n v="-9.0999999999999998E-2"/>
        <n v="-8.1000000000000003E-2"/>
        <n v="-8.5999999999999993E-2"/>
        <n v="7.5"/>
        <s v="EURAB6E10Y="/>
        <n v="-5.5E-2"/>
        <n v="-3.5000000000000003E-2"/>
        <n v="-4.4999999999999998E-2"/>
        <n v="8.15"/>
        <s v="EURAB6E11Y="/>
        <n v="-2.3E-2"/>
        <n v="1.7000000000000001E-2"/>
        <n v="-2.9999999999999992E-3"/>
        <n v="4.2300000000000004"/>
        <s v="EURAB6E12Y="/>
        <n v="4.5999999999999999E-2"/>
        <d v="1998-11-26T00:00:00"/>
        <n v="4.6100000000000003"/>
        <s v="EURAB6E13Y="/>
        <n v="6.3E-2"/>
        <n v="8.3000000000000004E-2"/>
        <n v="7.3000000000000009E-2"/>
        <d v="2001-07-11T00:00:00"/>
        <n v="5.6574999999999998"/>
        <s v="EURAB6E14Y="/>
        <n v="9.5000000000000001E-2"/>
        <n v="0.115"/>
        <n v="0.10500000000000001"/>
        <n v="5.71"/>
        <s v="EURAB6E15Y="/>
        <n v="0.12200000000000001"/>
        <n v="0.14200000000000002"/>
        <n v="0.13200000000000001"/>
        <d v="1996-10-16T00:00:00"/>
        <n v="6.61"/>
        <s v="EURAB6E16Y="/>
        <n v="0.14400000000000002"/>
        <n v="0.16400000000000001"/>
        <n v="0.15400000000000003"/>
        <n v="5.79"/>
        <s v="EURAB6E17Y="/>
        <n v="0.16"/>
        <n v="0.18000000000000002"/>
        <n v="0.17"/>
        <d v="2001-08-17T00:00:00"/>
        <n v="5.5449999999999999"/>
        <s v="EURAB6E18Y="/>
        <n v="0.16700000000000001"/>
        <n v="0.20700000000000002"/>
        <n v="0.187"/>
        <n v="5.85"/>
        <s v="EURAB6E19Y="/>
        <n v="0.17500000000000002"/>
        <n v="0.19500000000000001"/>
        <n v="0.185"/>
        <n v="5.8650000000000002"/>
        <s v="EURAB6E20Y="/>
        <n v="0.183"/>
        <n v="0.20300000000000001"/>
        <n v="0.193"/>
        <d v="1998-08-13T00:00:00"/>
        <n v="5"/>
        <s v="EURAB6E21Y="/>
        <n v="0.18240000000000001"/>
        <n v="0.22240000000000001"/>
        <n v="0.20240000000000002"/>
        <n v="5.8925000000000001"/>
        <s v="EURAB6E22Y="/>
        <n v="0.1825"/>
        <n v="0.2225"/>
        <n v="0.20250000000000001"/>
        <n v="5.9024999999999999"/>
        <s v="EURAB6E23Y="/>
        <n v="0.1782"/>
        <n v="0.21820000000000001"/>
        <n v="0.19819999999999999"/>
        <n v="5.9124999999999996"/>
        <s v="EURAB6E24Y="/>
        <n v="0.16900000000000001"/>
        <n v="0.19900000000000001"/>
        <n v="0.184"/>
        <d v="2002-01-24T00:00:00"/>
        <n v="5.4024999999999999"/>
        <s v="EURAB6E25Y="/>
        <n v="0.16800000000000001"/>
        <n v="0.188"/>
        <n v="0.17799999999999999"/>
        <n v="5.0999999999999996"/>
        <s v="EURAB6E26Y="/>
        <n v="0.15390000000000001"/>
        <n v="0.19390000000000002"/>
        <n v="0.1739"/>
        <n v="5.9325000000000001"/>
        <s v="EURAB6E27Y="/>
        <n v="0.1454"/>
        <n v="0.18540000000000001"/>
        <n v="0.16539999999999999"/>
        <s v="EURAB6E28Y="/>
        <n v="0.1371"/>
        <n v="0.17710000000000001"/>
        <n v="0.15710000000000002"/>
        <s v="EURAB6E29Y="/>
        <n v="0.12920000000000001"/>
        <n v="0.16920000000000002"/>
        <n v="0.1492"/>
        <s v="EURAB6E30Y="/>
        <n v="0.127"/>
        <n v="0.14700000000000002"/>
        <n v="0.13700000000000001"/>
        <s v="EURAB6E40Y="/>
        <n v="5.9000000000000004E-2"/>
        <n v="7.9000000000000001E-2"/>
        <n v="6.9000000000000006E-2"/>
        <d v="2003-07-23T00:00:00"/>
        <n v="4.8775000000000004"/>
        <s v="EURAB6E50Y="/>
        <n v="-3.0000000000000001E-3"/>
        <n v="7.0000000000000001E-3"/>
        <n v="2E-3"/>
        <n v="4.88"/>
        <s v="EURAM1E2M="/>
        <n v="-0.46700000000000003"/>
        <n v="-0.44600000000000001"/>
        <n v="-0.45650000000000002"/>
        <s v="1M"/>
        <d v="2014-10-06T00:00:00"/>
        <s v="EURAM1E3M="/>
        <n v="-0.46100000000000002"/>
        <n v="-0.45050000000000001"/>
        <d v="2004-01-21T00:00:00"/>
        <n v="2.04"/>
        <s v="EURAM1E4M="/>
        <n v="-0.45700000000000002"/>
        <n v="-0.436"/>
        <n v="-0.44650000000000001"/>
        <n v="-1E-3"/>
        <s v="EURAM1E5M="/>
        <n v="-0.46"/>
        <n v="-0.44500000000000001"/>
        <n v="1E-3"/>
        <s v="EURAM1E6M="/>
        <n v="-0.45400000000000001"/>
        <n v="-0.44350000000000001"/>
        <n v="2.0379999999999998"/>
        <s v="EURAM1E7M="/>
        <n v="-0.46300000000000002"/>
        <n v="-0.44800000000000001"/>
        <n v="-1.2999999999999999E-2"/>
        <s v="EURAM1E8M="/>
        <n v="-0.45800000000000002"/>
        <n v="-0.44750000000000001"/>
        <n v="-1.6E-2"/>
        <s v="EURAM1E9M="/>
        <n v="-0.439"/>
        <n v="-0.44950000000000001"/>
        <d v="2004-02-24T00:00:00"/>
        <s v="EURAM1E1Y="/>
        <n v="2.09"/>
        <s v="EURAB3E9M="/>
        <n v="4.51"/>
        <s v="EURAB3E1Y="/>
        <n v="-0.40350000000000003"/>
        <n v="-0.36349999999999999"/>
        <n v="-0.38350000000000001"/>
        <s v="EURAB3E18M="/>
        <n v="-0.40940000000000004"/>
        <n v="-0.36940000000000001"/>
        <n v="-0.38940000000000002"/>
        <d v="1999-04-21T00:00:00"/>
        <n v="2.75"/>
        <s v="EURAB3E2Y="/>
        <n v="-0.38750000000000001"/>
        <d v="1998-12-01T00:00:00"/>
        <n v="3.39"/>
        <s v="EURAB3E3Y="/>
        <n v="-0.38140000000000002"/>
        <n v="-0.37140000000000001"/>
        <n v="-0.37640000000000001"/>
        <n v="3.46"/>
        <s v="EURAB3E4Y="/>
        <n v="-0.35400000000000004"/>
        <n v="-0.34400000000000003"/>
        <n v="3.55"/>
        <s v="EURAB3E5Y="/>
        <n v="-0.31870000000000004"/>
        <n v="-0.30870000000000003"/>
        <n v="-0.31370000000000003"/>
        <s v="EURAB3E6Y="/>
        <n v="-0.29430000000000001"/>
        <n v="-0.25430000000000003"/>
        <n v="-0.27429999999999999"/>
        <n v="3.88"/>
        <s v="EURAB3E7Y="/>
        <n v="-0.24890000000000001"/>
        <n v="-0.2089"/>
        <n v="-0.22889999999999999"/>
        <n v="3.99"/>
        <s v="EURAB3E8Y="/>
        <n v="-0.20500000000000002"/>
        <n v="-0.16500000000000001"/>
        <n v="-0.185"/>
        <n v="4.0999999999999996"/>
        <s v="EURAB3E9Y="/>
        <n v="-0.16010000000000002"/>
        <n v="-0.12010000000000001"/>
        <n v="-0.1401"/>
        <n v="4.1500000000000004"/>
        <s v="EURAB3E10Y="/>
        <n v="-0.1145"/>
        <n v="-7.4499999999999997E-2"/>
        <n v="-9.4500000000000001E-2"/>
        <d v="1999-01-07T00:00:00"/>
        <n v="4.0599999999999996"/>
        <s v="EURAB3E11Y="/>
        <n v="-5.62E-2"/>
        <n v="-3.6200000000000003E-2"/>
        <n v="-4.6200000000000005E-2"/>
        <n v="5.2450000000000001"/>
        <s v="EURAB3E12Y="/>
        <n v="-1.26E-2"/>
        <n v="7.4000000000000003E-3"/>
        <n v="-2.5999999999999999E-3"/>
        <n v="5.3125"/>
        <s v="EURAB3E13Y="/>
        <n v="2.7700000000000002E-2"/>
        <n v="4.7699999999999999E-2"/>
        <n v="3.7699999999999997E-2"/>
        <n v="5.375"/>
        <s v="EURAB3E14Y="/>
        <n v="6.4000000000000001E-2"/>
        <n v="8.4000000000000005E-2"/>
        <n v="7.400000000000001E-2"/>
        <n v="5.4275000000000002"/>
        <s v="EURAB3E15Y="/>
        <n v="9.6600000000000005E-2"/>
        <n v="0.1066"/>
        <n v="0.1016"/>
        <n v="5.4725000000000001"/>
        <s v="EURAB3E16Y="/>
        <n v="0.11910000000000001"/>
        <n v="0.1391"/>
        <n v="0.12909999999999999"/>
        <n v="5.51"/>
        <s v="EURAB3E17Y="/>
        <n v="0.1376"/>
        <n v="0.15760000000000002"/>
        <n v="0.14760000000000001"/>
        <n v="5.5425000000000004"/>
        <s v="EURAB3E18Y="/>
        <n v="0.151"/>
        <n v="0.17100000000000001"/>
        <n v="0.161"/>
        <n v="5.57"/>
        <s v="EURAB3E19Y="/>
        <n v="0.16040000000000001"/>
        <n v="0.1704"/>
        <n v="5.5925000000000002"/>
        <s v="EURAB3E20Y="/>
        <n v="0.16830000000000001"/>
        <n v="0.17830000000000001"/>
        <n v="0.17330000000000001"/>
        <n v="5.6124999999999998"/>
        <s v="EURAB3E25Y="/>
        <n v="0.16170000000000001"/>
        <n v="0.16870000000000002"/>
        <n v="0.16520000000000001"/>
        <n v="5.665"/>
        <s v="EURAB3E30Y="/>
        <n v="0.12720000000000001"/>
        <n v="0.13520000000000001"/>
        <n v="0.13120000000000001"/>
        <n v="5.6675000000000004"/>
        <s v="EURAB3E40Y="/>
        <n v="5.9900000000000002E-2"/>
        <n v="7.9899999999999999E-2"/>
        <n v="6.9900000000000004E-2"/>
        <d v="2011-02-25T00:00:00"/>
        <s v="EURAB3E50Y="/>
        <n v="-3.1000000000000003E-3"/>
        <n v="1.6900000000000002E-2"/>
        <n v="6.9000000000000008E-3"/>
        <d v="2011-02-28T00:00:00"/>
        <n v="3.38"/>
        <s v="GBPSWOIS="/>
        <n v="6.2E-2"/>
        <n v="8.2000000000000003E-2"/>
        <n v="7.2000000000000008E-2"/>
        <s v="GBP"/>
        <d v="2007-08-28T00:00:00"/>
        <n v="5.8179999999999996"/>
        <s v="GBP2WOIS="/>
        <d v="2013-01-28T00:00:00"/>
        <n v="0.39600000000000002"/>
        <s v="GBP1MOIS="/>
        <n v="6.0000000000000005E-2"/>
        <n v="9.0000000000000011E-2"/>
        <n v="7.5000000000000011E-2"/>
        <n v="5.8490000000000002"/>
        <s v="GBP2MOIS="/>
        <n v="6.3200000000000006E-2"/>
        <n v="8.320000000000001E-2"/>
        <n v="7.3200000000000015E-2"/>
        <d v="2007-08-23T00:00:00"/>
        <n v="5.875"/>
        <s v="GBP3MOIS="/>
        <n v="6.4600000000000005E-2"/>
        <n v="8.4600000000000009E-2"/>
        <n v="7.46E-2"/>
        <d v="2004-01-19T00:00:00"/>
        <n v="3.91"/>
        <s v="GBP4MOIS="/>
        <n v="6.5700000000000008E-2"/>
        <n v="8.5699999999999998E-2"/>
        <n v="7.5700000000000003E-2"/>
        <n v="5.8929999999999998"/>
        <s v="GBP5MOIS="/>
        <n v="6.7400000000000002E-2"/>
        <n v="8.7400000000000005E-2"/>
        <n v="7.7399999999999997E-2"/>
        <n v="5.8879999999999999"/>
        <s v="GBP6MOIS="/>
        <n v="6.9100000000000009E-2"/>
        <n v="8.9099999999999999E-2"/>
        <n v="7.9100000000000004E-2"/>
        <n v="5.9"/>
        <s v="GBP7MOIS="/>
        <n v="7.0800000000000002E-2"/>
        <n v="9.0800000000000006E-2"/>
        <n v="8.0800000000000011E-2"/>
        <n v="5.9130000000000003"/>
        <s v="GBP8MOIS="/>
        <n v="7.2700000000000001E-2"/>
        <n v="9.2700000000000005E-2"/>
        <n v="8.2699999999999996E-2"/>
        <n v="6.0449999999999999"/>
        <s v="GBP9MOIS="/>
        <n v="7.51E-2"/>
        <n v="9.5100000000000004E-2"/>
        <n v="8.5100000000000009E-2"/>
        <n v="5.9379999999999997"/>
        <s v="GBP10MOIS="/>
        <n v="7.6999999999999999E-2"/>
        <n v="9.7000000000000003E-2"/>
        <n v="8.6999999999999994E-2"/>
        <n v="5.9489999999999998"/>
        <s v="GBP11MOIS="/>
        <n v="0.08"/>
        <n v="0.1"/>
        <n v="0.09"/>
        <n v="5.9560000000000004"/>
        <s v="GBP1YOIS="/>
        <n v="8.3500000000000005E-2"/>
        <n v="0.10350000000000001"/>
        <n v="9.35E-2"/>
        <n v="5.9640000000000004"/>
        <s v="GBP18MOIS="/>
        <n v="0.10650000000000001"/>
        <n v="0.1265"/>
        <n v="0.11650000000000001"/>
        <n v="0.60699999999999998"/>
        <s v="GBP2YOIS="/>
        <n v="0.1278"/>
        <n v="0.1429"/>
        <n v="0.13535"/>
        <n v="6.133"/>
        <s v="GBP3YOIS="/>
        <n v="0.15480000000000002"/>
        <n v="0.17480000000000001"/>
        <n v="0.1648"/>
        <d v="2015-01-08T00:00:00"/>
        <n v="0.77080000000000004"/>
        <s v="GBPONFSR="/>
        <n v="5.5880000000000006E-2"/>
        <d v="2001-01-02T00:00:00"/>
        <n v="5.8109400000000004"/>
        <s v="GBPSWFSR="/>
        <n v="0.13075000000000001"/>
        <d v="1997-12-02T00:00:00"/>
        <n v="7.3046899999999999"/>
        <s v="GBP1MFSR="/>
        <n v="0.24463000000000001"/>
        <d v="1992-09-16T00:00:00"/>
        <n v="12.5"/>
        <s v="GBP2MFSR="/>
        <n v="0.42913000000000001"/>
        <n v="15.125"/>
        <s v="GBP3MFSR="/>
        <n v="0.59550000000000003"/>
        <s v="GBP6MFSR="/>
        <n v="0.72513000000000005"/>
        <n v="15"/>
        <s v="GBP1YFSR="/>
        <n v="0.86413000000000006"/>
        <n v="14.625"/>
        <s v="GBP1X4F="/>
        <n v="0.504"/>
        <n v="0.52400000000000002"/>
        <n v="0.51400000000000001"/>
        <s v="GBP2X5F="/>
        <n v="0.44700000000000001"/>
        <n v="0.46700000000000003"/>
        <n v="0.45700000000000002"/>
        <s v="GBP3X6F="/>
        <n v="0.38900000000000001"/>
        <n v="0.439"/>
        <n v="0.41400000000000003"/>
        <n v="7.42"/>
        <s v="GBP4X7F="/>
        <n v="0.373"/>
        <n v="0.39300000000000002"/>
        <n v="0.38300000000000001"/>
        <n v="7.69"/>
        <s v="GBP5X8F="/>
        <n v="0.34600000000000003"/>
        <n v="0.36599999999999999"/>
        <n v="0.35599999999999998"/>
        <n v="7.9"/>
        <s v="GBP6X9F="/>
        <n v="0.316"/>
        <n v="0.34099999999999997"/>
        <n v="8.11"/>
        <s v="GBP7X10F="/>
        <n v="0.33300000000000002"/>
        <n v="0.35299999999999998"/>
        <n v="0.34299999999999997"/>
        <n v="8.2899999999999991"/>
        <s v="GBP8X11F="/>
        <n v="0.33400000000000002"/>
        <n v="0.35399999999999998"/>
        <n v="0.34399999999999997"/>
        <n v="8.44"/>
        <s v="GBP9X12F="/>
        <n v="0.311"/>
        <n v="0.36099999999999999"/>
        <n v="0.33599999999999997"/>
        <n v="8.59"/>
        <s v="GBP1X7F="/>
        <n v="0.628"/>
        <n v="0.64800000000000002"/>
        <n v="0.63800000000000001"/>
        <n v="7.38"/>
        <s v="GBP2X8F="/>
        <n v="0.55000000000000004"/>
        <n v="0.57000000000000006"/>
        <n v="0.56000000000000005"/>
        <n v="7.64"/>
        <s v="GBP3X9F="/>
        <n v="0.48099999999999998"/>
        <n v="0.53100000000000003"/>
        <n v="0.50600000000000001"/>
        <n v="7.84"/>
        <s v="GBP4X10F="/>
        <n v="0.48699999999999999"/>
        <n v="0.47699999999999998"/>
        <n v="8.07"/>
        <s v="GBP5X11F="/>
        <n v="0.441"/>
        <n v="0.46100000000000002"/>
        <n v="0.45100000000000001"/>
        <n v="8.26"/>
        <s v="GBP6X12F="/>
        <n v="0.42499999999999999"/>
        <n v="0.44500000000000001"/>
        <n v="0.435"/>
        <n v="8.4499999999999993"/>
        <s v="GBP8X14F="/>
        <n v="0.40600000000000003"/>
        <n v="0.42599999999999999"/>
        <n v="0.41600000000000004"/>
        <s v="GBP12X18F="/>
        <n v="0.36699999999999999"/>
        <n v="0.41699999999999998"/>
        <n v="0.39200000000000002"/>
        <n v="8.7799999999999994"/>
        <s v="GBPSB6L1Y="/>
        <n v="0.55759999999999998"/>
        <n v="0.59760000000000002"/>
        <n v="0.5776"/>
        <d v="2016-06-09T00:00:00"/>
        <n v="0.68149999999999999"/>
        <s v="GBPSB6L2Y="/>
        <n v="0.4869"/>
        <n v="0.49690000000000001"/>
        <n v="0.4919"/>
        <n v="13.34"/>
        <s v="GBPSB6L3Y="/>
        <n v="0.47270000000000001"/>
        <n v="0.48470000000000002"/>
        <n v="0.47870000000000001"/>
        <n v="12.9"/>
        <s v="GBPSB6L4Y="/>
        <n v="0.4793"/>
        <n v="0.48930000000000001"/>
        <n v="0.48430000000000001"/>
        <n v="12.54"/>
        <s v="GBPSB6L5Y="/>
        <n v="0.49000000000000005"/>
        <n v="0.5"/>
        <n v="0.495"/>
        <n v="12.35"/>
        <s v="GBPSB6L6Y="/>
        <n v="0.498"/>
        <n v="0.499"/>
        <n v="8.84"/>
        <s v="GBPSB6L7Y="/>
        <n v="0.51250000000000007"/>
        <n v="0.52250000000000008"/>
        <n v="0.51750000000000007"/>
        <n v="12"/>
        <s v="GBPSB6L8Y="/>
        <n v="0.5202"/>
        <n v="0.53320000000000001"/>
        <n v="0.52669999999999995"/>
        <n v="8.9700000000000006"/>
        <s v="GBPSB6L9Y="/>
        <n v="0.52829999999999999"/>
        <n v="0.5413"/>
        <n v="0.53479999999999994"/>
        <n v="9.01"/>
        <s v="GBPSB6L10Y="/>
        <n v="0.53749999999999998"/>
        <n v="0.55049999999999999"/>
        <n v="0.54400000000000004"/>
        <n v="11.8"/>
        <s v="GBPSB6L12Y="/>
        <n v="0.55300000000000005"/>
        <n v="0.56700000000000006"/>
        <d v="2003-08-18T00:00:00"/>
        <n v="4.7699999999999996"/>
        <s v="GBPSB6L15Y="/>
        <n v="0.58400000000000007"/>
        <n v="0.57700000000000007"/>
        <n v="4.79"/>
        <s v="GBPSB6L20Y="/>
        <n v="0.57020000000000004"/>
        <n v="0.58420000000000005"/>
        <n v="0.57720000000000005"/>
        <s v="GBPSB6L25Y="/>
        <n v="0.49200000000000005"/>
        <n v="0.622"/>
        <n v="0.55700000000000005"/>
        <n v="5.97"/>
        <s v="GBPSB6L30Y="/>
        <n v="0.52600000000000002"/>
        <n v="0.54"/>
        <n v="0.53300000000000003"/>
        <s v="GBPSB6L40Y="/>
        <n v="0.46490000000000004"/>
        <n v="0.47990000000000005"/>
        <n v="0.47240000000000004"/>
        <d v="2003-10-20T00:00:00"/>
        <n v="4.82"/>
        <s v="GBPSB6L50Y="/>
        <n v="0.33800000000000002"/>
        <n v="0.50800000000000001"/>
        <n v="0.42300000000000004"/>
        <n v="4.75"/>
        <s v="OINOKSWD="/>
        <n v="0.36"/>
        <s v="NOK"/>
        <d v="2015-05-22T00:00:00"/>
        <n v="1.49"/>
        <s v="OINOK1MD="/>
        <n v="0.63"/>
        <n v="1.45"/>
        <s v="OINOK2MD="/>
        <n v="0.9"/>
        <n v="1.47"/>
        <s v="OINOK3MD="/>
        <n v="1.06"/>
        <n v="1.5"/>
        <s v="OINOK6MD="/>
        <s v="NOK3F1="/>
        <n v="0.68500000000000005"/>
        <n v="0.70499999999999996"/>
        <n v="0.69500000000000006"/>
        <n v="6.15"/>
        <s v="NOK3F2="/>
        <n v="0.57500000000000007"/>
        <n v="0.59499999999999997"/>
        <n v="0.58499999999999996"/>
        <n v="6.57"/>
        <s v="NOK3F3="/>
        <n v="0.62"/>
        <n v="0.65"/>
        <n v="0.63500000000000001"/>
        <n v="6.9"/>
        <s v="NOK3F4="/>
        <n v="0.52500000000000002"/>
        <n v="0.54500000000000004"/>
        <n v="0.53500000000000003"/>
        <n v="7.3"/>
        <s v="NOK3F5="/>
        <n v="0.53"/>
        <n v="0.51500000000000001"/>
        <d v="2007-08-16T00:00:00"/>
        <n v="5.47"/>
        <s v="NOK3F6="/>
        <n v="5.42"/>
        <s v="NOK3F7="/>
        <n v="0.55500000000000005"/>
        <d v="2009-05-18T00:00:00"/>
        <n v="3.14"/>
        <s v="NOK3F8="/>
        <s v="NOK3F9="/>
        <n v="0.6"/>
        <d v="2017-07-18T00:00:00"/>
        <n v="1.32"/>
        <s v="NOK3F10="/>
        <n v="0.61499999999999999"/>
        <n v="1.41"/>
        <s v="NOK3F11="/>
        <n v="0.64"/>
        <n v="0.67"/>
        <n v="0.65500000000000003"/>
        <s v="NOK3F12="/>
        <n v="0.66"/>
        <n v="0.69000000000000006"/>
        <n v="0.67500000000000004"/>
        <n v="1.55"/>
        <s v="NOK6F1="/>
        <n v="0.73799999999999999"/>
        <n v="0.76800000000000002"/>
        <n v="0.753"/>
        <n v="6.4"/>
        <s v="NOK6F2="/>
        <n v="0.70000000000000007"/>
        <n v="6.8"/>
        <s v="NOK6F3="/>
        <n v="7.25"/>
        <s v="NOK6F4="/>
        <n v="0.57999999999999996"/>
        <n v="0.61"/>
        <n v="7.6"/>
        <s v="NOKAB3O1Y="/>
        <n v="0.75"/>
        <n v="0.72500000000000009"/>
        <d v="1997-09-23T00:00:00"/>
        <n v="4.34"/>
        <s v="NOKAB6O2Y="/>
        <n v="0.69100000000000006"/>
        <n v="0.74099999999999999"/>
        <n v="0.71599999999999997"/>
        <n v="7.35"/>
        <s v="NOKAB6O3Y="/>
        <n v="0.67400000000000004"/>
        <n v="0.72400000000000009"/>
        <n v="0.69900000000000007"/>
        <n v="7.82"/>
        <s v="NOKAB6O4Y="/>
        <n v="0.745"/>
        <n v="0.72"/>
        <n v="8.1999999999999993"/>
        <s v="NOKAB6O5Y="/>
        <n v="0.75800000000000001"/>
        <n v="0.748"/>
        <s v="NOKAB6O6Y="/>
        <n v="0.78100000000000003"/>
        <n v="0.81100000000000005"/>
        <n v="0.79600000000000004"/>
        <s v="NOKAB6O7Y="/>
        <n v="0.84800000000000009"/>
        <n v="0.89800000000000002"/>
        <n v="0.873"/>
        <d v="1995-08-17T00:00:00"/>
        <n v="7.67"/>
        <s v="NOKAB6O8Y="/>
        <n v="0.88700000000000001"/>
        <n v="0.91700000000000004"/>
        <n v="0.90200000000000002"/>
        <n v="6.06"/>
        <s v="NOKAB6O9Y="/>
        <n v="0.93500000000000005"/>
        <n v="0.96500000000000008"/>
        <n v="0.95000000000000007"/>
        <n v="6.16"/>
        <s v="NOKAB6O10Y="/>
        <n v="0.98000000000000009"/>
        <n v="0.99"/>
        <s v="NOKAB6O15Y="/>
        <n v="1.08"/>
        <n v="1.1300000000000001"/>
        <n v="1.105"/>
        <d v="2008-04-23T00:00:00"/>
        <n v="5.41"/>
        <s v="SEKAMTNS1M="/>
        <n v="2.9000000000000001E-2"/>
        <n v="1.9000000000000003E-2"/>
        <s v="SEK"/>
        <d v="2002-09-03T00:00:00"/>
        <s v="SEKAMTNS2M="/>
        <n v="-3.0000000000000002E-2"/>
        <n v="-0.01"/>
        <n v="-0.02"/>
        <s v="SEKAMTNS3M="/>
        <n v="-4.4000000000000004E-2"/>
        <s v="SEKAMTNS6M="/>
        <n v="-7.6999999999999999E-2"/>
        <n v="-5.7000000000000002E-2"/>
        <n v="-6.7000000000000004E-2"/>
        <n v="4.3600000000000003"/>
        <s v="SEKAMTNS9M="/>
        <n v="-8.8000000000000009E-2"/>
        <n v="-6.8000000000000005E-2"/>
        <n v="-7.8000000000000014E-2"/>
        <n v="4.41"/>
        <s v="SEKAMTNS1Y="/>
        <n v="-9.4E-2"/>
        <n v="-7.400000000000001E-2"/>
        <n v="-8.4000000000000005E-2"/>
        <d v="2002-08-29T00:00:00"/>
        <n v="4.4800000000000004"/>
        <s v="SEKAMTNS2Y="/>
        <n v="-9.7000000000000003E-2"/>
        <n v="-4.7E-2"/>
        <n v="-7.2000000000000008E-2"/>
        <d v="2012-10-22T00:00:00"/>
        <n v="1.0149999999999999"/>
        <s v="SEKAMTNS3Y="/>
        <n v="-7.0000000000000007E-2"/>
        <n v="-4.5000000000000005E-2"/>
        <s v="SEKAMTNS4Y="/>
        <n v="-6.0000000000000001E-3"/>
        <n v="1.22"/>
        <s v="SEKAMTNS5Y="/>
        <n v="-5.0000000000000001E-3"/>
        <n v="4.5000000000000005E-2"/>
        <n v="2.0000000000000004E-2"/>
        <n v="1.365"/>
        <s v="SEKAMTNS6Y="/>
        <n v="3.0000000000000002E-2"/>
        <n v="5.5E-2"/>
        <s v="SEKAMTNS7Y="/>
        <n v="7.0000000000000007E-2"/>
        <n v="0.12000000000000001"/>
        <n v="1.615"/>
        <s v="SEKAMTNS8Y="/>
        <n v="0.14500000000000002"/>
        <n v="1.7150000000000001"/>
        <s v="SEKAMTNS9Y="/>
        <n v="0.155"/>
        <n v="0.20500000000000002"/>
        <n v="0.18"/>
        <n v="1.81"/>
        <s v="SEKAMTNS10Y="/>
        <n v="0.24500000000000002"/>
        <n v="0.22000000000000003"/>
        <n v="1.895"/>
        <s v="SEKAMTNS12Y="/>
        <n v="0.26500000000000001"/>
        <n v="0.32500000000000001"/>
        <n v="0.29500000000000004"/>
        <d v="2013-07-04T00:00:00"/>
        <n v="2.4249999999999998"/>
        <s v="SEKAMTNS15Y="/>
        <n v="0.34500000000000003"/>
        <n v="0.40500000000000003"/>
        <n v="0.375"/>
        <n v="2.5150000000000001"/>
        <s v="SEKAMTNS20Y="/>
        <n v="0.51600000000000001"/>
        <n v="0.53600000000000003"/>
        <n v="2.5750000000000002"/>
        <s v="SEKAMTNS25Y="/>
        <n v="0.33"/>
        <n v="0.41000000000000003"/>
        <n v="0.37"/>
        <n v="2.605"/>
        <s v="SEKAMTNS30Y="/>
        <n v="0.47400000000000003"/>
        <n v="0.49400000000000005"/>
        <n v="0.48400000000000004"/>
        <n v="2.645"/>
        <s v="STISEKTNDFI="/>
        <n v="5.3999999999999999E-2"/>
        <d v="1997-06-10T00:00:00"/>
        <n v="4.2"/>
        <s v="STISEK1WDFI="/>
        <n v="12.75"/>
        <s v="STISEK1MDFI="/>
        <n v="0.159"/>
        <s v="STISEK2MDFI="/>
        <n v="0.25800000000000001"/>
        <d v="1994-09-06T00:00:00"/>
        <s v="STISEK3MDFI="/>
        <n v="12.8"/>
        <s v="STISEK6MDFI="/>
        <n v="0.40900000000000003"/>
        <n v="13.1"/>
        <s v="SEK3F1="/>
        <n v="0.125"/>
        <n v="0.14499999999999999"/>
        <n v="0.13500000000000001"/>
        <d v="1995-12-15T00:00:00"/>
        <n v="8.7200000000000006"/>
        <s v="SEK3F2="/>
        <n v="0.11"/>
        <n v="8.1300000000000008"/>
        <s v="SEK3F3="/>
        <n v="7.5999999999999998E-2"/>
        <n v="9.6000000000000002E-2"/>
        <n v="8.5999999999999993E-2"/>
        <n v="7.83"/>
        <s v="SEK3F4="/>
        <s v="SEK3F5="/>
        <n v="0.13"/>
        <n v="7.71"/>
        <s v="SEK3F6="/>
        <n v="7.75"/>
        <s v="SEK3F7="/>
        <n v="8.5000000000000006E-2"/>
        <n v="7.8"/>
        <s v="SEK3F8="/>
        <n v="7.85"/>
        <s v="SEK3F9="/>
        <n v="0.16500000000000001"/>
        <d v="1999-05-25T00:00:00"/>
        <n v="4.5"/>
        <s v="SEK3F10="/>
        <n v="0.14000000000000001"/>
        <n v="4.6900000000000004"/>
        <s v="SEK3F11="/>
        <n v="0.15000000000000002"/>
        <n v="4.83"/>
        <s v="SEK3F12="/>
        <n v="0.21"/>
        <n v="0.19"/>
        <n v="4.91"/>
        <s v="SEKAB3S1Y="/>
        <n v="0.15700000000000003"/>
        <d v="1997-05-08T00:00:00"/>
        <n v="4.72"/>
        <s v="SEKAB3S18M="/>
        <n v="0.14100000000000001"/>
        <n v="0.15100000000000002"/>
        <d v="2003-01-07T00:00:00"/>
        <n v="3.96"/>
        <s v="SEKAB3S2Y="/>
        <n v="0.15"/>
        <d v="1992-02-03T00:00:00"/>
        <n v="11.39"/>
        <s v="SEKAB3S3Y="/>
        <n v="0.12100000000000001"/>
        <n v="0.13600000000000001"/>
        <n v="11.18"/>
        <s v="SEKAB3S4Y="/>
        <n v="0.154"/>
        <n v="0.17400000000000002"/>
        <n v="11.01"/>
        <s v="SEKAB3S5Y="/>
        <n v="10.93"/>
        <s v="SEKAB3S6Y="/>
        <n v="0.215"/>
        <n v="0.23500000000000001"/>
        <n v="0.22500000000000001"/>
        <s v="SEKAB3S7Y="/>
        <n v="0.252"/>
        <n v="0.27200000000000002"/>
        <n v="0.26200000000000001"/>
        <n v="10.76"/>
        <s v="SEKAB3S8Y="/>
        <n v="0.28900000000000003"/>
        <n v="0.309"/>
        <n v="0.29900000000000004"/>
        <n v="6.63"/>
        <s v="SEKAB3S9Y="/>
        <n v="0.32700000000000001"/>
        <n v="0.34700000000000003"/>
        <n v="0.33700000000000002"/>
        <n v="6.73"/>
        <s v="SEKAB3S10Y="/>
        <n v="0.36499999999999999"/>
        <n v="0.38500000000000001"/>
        <n v="10.65"/>
        <s v="SEKAB3S12Y="/>
        <n v="0.44"/>
        <n v="0.46"/>
        <n v="0.45"/>
        <d v="2008-01-10T00:00:00"/>
        <n v="4.7925000000000004"/>
        <s v="SEKAB3S15Y="/>
        <n v="4.8099999999999996"/>
        <s v="SEKAB3S20Y="/>
        <n v="0.55200000000000005"/>
        <n v="0.58200000000000007"/>
        <d v="2008-02-06T00:00:00"/>
        <n v="4.5925000000000002"/>
        <s v="SEKAB3S30Y="/>
        <n v="0.45200000000000001"/>
        <n v="0.48200000000000004"/>
        <d v="2012-02-08T00:00:00"/>
        <n v="2.4550000000000001"/>
        <s v="USD1MOIS=ICAP"/>
        <n v="4.3999999999999997E-2"/>
        <n v="9.4E-2"/>
        <s v="USD"/>
        <d v="2001-08-09T00:00:00"/>
        <n v="3.5230000000000001"/>
        <s v="USD2MOIS=ICAP"/>
        <n v="7.1000000000000008E-2"/>
        <n v="3.4630000000000001"/>
        <s v="USD3MOIS=ICAP"/>
        <n v="4.4999999999999998E-2"/>
        <n v="3.419"/>
        <s v="USD4MOIS=ICAP"/>
        <n v="3.41"/>
        <s v="USD5MOIS=ICAP"/>
        <n v="3.403"/>
        <s v="USD6MOIS=ICAP"/>
        <n v="3.3940000000000001"/>
        <s v="USD7MOIS=ICAP"/>
        <s v="USD8MOIS=ICAP"/>
        <n v="3.4079999999999999"/>
        <s v="USD9MOIS=ICAP"/>
        <n v="3.43"/>
        <s v="USD10MOIS=ICAP"/>
        <n v="3.464"/>
        <s v="USD11MOIS=ICAP"/>
        <n v="4.7E-2"/>
        <n v="3.5030000000000001"/>
        <s v="USD1YOIS=ICAP"/>
        <n v="4.8000000000000001E-2"/>
        <n v="9.8000000000000004E-2"/>
        <n v="3.5390000000000001"/>
        <s v="USD15MOIS=ICAP"/>
        <n v="5.2999999999999999E-2"/>
        <n v="0.10300000000000001"/>
        <n v="7.8E-2"/>
        <n v="3.6840000000000002"/>
        <s v="USD18MOIS=ICAP"/>
        <n v="5.7000000000000002E-2"/>
        <n v="0.107"/>
        <n v="3.819"/>
        <s v="USD21MOIS=ICAP"/>
        <n v="0.06"/>
        <n v="8.4999999999999992E-2"/>
        <n v="3.952"/>
        <s v="USD2YOIS=ICAP"/>
        <n v="0.113"/>
        <n v="8.7999999999999995E-2"/>
        <n v="4.09"/>
        <s v="USD3YOIS=ICAP"/>
        <d v="2012-03-30T00:00:00"/>
        <n v="0.38400000000000001"/>
        <s v="USD4YOIS=ICAP"/>
        <n v="0.13800000000000001"/>
        <n v="0.16300000000000001"/>
        <s v="USD5YOIS=ICAP"/>
        <n v="0.182"/>
        <n v="0.23200000000000001"/>
        <n v="0.89600000000000002"/>
        <s v="USD6YOIS=ICAP"/>
        <n v="0.23100000000000001"/>
        <n v="0.28100000000000003"/>
        <n v="0.25600000000000001"/>
        <n v="1.167"/>
        <s v="USD7YOIS=ICAP"/>
        <n v="0.27800000000000002"/>
        <n v="0.32800000000000001"/>
        <n v="0.30300000000000005"/>
        <n v="1.4139999999999999"/>
        <s v="USD8YOIS=ICAP"/>
        <n v="0.32200000000000001"/>
        <n v="0.372"/>
        <n v="0.34699999999999998"/>
        <n v="1.6220000000000001"/>
        <s v="USD9YOIS=ICAP"/>
        <n v="1.798"/>
        <s v="USD10YOIS=ICAP"/>
        <n v="0.443"/>
        <n v="0.41800000000000004"/>
        <n v="1.946"/>
        <s v="USD12YOIS=ICAP"/>
        <n v="0.44400000000000001"/>
        <n v="0.49399999999999999"/>
        <n v="0.46899999999999997"/>
        <n v="2.1840000000000002"/>
        <s v="USD15YOIS=ICAP"/>
        <n v="0.48899999999999999"/>
        <n v="0.53900000000000003"/>
        <n v="2.4209999999999998"/>
        <s v="USD20YOIS=ICAP"/>
        <n v="0.58899999999999997"/>
        <n v="0.56400000000000006"/>
        <n v="2.617"/>
        <s v="USD25YOIS=ICAP"/>
        <n v="0.60199999999999998"/>
        <n v="0.57699999999999996"/>
        <n v="2.7170000000000001"/>
        <s v="USD30YOIS=ICAP"/>
        <n v="0.56200000000000006"/>
        <n v="0.61199999999999999"/>
        <n v="0.58699999999999997"/>
        <n v="2.78"/>
        <s v="USD40YOIS=ICAP"/>
        <n v="0.52100000000000002"/>
        <n v="0.57100000000000006"/>
        <n v="0.54600000000000004"/>
        <n v="2.8119999999999998"/>
        <s v="USDSROISSW=FMD"/>
        <n v="3.6999999999999998E-2"/>
        <n v="4.1999999999999996E-2"/>
        <d v="2019-05-14T00:00:00"/>
        <n v="2.4350000000000001"/>
        <s v="USDSROIS2W=FMD"/>
        <n v="2.4359999999999999"/>
        <s v="USDSROIS3W=FMD"/>
        <n v="2.4649999999999999"/>
        <s v="USDSROIS1M=FMD"/>
        <n v="0.04"/>
        <n v="0.05"/>
        <n v="2.456"/>
        <s v="USDSROIS2M=FMD"/>
        <n v="5.2000000000000005E-2"/>
        <d v="2019-05-02T00:00:00"/>
        <n v="2.444"/>
        <s v="USDSROIS3M=FMD"/>
        <n v="5.7999999999999996E-2"/>
        <n v="2.4260000000000002"/>
        <s v="USDSROIS4M=FMD"/>
        <n v="5.6000000000000001E-2"/>
        <n v="6.6000000000000003E-2"/>
        <n v="6.0999999999999999E-2"/>
        <n v="2.4220000000000002"/>
        <s v="USDSROIS5M=FMD"/>
        <n v="6.7000000000000004E-2"/>
        <n v="2.4140000000000001"/>
        <s v="USDSROIS6M=FMD"/>
        <n v="2.4060000000000001"/>
        <s v="USDSROIS7M=FMD"/>
        <n v="6.5000000000000002E-2"/>
        <n v="2.399"/>
        <s v="USDSROIS8M=FMD"/>
        <n v="2.3929999999999998"/>
        <s v="USDSROIS9M=FMD"/>
        <n v="2.3839999999999999"/>
        <s v="USDSROIS10M=FMD"/>
        <n v="2.371"/>
        <s v="USDSROIS11M=FMD"/>
        <n v="7.2999999999999995E-2"/>
        <n v="6.8000000000000005E-2"/>
        <n v="2.3580000000000001"/>
        <s v="USDSROIS1Y=FMD"/>
        <n v="7.4999999999999997E-2"/>
        <n v="2.3490000000000002"/>
        <s v="USDSROIS13M=FMD"/>
        <d v="2019-07-04T00:00:00"/>
        <n v="1.7929999999999999"/>
        <s v="USDSROIS14M=FMD"/>
        <n v="1.7689999999999999"/>
        <s v="USDSROIS15M=FMD"/>
        <n v="8.1000000000000003E-2"/>
        <n v="7.6000000000000012E-2"/>
        <n v="2.3210000000000002"/>
        <s v="USDSROIS16M=FMD"/>
        <n v="1.7310000000000001"/>
        <s v="USDSROIS17M=FMD"/>
        <n v="7.3999999999999996E-2"/>
        <n v="1.7190000000000001"/>
        <s v="USDSROIS18M=FMD"/>
        <n v="2.2869999999999999"/>
        <s v="USDSROIS19M=FMD"/>
        <n v="8.6000000000000007E-2"/>
        <n v="1.6819999999999999"/>
        <s v="USDSROIS20M=FMD"/>
        <n v="1.667"/>
        <s v="USDSROIS21M=FMD"/>
        <n v="2.2589999999999999"/>
        <s v="USDSROIS22M=FMD"/>
        <n v="1.635"/>
        <s v="USDSROIS23M=FMD"/>
        <n v="1.6240000000000001"/>
        <s v="USDSROIS2Y=FMD"/>
        <n v="8.7000000000000008E-2"/>
        <n v="2.2370000000000001"/>
        <s v="USDSROIS25M=FMD"/>
        <n v="8.299999999999999E-2"/>
        <n v="1.601"/>
        <s v="USDSROIS26M=FMD"/>
        <n v="8.8999999999999996E-2"/>
        <n v="8.3999999999999991E-2"/>
        <n v="1.591"/>
        <s v="USDSROIS27M=FMD"/>
        <n v="9.0999999999999998E-2"/>
        <n v="1.581"/>
        <s v="USDSROIS28M=FMD"/>
        <n v="1.573"/>
        <s v="USDSROIS29M=FMD"/>
        <n v="9.1999999999999998E-2"/>
        <n v="1.5649999999999999"/>
        <s v="USDSROIS30M=FMD"/>
        <n v="2.1960000000000002"/>
        <s v="USDSROIS31M=FMD"/>
        <n v="0.10400000000000001"/>
        <n v="9.9000000000000005E-2"/>
        <n v="1.5509999999999999"/>
        <s v="USDSROIS32M=FMD"/>
        <n v="0.10200000000000001"/>
        <n v="1.5449999999999999"/>
        <s v="USDSROIS33M=FMD"/>
        <n v="1.5389999999999999"/>
        <s v="USDSROIS34M=FMD"/>
        <n v="0.112"/>
        <n v="0.10700000000000001"/>
        <n v="1.5349999999999999"/>
        <s v="USDSROIS35M=FMD"/>
        <n v="0.114"/>
        <n v="0.10900000000000001"/>
        <n v="1.53"/>
        <s v="USDSROIS3Y=FMD"/>
        <n v="0.11700000000000001"/>
        <n v="2.1749999999999998"/>
        <s v="USDSROIS4Y=FMD"/>
        <n v="0.17699999999999999"/>
        <n v="0.17199999999999999"/>
        <n v="2.1240000000000001"/>
        <s v="USDSROIS5Y=FMD"/>
        <n v="0.222"/>
        <n v="0.22700000000000001"/>
        <n v="2.129"/>
        <s v="USDSROIS6Y=FMD"/>
        <n v="0.26700000000000002"/>
        <n v="0.27700000000000002"/>
        <n v="2.1440000000000001"/>
        <s v="USDSROIS7Y=FMD"/>
        <n v="0.30499999999999999"/>
        <n v="0.315"/>
        <n v="0.31"/>
        <n v="2.1640000000000001"/>
        <s v="USDSROIS8Y=FMD"/>
        <n v="0.34800000000000003"/>
        <n v="0.35799999999999998"/>
        <n v="2.194"/>
        <s v="USDSROIS9Y=FMD"/>
        <n v="0.40300000000000002"/>
        <n v="0.39800000000000002"/>
        <n v="2.222"/>
        <s v="USDSROIS10Y=FMD"/>
        <n v="0.42399999999999999"/>
        <n v="0.434"/>
        <n v="0.42899999999999999"/>
        <n v="2.25"/>
        <s v="USDSROIS12Y=FMD"/>
        <n v="0.47500000000000003"/>
        <n v="0.48499999999999999"/>
        <n v="0.48"/>
        <n v="2.3010000000000002"/>
        <s v="USDSROIS15Y=FMD"/>
        <n v="0.52"/>
        <n v="2.3540000000000001"/>
        <s v="USDSROIS20Y=FMD"/>
        <n v="2.4"/>
        <s v="USDSROIS25Y=FMD"/>
        <n v="0.56600000000000006"/>
        <n v="0.57600000000000007"/>
        <n v="2.4009999999999998"/>
        <s v="USDSROIS30Y=FMD"/>
        <n v="0.55600000000000005"/>
        <n v="0.56100000000000005"/>
        <n v="2.4039999999999999"/>
        <s v="USDSROIS40Y=FMD"/>
        <n v="0.51900000000000002"/>
        <n v="0.52900000000000003"/>
        <n v="2.387"/>
        <s v="USDSROIS50Y=FMD"/>
        <n v="0.45300000000000001"/>
        <n v="0.44800000000000001"/>
        <n v="2.3330000000000002"/>
        <s v="USDSOFR="/>
        <n v="0.01"/>
        <d v="2014-08-22T00:00:00"/>
        <s v="USDONFSR="/>
        <n v="0.11900000000000001"/>
        <n v="6.6512500000000001"/>
        <s v="USDSWFSR="/>
        <n v="0.49913000000000002"/>
        <d v="1997-12-01T00:00:00"/>
        <n v="5.6953100000000001"/>
        <s v="USD1MFSR="/>
        <n v="0.9928800000000001"/>
        <n v="8.375"/>
        <s v="USD2MFSR="/>
        <n v="1.2610000000000001"/>
        <s v="USD3MFSR="/>
        <n v="1.4505000000000001"/>
        <s v="USD6MFSR="/>
        <n v="1.1752500000000001"/>
        <s v="USD1YFSR="/>
        <n v="0.99750000000000005"/>
        <s v="USD1X4F="/>
        <n v="0.94140000000000001"/>
        <n v="0.90140000000000009"/>
        <n v="0.9214"/>
        <s v="USD2X5F="/>
        <s v="USD3X6F="/>
        <n v="0.52539999999999998"/>
        <n v="0.4854"/>
        <n v="0.50539999999999996"/>
        <n v="7.4"/>
        <s v="USD4X7F="/>
        <n v="0.47190000000000004"/>
        <n v="0.43190000000000001"/>
        <n v="0.45190000000000002"/>
        <s v="USD5X8F="/>
        <n v="0.41210000000000002"/>
        <n v="0.37210000000000004"/>
        <n v="0.3921"/>
        <s v="USD6X9F="/>
        <n v="0.38200000000000001"/>
        <n v="0.34200000000000003"/>
        <n v="0.36199999999999999"/>
        <n v="7.7"/>
        <s v="USD7X10F="/>
        <n v="0.37790000000000001"/>
        <n v="0.33790000000000003"/>
        <n v="0.3579"/>
        <s v="USD8X11F="/>
        <n v="0.3614"/>
        <n v="0.34720000000000001"/>
        <n v="0.3543"/>
        <s v="USD9X12F="/>
        <n v="0.35810000000000003"/>
        <n v="0.31809999999999999"/>
        <n v="0.33810000000000001"/>
        <s v="USD1X7F="/>
        <n v="0.86499999999999999"/>
        <n v="0.81500000000000006"/>
        <n v="0.84000000000000008"/>
        <s v="USD2X8F="/>
        <n v="0.60799999999999998"/>
        <n v="7.46"/>
        <s v="USD3X9F="/>
        <n v="0.55230000000000001"/>
        <n v="0.49230000000000002"/>
        <n v="0.52229999999999999"/>
        <n v="7.66"/>
        <s v="USD4X10F="/>
        <n v="0.46800000000000003"/>
        <n v="0.48799999999999999"/>
        <n v="7.89"/>
        <s v="USD5X11F="/>
        <n v="0.42799999999999999"/>
        <n v="8.6999999999999993"/>
        <s v="USD6X12F="/>
        <n v="0.40700000000000003"/>
        <n v="0.42700000000000005"/>
        <n v="8.18"/>
        <s v="USD9X15F="/>
        <n v="0.39900000000000002"/>
        <n v="0.35899999999999999"/>
        <n v="0.379"/>
        <n v="8.39"/>
        <s v="USD12X18F="/>
        <n v="0.378"/>
        <s v="USD12X15F="/>
        <n v="0.30870000000000003"/>
        <n v="0.26869999999999999"/>
        <n v="0.28870000000000001"/>
        <n v="8.24"/>
        <s v="USD15X18F="/>
        <n v="0.30980000000000002"/>
        <n v="0.26980000000000004"/>
        <n v="0.28980000000000006"/>
        <n v="8.19"/>
        <s v="USD18X21F="/>
        <n v="0.32300000000000001"/>
        <n v="0.28300000000000003"/>
        <n v="8.14"/>
        <s v="USD18X24F="/>
        <n v="0.39"/>
        <n v="8.2100000000000009"/>
        <s v="USDAM3L1Y="/>
        <n v="0.66700000000000004"/>
        <n v="0.64700000000000002"/>
        <n v="0.65700000000000003"/>
        <d v="1996-01-08T00:00:00"/>
        <n v="5.33"/>
        <s v="USDAM3L2Y="/>
        <n v="0.48520000000000002"/>
        <n v="0.48080000000000001"/>
        <n v="0.48300000000000004"/>
        <n v="8.3699999999999992"/>
        <s v="USDAM3L3Y="/>
        <n v="0.47100000000000003"/>
        <n v="0.43099999999999999"/>
        <n v="8.52"/>
        <s v="USDAM3L4Y="/>
        <n v="0.442"/>
        <n v="0.46200000000000002"/>
        <n v="8.6199999999999992"/>
        <s v="USDAM3L5Y="/>
        <n v="0.51"/>
        <n v="0.47000000000000003"/>
        <n v="8.68"/>
        <s v="USDAM3L6Y="/>
        <d v="1996-08-21T00:00:00"/>
        <s v="USDAM3L7Y="/>
        <n v="0.58800000000000008"/>
        <n v="0.54900000000000004"/>
        <n v="0.56850000000000001"/>
        <s v="USDAM3L8Y="/>
        <n v="0.60499999999999998"/>
        <d v="1996-09-26T00:00:00"/>
        <n v="7.02"/>
        <s v="USDAM3L9Y="/>
        <n v="0.66100000000000003"/>
        <n v="0.64150000000000007"/>
        <d v="1996-08-22T00:00:00"/>
        <n v="6.95"/>
        <s v="USDAM3L10Y="/>
        <n v="0.65100000000000002"/>
        <n v="0.67100000000000004"/>
        <n v="8.86"/>
        <s v="USDAM3L12Y="/>
        <n v="0.74"/>
        <n v="0.72000000000000008"/>
        <d v="1997-08-06T00:00:00"/>
        <n v="6.23"/>
        <s v="USDAM3L15Y="/>
        <n v="0.77900000000000003"/>
        <n v="0.73899999999999999"/>
        <n v="0.75900000000000001"/>
        <n v="6.75"/>
        <s v="USDAM3L20Y="/>
        <n v="0.82900000000000007"/>
        <n v="0.78900000000000003"/>
        <n v="0.80900000000000005"/>
        <n v="6.56"/>
        <s v="USDAM3L25Y="/>
        <n v="0.83300000000000007"/>
        <n v="0.79300000000000004"/>
        <n v="0.81300000000000006"/>
        <n v="6.69"/>
        <s v="USDAM3L30Y="/>
        <n v="0.81700000000000006"/>
        <n v="0.79700000000000004"/>
        <n v="0.80700000000000005"/>
        <s v="USDAM3L40Y="/>
        <n v="0.78"/>
        <n v="0.76"/>
        <n v="0.77"/>
        <d v="2007-06-12T00:00:00"/>
        <n v="5.9770000000000003"/>
        <s v="USDAM3L50Y="/>
        <n v="0.67900000000000005"/>
        <n v="0.68900000000000006"/>
        <n v="5.958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7"/>
  </r>
  <r>
    <x v="0"/>
    <x v="11"/>
    <x v="8"/>
  </r>
  <r>
    <x v="0"/>
    <x v="12"/>
    <x v="9"/>
  </r>
  <r>
    <x v="0"/>
    <x v="13"/>
    <x v="10"/>
  </r>
  <r>
    <x v="1"/>
    <x v="0"/>
    <x v="0"/>
  </r>
  <r>
    <x v="1"/>
    <x v="1"/>
    <x v="11"/>
  </r>
  <r>
    <x v="1"/>
    <x v="2"/>
    <x v="12"/>
  </r>
  <r>
    <x v="1"/>
    <x v="3"/>
    <x v="13"/>
  </r>
  <r>
    <x v="1"/>
    <x v="4"/>
    <x v="14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7"/>
  </r>
  <r>
    <x v="1"/>
    <x v="11"/>
    <x v="8"/>
  </r>
  <r>
    <x v="1"/>
    <x v="12"/>
    <x v="9"/>
  </r>
  <r>
    <x v="1"/>
    <x v="13"/>
    <x v="15"/>
  </r>
  <r>
    <x v="2"/>
    <x v="0"/>
    <x v="0"/>
  </r>
  <r>
    <x v="2"/>
    <x v="1"/>
    <x v="16"/>
  </r>
  <r>
    <x v="2"/>
    <x v="2"/>
    <x v="17"/>
  </r>
  <r>
    <x v="2"/>
    <x v="3"/>
    <x v="18"/>
  </r>
  <r>
    <x v="2"/>
    <x v="4"/>
    <x v="19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7"/>
  </r>
  <r>
    <x v="2"/>
    <x v="11"/>
    <x v="8"/>
  </r>
  <r>
    <x v="2"/>
    <x v="12"/>
    <x v="9"/>
  </r>
  <r>
    <x v="2"/>
    <x v="13"/>
    <x v="20"/>
  </r>
  <r>
    <x v="3"/>
    <x v="0"/>
    <x v="0"/>
  </r>
  <r>
    <x v="3"/>
    <x v="1"/>
    <x v="21"/>
  </r>
  <r>
    <x v="3"/>
    <x v="2"/>
    <x v="22"/>
  </r>
  <r>
    <x v="3"/>
    <x v="3"/>
    <x v="23"/>
  </r>
  <r>
    <x v="3"/>
    <x v="4"/>
    <x v="24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7"/>
  </r>
  <r>
    <x v="3"/>
    <x v="11"/>
    <x v="8"/>
  </r>
  <r>
    <x v="3"/>
    <x v="12"/>
    <x v="9"/>
  </r>
  <r>
    <x v="3"/>
    <x v="13"/>
    <x v="25"/>
  </r>
  <r>
    <x v="4"/>
    <x v="0"/>
    <x v="0"/>
  </r>
  <r>
    <x v="4"/>
    <x v="1"/>
    <x v="26"/>
  </r>
  <r>
    <x v="4"/>
    <x v="2"/>
    <x v="27"/>
  </r>
  <r>
    <x v="4"/>
    <x v="3"/>
    <x v="28"/>
  </r>
  <r>
    <x v="4"/>
    <x v="4"/>
    <x v="29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7"/>
  </r>
  <r>
    <x v="4"/>
    <x v="11"/>
    <x v="8"/>
  </r>
  <r>
    <x v="4"/>
    <x v="12"/>
    <x v="9"/>
  </r>
  <r>
    <x v="4"/>
    <x v="13"/>
    <x v="25"/>
  </r>
  <r>
    <x v="5"/>
    <x v="0"/>
    <x v="0"/>
  </r>
  <r>
    <x v="5"/>
    <x v="1"/>
    <x v="30"/>
  </r>
  <r>
    <x v="5"/>
    <x v="2"/>
    <x v="31"/>
  </r>
  <r>
    <x v="5"/>
    <x v="3"/>
    <x v="32"/>
  </r>
  <r>
    <x v="5"/>
    <x v="4"/>
    <x v="33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7"/>
  </r>
  <r>
    <x v="5"/>
    <x v="11"/>
    <x v="8"/>
  </r>
  <r>
    <x v="5"/>
    <x v="12"/>
    <x v="9"/>
  </r>
  <r>
    <x v="5"/>
    <x v="13"/>
    <x v="25"/>
  </r>
  <r>
    <x v="6"/>
    <x v="0"/>
    <x v="0"/>
  </r>
  <r>
    <x v="6"/>
    <x v="1"/>
    <x v="34"/>
  </r>
  <r>
    <x v="6"/>
    <x v="2"/>
    <x v="35"/>
  </r>
  <r>
    <x v="6"/>
    <x v="3"/>
    <x v="22"/>
  </r>
  <r>
    <x v="6"/>
    <x v="4"/>
    <x v="3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7"/>
  </r>
  <r>
    <x v="6"/>
    <x v="11"/>
    <x v="8"/>
  </r>
  <r>
    <x v="6"/>
    <x v="12"/>
    <x v="37"/>
  </r>
  <r>
    <x v="6"/>
    <x v="13"/>
    <x v="38"/>
  </r>
  <r>
    <x v="7"/>
    <x v="0"/>
    <x v="0"/>
  </r>
  <r>
    <x v="7"/>
    <x v="1"/>
    <x v="39"/>
  </r>
  <r>
    <x v="7"/>
    <x v="2"/>
    <x v="40"/>
  </r>
  <r>
    <x v="7"/>
    <x v="3"/>
    <x v="41"/>
  </r>
  <r>
    <x v="7"/>
    <x v="4"/>
    <x v="12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7"/>
  </r>
  <r>
    <x v="7"/>
    <x v="11"/>
    <x v="8"/>
  </r>
  <r>
    <x v="7"/>
    <x v="12"/>
    <x v="37"/>
  </r>
  <r>
    <x v="7"/>
    <x v="13"/>
    <x v="42"/>
  </r>
  <r>
    <x v="8"/>
    <x v="0"/>
    <x v="0"/>
  </r>
  <r>
    <x v="8"/>
    <x v="1"/>
    <x v="43"/>
  </r>
  <r>
    <x v="8"/>
    <x v="2"/>
    <x v="44"/>
  </r>
  <r>
    <x v="8"/>
    <x v="3"/>
    <x v="45"/>
  </r>
  <r>
    <x v="8"/>
    <x v="4"/>
    <x v="46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7"/>
  </r>
  <r>
    <x v="8"/>
    <x v="11"/>
    <x v="8"/>
  </r>
  <r>
    <x v="8"/>
    <x v="12"/>
    <x v="37"/>
  </r>
  <r>
    <x v="8"/>
    <x v="13"/>
    <x v="47"/>
  </r>
  <r>
    <x v="9"/>
    <x v="0"/>
    <x v="0"/>
  </r>
  <r>
    <x v="9"/>
    <x v="1"/>
    <x v="48"/>
  </r>
  <r>
    <x v="9"/>
    <x v="2"/>
    <x v="49"/>
  </r>
  <r>
    <x v="9"/>
    <x v="3"/>
    <x v="50"/>
  </r>
  <r>
    <x v="9"/>
    <x v="4"/>
    <x v="51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7"/>
  </r>
  <r>
    <x v="9"/>
    <x v="11"/>
    <x v="8"/>
  </r>
  <r>
    <x v="9"/>
    <x v="12"/>
    <x v="37"/>
  </r>
  <r>
    <x v="9"/>
    <x v="13"/>
    <x v="52"/>
  </r>
  <r>
    <x v="10"/>
    <x v="0"/>
    <x v="53"/>
  </r>
  <r>
    <x v="10"/>
    <x v="1"/>
    <x v="54"/>
  </r>
  <r>
    <x v="10"/>
    <x v="2"/>
    <x v="55"/>
  </r>
  <r>
    <x v="10"/>
    <x v="3"/>
    <x v="55"/>
  </r>
  <r>
    <x v="10"/>
    <x v="4"/>
    <x v="56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7"/>
  </r>
  <r>
    <x v="10"/>
    <x v="11"/>
    <x v="8"/>
  </r>
  <r>
    <x v="10"/>
    <x v="12"/>
    <x v="57"/>
  </r>
  <r>
    <x v="10"/>
    <x v="13"/>
    <x v="58"/>
  </r>
  <r>
    <x v="11"/>
    <x v="0"/>
    <x v="53"/>
  </r>
  <r>
    <x v="11"/>
    <x v="1"/>
    <x v="59"/>
  </r>
  <r>
    <x v="11"/>
    <x v="2"/>
    <x v="55"/>
  </r>
  <r>
    <x v="11"/>
    <x v="3"/>
    <x v="55"/>
  </r>
  <r>
    <x v="11"/>
    <x v="4"/>
    <x v="60"/>
  </r>
  <r>
    <x v="11"/>
    <x v="5"/>
    <x v="5"/>
  </r>
  <r>
    <x v="11"/>
    <x v="6"/>
    <x v="5"/>
  </r>
  <r>
    <x v="11"/>
    <x v="7"/>
    <x v="5"/>
  </r>
  <r>
    <x v="11"/>
    <x v="8"/>
    <x v="5"/>
  </r>
  <r>
    <x v="11"/>
    <x v="9"/>
    <x v="6"/>
  </r>
  <r>
    <x v="11"/>
    <x v="10"/>
    <x v="7"/>
  </r>
  <r>
    <x v="11"/>
    <x v="11"/>
    <x v="8"/>
  </r>
  <r>
    <x v="11"/>
    <x v="12"/>
    <x v="57"/>
  </r>
  <r>
    <x v="11"/>
    <x v="13"/>
    <x v="58"/>
  </r>
  <r>
    <x v="0"/>
    <x v="0"/>
    <x v="53"/>
  </r>
  <r>
    <x v="0"/>
    <x v="1"/>
    <x v="61"/>
  </r>
  <r>
    <x v="0"/>
    <x v="2"/>
    <x v="55"/>
  </r>
  <r>
    <x v="0"/>
    <x v="3"/>
    <x v="55"/>
  </r>
  <r>
    <x v="0"/>
    <x v="4"/>
    <x v="62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7"/>
  </r>
  <r>
    <x v="0"/>
    <x v="11"/>
    <x v="8"/>
  </r>
  <r>
    <x v="0"/>
    <x v="12"/>
    <x v="63"/>
  </r>
  <r>
    <x v="0"/>
    <x v="13"/>
    <x v="64"/>
  </r>
  <r>
    <x v="1"/>
    <x v="0"/>
    <x v="53"/>
  </r>
  <r>
    <x v="1"/>
    <x v="1"/>
    <x v="65"/>
  </r>
  <r>
    <x v="1"/>
    <x v="2"/>
    <x v="55"/>
  </r>
  <r>
    <x v="1"/>
    <x v="3"/>
    <x v="55"/>
  </r>
  <r>
    <x v="1"/>
    <x v="4"/>
    <x v="66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7"/>
  </r>
  <r>
    <x v="1"/>
    <x v="11"/>
    <x v="8"/>
  </r>
  <r>
    <x v="1"/>
    <x v="12"/>
    <x v="63"/>
  </r>
  <r>
    <x v="1"/>
    <x v="13"/>
    <x v="67"/>
  </r>
  <r>
    <x v="2"/>
    <x v="0"/>
    <x v="53"/>
  </r>
  <r>
    <x v="2"/>
    <x v="1"/>
    <x v="68"/>
  </r>
  <r>
    <x v="2"/>
    <x v="2"/>
    <x v="55"/>
  </r>
  <r>
    <x v="2"/>
    <x v="3"/>
    <x v="55"/>
  </r>
  <r>
    <x v="2"/>
    <x v="4"/>
    <x v="69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7"/>
  </r>
  <r>
    <x v="2"/>
    <x v="11"/>
    <x v="8"/>
  </r>
  <r>
    <x v="2"/>
    <x v="12"/>
    <x v="63"/>
  </r>
  <r>
    <x v="2"/>
    <x v="13"/>
    <x v="70"/>
  </r>
  <r>
    <x v="3"/>
    <x v="0"/>
    <x v="53"/>
  </r>
  <r>
    <x v="3"/>
    <x v="1"/>
    <x v="71"/>
  </r>
  <r>
    <x v="3"/>
    <x v="2"/>
    <x v="55"/>
  </r>
  <r>
    <x v="3"/>
    <x v="3"/>
    <x v="55"/>
  </r>
  <r>
    <x v="3"/>
    <x v="4"/>
    <x v="72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7"/>
  </r>
  <r>
    <x v="3"/>
    <x v="11"/>
    <x v="8"/>
  </r>
  <r>
    <x v="3"/>
    <x v="12"/>
    <x v="63"/>
  </r>
  <r>
    <x v="3"/>
    <x v="13"/>
    <x v="73"/>
  </r>
  <r>
    <x v="4"/>
    <x v="0"/>
    <x v="53"/>
  </r>
  <r>
    <x v="4"/>
    <x v="1"/>
    <x v="74"/>
  </r>
  <r>
    <x v="4"/>
    <x v="2"/>
    <x v="55"/>
  </r>
  <r>
    <x v="4"/>
    <x v="3"/>
    <x v="55"/>
  </r>
  <r>
    <x v="4"/>
    <x v="4"/>
    <x v="75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7"/>
  </r>
  <r>
    <x v="4"/>
    <x v="11"/>
    <x v="8"/>
  </r>
  <r>
    <x v="4"/>
    <x v="12"/>
    <x v="76"/>
  </r>
  <r>
    <x v="4"/>
    <x v="13"/>
    <x v="77"/>
  </r>
  <r>
    <x v="5"/>
    <x v="0"/>
    <x v="53"/>
  </r>
  <r>
    <x v="5"/>
    <x v="1"/>
    <x v="78"/>
  </r>
  <r>
    <x v="5"/>
    <x v="2"/>
    <x v="55"/>
  </r>
  <r>
    <x v="5"/>
    <x v="3"/>
    <x v="55"/>
  </r>
  <r>
    <x v="5"/>
    <x v="4"/>
    <x v="79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7"/>
  </r>
  <r>
    <x v="5"/>
    <x v="11"/>
    <x v="8"/>
  </r>
  <r>
    <x v="5"/>
    <x v="12"/>
    <x v="80"/>
  </r>
  <r>
    <x v="5"/>
    <x v="13"/>
    <x v="81"/>
  </r>
  <r>
    <x v="3"/>
    <x v="0"/>
    <x v="82"/>
  </r>
  <r>
    <x v="3"/>
    <x v="1"/>
    <x v="83"/>
  </r>
  <r>
    <x v="3"/>
    <x v="2"/>
    <x v="84"/>
  </r>
  <r>
    <x v="3"/>
    <x v="3"/>
    <x v="85"/>
  </r>
  <r>
    <x v="3"/>
    <x v="4"/>
    <x v="86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7"/>
  </r>
  <r>
    <x v="3"/>
    <x v="11"/>
    <x v="87"/>
  </r>
  <r>
    <x v="3"/>
    <x v="12"/>
    <x v="88"/>
  </r>
  <r>
    <x v="3"/>
    <x v="13"/>
    <x v="89"/>
  </r>
  <r>
    <x v="4"/>
    <x v="0"/>
    <x v="82"/>
  </r>
  <r>
    <x v="4"/>
    <x v="1"/>
    <x v="90"/>
  </r>
  <r>
    <x v="4"/>
    <x v="2"/>
    <x v="91"/>
  </r>
  <r>
    <x v="4"/>
    <x v="3"/>
    <x v="92"/>
  </r>
  <r>
    <x v="4"/>
    <x v="4"/>
    <x v="93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7"/>
  </r>
  <r>
    <x v="4"/>
    <x v="11"/>
    <x v="87"/>
  </r>
  <r>
    <x v="4"/>
    <x v="12"/>
    <x v="88"/>
  </r>
  <r>
    <x v="4"/>
    <x v="13"/>
    <x v="94"/>
  </r>
  <r>
    <x v="5"/>
    <x v="0"/>
    <x v="82"/>
  </r>
  <r>
    <x v="5"/>
    <x v="1"/>
    <x v="95"/>
  </r>
  <r>
    <x v="5"/>
    <x v="2"/>
    <x v="96"/>
  </r>
  <r>
    <x v="5"/>
    <x v="3"/>
    <x v="97"/>
  </r>
  <r>
    <x v="5"/>
    <x v="4"/>
    <x v="98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7"/>
  </r>
  <r>
    <x v="5"/>
    <x v="11"/>
    <x v="87"/>
  </r>
  <r>
    <x v="5"/>
    <x v="12"/>
    <x v="88"/>
  </r>
  <r>
    <x v="5"/>
    <x v="13"/>
    <x v="99"/>
  </r>
  <r>
    <x v="12"/>
    <x v="0"/>
    <x v="82"/>
  </r>
  <r>
    <x v="12"/>
    <x v="1"/>
    <x v="100"/>
  </r>
  <r>
    <x v="12"/>
    <x v="2"/>
    <x v="101"/>
  </r>
  <r>
    <x v="12"/>
    <x v="3"/>
    <x v="102"/>
  </r>
  <r>
    <x v="12"/>
    <x v="4"/>
    <x v="103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7"/>
  </r>
  <r>
    <x v="12"/>
    <x v="11"/>
    <x v="87"/>
  </r>
  <r>
    <x v="12"/>
    <x v="12"/>
    <x v="88"/>
  </r>
  <r>
    <x v="12"/>
    <x v="13"/>
    <x v="104"/>
  </r>
  <r>
    <x v="13"/>
    <x v="0"/>
    <x v="82"/>
  </r>
  <r>
    <x v="13"/>
    <x v="1"/>
    <x v="105"/>
  </r>
  <r>
    <x v="13"/>
    <x v="2"/>
    <x v="106"/>
  </r>
  <r>
    <x v="13"/>
    <x v="3"/>
    <x v="107"/>
  </r>
  <r>
    <x v="13"/>
    <x v="4"/>
    <x v="108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7"/>
  </r>
  <r>
    <x v="13"/>
    <x v="11"/>
    <x v="87"/>
  </r>
  <r>
    <x v="13"/>
    <x v="12"/>
    <x v="109"/>
  </r>
  <r>
    <x v="13"/>
    <x v="13"/>
    <x v="110"/>
  </r>
  <r>
    <x v="14"/>
    <x v="0"/>
    <x v="82"/>
  </r>
  <r>
    <x v="14"/>
    <x v="1"/>
    <x v="111"/>
  </r>
  <r>
    <x v="14"/>
    <x v="2"/>
    <x v="112"/>
  </r>
  <r>
    <x v="14"/>
    <x v="3"/>
    <x v="113"/>
  </r>
  <r>
    <x v="14"/>
    <x v="4"/>
    <x v="114"/>
  </r>
  <r>
    <x v="14"/>
    <x v="5"/>
    <x v="5"/>
  </r>
  <r>
    <x v="14"/>
    <x v="6"/>
    <x v="5"/>
  </r>
  <r>
    <x v="14"/>
    <x v="7"/>
    <x v="5"/>
  </r>
  <r>
    <x v="14"/>
    <x v="8"/>
    <x v="5"/>
  </r>
  <r>
    <x v="14"/>
    <x v="9"/>
    <x v="6"/>
  </r>
  <r>
    <x v="14"/>
    <x v="10"/>
    <x v="7"/>
  </r>
  <r>
    <x v="14"/>
    <x v="11"/>
    <x v="87"/>
  </r>
  <r>
    <x v="14"/>
    <x v="12"/>
    <x v="109"/>
  </r>
  <r>
    <x v="14"/>
    <x v="13"/>
    <x v="115"/>
  </r>
  <r>
    <x v="6"/>
    <x v="0"/>
    <x v="82"/>
  </r>
  <r>
    <x v="6"/>
    <x v="1"/>
    <x v="116"/>
  </r>
  <r>
    <x v="6"/>
    <x v="2"/>
    <x v="117"/>
  </r>
  <r>
    <x v="6"/>
    <x v="3"/>
    <x v="118"/>
  </r>
  <r>
    <x v="6"/>
    <x v="4"/>
    <x v="119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7"/>
  </r>
  <r>
    <x v="6"/>
    <x v="11"/>
    <x v="87"/>
  </r>
  <r>
    <x v="6"/>
    <x v="12"/>
    <x v="120"/>
  </r>
  <r>
    <x v="6"/>
    <x v="13"/>
    <x v="121"/>
  </r>
  <r>
    <x v="15"/>
    <x v="0"/>
    <x v="82"/>
  </r>
  <r>
    <x v="15"/>
    <x v="1"/>
    <x v="122"/>
  </r>
  <r>
    <x v="15"/>
    <x v="2"/>
    <x v="123"/>
  </r>
  <r>
    <x v="15"/>
    <x v="3"/>
    <x v="124"/>
  </r>
  <r>
    <x v="15"/>
    <x v="4"/>
    <x v="125"/>
  </r>
  <r>
    <x v="15"/>
    <x v="5"/>
    <x v="5"/>
  </r>
  <r>
    <x v="15"/>
    <x v="6"/>
    <x v="5"/>
  </r>
  <r>
    <x v="15"/>
    <x v="7"/>
    <x v="5"/>
  </r>
  <r>
    <x v="15"/>
    <x v="8"/>
    <x v="5"/>
  </r>
  <r>
    <x v="15"/>
    <x v="9"/>
    <x v="6"/>
  </r>
  <r>
    <x v="15"/>
    <x v="10"/>
    <x v="7"/>
  </r>
  <r>
    <x v="15"/>
    <x v="11"/>
    <x v="87"/>
  </r>
  <r>
    <x v="15"/>
    <x v="12"/>
    <x v="120"/>
  </r>
  <r>
    <x v="15"/>
    <x v="13"/>
    <x v="126"/>
  </r>
  <r>
    <x v="16"/>
    <x v="0"/>
    <x v="82"/>
  </r>
  <r>
    <x v="16"/>
    <x v="1"/>
    <x v="127"/>
  </r>
  <r>
    <x v="16"/>
    <x v="2"/>
    <x v="128"/>
  </r>
  <r>
    <x v="16"/>
    <x v="3"/>
    <x v="129"/>
  </r>
  <r>
    <x v="16"/>
    <x v="4"/>
    <x v="130"/>
  </r>
  <r>
    <x v="16"/>
    <x v="5"/>
    <x v="5"/>
  </r>
  <r>
    <x v="16"/>
    <x v="6"/>
    <x v="5"/>
  </r>
  <r>
    <x v="16"/>
    <x v="7"/>
    <x v="5"/>
  </r>
  <r>
    <x v="16"/>
    <x v="8"/>
    <x v="5"/>
  </r>
  <r>
    <x v="16"/>
    <x v="9"/>
    <x v="6"/>
  </r>
  <r>
    <x v="16"/>
    <x v="10"/>
    <x v="7"/>
  </r>
  <r>
    <x v="16"/>
    <x v="11"/>
    <x v="87"/>
  </r>
  <r>
    <x v="16"/>
    <x v="12"/>
    <x v="120"/>
  </r>
  <r>
    <x v="16"/>
    <x v="13"/>
    <x v="131"/>
  </r>
  <r>
    <x v="17"/>
    <x v="0"/>
    <x v="82"/>
  </r>
  <r>
    <x v="17"/>
    <x v="1"/>
    <x v="132"/>
  </r>
  <r>
    <x v="17"/>
    <x v="2"/>
    <x v="133"/>
  </r>
  <r>
    <x v="17"/>
    <x v="3"/>
    <x v="134"/>
  </r>
  <r>
    <x v="17"/>
    <x v="4"/>
    <x v="135"/>
  </r>
  <r>
    <x v="17"/>
    <x v="5"/>
    <x v="5"/>
  </r>
  <r>
    <x v="17"/>
    <x v="6"/>
    <x v="5"/>
  </r>
  <r>
    <x v="17"/>
    <x v="7"/>
    <x v="5"/>
  </r>
  <r>
    <x v="17"/>
    <x v="8"/>
    <x v="5"/>
  </r>
  <r>
    <x v="17"/>
    <x v="9"/>
    <x v="6"/>
  </r>
  <r>
    <x v="17"/>
    <x v="10"/>
    <x v="7"/>
  </r>
  <r>
    <x v="17"/>
    <x v="11"/>
    <x v="87"/>
  </r>
  <r>
    <x v="17"/>
    <x v="12"/>
    <x v="120"/>
  </r>
  <r>
    <x v="17"/>
    <x v="13"/>
    <x v="136"/>
  </r>
  <r>
    <x v="4"/>
    <x v="0"/>
    <x v="82"/>
  </r>
  <r>
    <x v="4"/>
    <x v="1"/>
    <x v="137"/>
  </r>
  <r>
    <x v="4"/>
    <x v="2"/>
    <x v="138"/>
  </r>
  <r>
    <x v="4"/>
    <x v="3"/>
    <x v="139"/>
  </r>
  <r>
    <x v="4"/>
    <x v="4"/>
    <x v="140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7"/>
  </r>
  <r>
    <x v="4"/>
    <x v="11"/>
    <x v="141"/>
  </r>
  <r>
    <x v="4"/>
    <x v="12"/>
    <x v="88"/>
  </r>
  <r>
    <x v="4"/>
    <x v="13"/>
    <x v="142"/>
  </r>
  <r>
    <x v="5"/>
    <x v="0"/>
    <x v="82"/>
  </r>
  <r>
    <x v="5"/>
    <x v="1"/>
    <x v="143"/>
  </r>
  <r>
    <x v="5"/>
    <x v="2"/>
    <x v="144"/>
  </r>
  <r>
    <x v="5"/>
    <x v="3"/>
    <x v="145"/>
  </r>
  <r>
    <x v="5"/>
    <x v="4"/>
    <x v="14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7"/>
  </r>
  <r>
    <x v="5"/>
    <x v="11"/>
    <x v="141"/>
  </r>
  <r>
    <x v="5"/>
    <x v="12"/>
    <x v="88"/>
  </r>
  <r>
    <x v="5"/>
    <x v="13"/>
    <x v="147"/>
  </r>
  <r>
    <x v="12"/>
    <x v="0"/>
    <x v="82"/>
  </r>
  <r>
    <x v="12"/>
    <x v="1"/>
    <x v="148"/>
  </r>
  <r>
    <x v="12"/>
    <x v="2"/>
    <x v="149"/>
  </r>
  <r>
    <x v="12"/>
    <x v="3"/>
    <x v="150"/>
  </r>
  <r>
    <x v="12"/>
    <x v="4"/>
    <x v="151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7"/>
  </r>
  <r>
    <x v="12"/>
    <x v="11"/>
    <x v="141"/>
  </r>
  <r>
    <x v="12"/>
    <x v="12"/>
    <x v="88"/>
  </r>
  <r>
    <x v="12"/>
    <x v="13"/>
    <x v="152"/>
  </r>
  <r>
    <x v="13"/>
    <x v="0"/>
    <x v="82"/>
  </r>
  <r>
    <x v="13"/>
    <x v="1"/>
    <x v="153"/>
  </r>
  <r>
    <x v="13"/>
    <x v="2"/>
    <x v="154"/>
  </r>
  <r>
    <x v="13"/>
    <x v="3"/>
    <x v="155"/>
  </r>
  <r>
    <x v="13"/>
    <x v="4"/>
    <x v="156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7"/>
  </r>
  <r>
    <x v="13"/>
    <x v="11"/>
    <x v="141"/>
  </r>
  <r>
    <x v="13"/>
    <x v="12"/>
    <x v="88"/>
  </r>
  <r>
    <x v="13"/>
    <x v="13"/>
    <x v="157"/>
  </r>
  <r>
    <x v="14"/>
    <x v="0"/>
    <x v="82"/>
  </r>
  <r>
    <x v="14"/>
    <x v="1"/>
    <x v="158"/>
  </r>
  <r>
    <x v="14"/>
    <x v="2"/>
    <x v="159"/>
  </r>
  <r>
    <x v="14"/>
    <x v="3"/>
    <x v="160"/>
  </r>
  <r>
    <x v="14"/>
    <x v="4"/>
    <x v="161"/>
  </r>
  <r>
    <x v="14"/>
    <x v="5"/>
    <x v="5"/>
  </r>
  <r>
    <x v="14"/>
    <x v="6"/>
    <x v="5"/>
  </r>
  <r>
    <x v="14"/>
    <x v="7"/>
    <x v="5"/>
  </r>
  <r>
    <x v="14"/>
    <x v="8"/>
    <x v="5"/>
  </r>
  <r>
    <x v="14"/>
    <x v="9"/>
    <x v="6"/>
  </r>
  <r>
    <x v="14"/>
    <x v="10"/>
    <x v="7"/>
  </r>
  <r>
    <x v="14"/>
    <x v="11"/>
    <x v="141"/>
  </r>
  <r>
    <x v="14"/>
    <x v="12"/>
    <x v="109"/>
  </r>
  <r>
    <x v="14"/>
    <x v="13"/>
    <x v="162"/>
  </r>
  <r>
    <x v="6"/>
    <x v="0"/>
    <x v="82"/>
  </r>
  <r>
    <x v="6"/>
    <x v="1"/>
    <x v="163"/>
  </r>
  <r>
    <x v="6"/>
    <x v="2"/>
    <x v="164"/>
  </r>
  <r>
    <x v="6"/>
    <x v="3"/>
    <x v="165"/>
  </r>
  <r>
    <x v="6"/>
    <x v="4"/>
    <x v="16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7"/>
  </r>
  <r>
    <x v="6"/>
    <x v="11"/>
    <x v="141"/>
  </r>
  <r>
    <x v="6"/>
    <x v="12"/>
    <x v="109"/>
  </r>
  <r>
    <x v="6"/>
    <x v="13"/>
    <x v="167"/>
  </r>
  <r>
    <x v="5"/>
    <x v="0"/>
    <x v="168"/>
  </r>
  <r>
    <x v="5"/>
    <x v="1"/>
    <x v="169"/>
  </r>
  <r>
    <x v="5"/>
    <x v="2"/>
    <x v="170"/>
  </r>
  <r>
    <x v="5"/>
    <x v="3"/>
    <x v="171"/>
  </r>
  <r>
    <x v="5"/>
    <x v="4"/>
    <x v="172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7"/>
  </r>
  <r>
    <x v="5"/>
    <x v="11"/>
    <x v="141"/>
  </r>
  <r>
    <x v="5"/>
    <x v="12"/>
    <x v="173"/>
  </r>
  <r>
    <x v="5"/>
    <x v="13"/>
    <x v="174"/>
  </r>
  <r>
    <x v="6"/>
    <x v="0"/>
    <x v="168"/>
  </r>
  <r>
    <x v="6"/>
    <x v="1"/>
    <x v="175"/>
  </r>
  <r>
    <x v="6"/>
    <x v="2"/>
    <x v="176"/>
  </r>
  <r>
    <x v="6"/>
    <x v="3"/>
    <x v="177"/>
  </r>
  <r>
    <x v="6"/>
    <x v="4"/>
    <x v="178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7"/>
  </r>
  <r>
    <x v="6"/>
    <x v="11"/>
    <x v="141"/>
  </r>
  <r>
    <x v="6"/>
    <x v="12"/>
    <x v="179"/>
  </r>
  <r>
    <x v="6"/>
    <x v="13"/>
    <x v="180"/>
  </r>
  <r>
    <x v="7"/>
    <x v="0"/>
    <x v="168"/>
  </r>
  <r>
    <x v="7"/>
    <x v="1"/>
    <x v="181"/>
  </r>
  <r>
    <x v="7"/>
    <x v="2"/>
    <x v="182"/>
  </r>
  <r>
    <x v="7"/>
    <x v="3"/>
    <x v="183"/>
  </r>
  <r>
    <x v="7"/>
    <x v="4"/>
    <x v="184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7"/>
  </r>
  <r>
    <x v="7"/>
    <x v="11"/>
    <x v="141"/>
  </r>
  <r>
    <x v="7"/>
    <x v="12"/>
    <x v="179"/>
  </r>
  <r>
    <x v="7"/>
    <x v="13"/>
    <x v="185"/>
  </r>
  <r>
    <x v="8"/>
    <x v="0"/>
    <x v="168"/>
  </r>
  <r>
    <x v="8"/>
    <x v="1"/>
    <x v="186"/>
  </r>
  <r>
    <x v="8"/>
    <x v="2"/>
    <x v="187"/>
  </r>
  <r>
    <x v="8"/>
    <x v="3"/>
    <x v="188"/>
  </r>
  <r>
    <x v="8"/>
    <x v="4"/>
    <x v="189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7"/>
  </r>
  <r>
    <x v="8"/>
    <x v="11"/>
    <x v="141"/>
  </r>
  <r>
    <x v="8"/>
    <x v="12"/>
    <x v="179"/>
  </r>
  <r>
    <x v="8"/>
    <x v="13"/>
    <x v="190"/>
  </r>
  <r>
    <x v="9"/>
    <x v="0"/>
    <x v="168"/>
  </r>
  <r>
    <x v="9"/>
    <x v="1"/>
    <x v="191"/>
  </r>
  <r>
    <x v="9"/>
    <x v="2"/>
    <x v="192"/>
  </r>
  <r>
    <x v="9"/>
    <x v="3"/>
    <x v="193"/>
  </r>
  <r>
    <x v="9"/>
    <x v="4"/>
    <x v="194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7"/>
  </r>
  <r>
    <x v="9"/>
    <x v="11"/>
    <x v="141"/>
  </r>
  <r>
    <x v="9"/>
    <x v="12"/>
    <x v="179"/>
  </r>
  <r>
    <x v="9"/>
    <x v="13"/>
    <x v="195"/>
  </r>
  <r>
    <x v="18"/>
    <x v="0"/>
    <x v="168"/>
  </r>
  <r>
    <x v="18"/>
    <x v="1"/>
    <x v="196"/>
  </r>
  <r>
    <x v="18"/>
    <x v="2"/>
    <x v="197"/>
  </r>
  <r>
    <x v="18"/>
    <x v="3"/>
    <x v="198"/>
  </r>
  <r>
    <x v="18"/>
    <x v="4"/>
    <x v="199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7"/>
  </r>
  <r>
    <x v="18"/>
    <x v="11"/>
    <x v="141"/>
  </r>
  <r>
    <x v="18"/>
    <x v="12"/>
    <x v="200"/>
  </r>
  <r>
    <x v="18"/>
    <x v="13"/>
    <x v="201"/>
  </r>
  <r>
    <x v="19"/>
    <x v="0"/>
    <x v="168"/>
  </r>
  <r>
    <x v="19"/>
    <x v="1"/>
    <x v="202"/>
  </r>
  <r>
    <x v="19"/>
    <x v="2"/>
    <x v="203"/>
  </r>
  <r>
    <x v="19"/>
    <x v="3"/>
    <x v="204"/>
  </r>
  <r>
    <x v="19"/>
    <x v="4"/>
    <x v="205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7"/>
  </r>
  <r>
    <x v="19"/>
    <x v="11"/>
    <x v="141"/>
  </r>
  <r>
    <x v="19"/>
    <x v="12"/>
    <x v="179"/>
  </r>
  <r>
    <x v="19"/>
    <x v="13"/>
    <x v="206"/>
  </r>
  <r>
    <x v="20"/>
    <x v="0"/>
    <x v="168"/>
  </r>
  <r>
    <x v="20"/>
    <x v="1"/>
    <x v="207"/>
  </r>
  <r>
    <x v="20"/>
    <x v="2"/>
    <x v="208"/>
  </r>
  <r>
    <x v="20"/>
    <x v="3"/>
    <x v="209"/>
  </r>
  <r>
    <x v="20"/>
    <x v="4"/>
    <x v="210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7"/>
  </r>
  <r>
    <x v="20"/>
    <x v="11"/>
    <x v="141"/>
  </r>
  <r>
    <x v="20"/>
    <x v="12"/>
    <x v="211"/>
  </r>
  <r>
    <x v="20"/>
    <x v="13"/>
    <x v="212"/>
  </r>
  <r>
    <x v="21"/>
    <x v="0"/>
    <x v="168"/>
  </r>
  <r>
    <x v="21"/>
    <x v="1"/>
    <x v="213"/>
  </r>
  <r>
    <x v="21"/>
    <x v="2"/>
    <x v="214"/>
  </r>
  <r>
    <x v="21"/>
    <x v="3"/>
    <x v="215"/>
  </r>
  <r>
    <x v="21"/>
    <x v="4"/>
    <x v="216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7"/>
  </r>
  <r>
    <x v="21"/>
    <x v="11"/>
    <x v="141"/>
  </r>
  <r>
    <x v="21"/>
    <x v="12"/>
    <x v="211"/>
  </r>
  <r>
    <x v="21"/>
    <x v="13"/>
    <x v="217"/>
  </r>
  <r>
    <x v="22"/>
    <x v="0"/>
    <x v="168"/>
  </r>
  <r>
    <x v="22"/>
    <x v="1"/>
    <x v="218"/>
  </r>
  <r>
    <x v="22"/>
    <x v="2"/>
    <x v="219"/>
  </r>
  <r>
    <x v="22"/>
    <x v="3"/>
    <x v="220"/>
  </r>
  <r>
    <x v="22"/>
    <x v="4"/>
    <x v="221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7"/>
  </r>
  <r>
    <x v="22"/>
    <x v="11"/>
    <x v="141"/>
  </r>
  <r>
    <x v="22"/>
    <x v="12"/>
    <x v="179"/>
  </r>
  <r>
    <x v="22"/>
    <x v="13"/>
    <x v="222"/>
  </r>
  <r>
    <x v="23"/>
    <x v="0"/>
    <x v="168"/>
  </r>
  <r>
    <x v="23"/>
    <x v="1"/>
    <x v="223"/>
  </r>
  <r>
    <x v="23"/>
    <x v="2"/>
    <x v="224"/>
  </r>
  <r>
    <x v="23"/>
    <x v="3"/>
    <x v="225"/>
  </r>
  <r>
    <x v="23"/>
    <x v="4"/>
    <x v="226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7"/>
  </r>
  <r>
    <x v="23"/>
    <x v="11"/>
    <x v="141"/>
  </r>
  <r>
    <x v="23"/>
    <x v="12"/>
    <x v="227"/>
  </r>
  <r>
    <x v="23"/>
    <x v="13"/>
    <x v="228"/>
  </r>
  <r>
    <x v="24"/>
    <x v="0"/>
    <x v="168"/>
  </r>
  <r>
    <x v="24"/>
    <x v="1"/>
    <x v="229"/>
  </r>
  <r>
    <x v="24"/>
    <x v="2"/>
    <x v="230"/>
  </r>
  <r>
    <x v="24"/>
    <x v="3"/>
    <x v="231"/>
  </r>
  <r>
    <x v="24"/>
    <x v="4"/>
    <x v="232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7"/>
  </r>
  <r>
    <x v="24"/>
    <x v="11"/>
    <x v="141"/>
  </r>
  <r>
    <x v="24"/>
    <x v="12"/>
    <x v="233"/>
  </r>
  <r>
    <x v="24"/>
    <x v="13"/>
    <x v="234"/>
  </r>
  <r>
    <x v="25"/>
    <x v="0"/>
    <x v="168"/>
  </r>
  <r>
    <x v="25"/>
    <x v="1"/>
    <x v="235"/>
  </r>
  <r>
    <x v="25"/>
    <x v="2"/>
    <x v="236"/>
  </r>
  <r>
    <x v="25"/>
    <x v="3"/>
    <x v="237"/>
  </r>
  <r>
    <x v="25"/>
    <x v="4"/>
    <x v="238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7"/>
  </r>
  <r>
    <x v="25"/>
    <x v="11"/>
    <x v="141"/>
  </r>
  <r>
    <x v="25"/>
    <x v="12"/>
    <x v="239"/>
  </r>
  <r>
    <x v="25"/>
    <x v="13"/>
    <x v="240"/>
  </r>
  <r>
    <x v="26"/>
    <x v="0"/>
    <x v="168"/>
  </r>
  <r>
    <x v="26"/>
    <x v="1"/>
    <x v="241"/>
  </r>
  <r>
    <x v="26"/>
    <x v="2"/>
    <x v="242"/>
  </r>
  <r>
    <x v="26"/>
    <x v="3"/>
    <x v="243"/>
  </r>
  <r>
    <x v="26"/>
    <x v="4"/>
    <x v="244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7"/>
  </r>
  <r>
    <x v="26"/>
    <x v="11"/>
    <x v="141"/>
  </r>
  <r>
    <x v="26"/>
    <x v="12"/>
    <x v="239"/>
  </r>
  <r>
    <x v="26"/>
    <x v="13"/>
    <x v="245"/>
  </r>
  <r>
    <x v="27"/>
    <x v="0"/>
    <x v="168"/>
  </r>
  <r>
    <x v="27"/>
    <x v="1"/>
    <x v="246"/>
  </r>
  <r>
    <x v="27"/>
    <x v="2"/>
    <x v="247"/>
  </r>
  <r>
    <x v="27"/>
    <x v="3"/>
    <x v="248"/>
  </r>
  <r>
    <x v="27"/>
    <x v="4"/>
    <x v="249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7"/>
  </r>
  <r>
    <x v="27"/>
    <x v="11"/>
    <x v="141"/>
  </r>
  <r>
    <x v="27"/>
    <x v="12"/>
    <x v="239"/>
  </r>
  <r>
    <x v="27"/>
    <x v="13"/>
    <x v="250"/>
  </r>
  <r>
    <x v="10"/>
    <x v="0"/>
    <x v="0"/>
  </r>
  <r>
    <x v="10"/>
    <x v="1"/>
    <x v="251"/>
  </r>
  <r>
    <x v="10"/>
    <x v="2"/>
    <x v="252"/>
  </r>
  <r>
    <x v="10"/>
    <x v="3"/>
    <x v="253"/>
  </r>
  <r>
    <x v="10"/>
    <x v="4"/>
    <x v="254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255"/>
  </r>
  <r>
    <x v="10"/>
    <x v="11"/>
    <x v="8"/>
  </r>
  <r>
    <x v="10"/>
    <x v="12"/>
    <x v="256"/>
  </r>
  <r>
    <x v="10"/>
    <x v="13"/>
    <x v="257"/>
  </r>
  <r>
    <x v="11"/>
    <x v="0"/>
    <x v="0"/>
  </r>
  <r>
    <x v="11"/>
    <x v="1"/>
    <x v="258"/>
  </r>
  <r>
    <x v="11"/>
    <x v="2"/>
    <x v="259"/>
  </r>
  <r>
    <x v="11"/>
    <x v="3"/>
    <x v="260"/>
  </r>
  <r>
    <x v="11"/>
    <x v="4"/>
    <x v="261"/>
  </r>
  <r>
    <x v="11"/>
    <x v="5"/>
    <x v="5"/>
  </r>
  <r>
    <x v="11"/>
    <x v="6"/>
    <x v="5"/>
  </r>
  <r>
    <x v="11"/>
    <x v="7"/>
    <x v="5"/>
  </r>
  <r>
    <x v="11"/>
    <x v="8"/>
    <x v="5"/>
  </r>
  <r>
    <x v="11"/>
    <x v="9"/>
    <x v="6"/>
  </r>
  <r>
    <x v="11"/>
    <x v="10"/>
    <x v="255"/>
  </r>
  <r>
    <x v="11"/>
    <x v="11"/>
    <x v="8"/>
  </r>
  <r>
    <x v="11"/>
    <x v="12"/>
    <x v="256"/>
  </r>
  <r>
    <x v="11"/>
    <x v="13"/>
    <x v="262"/>
  </r>
  <r>
    <x v="28"/>
    <x v="0"/>
    <x v="0"/>
  </r>
  <r>
    <x v="28"/>
    <x v="1"/>
    <x v="263"/>
  </r>
  <r>
    <x v="28"/>
    <x v="2"/>
    <x v="259"/>
  </r>
  <r>
    <x v="28"/>
    <x v="3"/>
    <x v="260"/>
  </r>
  <r>
    <x v="28"/>
    <x v="4"/>
    <x v="261"/>
  </r>
  <r>
    <x v="28"/>
    <x v="5"/>
    <x v="5"/>
  </r>
  <r>
    <x v="28"/>
    <x v="6"/>
    <x v="5"/>
  </r>
  <r>
    <x v="28"/>
    <x v="7"/>
    <x v="5"/>
  </r>
  <r>
    <x v="28"/>
    <x v="8"/>
    <x v="5"/>
  </r>
  <r>
    <x v="28"/>
    <x v="9"/>
    <x v="6"/>
  </r>
  <r>
    <x v="28"/>
    <x v="10"/>
    <x v="255"/>
  </r>
  <r>
    <x v="28"/>
    <x v="11"/>
    <x v="8"/>
  </r>
  <r>
    <x v="28"/>
    <x v="12"/>
    <x v="256"/>
  </r>
  <r>
    <x v="28"/>
    <x v="13"/>
    <x v="264"/>
  </r>
  <r>
    <x v="0"/>
    <x v="0"/>
    <x v="0"/>
  </r>
  <r>
    <x v="0"/>
    <x v="1"/>
    <x v="265"/>
  </r>
  <r>
    <x v="0"/>
    <x v="2"/>
    <x v="259"/>
  </r>
  <r>
    <x v="0"/>
    <x v="3"/>
    <x v="260"/>
  </r>
  <r>
    <x v="0"/>
    <x v="4"/>
    <x v="261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255"/>
  </r>
  <r>
    <x v="0"/>
    <x v="11"/>
    <x v="8"/>
  </r>
  <r>
    <x v="0"/>
    <x v="12"/>
    <x v="266"/>
  </r>
  <r>
    <x v="0"/>
    <x v="13"/>
    <x v="89"/>
  </r>
  <r>
    <x v="1"/>
    <x v="0"/>
    <x v="0"/>
  </r>
  <r>
    <x v="1"/>
    <x v="1"/>
    <x v="267"/>
  </r>
  <r>
    <x v="1"/>
    <x v="2"/>
    <x v="268"/>
  </r>
  <r>
    <x v="1"/>
    <x v="3"/>
    <x v="269"/>
  </r>
  <r>
    <x v="1"/>
    <x v="4"/>
    <x v="270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255"/>
  </r>
  <r>
    <x v="1"/>
    <x v="11"/>
    <x v="8"/>
  </r>
  <r>
    <x v="1"/>
    <x v="12"/>
    <x v="266"/>
  </r>
  <r>
    <x v="1"/>
    <x v="13"/>
    <x v="271"/>
  </r>
  <r>
    <x v="2"/>
    <x v="0"/>
    <x v="0"/>
  </r>
  <r>
    <x v="2"/>
    <x v="1"/>
    <x v="272"/>
  </r>
  <r>
    <x v="2"/>
    <x v="2"/>
    <x v="273"/>
  </r>
  <r>
    <x v="2"/>
    <x v="3"/>
    <x v="274"/>
  </r>
  <r>
    <x v="2"/>
    <x v="4"/>
    <x v="275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255"/>
  </r>
  <r>
    <x v="2"/>
    <x v="11"/>
    <x v="8"/>
  </r>
  <r>
    <x v="2"/>
    <x v="12"/>
    <x v="266"/>
  </r>
  <r>
    <x v="2"/>
    <x v="13"/>
    <x v="276"/>
  </r>
  <r>
    <x v="29"/>
    <x v="0"/>
    <x v="0"/>
  </r>
  <r>
    <x v="29"/>
    <x v="1"/>
    <x v="277"/>
  </r>
  <r>
    <x v="29"/>
    <x v="2"/>
    <x v="278"/>
  </r>
  <r>
    <x v="29"/>
    <x v="3"/>
    <x v="279"/>
  </r>
  <r>
    <x v="29"/>
    <x v="4"/>
    <x v="280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255"/>
  </r>
  <r>
    <x v="29"/>
    <x v="11"/>
    <x v="8"/>
  </r>
  <r>
    <x v="29"/>
    <x v="12"/>
    <x v="256"/>
  </r>
  <r>
    <x v="29"/>
    <x v="13"/>
    <x v="281"/>
  </r>
  <r>
    <x v="30"/>
    <x v="0"/>
    <x v="0"/>
  </r>
  <r>
    <x v="30"/>
    <x v="1"/>
    <x v="282"/>
  </r>
  <r>
    <x v="30"/>
    <x v="2"/>
    <x v="283"/>
  </r>
  <r>
    <x v="30"/>
    <x v="3"/>
    <x v="284"/>
  </r>
  <r>
    <x v="30"/>
    <x v="4"/>
    <x v="285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255"/>
  </r>
  <r>
    <x v="30"/>
    <x v="11"/>
    <x v="8"/>
  </r>
  <r>
    <x v="30"/>
    <x v="12"/>
    <x v="256"/>
  </r>
  <r>
    <x v="30"/>
    <x v="13"/>
    <x v="286"/>
  </r>
  <r>
    <x v="3"/>
    <x v="0"/>
    <x v="0"/>
  </r>
  <r>
    <x v="3"/>
    <x v="1"/>
    <x v="287"/>
  </r>
  <r>
    <x v="3"/>
    <x v="2"/>
    <x v="288"/>
  </r>
  <r>
    <x v="3"/>
    <x v="3"/>
    <x v="35"/>
  </r>
  <r>
    <x v="3"/>
    <x v="4"/>
    <x v="289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255"/>
  </r>
  <r>
    <x v="3"/>
    <x v="11"/>
    <x v="8"/>
  </r>
  <r>
    <x v="3"/>
    <x v="12"/>
    <x v="266"/>
  </r>
  <r>
    <x v="3"/>
    <x v="13"/>
    <x v="290"/>
  </r>
  <r>
    <x v="31"/>
    <x v="0"/>
    <x v="0"/>
  </r>
  <r>
    <x v="31"/>
    <x v="1"/>
    <x v="291"/>
  </r>
  <r>
    <x v="31"/>
    <x v="2"/>
    <x v="292"/>
  </r>
  <r>
    <x v="31"/>
    <x v="3"/>
    <x v="293"/>
  </r>
  <r>
    <x v="31"/>
    <x v="4"/>
    <x v="294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255"/>
  </r>
  <r>
    <x v="31"/>
    <x v="11"/>
    <x v="8"/>
  </r>
  <r>
    <x v="31"/>
    <x v="12"/>
    <x v="256"/>
  </r>
  <r>
    <x v="31"/>
    <x v="13"/>
    <x v="295"/>
  </r>
  <r>
    <x v="32"/>
    <x v="0"/>
    <x v="0"/>
  </r>
  <r>
    <x v="32"/>
    <x v="1"/>
    <x v="296"/>
  </r>
  <r>
    <x v="32"/>
    <x v="2"/>
    <x v="297"/>
  </r>
  <r>
    <x v="32"/>
    <x v="3"/>
    <x v="254"/>
  </r>
  <r>
    <x v="32"/>
    <x v="4"/>
    <x v="298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255"/>
  </r>
  <r>
    <x v="32"/>
    <x v="11"/>
    <x v="8"/>
  </r>
  <r>
    <x v="32"/>
    <x v="12"/>
    <x v="256"/>
  </r>
  <r>
    <x v="32"/>
    <x v="13"/>
    <x v="299"/>
  </r>
  <r>
    <x v="4"/>
    <x v="0"/>
    <x v="0"/>
  </r>
  <r>
    <x v="4"/>
    <x v="1"/>
    <x v="300"/>
  </r>
  <r>
    <x v="4"/>
    <x v="2"/>
    <x v="301"/>
  </r>
  <r>
    <x v="4"/>
    <x v="3"/>
    <x v="302"/>
  </r>
  <r>
    <x v="4"/>
    <x v="4"/>
    <x v="303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255"/>
  </r>
  <r>
    <x v="4"/>
    <x v="11"/>
    <x v="8"/>
  </r>
  <r>
    <x v="4"/>
    <x v="12"/>
    <x v="266"/>
  </r>
  <r>
    <x v="4"/>
    <x v="13"/>
    <x v="121"/>
  </r>
  <r>
    <x v="33"/>
    <x v="0"/>
    <x v="0"/>
  </r>
  <r>
    <x v="33"/>
    <x v="1"/>
    <x v="304"/>
  </r>
  <r>
    <x v="33"/>
    <x v="2"/>
    <x v="305"/>
  </r>
  <r>
    <x v="33"/>
    <x v="3"/>
    <x v="306"/>
  </r>
  <r>
    <x v="33"/>
    <x v="4"/>
    <x v="307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255"/>
  </r>
  <r>
    <x v="33"/>
    <x v="11"/>
    <x v="8"/>
  </r>
  <r>
    <x v="33"/>
    <x v="12"/>
    <x v="256"/>
  </r>
  <r>
    <x v="33"/>
    <x v="13"/>
    <x v="286"/>
  </r>
  <r>
    <x v="34"/>
    <x v="0"/>
    <x v="0"/>
  </r>
  <r>
    <x v="34"/>
    <x v="1"/>
    <x v="308"/>
  </r>
  <r>
    <x v="34"/>
    <x v="2"/>
    <x v="309"/>
  </r>
  <r>
    <x v="34"/>
    <x v="3"/>
    <x v="252"/>
  </r>
  <r>
    <x v="34"/>
    <x v="4"/>
    <x v="310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255"/>
  </r>
  <r>
    <x v="34"/>
    <x v="11"/>
    <x v="8"/>
  </r>
  <r>
    <x v="34"/>
    <x v="12"/>
    <x v="256"/>
  </r>
  <r>
    <x v="34"/>
    <x v="13"/>
    <x v="311"/>
  </r>
  <r>
    <x v="5"/>
    <x v="0"/>
    <x v="0"/>
  </r>
  <r>
    <x v="5"/>
    <x v="1"/>
    <x v="312"/>
  </r>
  <r>
    <x v="5"/>
    <x v="2"/>
    <x v="313"/>
  </r>
  <r>
    <x v="5"/>
    <x v="3"/>
    <x v="314"/>
  </r>
  <r>
    <x v="5"/>
    <x v="4"/>
    <x v="315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8"/>
  </r>
  <r>
    <x v="5"/>
    <x v="12"/>
    <x v="266"/>
  </r>
  <r>
    <x v="5"/>
    <x v="13"/>
    <x v="121"/>
  </r>
  <r>
    <x v="35"/>
    <x v="0"/>
    <x v="0"/>
  </r>
  <r>
    <x v="35"/>
    <x v="1"/>
    <x v="316"/>
  </r>
  <r>
    <x v="35"/>
    <x v="2"/>
    <x v="317"/>
  </r>
  <r>
    <x v="35"/>
    <x v="3"/>
    <x v="318"/>
  </r>
  <r>
    <x v="35"/>
    <x v="4"/>
    <x v="319"/>
  </r>
  <r>
    <x v="35"/>
    <x v="5"/>
    <x v="5"/>
  </r>
  <r>
    <x v="35"/>
    <x v="6"/>
    <x v="5"/>
  </r>
  <r>
    <x v="35"/>
    <x v="7"/>
    <x v="5"/>
  </r>
  <r>
    <x v="35"/>
    <x v="8"/>
    <x v="5"/>
  </r>
  <r>
    <x v="35"/>
    <x v="9"/>
    <x v="6"/>
  </r>
  <r>
    <x v="35"/>
    <x v="10"/>
    <x v="255"/>
  </r>
  <r>
    <x v="35"/>
    <x v="11"/>
    <x v="8"/>
  </r>
  <r>
    <x v="35"/>
    <x v="12"/>
    <x v="320"/>
  </r>
  <r>
    <x v="35"/>
    <x v="13"/>
    <x v="321"/>
  </r>
  <r>
    <x v="36"/>
    <x v="0"/>
    <x v="0"/>
  </r>
  <r>
    <x v="36"/>
    <x v="1"/>
    <x v="322"/>
  </r>
  <r>
    <x v="36"/>
    <x v="2"/>
    <x v="323"/>
  </r>
  <r>
    <x v="36"/>
    <x v="3"/>
    <x v="324"/>
  </r>
  <r>
    <x v="36"/>
    <x v="4"/>
    <x v="325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255"/>
  </r>
  <r>
    <x v="36"/>
    <x v="11"/>
    <x v="8"/>
  </r>
  <r>
    <x v="36"/>
    <x v="12"/>
    <x v="320"/>
  </r>
  <r>
    <x v="36"/>
    <x v="13"/>
    <x v="326"/>
  </r>
  <r>
    <x v="37"/>
    <x v="0"/>
    <x v="0"/>
  </r>
  <r>
    <x v="37"/>
    <x v="1"/>
    <x v="327"/>
  </r>
  <r>
    <x v="37"/>
    <x v="2"/>
    <x v="328"/>
  </r>
  <r>
    <x v="37"/>
    <x v="3"/>
    <x v="329"/>
  </r>
  <r>
    <x v="37"/>
    <x v="4"/>
    <x v="297"/>
  </r>
  <r>
    <x v="37"/>
    <x v="5"/>
    <x v="5"/>
  </r>
  <r>
    <x v="37"/>
    <x v="6"/>
    <x v="5"/>
  </r>
  <r>
    <x v="37"/>
    <x v="7"/>
    <x v="5"/>
  </r>
  <r>
    <x v="37"/>
    <x v="8"/>
    <x v="5"/>
  </r>
  <r>
    <x v="37"/>
    <x v="9"/>
    <x v="6"/>
  </r>
  <r>
    <x v="37"/>
    <x v="10"/>
    <x v="255"/>
  </r>
  <r>
    <x v="37"/>
    <x v="11"/>
    <x v="8"/>
  </r>
  <r>
    <x v="37"/>
    <x v="12"/>
    <x v="320"/>
  </r>
  <r>
    <x v="37"/>
    <x v="13"/>
    <x v="330"/>
  </r>
  <r>
    <x v="6"/>
    <x v="0"/>
    <x v="0"/>
  </r>
  <r>
    <x v="6"/>
    <x v="1"/>
    <x v="331"/>
  </r>
  <r>
    <x v="6"/>
    <x v="2"/>
    <x v="332"/>
  </r>
  <r>
    <x v="6"/>
    <x v="3"/>
    <x v="314"/>
  </r>
  <r>
    <x v="6"/>
    <x v="4"/>
    <x v="333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8"/>
  </r>
  <r>
    <x v="6"/>
    <x v="12"/>
    <x v="334"/>
  </r>
  <r>
    <x v="6"/>
    <x v="13"/>
    <x v="167"/>
  </r>
  <r>
    <x v="7"/>
    <x v="0"/>
    <x v="0"/>
  </r>
  <r>
    <x v="7"/>
    <x v="1"/>
    <x v="335"/>
  </r>
  <r>
    <x v="7"/>
    <x v="2"/>
    <x v="336"/>
  </r>
  <r>
    <x v="7"/>
    <x v="3"/>
    <x v="337"/>
  </r>
  <r>
    <x v="7"/>
    <x v="4"/>
    <x v="338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255"/>
  </r>
  <r>
    <x v="7"/>
    <x v="11"/>
    <x v="8"/>
  </r>
  <r>
    <x v="7"/>
    <x v="12"/>
    <x v="320"/>
  </r>
  <r>
    <x v="7"/>
    <x v="13"/>
    <x v="339"/>
  </r>
  <r>
    <x v="8"/>
    <x v="0"/>
    <x v="0"/>
  </r>
  <r>
    <x v="8"/>
    <x v="1"/>
    <x v="340"/>
  </r>
  <r>
    <x v="8"/>
    <x v="2"/>
    <x v="341"/>
  </r>
  <r>
    <x v="8"/>
    <x v="3"/>
    <x v="342"/>
  </r>
  <r>
    <x v="8"/>
    <x v="4"/>
    <x v="343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255"/>
  </r>
  <r>
    <x v="8"/>
    <x v="11"/>
    <x v="8"/>
  </r>
  <r>
    <x v="8"/>
    <x v="12"/>
    <x v="344"/>
  </r>
  <r>
    <x v="8"/>
    <x v="13"/>
    <x v="345"/>
  </r>
  <r>
    <x v="9"/>
    <x v="0"/>
    <x v="0"/>
  </r>
  <r>
    <x v="9"/>
    <x v="1"/>
    <x v="346"/>
  </r>
  <r>
    <x v="9"/>
    <x v="2"/>
    <x v="347"/>
  </r>
  <r>
    <x v="9"/>
    <x v="3"/>
    <x v="348"/>
  </r>
  <r>
    <x v="9"/>
    <x v="4"/>
    <x v="349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255"/>
  </r>
  <r>
    <x v="9"/>
    <x v="11"/>
    <x v="8"/>
  </r>
  <r>
    <x v="9"/>
    <x v="12"/>
    <x v="344"/>
  </r>
  <r>
    <x v="9"/>
    <x v="13"/>
    <x v="350"/>
  </r>
  <r>
    <x v="18"/>
    <x v="0"/>
    <x v="0"/>
  </r>
  <r>
    <x v="18"/>
    <x v="1"/>
    <x v="351"/>
  </r>
  <r>
    <x v="18"/>
    <x v="2"/>
    <x v="352"/>
  </r>
  <r>
    <x v="18"/>
    <x v="3"/>
    <x v="353"/>
  </r>
  <r>
    <x v="18"/>
    <x v="4"/>
    <x v="28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255"/>
  </r>
  <r>
    <x v="18"/>
    <x v="11"/>
    <x v="8"/>
  </r>
  <r>
    <x v="18"/>
    <x v="12"/>
    <x v="344"/>
  </r>
  <r>
    <x v="18"/>
    <x v="13"/>
    <x v="354"/>
  </r>
  <r>
    <x v="19"/>
    <x v="0"/>
    <x v="0"/>
  </r>
  <r>
    <x v="19"/>
    <x v="1"/>
    <x v="355"/>
  </r>
  <r>
    <x v="19"/>
    <x v="2"/>
    <x v="356"/>
  </r>
  <r>
    <x v="19"/>
    <x v="3"/>
    <x v="357"/>
  </r>
  <r>
    <x v="19"/>
    <x v="4"/>
    <x v="358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255"/>
  </r>
  <r>
    <x v="19"/>
    <x v="11"/>
    <x v="8"/>
  </r>
  <r>
    <x v="19"/>
    <x v="12"/>
    <x v="344"/>
  </r>
  <r>
    <x v="19"/>
    <x v="13"/>
    <x v="359"/>
  </r>
  <r>
    <x v="20"/>
    <x v="0"/>
    <x v="0"/>
  </r>
  <r>
    <x v="20"/>
    <x v="1"/>
    <x v="360"/>
  </r>
  <r>
    <x v="20"/>
    <x v="2"/>
    <x v="361"/>
  </r>
  <r>
    <x v="20"/>
    <x v="3"/>
    <x v="362"/>
  </r>
  <r>
    <x v="20"/>
    <x v="4"/>
    <x v="363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255"/>
  </r>
  <r>
    <x v="20"/>
    <x v="11"/>
    <x v="8"/>
  </r>
  <r>
    <x v="20"/>
    <x v="12"/>
    <x v="344"/>
  </r>
  <r>
    <x v="20"/>
    <x v="13"/>
    <x v="364"/>
  </r>
  <r>
    <x v="21"/>
    <x v="0"/>
    <x v="0"/>
  </r>
  <r>
    <x v="21"/>
    <x v="1"/>
    <x v="365"/>
  </r>
  <r>
    <x v="21"/>
    <x v="2"/>
    <x v="366"/>
  </r>
  <r>
    <x v="21"/>
    <x v="3"/>
    <x v="367"/>
  </r>
  <r>
    <x v="21"/>
    <x v="4"/>
    <x v="368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255"/>
  </r>
  <r>
    <x v="21"/>
    <x v="11"/>
    <x v="8"/>
  </r>
  <r>
    <x v="21"/>
    <x v="12"/>
    <x v="344"/>
  </r>
  <r>
    <x v="21"/>
    <x v="13"/>
    <x v="369"/>
  </r>
  <r>
    <x v="22"/>
    <x v="0"/>
    <x v="0"/>
  </r>
  <r>
    <x v="22"/>
    <x v="1"/>
    <x v="370"/>
  </r>
  <r>
    <x v="22"/>
    <x v="2"/>
    <x v="367"/>
  </r>
  <r>
    <x v="22"/>
    <x v="3"/>
    <x v="371"/>
  </r>
  <r>
    <x v="22"/>
    <x v="4"/>
    <x v="372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255"/>
  </r>
  <r>
    <x v="22"/>
    <x v="11"/>
    <x v="8"/>
  </r>
  <r>
    <x v="22"/>
    <x v="12"/>
    <x v="344"/>
  </r>
  <r>
    <x v="22"/>
    <x v="13"/>
    <x v="373"/>
  </r>
  <r>
    <x v="25"/>
    <x v="0"/>
    <x v="0"/>
  </r>
  <r>
    <x v="25"/>
    <x v="1"/>
    <x v="374"/>
  </r>
  <r>
    <x v="25"/>
    <x v="2"/>
    <x v="375"/>
  </r>
  <r>
    <x v="25"/>
    <x v="3"/>
    <x v="376"/>
  </r>
  <r>
    <x v="25"/>
    <x v="4"/>
    <x v="377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255"/>
  </r>
  <r>
    <x v="25"/>
    <x v="11"/>
    <x v="8"/>
  </r>
  <r>
    <x v="25"/>
    <x v="12"/>
    <x v="378"/>
  </r>
  <r>
    <x v="25"/>
    <x v="13"/>
    <x v="379"/>
  </r>
  <r>
    <x v="26"/>
    <x v="0"/>
    <x v="0"/>
  </r>
  <r>
    <x v="26"/>
    <x v="1"/>
    <x v="380"/>
  </r>
  <r>
    <x v="26"/>
    <x v="2"/>
    <x v="381"/>
  </r>
  <r>
    <x v="26"/>
    <x v="3"/>
    <x v="382"/>
  </r>
  <r>
    <x v="26"/>
    <x v="4"/>
    <x v="383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255"/>
  </r>
  <r>
    <x v="26"/>
    <x v="11"/>
    <x v="8"/>
  </r>
  <r>
    <x v="26"/>
    <x v="12"/>
    <x v="384"/>
  </r>
  <r>
    <x v="26"/>
    <x v="13"/>
    <x v="385"/>
  </r>
  <r>
    <x v="27"/>
    <x v="0"/>
    <x v="0"/>
  </r>
  <r>
    <x v="27"/>
    <x v="1"/>
    <x v="386"/>
  </r>
  <r>
    <x v="27"/>
    <x v="2"/>
    <x v="387"/>
  </r>
  <r>
    <x v="27"/>
    <x v="3"/>
    <x v="388"/>
  </r>
  <r>
    <x v="27"/>
    <x v="4"/>
    <x v="389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255"/>
  </r>
  <r>
    <x v="27"/>
    <x v="11"/>
    <x v="8"/>
  </r>
  <r>
    <x v="27"/>
    <x v="12"/>
    <x v="378"/>
  </r>
  <r>
    <x v="27"/>
    <x v="13"/>
    <x v="390"/>
  </r>
  <r>
    <x v="38"/>
    <x v="0"/>
    <x v="53"/>
  </r>
  <r>
    <x v="38"/>
    <x v="1"/>
    <x v="391"/>
  </r>
  <r>
    <x v="38"/>
    <x v="2"/>
    <x v="55"/>
  </r>
  <r>
    <x v="38"/>
    <x v="3"/>
    <x v="55"/>
  </r>
  <r>
    <x v="38"/>
    <x v="4"/>
    <x v="35"/>
  </r>
  <r>
    <x v="38"/>
    <x v="5"/>
    <x v="5"/>
  </r>
  <r>
    <x v="38"/>
    <x v="6"/>
    <x v="5"/>
  </r>
  <r>
    <x v="38"/>
    <x v="7"/>
    <x v="5"/>
  </r>
  <r>
    <x v="38"/>
    <x v="8"/>
    <x v="5"/>
  </r>
  <r>
    <x v="38"/>
    <x v="9"/>
    <x v="6"/>
  </r>
  <r>
    <x v="38"/>
    <x v="10"/>
    <x v="255"/>
  </r>
  <r>
    <x v="38"/>
    <x v="11"/>
    <x v="8"/>
  </r>
  <r>
    <x v="38"/>
    <x v="12"/>
    <x v="266"/>
  </r>
  <r>
    <x v="38"/>
    <x v="13"/>
    <x v="392"/>
  </r>
  <r>
    <x v="10"/>
    <x v="0"/>
    <x v="53"/>
  </r>
  <r>
    <x v="10"/>
    <x v="1"/>
    <x v="393"/>
  </r>
  <r>
    <x v="10"/>
    <x v="2"/>
    <x v="55"/>
  </r>
  <r>
    <x v="10"/>
    <x v="3"/>
    <x v="55"/>
  </r>
  <r>
    <x v="10"/>
    <x v="4"/>
    <x v="394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255"/>
  </r>
  <r>
    <x v="10"/>
    <x v="11"/>
    <x v="8"/>
  </r>
  <r>
    <x v="10"/>
    <x v="12"/>
    <x v="395"/>
  </r>
  <r>
    <x v="10"/>
    <x v="13"/>
    <x v="396"/>
  </r>
  <r>
    <x v="0"/>
    <x v="0"/>
    <x v="53"/>
  </r>
  <r>
    <x v="0"/>
    <x v="1"/>
    <x v="397"/>
  </r>
  <r>
    <x v="0"/>
    <x v="2"/>
    <x v="55"/>
  </r>
  <r>
    <x v="0"/>
    <x v="3"/>
    <x v="55"/>
  </r>
  <r>
    <x v="0"/>
    <x v="4"/>
    <x v="398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255"/>
  </r>
  <r>
    <x v="0"/>
    <x v="11"/>
    <x v="8"/>
  </r>
  <r>
    <x v="0"/>
    <x v="12"/>
    <x v="399"/>
  </r>
  <r>
    <x v="0"/>
    <x v="13"/>
    <x v="400"/>
  </r>
  <r>
    <x v="2"/>
    <x v="0"/>
    <x v="53"/>
  </r>
  <r>
    <x v="2"/>
    <x v="1"/>
    <x v="401"/>
  </r>
  <r>
    <x v="2"/>
    <x v="2"/>
    <x v="55"/>
  </r>
  <r>
    <x v="2"/>
    <x v="3"/>
    <x v="55"/>
  </r>
  <r>
    <x v="2"/>
    <x v="4"/>
    <x v="4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255"/>
  </r>
  <r>
    <x v="2"/>
    <x v="11"/>
    <x v="8"/>
  </r>
  <r>
    <x v="2"/>
    <x v="12"/>
    <x v="402"/>
  </r>
  <r>
    <x v="2"/>
    <x v="13"/>
    <x v="403"/>
  </r>
  <r>
    <x v="3"/>
    <x v="0"/>
    <x v="53"/>
  </r>
  <r>
    <x v="3"/>
    <x v="1"/>
    <x v="404"/>
  </r>
  <r>
    <x v="3"/>
    <x v="2"/>
    <x v="55"/>
  </r>
  <r>
    <x v="3"/>
    <x v="3"/>
    <x v="55"/>
  </r>
  <r>
    <x v="3"/>
    <x v="4"/>
    <x v="405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255"/>
  </r>
  <r>
    <x v="3"/>
    <x v="11"/>
    <x v="8"/>
  </r>
  <r>
    <x v="3"/>
    <x v="12"/>
    <x v="402"/>
  </r>
  <r>
    <x v="3"/>
    <x v="13"/>
    <x v="406"/>
  </r>
  <r>
    <x v="5"/>
    <x v="0"/>
    <x v="53"/>
  </r>
  <r>
    <x v="5"/>
    <x v="1"/>
    <x v="407"/>
  </r>
  <r>
    <x v="5"/>
    <x v="2"/>
    <x v="55"/>
  </r>
  <r>
    <x v="5"/>
    <x v="3"/>
    <x v="55"/>
  </r>
  <r>
    <x v="5"/>
    <x v="4"/>
    <x v="408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8"/>
  </r>
  <r>
    <x v="5"/>
    <x v="12"/>
    <x v="399"/>
  </r>
  <r>
    <x v="5"/>
    <x v="13"/>
    <x v="409"/>
  </r>
  <r>
    <x v="29"/>
    <x v="0"/>
    <x v="82"/>
  </r>
  <r>
    <x v="29"/>
    <x v="1"/>
    <x v="410"/>
  </r>
  <r>
    <x v="29"/>
    <x v="2"/>
    <x v="14"/>
  </r>
  <r>
    <x v="29"/>
    <x v="3"/>
    <x v="13"/>
  </r>
  <r>
    <x v="29"/>
    <x v="4"/>
    <x v="411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255"/>
  </r>
  <r>
    <x v="29"/>
    <x v="11"/>
    <x v="87"/>
  </r>
  <r>
    <x v="29"/>
    <x v="12"/>
    <x v="412"/>
  </r>
  <r>
    <x v="29"/>
    <x v="13"/>
    <x v="413"/>
  </r>
  <r>
    <x v="30"/>
    <x v="0"/>
    <x v="82"/>
  </r>
  <r>
    <x v="30"/>
    <x v="1"/>
    <x v="414"/>
  </r>
  <r>
    <x v="30"/>
    <x v="2"/>
    <x v="415"/>
  </r>
  <r>
    <x v="30"/>
    <x v="3"/>
    <x v="18"/>
  </r>
  <r>
    <x v="30"/>
    <x v="4"/>
    <x v="416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255"/>
  </r>
  <r>
    <x v="30"/>
    <x v="11"/>
    <x v="87"/>
  </r>
  <r>
    <x v="30"/>
    <x v="12"/>
    <x v="412"/>
  </r>
  <r>
    <x v="30"/>
    <x v="13"/>
    <x v="417"/>
  </r>
  <r>
    <x v="3"/>
    <x v="0"/>
    <x v="82"/>
  </r>
  <r>
    <x v="3"/>
    <x v="1"/>
    <x v="418"/>
  </r>
  <r>
    <x v="3"/>
    <x v="2"/>
    <x v="14"/>
  </r>
  <r>
    <x v="3"/>
    <x v="3"/>
    <x v="419"/>
  </r>
  <r>
    <x v="3"/>
    <x v="4"/>
    <x v="420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255"/>
  </r>
  <r>
    <x v="3"/>
    <x v="11"/>
    <x v="87"/>
  </r>
  <r>
    <x v="3"/>
    <x v="12"/>
    <x v="412"/>
  </r>
  <r>
    <x v="3"/>
    <x v="13"/>
    <x v="421"/>
  </r>
  <r>
    <x v="31"/>
    <x v="0"/>
    <x v="82"/>
  </r>
  <r>
    <x v="31"/>
    <x v="1"/>
    <x v="422"/>
  </r>
  <r>
    <x v="31"/>
    <x v="2"/>
    <x v="24"/>
  </r>
  <r>
    <x v="31"/>
    <x v="3"/>
    <x v="423"/>
  </r>
  <r>
    <x v="31"/>
    <x v="4"/>
    <x v="424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255"/>
  </r>
  <r>
    <x v="31"/>
    <x v="11"/>
    <x v="87"/>
  </r>
  <r>
    <x v="31"/>
    <x v="12"/>
    <x v="412"/>
  </r>
  <r>
    <x v="31"/>
    <x v="13"/>
    <x v="425"/>
  </r>
  <r>
    <x v="32"/>
    <x v="0"/>
    <x v="82"/>
  </r>
  <r>
    <x v="32"/>
    <x v="1"/>
    <x v="426"/>
  </r>
  <r>
    <x v="32"/>
    <x v="2"/>
    <x v="29"/>
  </r>
  <r>
    <x v="32"/>
    <x v="3"/>
    <x v="420"/>
  </r>
  <r>
    <x v="32"/>
    <x v="4"/>
    <x v="427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255"/>
  </r>
  <r>
    <x v="32"/>
    <x v="11"/>
    <x v="87"/>
  </r>
  <r>
    <x v="32"/>
    <x v="12"/>
    <x v="412"/>
  </r>
  <r>
    <x v="32"/>
    <x v="13"/>
    <x v="428"/>
  </r>
  <r>
    <x v="4"/>
    <x v="0"/>
    <x v="82"/>
  </r>
  <r>
    <x v="4"/>
    <x v="1"/>
    <x v="429"/>
  </r>
  <r>
    <x v="4"/>
    <x v="2"/>
    <x v="430"/>
  </r>
  <r>
    <x v="4"/>
    <x v="3"/>
    <x v="431"/>
  </r>
  <r>
    <x v="4"/>
    <x v="4"/>
    <x v="432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255"/>
  </r>
  <r>
    <x v="4"/>
    <x v="11"/>
    <x v="87"/>
  </r>
  <r>
    <x v="4"/>
    <x v="12"/>
    <x v="412"/>
  </r>
  <r>
    <x v="4"/>
    <x v="13"/>
    <x v="433"/>
  </r>
  <r>
    <x v="33"/>
    <x v="0"/>
    <x v="82"/>
  </r>
  <r>
    <x v="33"/>
    <x v="1"/>
    <x v="434"/>
  </r>
  <r>
    <x v="33"/>
    <x v="2"/>
    <x v="29"/>
  </r>
  <r>
    <x v="33"/>
    <x v="3"/>
    <x v="353"/>
  </r>
  <r>
    <x v="33"/>
    <x v="4"/>
    <x v="352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255"/>
  </r>
  <r>
    <x v="33"/>
    <x v="11"/>
    <x v="87"/>
  </r>
  <r>
    <x v="33"/>
    <x v="12"/>
    <x v="412"/>
  </r>
  <r>
    <x v="33"/>
    <x v="13"/>
    <x v="435"/>
  </r>
  <r>
    <x v="34"/>
    <x v="0"/>
    <x v="82"/>
  </r>
  <r>
    <x v="34"/>
    <x v="1"/>
    <x v="436"/>
  </r>
  <r>
    <x v="34"/>
    <x v="2"/>
    <x v="437"/>
  </r>
  <r>
    <x v="34"/>
    <x v="3"/>
    <x v="352"/>
  </r>
  <r>
    <x v="34"/>
    <x v="4"/>
    <x v="29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255"/>
  </r>
  <r>
    <x v="34"/>
    <x v="11"/>
    <x v="87"/>
  </r>
  <r>
    <x v="34"/>
    <x v="12"/>
    <x v="412"/>
  </r>
  <r>
    <x v="34"/>
    <x v="13"/>
    <x v="438"/>
  </r>
  <r>
    <x v="5"/>
    <x v="0"/>
    <x v="82"/>
  </r>
  <r>
    <x v="5"/>
    <x v="1"/>
    <x v="439"/>
  </r>
  <r>
    <x v="5"/>
    <x v="2"/>
    <x v="437"/>
  </r>
  <r>
    <x v="5"/>
    <x v="3"/>
    <x v="352"/>
  </r>
  <r>
    <x v="5"/>
    <x v="4"/>
    <x v="29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87"/>
  </r>
  <r>
    <x v="5"/>
    <x v="12"/>
    <x v="412"/>
  </r>
  <r>
    <x v="5"/>
    <x v="13"/>
    <x v="440"/>
  </r>
  <r>
    <x v="12"/>
    <x v="0"/>
    <x v="82"/>
  </r>
  <r>
    <x v="12"/>
    <x v="1"/>
    <x v="441"/>
  </r>
  <r>
    <x v="12"/>
    <x v="2"/>
    <x v="22"/>
  </r>
  <r>
    <x v="12"/>
    <x v="3"/>
    <x v="432"/>
  </r>
  <r>
    <x v="12"/>
    <x v="4"/>
    <x v="442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255"/>
  </r>
  <r>
    <x v="12"/>
    <x v="11"/>
    <x v="87"/>
  </r>
  <r>
    <x v="12"/>
    <x v="12"/>
    <x v="443"/>
  </r>
  <r>
    <x v="12"/>
    <x v="13"/>
    <x v="444"/>
  </r>
  <r>
    <x v="13"/>
    <x v="0"/>
    <x v="82"/>
  </r>
  <r>
    <x v="13"/>
    <x v="1"/>
    <x v="445"/>
  </r>
  <r>
    <x v="13"/>
    <x v="2"/>
    <x v="29"/>
  </r>
  <r>
    <x v="13"/>
    <x v="3"/>
    <x v="420"/>
  </r>
  <r>
    <x v="13"/>
    <x v="4"/>
    <x v="427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255"/>
  </r>
  <r>
    <x v="13"/>
    <x v="11"/>
    <x v="87"/>
  </r>
  <r>
    <x v="13"/>
    <x v="12"/>
    <x v="446"/>
  </r>
  <r>
    <x v="13"/>
    <x v="13"/>
    <x v="447"/>
  </r>
  <r>
    <x v="14"/>
    <x v="0"/>
    <x v="82"/>
  </r>
  <r>
    <x v="14"/>
    <x v="1"/>
    <x v="448"/>
  </r>
  <r>
    <x v="14"/>
    <x v="2"/>
    <x v="352"/>
  </r>
  <r>
    <x v="14"/>
    <x v="3"/>
    <x v="419"/>
  </r>
  <r>
    <x v="14"/>
    <x v="4"/>
    <x v="449"/>
  </r>
  <r>
    <x v="14"/>
    <x v="5"/>
    <x v="5"/>
  </r>
  <r>
    <x v="14"/>
    <x v="6"/>
    <x v="5"/>
  </r>
  <r>
    <x v="14"/>
    <x v="7"/>
    <x v="5"/>
  </r>
  <r>
    <x v="14"/>
    <x v="8"/>
    <x v="5"/>
  </r>
  <r>
    <x v="14"/>
    <x v="9"/>
    <x v="6"/>
  </r>
  <r>
    <x v="14"/>
    <x v="10"/>
    <x v="255"/>
  </r>
  <r>
    <x v="14"/>
    <x v="11"/>
    <x v="87"/>
  </r>
  <r>
    <x v="14"/>
    <x v="12"/>
    <x v="446"/>
  </r>
  <r>
    <x v="14"/>
    <x v="13"/>
    <x v="450"/>
  </r>
  <r>
    <x v="6"/>
    <x v="0"/>
    <x v="82"/>
  </r>
  <r>
    <x v="6"/>
    <x v="1"/>
    <x v="451"/>
  </r>
  <r>
    <x v="6"/>
    <x v="2"/>
    <x v="352"/>
  </r>
  <r>
    <x v="6"/>
    <x v="3"/>
    <x v="419"/>
  </r>
  <r>
    <x v="6"/>
    <x v="4"/>
    <x v="449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87"/>
  </r>
  <r>
    <x v="6"/>
    <x v="12"/>
    <x v="446"/>
  </r>
  <r>
    <x v="6"/>
    <x v="13"/>
    <x v="452"/>
  </r>
  <r>
    <x v="31"/>
    <x v="0"/>
    <x v="82"/>
  </r>
  <r>
    <x v="31"/>
    <x v="1"/>
    <x v="453"/>
  </r>
  <r>
    <x v="31"/>
    <x v="2"/>
    <x v="454"/>
  </r>
  <r>
    <x v="31"/>
    <x v="3"/>
    <x v="455"/>
  </r>
  <r>
    <x v="31"/>
    <x v="4"/>
    <x v="456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255"/>
  </r>
  <r>
    <x v="31"/>
    <x v="11"/>
    <x v="141"/>
  </r>
  <r>
    <x v="31"/>
    <x v="12"/>
    <x v="412"/>
  </r>
  <r>
    <x v="31"/>
    <x v="13"/>
    <x v="457"/>
  </r>
  <r>
    <x v="32"/>
    <x v="0"/>
    <x v="82"/>
  </r>
  <r>
    <x v="32"/>
    <x v="1"/>
    <x v="458"/>
  </r>
  <r>
    <x v="32"/>
    <x v="2"/>
    <x v="459"/>
  </r>
  <r>
    <x v="32"/>
    <x v="3"/>
    <x v="368"/>
  </r>
  <r>
    <x v="32"/>
    <x v="4"/>
    <x v="366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255"/>
  </r>
  <r>
    <x v="32"/>
    <x v="11"/>
    <x v="141"/>
  </r>
  <r>
    <x v="32"/>
    <x v="12"/>
    <x v="412"/>
  </r>
  <r>
    <x v="32"/>
    <x v="13"/>
    <x v="460"/>
  </r>
  <r>
    <x v="39"/>
    <x v="0"/>
    <x v="82"/>
  </r>
  <r>
    <x v="39"/>
    <x v="1"/>
    <x v="461"/>
  </r>
  <r>
    <x v="39"/>
    <x v="2"/>
    <x v="462"/>
  </r>
  <r>
    <x v="39"/>
    <x v="3"/>
    <x v="463"/>
  </r>
  <r>
    <x v="39"/>
    <x v="4"/>
    <x v="464"/>
  </r>
  <r>
    <x v="39"/>
    <x v="5"/>
    <x v="5"/>
  </r>
  <r>
    <x v="39"/>
    <x v="6"/>
    <x v="5"/>
  </r>
  <r>
    <x v="39"/>
    <x v="7"/>
    <x v="5"/>
  </r>
  <r>
    <x v="39"/>
    <x v="8"/>
    <x v="5"/>
  </r>
  <r>
    <x v="39"/>
    <x v="9"/>
    <x v="6"/>
  </r>
  <r>
    <x v="39"/>
    <x v="10"/>
    <x v="255"/>
  </r>
  <r>
    <x v="39"/>
    <x v="11"/>
    <x v="465"/>
  </r>
  <r>
    <x v="39"/>
    <x v="12"/>
    <x v="443"/>
  </r>
  <r>
    <x v="39"/>
    <x v="13"/>
    <x v="466"/>
  </r>
  <r>
    <x v="4"/>
    <x v="0"/>
    <x v="82"/>
  </r>
  <r>
    <x v="4"/>
    <x v="1"/>
    <x v="467"/>
  </r>
  <r>
    <x v="4"/>
    <x v="2"/>
    <x v="468"/>
  </r>
  <r>
    <x v="4"/>
    <x v="3"/>
    <x v="469"/>
  </r>
  <r>
    <x v="4"/>
    <x v="4"/>
    <x v="470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255"/>
  </r>
  <r>
    <x v="4"/>
    <x v="11"/>
    <x v="141"/>
  </r>
  <r>
    <x v="4"/>
    <x v="12"/>
    <x v="412"/>
  </r>
  <r>
    <x v="4"/>
    <x v="13"/>
    <x v="471"/>
  </r>
  <r>
    <x v="12"/>
    <x v="0"/>
    <x v="82"/>
  </r>
  <r>
    <x v="12"/>
    <x v="1"/>
    <x v="472"/>
  </r>
  <r>
    <x v="12"/>
    <x v="2"/>
    <x v="473"/>
  </r>
  <r>
    <x v="12"/>
    <x v="3"/>
    <x v="474"/>
  </r>
  <r>
    <x v="12"/>
    <x v="4"/>
    <x v="475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255"/>
  </r>
  <r>
    <x v="12"/>
    <x v="11"/>
    <x v="465"/>
  </r>
  <r>
    <x v="12"/>
    <x v="12"/>
    <x v="443"/>
  </r>
  <r>
    <x v="12"/>
    <x v="13"/>
    <x v="476"/>
  </r>
  <r>
    <x v="33"/>
    <x v="0"/>
    <x v="82"/>
  </r>
  <r>
    <x v="33"/>
    <x v="1"/>
    <x v="477"/>
  </r>
  <r>
    <x v="33"/>
    <x v="2"/>
    <x v="478"/>
  </r>
  <r>
    <x v="33"/>
    <x v="3"/>
    <x v="479"/>
  </r>
  <r>
    <x v="33"/>
    <x v="4"/>
    <x v="480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255"/>
  </r>
  <r>
    <x v="33"/>
    <x v="11"/>
    <x v="141"/>
  </r>
  <r>
    <x v="33"/>
    <x v="12"/>
    <x v="412"/>
  </r>
  <r>
    <x v="33"/>
    <x v="13"/>
    <x v="481"/>
  </r>
  <r>
    <x v="34"/>
    <x v="0"/>
    <x v="82"/>
  </r>
  <r>
    <x v="34"/>
    <x v="1"/>
    <x v="482"/>
  </r>
  <r>
    <x v="34"/>
    <x v="2"/>
    <x v="483"/>
  </r>
  <r>
    <x v="34"/>
    <x v="3"/>
    <x v="484"/>
  </r>
  <r>
    <x v="34"/>
    <x v="4"/>
    <x v="485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255"/>
  </r>
  <r>
    <x v="34"/>
    <x v="11"/>
    <x v="141"/>
  </r>
  <r>
    <x v="34"/>
    <x v="12"/>
    <x v="412"/>
  </r>
  <r>
    <x v="34"/>
    <x v="13"/>
    <x v="486"/>
  </r>
  <r>
    <x v="5"/>
    <x v="0"/>
    <x v="82"/>
  </r>
  <r>
    <x v="5"/>
    <x v="1"/>
    <x v="487"/>
  </r>
  <r>
    <x v="5"/>
    <x v="2"/>
    <x v="488"/>
  </r>
  <r>
    <x v="5"/>
    <x v="3"/>
    <x v="489"/>
  </r>
  <r>
    <x v="5"/>
    <x v="4"/>
    <x v="468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141"/>
  </r>
  <r>
    <x v="5"/>
    <x v="12"/>
    <x v="412"/>
  </r>
  <r>
    <x v="5"/>
    <x v="13"/>
    <x v="490"/>
  </r>
  <r>
    <x v="12"/>
    <x v="0"/>
    <x v="82"/>
  </r>
  <r>
    <x v="12"/>
    <x v="1"/>
    <x v="491"/>
  </r>
  <r>
    <x v="12"/>
    <x v="2"/>
    <x v="420"/>
  </r>
  <r>
    <x v="12"/>
    <x v="3"/>
    <x v="56"/>
  </r>
  <r>
    <x v="12"/>
    <x v="4"/>
    <x v="492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255"/>
  </r>
  <r>
    <x v="12"/>
    <x v="11"/>
    <x v="141"/>
  </r>
  <r>
    <x v="12"/>
    <x v="12"/>
    <x v="443"/>
  </r>
  <r>
    <x v="12"/>
    <x v="13"/>
    <x v="89"/>
  </r>
  <r>
    <x v="13"/>
    <x v="0"/>
    <x v="82"/>
  </r>
  <r>
    <x v="13"/>
    <x v="1"/>
    <x v="493"/>
  </r>
  <r>
    <x v="13"/>
    <x v="2"/>
    <x v="494"/>
  </r>
  <r>
    <x v="13"/>
    <x v="3"/>
    <x v="56"/>
  </r>
  <r>
    <x v="13"/>
    <x v="4"/>
    <x v="13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255"/>
  </r>
  <r>
    <x v="13"/>
    <x v="11"/>
    <x v="141"/>
  </r>
  <r>
    <x v="13"/>
    <x v="12"/>
    <x v="412"/>
  </r>
  <r>
    <x v="13"/>
    <x v="13"/>
    <x v="495"/>
  </r>
  <r>
    <x v="6"/>
    <x v="0"/>
    <x v="82"/>
  </r>
  <r>
    <x v="6"/>
    <x v="1"/>
    <x v="496"/>
  </r>
  <r>
    <x v="6"/>
    <x v="2"/>
    <x v="13"/>
  </r>
  <r>
    <x v="6"/>
    <x v="3"/>
    <x v="497"/>
  </r>
  <r>
    <x v="6"/>
    <x v="4"/>
    <x v="5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141"/>
  </r>
  <r>
    <x v="6"/>
    <x v="12"/>
    <x v="412"/>
  </r>
  <r>
    <x v="6"/>
    <x v="13"/>
    <x v="498"/>
  </r>
  <r>
    <x v="13"/>
    <x v="0"/>
    <x v="82"/>
  </r>
  <r>
    <x v="13"/>
    <x v="1"/>
    <x v="499"/>
  </r>
  <r>
    <x v="13"/>
    <x v="2"/>
    <x v="500"/>
  </r>
  <r>
    <x v="13"/>
    <x v="3"/>
    <x v="501"/>
  </r>
  <r>
    <x v="13"/>
    <x v="4"/>
    <x v="502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255"/>
  </r>
  <r>
    <x v="13"/>
    <x v="11"/>
    <x v="465"/>
  </r>
  <r>
    <x v="13"/>
    <x v="12"/>
    <x v="412"/>
  </r>
  <r>
    <x v="13"/>
    <x v="13"/>
    <x v="503"/>
  </r>
  <r>
    <x v="6"/>
    <x v="0"/>
    <x v="82"/>
  </r>
  <r>
    <x v="6"/>
    <x v="1"/>
    <x v="504"/>
  </r>
  <r>
    <x v="6"/>
    <x v="2"/>
    <x v="505"/>
  </r>
  <r>
    <x v="6"/>
    <x v="3"/>
    <x v="500"/>
  </r>
  <r>
    <x v="6"/>
    <x v="4"/>
    <x v="50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465"/>
  </r>
  <r>
    <x v="6"/>
    <x v="12"/>
    <x v="412"/>
  </r>
  <r>
    <x v="6"/>
    <x v="13"/>
    <x v="507"/>
  </r>
  <r>
    <x v="5"/>
    <x v="0"/>
    <x v="168"/>
  </r>
  <r>
    <x v="5"/>
    <x v="1"/>
    <x v="508"/>
  </r>
  <r>
    <x v="5"/>
    <x v="2"/>
    <x v="509"/>
  </r>
  <r>
    <x v="5"/>
    <x v="3"/>
    <x v="510"/>
  </r>
  <r>
    <x v="5"/>
    <x v="4"/>
    <x v="511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141"/>
  </r>
  <r>
    <x v="5"/>
    <x v="12"/>
    <x v="512"/>
  </r>
  <r>
    <x v="5"/>
    <x v="13"/>
    <x v="513"/>
  </r>
  <r>
    <x v="36"/>
    <x v="0"/>
    <x v="168"/>
  </r>
  <r>
    <x v="36"/>
    <x v="1"/>
    <x v="514"/>
  </r>
  <r>
    <x v="36"/>
    <x v="2"/>
    <x v="515"/>
  </r>
  <r>
    <x v="36"/>
    <x v="3"/>
    <x v="516"/>
  </r>
  <r>
    <x v="36"/>
    <x v="4"/>
    <x v="517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255"/>
  </r>
  <r>
    <x v="36"/>
    <x v="11"/>
    <x v="141"/>
  </r>
  <r>
    <x v="36"/>
    <x v="12"/>
    <x v="518"/>
  </r>
  <r>
    <x v="36"/>
    <x v="13"/>
    <x v="290"/>
  </r>
  <r>
    <x v="6"/>
    <x v="0"/>
    <x v="168"/>
  </r>
  <r>
    <x v="6"/>
    <x v="1"/>
    <x v="519"/>
  </r>
  <r>
    <x v="6"/>
    <x v="2"/>
    <x v="56"/>
  </r>
  <r>
    <x v="6"/>
    <x v="3"/>
    <x v="497"/>
  </r>
  <r>
    <x v="6"/>
    <x v="4"/>
    <x v="520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141"/>
  </r>
  <r>
    <x v="6"/>
    <x v="12"/>
    <x v="521"/>
  </r>
  <r>
    <x v="6"/>
    <x v="13"/>
    <x v="522"/>
  </r>
  <r>
    <x v="7"/>
    <x v="0"/>
    <x v="168"/>
  </r>
  <r>
    <x v="7"/>
    <x v="1"/>
    <x v="523"/>
  </r>
  <r>
    <x v="7"/>
    <x v="2"/>
    <x v="524"/>
  </r>
  <r>
    <x v="7"/>
    <x v="3"/>
    <x v="525"/>
  </r>
  <r>
    <x v="7"/>
    <x v="4"/>
    <x v="526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255"/>
  </r>
  <r>
    <x v="7"/>
    <x v="11"/>
    <x v="141"/>
  </r>
  <r>
    <x v="7"/>
    <x v="12"/>
    <x v="521"/>
  </r>
  <r>
    <x v="7"/>
    <x v="13"/>
    <x v="527"/>
  </r>
  <r>
    <x v="8"/>
    <x v="0"/>
    <x v="168"/>
  </r>
  <r>
    <x v="8"/>
    <x v="1"/>
    <x v="528"/>
  </r>
  <r>
    <x v="8"/>
    <x v="2"/>
    <x v="366"/>
  </r>
  <r>
    <x v="8"/>
    <x v="3"/>
    <x v="529"/>
  </r>
  <r>
    <x v="8"/>
    <x v="4"/>
    <x v="530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255"/>
  </r>
  <r>
    <x v="8"/>
    <x v="11"/>
    <x v="141"/>
  </r>
  <r>
    <x v="8"/>
    <x v="12"/>
    <x v="521"/>
  </r>
  <r>
    <x v="8"/>
    <x v="13"/>
    <x v="531"/>
  </r>
  <r>
    <x v="9"/>
    <x v="0"/>
    <x v="168"/>
  </r>
  <r>
    <x v="9"/>
    <x v="1"/>
    <x v="532"/>
  </r>
  <r>
    <x v="9"/>
    <x v="2"/>
    <x v="533"/>
  </r>
  <r>
    <x v="9"/>
    <x v="3"/>
    <x v="534"/>
  </r>
  <r>
    <x v="9"/>
    <x v="4"/>
    <x v="535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255"/>
  </r>
  <r>
    <x v="9"/>
    <x v="11"/>
    <x v="141"/>
  </r>
  <r>
    <x v="9"/>
    <x v="12"/>
    <x v="521"/>
  </r>
  <r>
    <x v="9"/>
    <x v="13"/>
    <x v="531"/>
  </r>
  <r>
    <x v="18"/>
    <x v="0"/>
    <x v="168"/>
  </r>
  <r>
    <x v="18"/>
    <x v="1"/>
    <x v="536"/>
  </r>
  <r>
    <x v="18"/>
    <x v="2"/>
    <x v="537"/>
  </r>
  <r>
    <x v="18"/>
    <x v="3"/>
    <x v="538"/>
  </r>
  <r>
    <x v="18"/>
    <x v="4"/>
    <x v="539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255"/>
  </r>
  <r>
    <x v="18"/>
    <x v="11"/>
    <x v="141"/>
  </r>
  <r>
    <x v="18"/>
    <x v="12"/>
    <x v="540"/>
  </r>
  <r>
    <x v="18"/>
    <x v="13"/>
    <x v="541"/>
  </r>
  <r>
    <x v="19"/>
    <x v="0"/>
    <x v="168"/>
  </r>
  <r>
    <x v="19"/>
    <x v="1"/>
    <x v="542"/>
  </r>
  <r>
    <x v="19"/>
    <x v="2"/>
    <x v="543"/>
  </r>
  <r>
    <x v="19"/>
    <x v="3"/>
    <x v="544"/>
  </r>
  <r>
    <x v="19"/>
    <x v="4"/>
    <x v="545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255"/>
  </r>
  <r>
    <x v="19"/>
    <x v="11"/>
    <x v="141"/>
  </r>
  <r>
    <x v="19"/>
    <x v="12"/>
    <x v="521"/>
  </r>
  <r>
    <x v="19"/>
    <x v="13"/>
    <x v="546"/>
  </r>
  <r>
    <x v="20"/>
    <x v="0"/>
    <x v="168"/>
  </r>
  <r>
    <x v="20"/>
    <x v="1"/>
    <x v="547"/>
  </r>
  <r>
    <x v="20"/>
    <x v="2"/>
    <x v="548"/>
  </r>
  <r>
    <x v="20"/>
    <x v="3"/>
    <x v="549"/>
  </r>
  <r>
    <x v="20"/>
    <x v="4"/>
    <x v="550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255"/>
  </r>
  <r>
    <x v="20"/>
    <x v="11"/>
    <x v="141"/>
  </r>
  <r>
    <x v="20"/>
    <x v="12"/>
    <x v="540"/>
  </r>
  <r>
    <x v="20"/>
    <x v="13"/>
    <x v="551"/>
  </r>
  <r>
    <x v="21"/>
    <x v="0"/>
    <x v="168"/>
  </r>
  <r>
    <x v="21"/>
    <x v="1"/>
    <x v="552"/>
  </r>
  <r>
    <x v="21"/>
    <x v="2"/>
    <x v="553"/>
  </r>
  <r>
    <x v="21"/>
    <x v="3"/>
    <x v="554"/>
  </r>
  <r>
    <x v="21"/>
    <x v="4"/>
    <x v="555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255"/>
  </r>
  <r>
    <x v="21"/>
    <x v="11"/>
    <x v="141"/>
  </r>
  <r>
    <x v="21"/>
    <x v="12"/>
    <x v="540"/>
  </r>
  <r>
    <x v="21"/>
    <x v="13"/>
    <x v="556"/>
  </r>
  <r>
    <x v="22"/>
    <x v="0"/>
    <x v="168"/>
  </r>
  <r>
    <x v="22"/>
    <x v="1"/>
    <x v="557"/>
  </r>
  <r>
    <x v="22"/>
    <x v="2"/>
    <x v="558"/>
  </r>
  <r>
    <x v="22"/>
    <x v="3"/>
    <x v="559"/>
  </r>
  <r>
    <x v="22"/>
    <x v="4"/>
    <x v="560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255"/>
  </r>
  <r>
    <x v="22"/>
    <x v="11"/>
    <x v="141"/>
  </r>
  <r>
    <x v="22"/>
    <x v="12"/>
    <x v="521"/>
  </r>
  <r>
    <x v="22"/>
    <x v="13"/>
    <x v="561"/>
  </r>
  <r>
    <x v="40"/>
    <x v="0"/>
    <x v="168"/>
  </r>
  <r>
    <x v="40"/>
    <x v="1"/>
    <x v="562"/>
  </r>
  <r>
    <x v="40"/>
    <x v="2"/>
    <x v="563"/>
  </r>
  <r>
    <x v="40"/>
    <x v="3"/>
    <x v="564"/>
  </r>
  <r>
    <x v="40"/>
    <x v="4"/>
    <x v="565"/>
  </r>
  <r>
    <x v="40"/>
    <x v="5"/>
    <x v="5"/>
  </r>
  <r>
    <x v="40"/>
    <x v="6"/>
    <x v="5"/>
  </r>
  <r>
    <x v="40"/>
    <x v="7"/>
    <x v="5"/>
  </r>
  <r>
    <x v="40"/>
    <x v="8"/>
    <x v="5"/>
  </r>
  <r>
    <x v="40"/>
    <x v="9"/>
    <x v="6"/>
  </r>
  <r>
    <x v="40"/>
    <x v="10"/>
    <x v="255"/>
  </r>
  <r>
    <x v="40"/>
    <x v="11"/>
    <x v="141"/>
  </r>
  <r>
    <x v="40"/>
    <x v="12"/>
    <x v="266"/>
  </r>
  <r>
    <x v="40"/>
    <x v="13"/>
    <x v="566"/>
  </r>
  <r>
    <x v="23"/>
    <x v="0"/>
    <x v="168"/>
  </r>
  <r>
    <x v="23"/>
    <x v="1"/>
    <x v="567"/>
  </r>
  <r>
    <x v="23"/>
    <x v="2"/>
    <x v="388"/>
  </r>
  <r>
    <x v="23"/>
    <x v="3"/>
    <x v="568"/>
  </r>
  <r>
    <x v="23"/>
    <x v="4"/>
    <x v="383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255"/>
  </r>
  <r>
    <x v="23"/>
    <x v="11"/>
    <x v="141"/>
  </r>
  <r>
    <x v="23"/>
    <x v="12"/>
    <x v="569"/>
  </r>
  <r>
    <x v="23"/>
    <x v="13"/>
    <x v="570"/>
  </r>
  <r>
    <x v="41"/>
    <x v="0"/>
    <x v="168"/>
  </r>
  <r>
    <x v="41"/>
    <x v="1"/>
    <x v="571"/>
  </r>
  <r>
    <x v="41"/>
    <x v="2"/>
    <x v="572"/>
  </r>
  <r>
    <x v="41"/>
    <x v="3"/>
    <x v="573"/>
  </r>
  <r>
    <x v="41"/>
    <x v="4"/>
    <x v="574"/>
  </r>
  <r>
    <x v="41"/>
    <x v="5"/>
    <x v="5"/>
  </r>
  <r>
    <x v="41"/>
    <x v="6"/>
    <x v="5"/>
  </r>
  <r>
    <x v="41"/>
    <x v="7"/>
    <x v="5"/>
  </r>
  <r>
    <x v="41"/>
    <x v="8"/>
    <x v="5"/>
  </r>
  <r>
    <x v="41"/>
    <x v="9"/>
    <x v="6"/>
  </r>
  <r>
    <x v="41"/>
    <x v="10"/>
    <x v="255"/>
  </r>
  <r>
    <x v="41"/>
    <x v="11"/>
    <x v="141"/>
  </r>
  <r>
    <x v="41"/>
    <x v="12"/>
    <x v="575"/>
  </r>
  <r>
    <x v="41"/>
    <x v="13"/>
    <x v="576"/>
  </r>
  <r>
    <x v="42"/>
    <x v="0"/>
    <x v="168"/>
  </r>
  <r>
    <x v="42"/>
    <x v="1"/>
    <x v="577"/>
  </r>
  <r>
    <x v="42"/>
    <x v="2"/>
    <x v="578"/>
  </r>
  <r>
    <x v="42"/>
    <x v="3"/>
    <x v="579"/>
  </r>
  <r>
    <x v="42"/>
    <x v="4"/>
    <x v="580"/>
  </r>
  <r>
    <x v="42"/>
    <x v="5"/>
    <x v="5"/>
  </r>
  <r>
    <x v="42"/>
    <x v="6"/>
    <x v="5"/>
  </r>
  <r>
    <x v="42"/>
    <x v="7"/>
    <x v="5"/>
  </r>
  <r>
    <x v="42"/>
    <x v="8"/>
    <x v="5"/>
  </r>
  <r>
    <x v="42"/>
    <x v="9"/>
    <x v="6"/>
  </r>
  <r>
    <x v="42"/>
    <x v="10"/>
    <x v="255"/>
  </r>
  <r>
    <x v="42"/>
    <x v="11"/>
    <x v="141"/>
  </r>
  <r>
    <x v="42"/>
    <x v="12"/>
    <x v="575"/>
  </r>
  <r>
    <x v="42"/>
    <x v="13"/>
    <x v="581"/>
  </r>
  <r>
    <x v="24"/>
    <x v="0"/>
    <x v="168"/>
  </r>
  <r>
    <x v="24"/>
    <x v="1"/>
    <x v="582"/>
  </r>
  <r>
    <x v="24"/>
    <x v="2"/>
    <x v="583"/>
  </r>
  <r>
    <x v="24"/>
    <x v="3"/>
    <x v="584"/>
  </r>
  <r>
    <x v="24"/>
    <x v="4"/>
    <x v="585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255"/>
  </r>
  <r>
    <x v="24"/>
    <x v="11"/>
    <x v="141"/>
  </r>
  <r>
    <x v="24"/>
    <x v="12"/>
    <x v="586"/>
  </r>
  <r>
    <x v="24"/>
    <x v="13"/>
    <x v="587"/>
  </r>
  <r>
    <x v="43"/>
    <x v="0"/>
    <x v="168"/>
  </r>
  <r>
    <x v="43"/>
    <x v="1"/>
    <x v="588"/>
  </r>
  <r>
    <x v="43"/>
    <x v="2"/>
    <x v="589"/>
  </r>
  <r>
    <x v="43"/>
    <x v="3"/>
    <x v="590"/>
  </r>
  <r>
    <x v="43"/>
    <x v="4"/>
    <x v="591"/>
  </r>
  <r>
    <x v="43"/>
    <x v="5"/>
    <x v="5"/>
  </r>
  <r>
    <x v="43"/>
    <x v="6"/>
    <x v="5"/>
  </r>
  <r>
    <x v="43"/>
    <x v="7"/>
    <x v="5"/>
  </r>
  <r>
    <x v="43"/>
    <x v="8"/>
    <x v="5"/>
  </r>
  <r>
    <x v="43"/>
    <x v="9"/>
    <x v="6"/>
  </r>
  <r>
    <x v="43"/>
    <x v="10"/>
    <x v="255"/>
  </r>
  <r>
    <x v="43"/>
    <x v="11"/>
    <x v="141"/>
  </r>
  <r>
    <x v="43"/>
    <x v="12"/>
    <x v="575"/>
  </r>
  <r>
    <x v="43"/>
    <x v="13"/>
    <x v="592"/>
  </r>
  <r>
    <x v="44"/>
    <x v="0"/>
    <x v="168"/>
  </r>
  <r>
    <x v="44"/>
    <x v="1"/>
    <x v="593"/>
  </r>
  <r>
    <x v="44"/>
    <x v="2"/>
    <x v="594"/>
  </r>
  <r>
    <x v="44"/>
    <x v="3"/>
    <x v="595"/>
  </r>
  <r>
    <x v="44"/>
    <x v="4"/>
    <x v="596"/>
  </r>
  <r>
    <x v="44"/>
    <x v="5"/>
    <x v="5"/>
  </r>
  <r>
    <x v="44"/>
    <x v="6"/>
    <x v="5"/>
  </r>
  <r>
    <x v="44"/>
    <x v="7"/>
    <x v="5"/>
  </r>
  <r>
    <x v="44"/>
    <x v="8"/>
    <x v="5"/>
  </r>
  <r>
    <x v="44"/>
    <x v="9"/>
    <x v="6"/>
  </r>
  <r>
    <x v="44"/>
    <x v="10"/>
    <x v="255"/>
  </r>
  <r>
    <x v="44"/>
    <x v="11"/>
    <x v="141"/>
  </r>
  <r>
    <x v="44"/>
    <x v="12"/>
    <x v="597"/>
  </r>
  <r>
    <x v="44"/>
    <x v="13"/>
    <x v="598"/>
  </r>
  <r>
    <x v="45"/>
    <x v="0"/>
    <x v="168"/>
  </r>
  <r>
    <x v="45"/>
    <x v="1"/>
    <x v="599"/>
  </r>
  <r>
    <x v="45"/>
    <x v="2"/>
    <x v="600"/>
  </r>
  <r>
    <x v="45"/>
    <x v="3"/>
    <x v="601"/>
  </r>
  <r>
    <x v="45"/>
    <x v="4"/>
    <x v="602"/>
  </r>
  <r>
    <x v="45"/>
    <x v="5"/>
    <x v="5"/>
  </r>
  <r>
    <x v="45"/>
    <x v="6"/>
    <x v="5"/>
  </r>
  <r>
    <x v="45"/>
    <x v="7"/>
    <x v="5"/>
  </r>
  <r>
    <x v="45"/>
    <x v="8"/>
    <x v="5"/>
  </r>
  <r>
    <x v="45"/>
    <x v="9"/>
    <x v="6"/>
  </r>
  <r>
    <x v="45"/>
    <x v="10"/>
    <x v="255"/>
  </r>
  <r>
    <x v="45"/>
    <x v="11"/>
    <x v="141"/>
  </r>
  <r>
    <x v="45"/>
    <x v="12"/>
    <x v="575"/>
  </r>
  <r>
    <x v="45"/>
    <x v="13"/>
    <x v="603"/>
  </r>
  <r>
    <x v="46"/>
    <x v="0"/>
    <x v="168"/>
  </r>
  <r>
    <x v="46"/>
    <x v="1"/>
    <x v="604"/>
  </r>
  <r>
    <x v="46"/>
    <x v="2"/>
    <x v="605"/>
  </r>
  <r>
    <x v="46"/>
    <x v="3"/>
    <x v="606"/>
  </r>
  <r>
    <x v="46"/>
    <x v="4"/>
    <x v="607"/>
  </r>
  <r>
    <x v="46"/>
    <x v="5"/>
    <x v="5"/>
  </r>
  <r>
    <x v="46"/>
    <x v="6"/>
    <x v="5"/>
  </r>
  <r>
    <x v="46"/>
    <x v="7"/>
    <x v="5"/>
  </r>
  <r>
    <x v="46"/>
    <x v="8"/>
    <x v="5"/>
  </r>
  <r>
    <x v="46"/>
    <x v="9"/>
    <x v="6"/>
  </r>
  <r>
    <x v="46"/>
    <x v="10"/>
    <x v="255"/>
  </r>
  <r>
    <x v="46"/>
    <x v="11"/>
    <x v="141"/>
  </r>
  <r>
    <x v="46"/>
    <x v="12"/>
    <x v="575"/>
  </r>
  <r>
    <x v="46"/>
    <x v="13"/>
    <x v="608"/>
  </r>
  <r>
    <x v="25"/>
    <x v="0"/>
    <x v="168"/>
  </r>
  <r>
    <x v="25"/>
    <x v="1"/>
    <x v="609"/>
  </r>
  <r>
    <x v="25"/>
    <x v="2"/>
    <x v="610"/>
  </r>
  <r>
    <x v="25"/>
    <x v="3"/>
    <x v="611"/>
  </r>
  <r>
    <x v="25"/>
    <x v="4"/>
    <x v="612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255"/>
  </r>
  <r>
    <x v="25"/>
    <x v="11"/>
    <x v="141"/>
  </r>
  <r>
    <x v="25"/>
    <x v="12"/>
    <x v="613"/>
  </r>
  <r>
    <x v="25"/>
    <x v="13"/>
    <x v="614"/>
  </r>
  <r>
    <x v="47"/>
    <x v="0"/>
    <x v="168"/>
  </r>
  <r>
    <x v="47"/>
    <x v="1"/>
    <x v="615"/>
  </r>
  <r>
    <x v="47"/>
    <x v="2"/>
    <x v="616"/>
  </r>
  <r>
    <x v="47"/>
    <x v="3"/>
    <x v="617"/>
  </r>
  <r>
    <x v="47"/>
    <x v="4"/>
    <x v="618"/>
  </r>
  <r>
    <x v="47"/>
    <x v="5"/>
    <x v="5"/>
  </r>
  <r>
    <x v="47"/>
    <x v="6"/>
    <x v="5"/>
  </r>
  <r>
    <x v="47"/>
    <x v="7"/>
    <x v="5"/>
  </r>
  <r>
    <x v="47"/>
    <x v="8"/>
    <x v="5"/>
  </r>
  <r>
    <x v="47"/>
    <x v="9"/>
    <x v="6"/>
  </r>
  <r>
    <x v="47"/>
    <x v="10"/>
    <x v="255"/>
  </r>
  <r>
    <x v="47"/>
    <x v="11"/>
    <x v="141"/>
  </r>
  <r>
    <x v="47"/>
    <x v="12"/>
    <x v="575"/>
  </r>
  <r>
    <x v="47"/>
    <x v="13"/>
    <x v="619"/>
  </r>
  <r>
    <x v="48"/>
    <x v="0"/>
    <x v="168"/>
  </r>
  <r>
    <x v="48"/>
    <x v="1"/>
    <x v="620"/>
  </r>
  <r>
    <x v="48"/>
    <x v="2"/>
    <x v="621"/>
  </r>
  <r>
    <x v="48"/>
    <x v="3"/>
    <x v="622"/>
  </r>
  <r>
    <x v="48"/>
    <x v="4"/>
    <x v="623"/>
  </r>
  <r>
    <x v="48"/>
    <x v="5"/>
    <x v="5"/>
  </r>
  <r>
    <x v="48"/>
    <x v="6"/>
    <x v="5"/>
  </r>
  <r>
    <x v="48"/>
    <x v="7"/>
    <x v="5"/>
  </r>
  <r>
    <x v="48"/>
    <x v="8"/>
    <x v="5"/>
  </r>
  <r>
    <x v="48"/>
    <x v="9"/>
    <x v="6"/>
  </r>
  <r>
    <x v="48"/>
    <x v="10"/>
    <x v="255"/>
  </r>
  <r>
    <x v="48"/>
    <x v="11"/>
    <x v="141"/>
  </r>
  <r>
    <x v="48"/>
    <x v="12"/>
    <x v="575"/>
  </r>
  <r>
    <x v="48"/>
    <x v="13"/>
    <x v="624"/>
  </r>
  <r>
    <x v="49"/>
    <x v="0"/>
    <x v="168"/>
  </r>
  <r>
    <x v="49"/>
    <x v="1"/>
    <x v="625"/>
  </r>
  <r>
    <x v="49"/>
    <x v="2"/>
    <x v="626"/>
  </r>
  <r>
    <x v="49"/>
    <x v="3"/>
    <x v="627"/>
  </r>
  <r>
    <x v="49"/>
    <x v="4"/>
    <x v="628"/>
  </r>
  <r>
    <x v="49"/>
    <x v="5"/>
    <x v="5"/>
  </r>
  <r>
    <x v="49"/>
    <x v="6"/>
    <x v="5"/>
  </r>
  <r>
    <x v="49"/>
    <x v="7"/>
    <x v="5"/>
  </r>
  <r>
    <x v="49"/>
    <x v="8"/>
    <x v="5"/>
  </r>
  <r>
    <x v="49"/>
    <x v="9"/>
    <x v="6"/>
  </r>
  <r>
    <x v="49"/>
    <x v="10"/>
    <x v="255"/>
  </r>
  <r>
    <x v="49"/>
    <x v="11"/>
    <x v="141"/>
  </r>
  <r>
    <x v="49"/>
    <x v="12"/>
    <x v="575"/>
  </r>
  <r>
    <x v="49"/>
    <x v="13"/>
    <x v="629"/>
  </r>
  <r>
    <x v="50"/>
    <x v="0"/>
    <x v="168"/>
  </r>
  <r>
    <x v="50"/>
    <x v="1"/>
    <x v="630"/>
  </r>
  <r>
    <x v="50"/>
    <x v="2"/>
    <x v="631"/>
  </r>
  <r>
    <x v="50"/>
    <x v="3"/>
    <x v="632"/>
  </r>
  <r>
    <x v="50"/>
    <x v="4"/>
    <x v="633"/>
  </r>
  <r>
    <x v="50"/>
    <x v="5"/>
    <x v="5"/>
  </r>
  <r>
    <x v="50"/>
    <x v="6"/>
    <x v="5"/>
  </r>
  <r>
    <x v="50"/>
    <x v="7"/>
    <x v="5"/>
  </r>
  <r>
    <x v="50"/>
    <x v="8"/>
    <x v="5"/>
  </r>
  <r>
    <x v="50"/>
    <x v="9"/>
    <x v="6"/>
  </r>
  <r>
    <x v="50"/>
    <x v="10"/>
    <x v="255"/>
  </r>
  <r>
    <x v="50"/>
    <x v="11"/>
    <x v="141"/>
  </r>
  <r>
    <x v="50"/>
    <x v="12"/>
    <x v="634"/>
  </r>
  <r>
    <x v="50"/>
    <x v="13"/>
    <x v="635"/>
  </r>
  <r>
    <x v="26"/>
    <x v="0"/>
    <x v="168"/>
  </r>
  <r>
    <x v="26"/>
    <x v="1"/>
    <x v="636"/>
  </r>
  <r>
    <x v="26"/>
    <x v="2"/>
    <x v="637"/>
  </r>
  <r>
    <x v="26"/>
    <x v="3"/>
    <x v="638"/>
  </r>
  <r>
    <x v="26"/>
    <x v="4"/>
    <x v="639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255"/>
  </r>
  <r>
    <x v="26"/>
    <x v="11"/>
    <x v="141"/>
  </r>
  <r>
    <x v="26"/>
    <x v="12"/>
    <x v="569"/>
  </r>
  <r>
    <x v="26"/>
    <x v="13"/>
    <x v="640"/>
  </r>
  <r>
    <x v="51"/>
    <x v="0"/>
    <x v="168"/>
  </r>
  <r>
    <x v="51"/>
    <x v="1"/>
    <x v="641"/>
  </r>
  <r>
    <x v="51"/>
    <x v="2"/>
    <x v="642"/>
  </r>
  <r>
    <x v="51"/>
    <x v="3"/>
    <x v="643"/>
  </r>
  <r>
    <x v="51"/>
    <x v="4"/>
    <x v="644"/>
  </r>
  <r>
    <x v="51"/>
    <x v="5"/>
    <x v="5"/>
  </r>
  <r>
    <x v="51"/>
    <x v="6"/>
    <x v="5"/>
  </r>
  <r>
    <x v="51"/>
    <x v="7"/>
    <x v="5"/>
  </r>
  <r>
    <x v="51"/>
    <x v="8"/>
    <x v="5"/>
  </r>
  <r>
    <x v="51"/>
    <x v="9"/>
    <x v="6"/>
  </r>
  <r>
    <x v="51"/>
    <x v="10"/>
    <x v="255"/>
  </r>
  <r>
    <x v="51"/>
    <x v="11"/>
    <x v="141"/>
  </r>
  <r>
    <x v="51"/>
    <x v="12"/>
    <x v="575"/>
  </r>
  <r>
    <x v="51"/>
    <x v="13"/>
    <x v="645"/>
  </r>
  <r>
    <x v="52"/>
    <x v="0"/>
    <x v="168"/>
  </r>
  <r>
    <x v="52"/>
    <x v="1"/>
    <x v="646"/>
  </r>
  <r>
    <x v="52"/>
    <x v="2"/>
    <x v="647"/>
  </r>
  <r>
    <x v="52"/>
    <x v="3"/>
    <x v="648"/>
  </r>
  <r>
    <x v="52"/>
    <x v="4"/>
    <x v="649"/>
  </r>
  <r>
    <x v="52"/>
    <x v="5"/>
    <x v="5"/>
  </r>
  <r>
    <x v="52"/>
    <x v="6"/>
    <x v="5"/>
  </r>
  <r>
    <x v="52"/>
    <x v="7"/>
    <x v="5"/>
  </r>
  <r>
    <x v="52"/>
    <x v="8"/>
    <x v="5"/>
  </r>
  <r>
    <x v="52"/>
    <x v="9"/>
    <x v="6"/>
  </r>
  <r>
    <x v="52"/>
    <x v="10"/>
    <x v="255"/>
  </r>
  <r>
    <x v="52"/>
    <x v="11"/>
    <x v="141"/>
  </r>
  <r>
    <x v="52"/>
    <x v="12"/>
    <x v="575"/>
  </r>
  <r>
    <x v="52"/>
    <x v="13"/>
    <x v="645"/>
  </r>
  <r>
    <x v="53"/>
    <x v="0"/>
    <x v="168"/>
  </r>
  <r>
    <x v="53"/>
    <x v="1"/>
    <x v="650"/>
  </r>
  <r>
    <x v="53"/>
    <x v="2"/>
    <x v="651"/>
  </r>
  <r>
    <x v="53"/>
    <x v="3"/>
    <x v="652"/>
  </r>
  <r>
    <x v="53"/>
    <x v="4"/>
    <x v="653"/>
  </r>
  <r>
    <x v="53"/>
    <x v="5"/>
    <x v="5"/>
  </r>
  <r>
    <x v="53"/>
    <x v="6"/>
    <x v="5"/>
  </r>
  <r>
    <x v="53"/>
    <x v="7"/>
    <x v="5"/>
  </r>
  <r>
    <x v="53"/>
    <x v="8"/>
    <x v="5"/>
  </r>
  <r>
    <x v="53"/>
    <x v="9"/>
    <x v="6"/>
  </r>
  <r>
    <x v="53"/>
    <x v="10"/>
    <x v="255"/>
  </r>
  <r>
    <x v="53"/>
    <x v="11"/>
    <x v="141"/>
  </r>
  <r>
    <x v="53"/>
    <x v="12"/>
    <x v="575"/>
  </r>
  <r>
    <x v="53"/>
    <x v="13"/>
    <x v="645"/>
  </r>
  <r>
    <x v="54"/>
    <x v="0"/>
    <x v="168"/>
  </r>
  <r>
    <x v="54"/>
    <x v="1"/>
    <x v="654"/>
  </r>
  <r>
    <x v="54"/>
    <x v="2"/>
    <x v="655"/>
  </r>
  <r>
    <x v="54"/>
    <x v="3"/>
    <x v="656"/>
  </r>
  <r>
    <x v="54"/>
    <x v="4"/>
    <x v="657"/>
  </r>
  <r>
    <x v="54"/>
    <x v="5"/>
    <x v="5"/>
  </r>
  <r>
    <x v="54"/>
    <x v="6"/>
    <x v="5"/>
  </r>
  <r>
    <x v="54"/>
    <x v="7"/>
    <x v="5"/>
  </r>
  <r>
    <x v="54"/>
    <x v="8"/>
    <x v="5"/>
  </r>
  <r>
    <x v="54"/>
    <x v="9"/>
    <x v="6"/>
  </r>
  <r>
    <x v="54"/>
    <x v="10"/>
    <x v="255"/>
  </r>
  <r>
    <x v="54"/>
    <x v="11"/>
    <x v="141"/>
  </r>
  <r>
    <x v="54"/>
    <x v="12"/>
    <x v="575"/>
  </r>
  <r>
    <x v="54"/>
    <x v="13"/>
    <x v="645"/>
  </r>
  <r>
    <x v="27"/>
    <x v="0"/>
    <x v="168"/>
  </r>
  <r>
    <x v="27"/>
    <x v="1"/>
    <x v="658"/>
  </r>
  <r>
    <x v="27"/>
    <x v="2"/>
    <x v="659"/>
  </r>
  <r>
    <x v="27"/>
    <x v="3"/>
    <x v="660"/>
  </r>
  <r>
    <x v="27"/>
    <x v="4"/>
    <x v="661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255"/>
  </r>
  <r>
    <x v="27"/>
    <x v="11"/>
    <x v="141"/>
  </r>
  <r>
    <x v="27"/>
    <x v="12"/>
    <x v="613"/>
  </r>
  <r>
    <x v="27"/>
    <x v="13"/>
    <x v="614"/>
  </r>
  <r>
    <x v="55"/>
    <x v="0"/>
    <x v="168"/>
  </r>
  <r>
    <x v="55"/>
    <x v="1"/>
    <x v="662"/>
  </r>
  <r>
    <x v="55"/>
    <x v="2"/>
    <x v="663"/>
  </r>
  <r>
    <x v="55"/>
    <x v="3"/>
    <x v="664"/>
  </r>
  <r>
    <x v="55"/>
    <x v="4"/>
    <x v="665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255"/>
  </r>
  <r>
    <x v="55"/>
    <x v="11"/>
    <x v="141"/>
  </r>
  <r>
    <x v="55"/>
    <x v="12"/>
    <x v="666"/>
  </r>
  <r>
    <x v="55"/>
    <x v="13"/>
    <x v="667"/>
  </r>
  <r>
    <x v="56"/>
    <x v="0"/>
    <x v="168"/>
  </r>
  <r>
    <x v="56"/>
    <x v="1"/>
    <x v="668"/>
  </r>
  <r>
    <x v="56"/>
    <x v="2"/>
    <x v="669"/>
  </r>
  <r>
    <x v="56"/>
    <x v="3"/>
    <x v="670"/>
  </r>
  <r>
    <x v="56"/>
    <x v="4"/>
    <x v="671"/>
  </r>
  <r>
    <x v="56"/>
    <x v="5"/>
    <x v="5"/>
  </r>
  <r>
    <x v="56"/>
    <x v="6"/>
    <x v="5"/>
  </r>
  <r>
    <x v="56"/>
    <x v="7"/>
    <x v="5"/>
  </r>
  <r>
    <x v="56"/>
    <x v="8"/>
    <x v="5"/>
  </r>
  <r>
    <x v="56"/>
    <x v="9"/>
    <x v="6"/>
  </r>
  <r>
    <x v="56"/>
    <x v="10"/>
    <x v="255"/>
  </r>
  <r>
    <x v="56"/>
    <x v="11"/>
    <x v="141"/>
  </r>
  <r>
    <x v="56"/>
    <x v="12"/>
    <x v="666"/>
  </r>
  <r>
    <x v="56"/>
    <x v="13"/>
    <x v="672"/>
  </r>
  <r>
    <x v="1"/>
    <x v="0"/>
    <x v="168"/>
  </r>
  <r>
    <x v="1"/>
    <x v="1"/>
    <x v="673"/>
  </r>
  <r>
    <x v="1"/>
    <x v="2"/>
    <x v="674"/>
  </r>
  <r>
    <x v="1"/>
    <x v="3"/>
    <x v="675"/>
  </r>
  <r>
    <x v="1"/>
    <x v="4"/>
    <x v="676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255"/>
  </r>
  <r>
    <x v="1"/>
    <x v="11"/>
    <x v="677"/>
  </r>
  <r>
    <x v="1"/>
    <x v="12"/>
    <x v="678"/>
  </r>
  <r>
    <x v="1"/>
    <x v="13"/>
    <x v="669"/>
  </r>
  <r>
    <x v="2"/>
    <x v="0"/>
    <x v="168"/>
  </r>
  <r>
    <x v="2"/>
    <x v="1"/>
    <x v="679"/>
  </r>
  <r>
    <x v="2"/>
    <x v="2"/>
    <x v="680"/>
  </r>
  <r>
    <x v="2"/>
    <x v="3"/>
    <x v="261"/>
  </r>
  <r>
    <x v="2"/>
    <x v="4"/>
    <x v="681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255"/>
  </r>
  <r>
    <x v="2"/>
    <x v="11"/>
    <x v="677"/>
  </r>
  <r>
    <x v="2"/>
    <x v="12"/>
    <x v="682"/>
  </r>
  <r>
    <x v="2"/>
    <x v="13"/>
    <x v="683"/>
  </r>
  <r>
    <x v="29"/>
    <x v="0"/>
    <x v="168"/>
  </r>
  <r>
    <x v="29"/>
    <x v="1"/>
    <x v="684"/>
  </r>
  <r>
    <x v="29"/>
    <x v="2"/>
    <x v="685"/>
  </r>
  <r>
    <x v="29"/>
    <x v="3"/>
    <x v="686"/>
  </r>
  <r>
    <x v="29"/>
    <x v="4"/>
    <x v="687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255"/>
  </r>
  <r>
    <x v="29"/>
    <x v="11"/>
    <x v="677"/>
  </r>
  <r>
    <x v="29"/>
    <x v="12"/>
    <x v="678"/>
  </r>
  <r>
    <x v="29"/>
    <x v="13"/>
    <x v="688"/>
  </r>
  <r>
    <x v="30"/>
    <x v="0"/>
    <x v="168"/>
  </r>
  <r>
    <x v="30"/>
    <x v="1"/>
    <x v="689"/>
  </r>
  <r>
    <x v="30"/>
    <x v="2"/>
    <x v="690"/>
  </r>
  <r>
    <x v="30"/>
    <x v="3"/>
    <x v="260"/>
  </r>
  <r>
    <x v="30"/>
    <x v="4"/>
    <x v="691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255"/>
  </r>
  <r>
    <x v="30"/>
    <x v="11"/>
    <x v="677"/>
  </r>
  <r>
    <x v="30"/>
    <x v="12"/>
    <x v="678"/>
  </r>
  <r>
    <x v="30"/>
    <x v="13"/>
    <x v="692"/>
  </r>
  <r>
    <x v="3"/>
    <x v="0"/>
    <x v="168"/>
  </r>
  <r>
    <x v="3"/>
    <x v="1"/>
    <x v="693"/>
  </r>
  <r>
    <x v="3"/>
    <x v="2"/>
    <x v="694"/>
  </r>
  <r>
    <x v="3"/>
    <x v="3"/>
    <x v="2"/>
  </r>
  <r>
    <x v="3"/>
    <x v="4"/>
    <x v="695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255"/>
  </r>
  <r>
    <x v="3"/>
    <x v="11"/>
    <x v="677"/>
  </r>
  <r>
    <x v="3"/>
    <x v="12"/>
    <x v="682"/>
  </r>
  <r>
    <x v="3"/>
    <x v="13"/>
    <x v="696"/>
  </r>
  <r>
    <x v="31"/>
    <x v="0"/>
    <x v="168"/>
  </r>
  <r>
    <x v="31"/>
    <x v="1"/>
    <x v="697"/>
  </r>
  <r>
    <x v="31"/>
    <x v="2"/>
    <x v="698"/>
  </r>
  <r>
    <x v="31"/>
    <x v="3"/>
    <x v="2"/>
  </r>
  <r>
    <x v="31"/>
    <x v="4"/>
    <x v="699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255"/>
  </r>
  <r>
    <x v="31"/>
    <x v="11"/>
    <x v="677"/>
  </r>
  <r>
    <x v="31"/>
    <x v="12"/>
    <x v="678"/>
  </r>
  <r>
    <x v="31"/>
    <x v="13"/>
    <x v="700"/>
  </r>
  <r>
    <x v="32"/>
    <x v="0"/>
    <x v="168"/>
  </r>
  <r>
    <x v="32"/>
    <x v="1"/>
    <x v="701"/>
  </r>
  <r>
    <x v="32"/>
    <x v="2"/>
    <x v="702"/>
  </r>
  <r>
    <x v="32"/>
    <x v="3"/>
    <x v="347"/>
  </r>
  <r>
    <x v="32"/>
    <x v="4"/>
    <x v="703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255"/>
  </r>
  <r>
    <x v="32"/>
    <x v="11"/>
    <x v="677"/>
  </r>
  <r>
    <x v="32"/>
    <x v="12"/>
    <x v="678"/>
  </r>
  <r>
    <x v="32"/>
    <x v="13"/>
    <x v="704"/>
  </r>
  <r>
    <x v="4"/>
    <x v="0"/>
    <x v="168"/>
  </r>
  <r>
    <x v="4"/>
    <x v="1"/>
    <x v="705"/>
  </r>
  <r>
    <x v="4"/>
    <x v="2"/>
    <x v="690"/>
  </r>
  <r>
    <x v="4"/>
    <x v="3"/>
    <x v="706"/>
  </r>
  <r>
    <x v="4"/>
    <x v="4"/>
    <x v="707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255"/>
  </r>
  <r>
    <x v="4"/>
    <x v="11"/>
    <x v="677"/>
  </r>
  <r>
    <x v="4"/>
    <x v="12"/>
    <x v="708"/>
  </r>
  <r>
    <x v="4"/>
    <x v="13"/>
    <x v="683"/>
  </r>
  <r>
    <x v="5"/>
    <x v="0"/>
    <x v="168"/>
  </r>
  <r>
    <x v="5"/>
    <x v="1"/>
    <x v="709"/>
  </r>
  <r>
    <x v="5"/>
    <x v="2"/>
    <x v="674"/>
  </r>
  <r>
    <x v="5"/>
    <x v="3"/>
    <x v="675"/>
  </r>
  <r>
    <x v="5"/>
    <x v="4"/>
    <x v="67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677"/>
  </r>
  <r>
    <x v="5"/>
    <x v="12"/>
    <x v="708"/>
  </r>
  <r>
    <x v="5"/>
    <x v="13"/>
    <x v="710"/>
  </r>
  <r>
    <x v="4"/>
    <x v="0"/>
    <x v="168"/>
  </r>
  <r>
    <x v="4"/>
    <x v="1"/>
    <x v="711"/>
  </r>
  <r>
    <x v="4"/>
    <x v="2"/>
    <x v="41"/>
  </r>
  <r>
    <x v="4"/>
    <x v="3"/>
    <x v="427"/>
  </r>
  <r>
    <x v="4"/>
    <x v="4"/>
    <x v="28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255"/>
  </r>
  <r>
    <x v="4"/>
    <x v="11"/>
    <x v="87"/>
  </r>
  <r>
    <x v="4"/>
    <x v="12"/>
    <x v="378"/>
  </r>
  <r>
    <x v="4"/>
    <x v="13"/>
    <x v="712"/>
  </r>
  <r>
    <x v="5"/>
    <x v="0"/>
    <x v="168"/>
  </r>
  <r>
    <x v="5"/>
    <x v="1"/>
    <x v="713"/>
  </r>
  <r>
    <x v="5"/>
    <x v="2"/>
    <x v="714"/>
  </r>
  <r>
    <x v="5"/>
    <x v="3"/>
    <x v="715"/>
  </r>
  <r>
    <x v="5"/>
    <x v="4"/>
    <x v="71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87"/>
  </r>
  <r>
    <x v="5"/>
    <x v="12"/>
    <x v="569"/>
  </r>
  <r>
    <x v="5"/>
    <x v="13"/>
    <x v="99"/>
  </r>
  <r>
    <x v="36"/>
    <x v="0"/>
    <x v="168"/>
  </r>
  <r>
    <x v="36"/>
    <x v="1"/>
    <x v="717"/>
  </r>
  <r>
    <x v="36"/>
    <x v="2"/>
    <x v="718"/>
  </r>
  <r>
    <x v="36"/>
    <x v="3"/>
    <x v="719"/>
  </r>
  <r>
    <x v="36"/>
    <x v="4"/>
    <x v="720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255"/>
  </r>
  <r>
    <x v="36"/>
    <x v="11"/>
    <x v="87"/>
  </r>
  <r>
    <x v="36"/>
    <x v="12"/>
    <x v="721"/>
  </r>
  <r>
    <x v="36"/>
    <x v="13"/>
    <x v="722"/>
  </r>
  <r>
    <x v="6"/>
    <x v="0"/>
    <x v="168"/>
  </r>
  <r>
    <x v="6"/>
    <x v="1"/>
    <x v="723"/>
  </r>
  <r>
    <x v="6"/>
    <x v="2"/>
    <x v="353"/>
  </r>
  <r>
    <x v="6"/>
    <x v="3"/>
    <x v="427"/>
  </r>
  <r>
    <x v="6"/>
    <x v="4"/>
    <x v="724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87"/>
  </r>
  <r>
    <x v="6"/>
    <x v="12"/>
    <x v="725"/>
  </r>
  <r>
    <x v="6"/>
    <x v="13"/>
    <x v="726"/>
  </r>
  <r>
    <x v="7"/>
    <x v="0"/>
    <x v="168"/>
  </r>
  <r>
    <x v="7"/>
    <x v="1"/>
    <x v="727"/>
  </r>
  <r>
    <x v="7"/>
    <x v="2"/>
    <x v="728"/>
  </r>
  <r>
    <x v="7"/>
    <x v="3"/>
    <x v="729"/>
  </r>
  <r>
    <x v="7"/>
    <x v="4"/>
    <x v="730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255"/>
  </r>
  <r>
    <x v="7"/>
    <x v="11"/>
    <x v="87"/>
  </r>
  <r>
    <x v="7"/>
    <x v="12"/>
    <x v="725"/>
  </r>
  <r>
    <x v="7"/>
    <x v="13"/>
    <x v="731"/>
  </r>
  <r>
    <x v="8"/>
    <x v="0"/>
    <x v="168"/>
  </r>
  <r>
    <x v="8"/>
    <x v="1"/>
    <x v="732"/>
  </r>
  <r>
    <x v="8"/>
    <x v="2"/>
    <x v="733"/>
  </r>
  <r>
    <x v="8"/>
    <x v="3"/>
    <x v="734"/>
  </r>
  <r>
    <x v="8"/>
    <x v="4"/>
    <x v="488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255"/>
  </r>
  <r>
    <x v="8"/>
    <x v="11"/>
    <x v="87"/>
  </r>
  <r>
    <x v="8"/>
    <x v="12"/>
    <x v="725"/>
  </r>
  <r>
    <x v="8"/>
    <x v="13"/>
    <x v="735"/>
  </r>
  <r>
    <x v="9"/>
    <x v="0"/>
    <x v="168"/>
  </r>
  <r>
    <x v="9"/>
    <x v="1"/>
    <x v="736"/>
  </r>
  <r>
    <x v="9"/>
    <x v="2"/>
    <x v="737"/>
  </r>
  <r>
    <x v="9"/>
    <x v="3"/>
    <x v="738"/>
  </r>
  <r>
    <x v="9"/>
    <x v="4"/>
    <x v="739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255"/>
  </r>
  <r>
    <x v="9"/>
    <x v="11"/>
    <x v="87"/>
  </r>
  <r>
    <x v="9"/>
    <x v="12"/>
    <x v="725"/>
  </r>
  <r>
    <x v="9"/>
    <x v="13"/>
    <x v="157"/>
  </r>
  <r>
    <x v="18"/>
    <x v="0"/>
    <x v="168"/>
  </r>
  <r>
    <x v="18"/>
    <x v="1"/>
    <x v="740"/>
  </r>
  <r>
    <x v="18"/>
    <x v="2"/>
    <x v="741"/>
  </r>
  <r>
    <x v="18"/>
    <x v="3"/>
    <x v="742"/>
  </r>
  <r>
    <x v="18"/>
    <x v="4"/>
    <x v="743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255"/>
  </r>
  <r>
    <x v="18"/>
    <x v="11"/>
    <x v="87"/>
  </r>
  <r>
    <x v="18"/>
    <x v="12"/>
    <x v="725"/>
  </r>
  <r>
    <x v="18"/>
    <x v="13"/>
    <x v="744"/>
  </r>
  <r>
    <x v="19"/>
    <x v="0"/>
    <x v="168"/>
  </r>
  <r>
    <x v="19"/>
    <x v="1"/>
    <x v="745"/>
  </r>
  <r>
    <x v="19"/>
    <x v="2"/>
    <x v="746"/>
  </r>
  <r>
    <x v="19"/>
    <x v="3"/>
    <x v="747"/>
  </r>
  <r>
    <x v="19"/>
    <x v="4"/>
    <x v="748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255"/>
  </r>
  <r>
    <x v="19"/>
    <x v="11"/>
    <x v="87"/>
  </r>
  <r>
    <x v="19"/>
    <x v="12"/>
    <x v="725"/>
  </r>
  <r>
    <x v="19"/>
    <x v="13"/>
    <x v="749"/>
  </r>
  <r>
    <x v="20"/>
    <x v="0"/>
    <x v="168"/>
  </r>
  <r>
    <x v="20"/>
    <x v="1"/>
    <x v="750"/>
  </r>
  <r>
    <x v="20"/>
    <x v="2"/>
    <x v="751"/>
  </r>
  <r>
    <x v="20"/>
    <x v="3"/>
    <x v="752"/>
  </r>
  <r>
    <x v="20"/>
    <x v="4"/>
    <x v="753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255"/>
  </r>
  <r>
    <x v="20"/>
    <x v="11"/>
    <x v="87"/>
  </r>
  <r>
    <x v="20"/>
    <x v="12"/>
    <x v="725"/>
  </r>
  <r>
    <x v="20"/>
    <x v="13"/>
    <x v="754"/>
  </r>
  <r>
    <x v="21"/>
    <x v="0"/>
    <x v="168"/>
  </r>
  <r>
    <x v="21"/>
    <x v="1"/>
    <x v="755"/>
  </r>
  <r>
    <x v="21"/>
    <x v="2"/>
    <x v="756"/>
  </r>
  <r>
    <x v="21"/>
    <x v="3"/>
    <x v="757"/>
  </r>
  <r>
    <x v="21"/>
    <x v="4"/>
    <x v="758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255"/>
  </r>
  <r>
    <x v="21"/>
    <x v="11"/>
    <x v="87"/>
  </r>
  <r>
    <x v="21"/>
    <x v="12"/>
    <x v="725"/>
  </r>
  <r>
    <x v="21"/>
    <x v="13"/>
    <x v="759"/>
  </r>
  <r>
    <x v="22"/>
    <x v="0"/>
    <x v="168"/>
  </r>
  <r>
    <x v="22"/>
    <x v="1"/>
    <x v="760"/>
  </r>
  <r>
    <x v="22"/>
    <x v="2"/>
    <x v="761"/>
  </r>
  <r>
    <x v="22"/>
    <x v="3"/>
    <x v="762"/>
  </r>
  <r>
    <x v="22"/>
    <x v="4"/>
    <x v="763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255"/>
  </r>
  <r>
    <x v="22"/>
    <x v="11"/>
    <x v="87"/>
  </r>
  <r>
    <x v="22"/>
    <x v="12"/>
    <x v="764"/>
  </r>
  <r>
    <x v="22"/>
    <x v="13"/>
    <x v="765"/>
  </r>
  <r>
    <x v="40"/>
    <x v="0"/>
    <x v="168"/>
  </r>
  <r>
    <x v="40"/>
    <x v="1"/>
    <x v="766"/>
  </r>
  <r>
    <x v="40"/>
    <x v="2"/>
    <x v="767"/>
  </r>
  <r>
    <x v="40"/>
    <x v="3"/>
    <x v="768"/>
  </r>
  <r>
    <x v="40"/>
    <x v="4"/>
    <x v="769"/>
  </r>
  <r>
    <x v="40"/>
    <x v="5"/>
    <x v="5"/>
  </r>
  <r>
    <x v="40"/>
    <x v="6"/>
    <x v="5"/>
  </r>
  <r>
    <x v="40"/>
    <x v="7"/>
    <x v="5"/>
  </r>
  <r>
    <x v="40"/>
    <x v="8"/>
    <x v="5"/>
  </r>
  <r>
    <x v="40"/>
    <x v="9"/>
    <x v="6"/>
  </r>
  <r>
    <x v="40"/>
    <x v="10"/>
    <x v="255"/>
  </r>
  <r>
    <x v="40"/>
    <x v="11"/>
    <x v="87"/>
  </r>
  <r>
    <x v="40"/>
    <x v="12"/>
    <x v="597"/>
  </r>
  <r>
    <x v="40"/>
    <x v="13"/>
    <x v="770"/>
  </r>
  <r>
    <x v="23"/>
    <x v="0"/>
    <x v="168"/>
  </r>
  <r>
    <x v="23"/>
    <x v="1"/>
    <x v="771"/>
  </r>
  <r>
    <x v="23"/>
    <x v="2"/>
    <x v="772"/>
  </r>
  <r>
    <x v="23"/>
    <x v="3"/>
    <x v="773"/>
  </r>
  <r>
    <x v="23"/>
    <x v="4"/>
    <x v="774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255"/>
  </r>
  <r>
    <x v="23"/>
    <x v="11"/>
    <x v="87"/>
  </r>
  <r>
    <x v="23"/>
    <x v="12"/>
    <x v="597"/>
  </r>
  <r>
    <x v="23"/>
    <x v="13"/>
    <x v="775"/>
  </r>
  <r>
    <x v="41"/>
    <x v="0"/>
    <x v="168"/>
  </r>
  <r>
    <x v="41"/>
    <x v="1"/>
    <x v="776"/>
  </r>
  <r>
    <x v="41"/>
    <x v="2"/>
    <x v="777"/>
  </r>
  <r>
    <x v="41"/>
    <x v="3"/>
    <x v="778"/>
  </r>
  <r>
    <x v="41"/>
    <x v="4"/>
    <x v="779"/>
  </r>
  <r>
    <x v="41"/>
    <x v="5"/>
    <x v="5"/>
  </r>
  <r>
    <x v="41"/>
    <x v="6"/>
    <x v="5"/>
  </r>
  <r>
    <x v="41"/>
    <x v="7"/>
    <x v="5"/>
  </r>
  <r>
    <x v="41"/>
    <x v="8"/>
    <x v="5"/>
  </r>
  <r>
    <x v="41"/>
    <x v="9"/>
    <x v="6"/>
  </r>
  <r>
    <x v="41"/>
    <x v="10"/>
    <x v="255"/>
  </r>
  <r>
    <x v="41"/>
    <x v="11"/>
    <x v="87"/>
  </r>
  <r>
    <x v="41"/>
    <x v="12"/>
    <x v="597"/>
  </r>
  <r>
    <x v="41"/>
    <x v="13"/>
    <x v="780"/>
  </r>
  <r>
    <x v="42"/>
    <x v="0"/>
    <x v="168"/>
  </r>
  <r>
    <x v="42"/>
    <x v="1"/>
    <x v="781"/>
  </r>
  <r>
    <x v="42"/>
    <x v="2"/>
    <x v="782"/>
  </r>
  <r>
    <x v="42"/>
    <x v="3"/>
    <x v="783"/>
  </r>
  <r>
    <x v="42"/>
    <x v="4"/>
    <x v="784"/>
  </r>
  <r>
    <x v="42"/>
    <x v="5"/>
    <x v="5"/>
  </r>
  <r>
    <x v="42"/>
    <x v="6"/>
    <x v="5"/>
  </r>
  <r>
    <x v="42"/>
    <x v="7"/>
    <x v="5"/>
  </r>
  <r>
    <x v="42"/>
    <x v="8"/>
    <x v="5"/>
  </r>
  <r>
    <x v="42"/>
    <x v="9"/>
    <x v="6"/>
  </r>
  <r>
    <x v="42"/>
    <x v="10"/>
    <x v="255"/>
  </r>
  <r>
    <x v="42"/>
    <x v="11"/>
    <x v="87"/>
  </r>
  <r>
    <x v="42"/>
    <x v="12"/>
    <x v="597"/>
  </r>
  <r>
    <x v="42"/>
    <x v="13"/>
    <x v="785"/>
  </r>
  <r>
    <x v="24"/>
    <x v="0"/>
    <x v="168"/>
  </r>
  <r>
    <x v="24"/>
    <x v="1"/>
    <x v="786"/>
  </r>
  <r>
    <x v="24"/>
    <x v="2"/>
    <x v="787"/>
  </r>
  <r>
    <x v="24"/>
    <x v="3"/>
    <x v="788"/>
  </r>
  <r>
    <x v="24"/>
    <x v="4"/>
    <x v="789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255"/>
  </r>
  <r>
    <x v="24"/>
    <x v="11"/>
    <x v="87"/>
  </r>
  <r>
    <x v="24"/>
    <x v="12"/>
    <x v="597"/>
  </r>
  <r>
    <x v="24"/>
    <x v="13"/>
    <x v="790"/>
  </r>
  <r>
    <x v="43"/>
    <x v="0"/>
    <x v="168"/>
  </r>
  <r>
    <x v="43"/>
    <x v="1"/>
    <x v="791"/>
  </r>
  <r>
    <x v="43"/>
    <x v="2"/>
    <x v="792"/>
  </r>
  <r>
    <x v="43"/>
    <x v="3"/>
    <x v="793"/>
  </r>
  <r>
    <x v="43"/>
    <x v="4"/>
    <x v="794"/>
  </r>
  <r>
    <x v="43"/>
    <x v="5"/>
    <x v="5"/>
  </r>
  <r>
    <x v="43"/>
    <x v="6"/>
    <x v="5"/>
  </r>
  <r>
    <x v="43"/>
    <x v="7"/>
    <x v="5"/>
  </r>
  <r>
    <x v="43"/>
    <x v="8"/>
    <x v="5"/>
  </r>
  <r>
    <x v="43"/>
    <x v="9"/>
    <x v="6"/>
  </r>
  <r>
    <x v="43"/>
    <x v="10"/>
    <x v="255"/>
  </r>
  <r>
    <x v="43"/>
    <x v="11"/>
    <x v="87"/>
  </r>
  <r>
    <x v="43"/>
    <x v="12"/>
    <x v="597"/>
  </r>
  <r>
    <x v="43"/>
    <x v="13"/>
    <x v="795"/>
  </r>
  <r>
    <x v="44"/>
    <x v="0"/>
    <x v="168"/>
  </r>
  <r>
    <x v="44"/>
    <x v="1"/>
    <x v="796"/>
  </r>
  <r>
    <x v="44"/>
    <x v="2"/>
    <x v="797"/>
  </r>
  <r>
    <x v="44"/>
    <x v="3"/>
    <x v="798"/>
  </r>
  <r>
    <x v="44"/>
    <x v="4"/>
    <x v="799"/>
  </r>
  <r>
    <x v="44"/>
    <x v="5"/>
    <x v="5"/>
  </r>
  <r>
    <x v="44"/>
    <x v="6"/>
    <x v="5"/>
  </r>
  <r>
    <x v="44"/>
    <x v="7"/>
    <x v="5"/>
  </r>
  <r>
    <x v="44"/>
    <x v="8"/>
    <x v="5"/>
  </r>
  <r>
    <x v="44"/>
    <x v="9"/>
    <x v="6"/>
  </r>
  <r>
    <x v="44"/>
    <x v="10"/>
    <x v="255"/>
  </r>
  <r>
    <x v="44"/>
    <x v="11"/>
    <x v="87"/>
  </r>
  <r>
    <x v="44"/>
    <x v="12"/>
    <x v="597"/>
  </r>
  <r>
    <x v="44"/>
    <x v="13"/>
    <x v="800"/>
  </r>
  <r>
    <x v="45"/>
    <x v="0"/>
    <x v="168"/>
  </r>
  <r>
    <x v="45"/>
    <x v="1"/>
    <x v="801"/>
  </r>
  <r>
    <x v="45"/>
    <x v="2"/>
    <x v="802"/>
  </r>
  <r>
    <x v="45"/>
    <x v="3"/>
    <x v="803"/>
  </r>
  <r>
    <x v="45"/>
    <x v="4"/>
    <x v="804"/>
  </r>
  <r>
    <x v="45"/>
    <x v="5"/>
    <x v="5"/>
  </r>
  <r>
    <x v="45"/>
    <x v="6"/>
    <x v="5"/>
  </r>
  <r>
    <x v="45"/>
    <x v="7"/>
    <x v="5"/>
  </r>
  <r>
    <x v="45"/>
    <x v="8"/>
    <x v="5"/>
  </r>
  <r>
    <x v="45"/>
    <x v="9"/>
    <x v="6"/>
  </r>
  <r>
    <x v="45"/>
    <x v="10"/>
    <x v="255"/>
  </r>
  <r>
    <x v="45"/>
    <x v="11"/>
    <x v="87"/>
  </r>
  <r>
    <x v="45"/>
    <x v="12"/>
    <x v="597"/>
  </r>
  <r>
    <x v="45"/>
    <x v="13"/>
    <x v="805"/>
  </r>
  <r>
    <x v="46"/>
    <x v="0"/>
    <x v="168"/>
  </r>
  <r>
    <x v="46"/>
    <x v="1"/>
    <x v="806"/>
  </r>
  <r>
    <x v="46"/>
    <x v="2"/>
    <x v="807"/>
  </r>
  <r>
    <x v="46"/>
    <x v="3"/>
    <x v="216"/>
  </r>
  <r>
    <x v="46"/>
    <x v="4"/>
    <x v="808"/>
  </r>
  <r>
    <x v="46"/>
    <x v="5"/>
    <x v="5"/>
  </r>
  <r>
    <x v="46"/>
    <x v="6"/>
    <x v="5"/>
  </r>
  <r>
    <x v="46"/>
    <x v="7"/>
    <x v="5"/>
  </r>
  <r>
    <x v="46"/>
    <x v="8"/>
    <x v="5"/>
  </r>
  <r>
    <x v="46"/>
    <x v="9"/>
    <x v="6"/>
  </r>
  <r>
    <x v="46"/>
    <x v="10"/>
    <x v="255"/>
  </r>
  <r>
    <x v="46"/>
    <x v="11"/>
    <x v="87"/>
  </r>
  <r>
    <x v="46"/>
    <x v="12"/>
    <x v="597"/>
  </r>
  <r>
    <x v="46"/>
    <x v="13"/>
    <x v="809"/>
  </r>
  <r>
    <x v="25"/>
    <x v="0"/>
    <x v="168"/>
  </r>
  <r>
    <x v="25"/>
    <x v="1"/>
    <x v="810"/>
  </r>
  <r>
    <x v="25"/>
    <x v="2"/>
    <x v="811"/>
  </r>
  <r>
    <x v="25"/>
    <x v="3"/>
    <x v="812"/>
  </r>
  <r>
    <x v="25"/>
    <x v="4"/>
    <x v="813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255"/>
  </r>
  <r>
    <x v="25"/>
    <x v="11"/>
    <x v="87"/>
  </r>
  <r>
    <x v="25"/>
    <x v="12"/>
    <x v="597"/>
  </r>
  <r>
    <x v="25"/>
    <x v="13"/>
    <x v="814"/>
  </r>
  <r>
    <x v="26"/>
    <x v="0"/>
    <x v="168"/>
  </r>
  <r>
    <x v="26"/>
    <x v="1"/>
    <x v="815"/>
  </r>
  <r>
    <x v="26"/>
    <x v="2"/>
    <x v="816"/>
  </r>
  <r>
    <x v="26"/>
    <x v="3"/>
    <x v="817"/>
  </r>
  <r>
    <x v="26"/>
    <x v="4"/>
    <x v="818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255"/>
  </r>
  <r>
    <x v="26"/>
    <x v="11"/>
    <x v="87"/>
  </r>
  <r>
    <x v="26"/>
    <x v="12"/>
    <x v="597"/>
  </r>
  <r>
    <x v="26"/>
    <x v="13"/>
    <x v="819"/>
  </r>
  <r>
    <x v="27"/>
    <x v="0"/>
    <x v="168"/>
  </r>
  <r>
    <x v="27"/>
    <x v="1"/>
    <x v="820"/>
  </r>
  <r>
    <x v="27"/>
    <x v="2"/>
    <x v="821"/>
  </r>
  <r>
    <x v="27"/>
    <x v="3"/>
    <x v="822"/>
  </r>
  <r>
    <x v="27"/>
    <x v="4"/>
    <x v="823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255"/>
  </r>
  <r>
    <x v="27"/>
    <x v="11"/>
    <x v="87"/>
  </r>
  <r>
    <x v="27"/>
    <x v="12"/>
    <x v="597"/>
  </r>
  <r>
    <x v="27"/>
    <x v="13"/>
    <x v="824"/>
  </r>
  <r>
    <x v="55"/>
    <x v="0"/>
    <x v="168"/>
  </r>
  <r>
    <x v="55"/>
    <x v="1"/>
    <x v="825"/>
  </r>
  <r>
    <x v="55"/>
    <x v="2"/>
    <x v="826"/>
  </r>
  <r>
    <x v="55"/>
    <x v="3"/>
    <x v="827"/>
  </r>
  <r>
    <x v="55"/>
    <x v="4"/>
    <x v="828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255"/>
  </r>
  <r>
    <x v="55"/>
    <x v="11"/>
    <x v="87"/>
  </r>
  <r>
    <x v="55"/>
    <x v="12"/>
    <x v="829"/>
  </r>
  <r>
    <x v="55"/>
    <x v="13"/>
    <x v="136"/>
  </r>
  <r>
    <x v="56"/>
    <x v="0"/>
    <x v="168"/>
  </r>
  <r>
    <x v="56"/>
    <x v="1"/>
    <x v="830"/>
  </r>
  <r>
    <x v="56"/>
    <x v="2"/>
    <x v="831"/>
  </r>
  <r>
    <x v="56"/>
    <x v="3"/>
    <x v="832"/>
  </r>
  <r>
    <x v="56"/>
    <x v="4"/>
    <x v="833"/>
  </r>
  <r>
    <x v="56"/>
    <x v="5"/>
    <x v="5"/>
  </r>
  <r>
    <x v="56"/>
    <x v="6"/>
    <x v="5"/>
  </r>
  <r>
    <x v="56"/>
    <x v="7"/>
    <x v="5"/>
  </r>
  <r>
    <x v="56"/>
    <x v="8"/>
    <x v="5"/>
  </r>
  <r>
    <x v="56"/>
    <x v="9"/>
    <x v="6"/>
  </r>
  <r>
    <x v="56"/>
    <x v="10"/>
    <x v="255"/>
  </r>
  <r>
    <x v="56"/>
    <x v="11"/>
    <x v="87"/>
  </r>
  <r>
    <x v="56"/>
    <x v="12"/>
    <x v="834"/>
  </r>
  <r>
    <x v="56"/>
    <x v="13"/>
    <x v="835"/>
  </r>
  <r>
    <x v="10"/>
    <x v="0"/>
    <x v="0"/>
  </r>
  <r>
    <x v="10"/>
    <x v="1"/>
    <x v="836"/>
  </r>
  <r>
    <x v="10"/>
    <x v="2"/>
    <x v="837"/>
  </r>
  <r>
    <x v="10"/>
    <x v="3"/>
    <x v="838"/>
  </r>
  <r>
    <x v="10"/>
    <x v="4"/>
    <x v="839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840"/>
  </r>
  <r>
    <x v="10"/>
    <x v="11"/>
    <x v="8"/>
  </r>
  <r>
    <x v="10"/>
    <x v="12"/>
    <x v="841"/>
  </r>
  <r>
    <x v="10"/>
    <x v="13"/>
    <x v="842"/>
  </r>
  <r>
    <x v="11"/>
    <x v="0"/>
    <x v="0"/>
  </r>
  <r>
    <x v="11"/>
    <x v="1"/>
    <x v="843"/>
  </r>
  <r>
    <x v="11"/>
    <x v="2"/>
    <x v="837"/>
  </r>
  <r>
    <x v="11"/>
    <x v="3"/>
    <x v="838"/>
  </r>
  <r>
    <x v="11"/>
    <x v="4"/>
    <x v="839"/>
  </r>
  <r>
    <x v="11"/>
    <x v="5"/>
    <x v="5"/>
  </r>
  <r>
    <x v="11"/>
    <x v="6"/>
    <x v="5"/>
  </r>
  <r>
    <x v="11"/>
    <x v="7"/>
    <x v="5"/>
  </r>
  <r>
    <x v="11"/>
    <x v="8"/>
    <x v="5"/>
  </r>
  <r>
    <x v="11"/>
    <x v="9"/>
    <x v="6"/>
  </r>
  <r>
    <x v="11"/>
    <x v="10"/>
    <x v="840"/>
  </r>
  <r>
    <x v="11"/>
    <x v="11"/>
    <x v="8"/>
  </r>
  <r>
    <x v="11"/>
    <x v="12"/>
    <x v="844"/>
  </r>
  <r>
    <x v="11"/>
    <x v="13"/>
    <x v="845"/>
  </r>
  <r>
    <x v="0"/>
    <x v="0"/>
    <x v="0"/>
  </r>
  <r>
    <x v="0"/>
    <x v="1"/>
    <x v="846"/>
  </r>
  <r>
    <x v="0"/>
    <x v="2"/>
    <x v="847"/>
  </r>
  <r>
    <x v="0"/>
    <x v="3"/>
    <x v="848"/>
  </r>
  <r>
    <x v="0"/>
    <x v="4"/>
    <x v="849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840"/>
  </r>
  <r>
    <x v="0"/>
    <x v="11"/>
    <x v="8"/>
  </r>
  <r>
    <x v="0"/>
    <x v="12"/>
    <x v="841"/>
  </r>
  <r>
    <x v="0"/>
    <x v="13"/>
    <x v="850"/>
  </r>
  <r>
    <x v="1"/>
    <x v="0"/>
    <x v="0"/>
  </r>
  <r>
    <x v="1"/>
    <x v="1"/>
    <x v="851"/>
  </r>
  <r>
    <x v="1"/>
    <x v="2"/>
    <x v="852"/>
  </r>
  <r>
    <x v="1"/>
    <x v="3"/>
    <x v="853"/>
  </r>
  <r>
    <x v="1"/>
    <x v="4"/>
    <x v="854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840"/>
  </r>
  <r>
    <x v="1"/>
    <x v="11"/>
    <x v="8"/>
  </r>
  <r>
    <x v="1"/>
    <x v="12"/>
    <x v="855"/>
  </r>
  <r>
    <x v="1"/>
    <x v="13"/>
    <x v="856"/>
  </r>
  <r>
    <x v="2"/>
    <x v="0"/>
    <x v="0"/>
  </r>
  <r>
    <x v="2"/>
    <x v="1"/>
    <x v="857"/>
  </r>
  <r>
    <x v="2"/>
    <x v="2"/>
    <x v="858"/>
  </r>
  <r>
    <x v="2"/>
    <x v="3"/>
    <x v="859"/>
  </r>
  <r>
    <x v="2"/>
    <x v="4"/>
    <x v="860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840"/>
  </r>
  <r>
    <x v="2"/>
    <x v="11"/>
    <x v="8"/>
  </r>
  <r>
    <x v="2"/>
    <x v="12"/>
    <x v="861"/>
  </r>
  <r>
    <x v="2"/>
    <x v="13"/>
    <x v="862"/>
  </r>
  <r>
    <x v="29"/>
    <x v="0"/>
    <x v="0"/>
  </r>
  <r>
    <x v="29"/>
    <x v="1"/>
    <x v="863"/>
  </r>
  <r>
    <x v="29"/>
    <x v="2"/>
    <x v="864"/>
  </r>
  <r>
    <x v="29"/>
    <x v="3"/>
    <x v="865"/>
  </r>
  <r>
    <x v="29"/>
    <x v="4"/>
    <x v="866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840"/>
  </r>
  <r>
    <x v="29"/>
    <x v="11"/>
    <x v="8"/>
  </r>
  <r>
    <x v="29"/>
    <x v="12"/>
    <x v="855"/>
  </r>
  <r>
    <x v="29"/>
    <x v="13"/>
    <x v="867"/>
  </r>
  <r>
    <x v="30"/>
    <x v="0"/>
    <x v="0"/>
  </r>
  <r>
    <x v="30"/>
    <x v="1"/>
    <x v="868"/>
  </r>
  <r>
    <x v="30"/>
    <x v="2"/>
    <x v="869"/>
  </r>
  <r>
    <x v="30"/>
    <x v="3"/>
    <x v="870"/>
  </r>
  <r>
    <x v="30"/>
    <x v="4"/>
    <x v="871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840"/>
  </r>
  <r>
    <x v="30"/>
    <x v="11"/>
    <x v="8"/>
  </r>
  <r>
    <x v="30"/>
    <x v="12"/>
    <x v="841"/>
  </r>
  <r>
    <x v="30"/>
    <x v="13"/>
    <x v="872"/>
  </r>
  <r>
    <x v="3"/>
    <x v="0"/>
    <x v="0"/>
  </r>
  <r>
    <x v="3"/>
    <x v="1"/>
    <x v="873"/>
  </r>
  <r>
    <x v="3"/>
    <x v="2"/>
    <x v="874"/>
  </r>
  <r>
    <x v="3"/>
    <x v="3"/>
    <x v="875"/>
  </r>
  <r>
    <x v="3"/>
    <x v="4"/>
    <x v="876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840"/>
  </r>
  <r>
    <x v="3"/>
    <x v="11"/>
    <x v="8"/>
  </r>
  <r>
    <x v="3"/>
    <x v="12"/>
    <x v="841"/>
  </r>
  <r>
    <x v="3"/>
    <x v="13"/>
    <x v="877"/>
  </r>
  <r>
    <x v="31"/>
    <x v="0"/>
    <x v="0"/>
  </r>
  <r>
    <x v="31"/>
    <x v="1"/>
    <x v="878"/>
  </r>
  <r>
    <x v="31"/>
    <x v="2"/>
    <x v="879"/>
  </r>
  <r>
    <x v="31"/>
    <x v="3"/>
    <x v="880"/>
  </r>
  <r>
    <x v="31"/>
    <x v="4"/>
    <x v="881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840"/>
  </r>
  <r>
    <x v="31"/>
    <x v="11"/>
    <x v="8"/>
  </r>
  <r>
    <x v="31"/>
    <x v="12"/>
    <x v="841"/>
  </r>
  <r>
    <x v="31"/>
    <x v="13"/>
    <x v="882"/>
  </r>
  <r>
    <x v="32"/>
    <x v="0"/>
    <x v="0"/>
  </r>
  <r>
    <x v="32"/>
    <x v="1"/>
    <x v="883"/>
  </r>
  <r>
    <x v="32"/>
    <x v="2"/>
    <x v="884"/>
  </r>
  <r>
    <x v="32"/>
    <x v="3"/>
    <x v="885"/>
  </r>
  <r>
    <x v="32"/>
    <x v="4"/>
    <x v="886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840"/>
  </r>
  <r>
    <x v="32"/>
    <x v="11"/>
    <x v="8"/>
  </r>
  <r>
    <x v="32"/>
    <x v="12"/>
    <x v="855"/>
  </r>
  <r>
    <x v="32"/>
    <x v="13"/>
    <x v="887"/>
  </r>
  <r>
    <x v="4"/>
    <x v="0"/>
    <x v="0"/>
  </r>
  <r>
    <x v="4"/>
    <x v="1"/>
    <x v="888"/>
  </r>
  <r>
    <x v="4"/>
    <x v="2"/>
    <x v="889"/>
  </r>
  <r>
    <x v="4"/>
    <x v="3"/>
    <x v="890"/>
  </r>
  <r>
    <x v="4"/>
    <x v="4"/>
    <x v="891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840"/>
  </r>
  <r>
    <x v="4"/>
    <x v="11"/>
    <x v="8"/>
  </r>
  <r>
    <x v="4"/>
    <x v="12"/>
    <x v="841"/>
  </r>
  <r>
    <x v="4"/>
    <x v="13"/>
    <x v="892"/>
  </r>
  <r>
    <x v="33"/>
    <x v="0"/>
    <x v="0"/>
  </r>
  <r>
    <x v="33"/>
    <x v="1"/>
    <x v="893"/>
  </r>
  <r>
    <x v="33"/>
    <x v="2"/>
    <x v="894"/>
  </r>
  <r>
    <x v="33"/>
    <x v="3"/>
    <x v="895"/>
  </r>
  <r>
    <x v="33"/>
    <x v="4"/>
    <x v="896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840"/>
  </r>
  <r>
    <x v="33"/>
    <x v="11"/>
    <x v="8"/>
  </r>
  <r>
    <x v="33"/>
    <x v="12"/>
    <x v="841"/>
  </r>
  <r>
    <x v="33"/>
    <x v="13"/>
    <x v="897"/>
  </r>
  <r>
    <x v="34"/>
    <x v="0"/>
    <x v="0"/>
  </r>
  <r>
    <x v="34"/>
    <x v="1"/>
    <x v="898"/>
  </r>
  <r>
    <x v="34"/>
    <x v="2"/>
    <x v="899"/>
  </r>
  <r>
    <x v="34"/>
    <x v="3"/>
    <x v="900"/>
  </r>
  <r>
    <x v="34"/>
    <x v="4"/>
    <x v="901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840"/>
  </r>
  <r>
    <x v="34"/>
    <x v="11"/>
    <x v="8"/>
  </r>
  <r>
    <x v="34"/>
    <x v="12"/>
    <x v="841"/>
  </r>
  <r>
    <x v="34"/>
    <x v="13"/>
    <x v="902"/>
  </r>
  <r>
    <x v="5"/>
    <x v="0"/>
    <x v="0"/>
  </r>
  <r>
    <x v="5"/>
    <x v="1"/>
    <x v="903"/>
  </r>
  <r>
    <x v="5"/>
    <x v="2"/>
    <x v="904"/>
  </r>
  <r>
    <x v="5"/>
    <x v="3"/>
    <x v="905"/>
  </r>
  <r>
    <x v="5"/>
    <x v="4"/>
    <x v="90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840"/>
  </r>
  <r>
    <x v="5"/>
    <x v="11"/>
    <x v="8"/>
  </r>
  <r>
    <x v="5"/>
    <x v="12"/>
    <x v="841"/>
  </r>
  <r>
    <x v="5"/>
    <x v="13"/>
    <x v="907"/>
  </r>
  <r>
    <x v="36"/>
    <x v="0"/>
    <x v="0"/>
  </r>
  <r>
    <x v="36"/>
    <x v="1"/>
    <x v="908"/>
  </r>
  <r>
    <x v="36"/>
    <x v="2"/>
    <x v="909"/>
  </r>
  <r>
    <x v="36"/>
    <x v="3"/>
    <x v="910"/>
  </r>
  <r>
    <x v="36"/>
    <x v="4"/>
    <x v="911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840"/>
  </r>
  <r>
    <x v="36"/>
    <x v="11"/>
    <x v="8"/>
  </r>
  <r>
    <x v="36"/>
    <x v="12"/>
    <x v="384"/>
  </r>
  <r>
    <x v="36"/>
    <x v="13"/>
    <x v="912"/>
  </r>
  <r>
    <x v="6"/>
    <x v="0"/>
    <x v="0"/>
  </r>
  <r>
    <x v="6"/>
    <x v="1"/>
    <x v="913"/>
  </r>
  <r>
    <x v="6"/>
    <x v="2"/>
    <x v="914"/>
  </r>
  <r>
    <x v="6"/>
    <x v="3"/>
    <x v="915"/>
  </r>
  <r>
    <x v="6"/>
    <x v="4"/>
    <x v="91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840"/>
  </r>
  <r>
    <x v="6"/>
    <x v="11"/>
    <x v="8"/>
  </r>
  <r>
    <x v="6"/>
    <x v="12"/>
    <x v="841"/>
  </r>
  <r>
    <x v="6"/>
    <x v="13"/>
    <x v="917"/>
  </r>
  <r>
    <x v="7"/>
    <x v="0"/>
    <x v="0"/>
  </r>
  <r>
    <x v="7"/>
    <x v="1"/>
    <x v="918"/>
  </r>
  <r>
    <x v="7"/>
    <x v="2"/>
    <x v="919"/>
  </r>
  <r>
    <x v="7"/>
    <x v="3"/>
    <x v="920"/>
  </r>
  <r>
    <x v="7"/>
    <x v="4"/>
    <x v="921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840"/>
  </r>
  <r>
    <x v="7"/>
    <x v="11"/>
    <x v="8"/>
  </r>
  <r>
    <x v="7"/>
    <x v="12"/>
    <x v="922"/>
  </r>
  <r>
    <x v="7"/>
    <x v="13"/>
    <x v="923"/>
  </r>
  <r>
    <x v="38"/>
    <x v="0"/>
    <x v="53"/>
  </r>
  <r>
    <x v="38"/>
    <x v="1"/>
    <x v="924"/>
  </r>
  <r>
    <x v="38"/>
    <x v="2"/>
    <x v="55"/>
  </r>
  <r>
    <x v="38"/>
    <x v="3"/>
    <x v="55"/>
  </r>
  <r>
    <x v="38"/>
    <x v="4"/>
    <x v="925"/>
  </r>
  <r>
    <x v="38"/>
    <x v="5"/>
    <x v="5"/>
  </r>
  <r>
    <x v="38"/>
    <x v="6"/>
    <x v="5"/>
  </r>
  <r>
    <x v="38"/>
    <x v="7"/>
    <x v="5"/>
  </r>
  <r>
    <x v="38"/>
    <x v="8"/>
    <x v="5"/>
  </r>
  <r>
    <x v="38"/>
    <x v="9"/>
    <x v="6"/>
  </r>
  <r>
    <x v="38"/>
    <x v="10"/>
    <x v="840"/>
  </r>
  <r>
    <x v="38"/>
    <x v="11"/>
    <x v="8"/>
  </r>
  <r>
    <x v="38"/>
    <x v="12"/>
    <x v="926"/>
  </r>
  <r>
    <x v="38"/>
    <x v="13"/>
    <x v="927"/>
  </r>
  <r>
    <x v="10"/>
    <x v="0"/>
    <x v="53"/>
  </r>
  <r>
    <x v="10"/>
    <x v="1"/>
    <x v="928"/>
  </r>
  <r>
    <x v="10"/>
    <x v="2"/>
    <x v="55"/>
  </r>
  <r>
    <x v="10"/>
    <x v="3"/>
    <x v="55"/>
  </r>
  <r>
    <x v="10"/>
    <x v="4"/>
    <x v="929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840"/>
  </r>
  <r>
    <x v="10"/>
    <x v="11"/>
    <x v="8"/>
  </r>
  <r>
    <x v="10"/>
    <x v="12"/>
    <x v="930"/>
  </r>
  <r>
    <x v="10"/>
    <x v="13"/>
    <x v="931"/>
  </r>
  <r>
    <x v="0"/>
    <x v="0"/>
    <x v="53"/>
  </r>
  <r>
    <x v="0"/>
    <x v="1"/>
    <x v="932"/>
  </r>
  <r>
    <x v="0"/>
    <x v="2"/>
    <x v="55"/>
  </r>
  <r>
    <x v="0"/>
    <x v="3"/>
    <x v="55"/>
  </r>
  <r>
    <x v="0"/>
    <x v="4"/>
    <x v="933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840"/>
  </r>
  <r>
    <x v="0"/>
    <x v="11"/>
    <x v="8"/>
  </r>
  <r>
    <x v="0"/>
    <x v="12"/>
    <x v="934"/>
  </r>
  <r>
    <x v="0"/>
    <x v="13"/>
    <x v="935"/>
  </r>
  <r>
    <x v="1"/>
    <x v="0"/>
    <x v="53"/>
  </r>
  <r>
    <x v="1"/>
    <x v="1"/>
    <x v="936"/>
  </r>
  <r>
    <x v="1"/>
    <x v="2"/>
    <x v="55"/>
  </r>
  <r>
    <x v="1"/>
    <x v="3"/>
    <x v="55"/>
  </r>
  <r>
    <x v="1"/>
    <x v="4"/>
    <x v="937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840"/>
  </r>
  <r>
    <x v="1"/>
    <x v="11"/>
    <x v="8"/>
  </r>
  <r>
    <x v="1"/>
    <x v="12"/>
    <x v="521"/>
  </r>
  <r>
    <x v="1"/>
    <x v="13"/>
    <x v="938"/>
  </r>
  <r>
    <x v="2"/>
    <x v="0"/>
    <x v="53"/>
  </r>
  <r>
    <x v="2"/>
    <x v="1"/>
    <x v="939"/>
  </r>
  <r>
    <x v="2"/>
    <x v="2"/>
    <x v="55"/>
  </r>
  <r>
    <x v="2"/>
    <x v="3"/>
    <x v="55"/>
  </r>
  <r>
    <x v="2"/>
    <x v="4"/>
    <x v="940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840"/>
  </r>
  <r>
    <x v="2"/>
    <x v="11"/>
    <x v="8"/>
  </r>
  <r>
    <x v="2"/>
    <x v="12"/>
    <x v="521"/>
  </r>
  <r>
    <x v="2"/>
    <x v="13"/>
    <x v="938"/>
  </r>
  <r>
    <x v="3"/>
    <x v="0"/>
    <x v="53"/>
  </r>
  <r>
    <x v="3"/>
    <x v="1"/>
    <x v="941"/>
  </r>
  <r>
    <x v="3"/>
    <x v="2"/>
    <x v="55"/>
  </r>
  <r>
    <x v="3"/>
    <x v="3"/>
    <x v="55"/>
  </r>
  <r>
    <x v="3"/>
    <x v="4"/>
    <x v="942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840"/>
  </r>
  <r>
    <x v="3"/>
    <x v="11"/>
    <x v="8"/>
  </r>
  <r>
    <x v="3"/>
    <x v="12"/>
    <x v="521"/>
  </r>
  <r>
    <x v="3"/>
    <x v="13"/>
    <x v="943"/>
  </r>
  <r>
    <x v="5"/>
    <x v="0"/>
    <x v="53"/>
  </r>
  <r>
    <x v="5"/>
    <x v="1"/>
    <x v="944"/>
  </r>
  <r>
    <x v="5"/>
    <x v="2"/>
    <x v="55"/>
  </r>
  <r>
    <x v="5"/>
    <x v="3"/>
    <x v="55"/>
  </r>
  <r>
    <x v="5"/>
    <x v="4"/>
    <x v="945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840"/>
  </r>
  <r>
    <x v="5"/>
    <x v="11"/>
    <x v="8"/>
  </r>
  <r>
    <x v="5"/>
    <x v="12"/>
    <x v="521"/>
  </r>
  <r>
    <x v="5"/>
    <x v="13"/>
    <x v="946"/>
  </r>
  <r>
    <x v="29"/>
    <x v="0"/>
    <x v="82"/>
  </r>
  <r>
    <x v="29"/>
    <x v="1"/>
    <x v="947"/>
  </r>
  <r>
    <x v="29"/>
    <x v="2"/>
    <x v="948"/>
  </r>
  <r>
    <x v="29"/>
    <x v="3"/>
    <x v="949"/>
  </r>
  <r>
    <x v="29"/>
    <x v="4"/>
    <x v="950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840"/>
  </r>
  <r>
    <x v="29"/>
    <x v="11"/>
    <x v="87"/>
  </r>
  <r>
    <x v="29"/>
    <x v="12"/>
    <x v="412"/>
  </r>
  <r>
    <x v="29"/>
    <x v="13"/>
    <x v="460"/>
  </r>
  <r>
    <x v="30"/>
    <x v="0"/>
    <x v="82"/>
  </r>
  <r>
    <x v="30"/>
    <x v="1"/>
    <x v="951"/>
  </r>
  <r>
    <x v="30"/>
    <x v="2"/>
    <x v="952"/>
  </r>
  <r>
    <x v="30"/>
    <x v="3"/>
    <x v="953"/>
  </r>
  <r>
    <x v="30"/>
    <x v="4"/>
    <x v="954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840"/>
  </r>
  <r>
    <x v="30"/>
    <x v="11"/>
    <x v="87"/>
  </r>
  <r>
    <x v="30"/>
    <x v="12"/>
    <x v="412"/>
  </r>
  <r>
    <x v="30"/>
    <x v="13"/>
    <x v="433"/>
  </r>
  <r>
    <x v="3"/>
    <x v="0"/>
    <x v="82"/>
  </r>
  <r>
    <x v="3"/>
    <x v="1"/>
    <x v="955"/>
  </r>
  <r>
    <x v="3"/>
    <x v="2"/>
    <x v="956"/>
  </r>
  <r>
    <x v="3"/>
    <x v="3"/>
    <x v="957"/>
  </r>
  <r>
    <x v="3"/>
    <x v="4"/>
    <x v="958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840"/>
  </r>
  <r>
    <x v="3"/>
    <x v="11"/>
    <x v="87"/>
  </r>
  <r>
    <x v="3"/>
    <x v="12"/>
    <x v="412"/>
  </r>
  <r>
    <x v="3"/>
    <x v="13"/>
    <x v="959"/>
  </r>
  <r>
    <x v="31"/>
    <x v="0"/>
    <x v="82"/>
  </r>
  <r>
    <x v="31"/>
    <x v="1"/>
    <x v="960"/>
  </r>
  <r>
    <x v="31"/>
    <x v="2"/>
    <x v="961"/>
  </r>
  <r>
    <x v="31"/>
    <x v="3"/>
    <x v="962"/>
  </r>
  <r>
    <x v="31"/>
    <x v="4"/>
    <x v="963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840"/>
  </r>
  <r>
    <x v="31"/>
    <x v="11"/>
    <x v="87"/>
  </r>
  <r>
    <x v="31"/>
    <x v="12"/>
    <x v="412"/>
  </r>
  <r>
    <x v="31"/>
    <x v="13"/>
    <x v="964"/>
  </r>
  <r>
    <x v="32"/>
    <x v="0"/>
    <x v="82"/>
  </r>
  <r>
    <x v="32"/>
    <x v="1"/>
    <x v="965"/>
  </r>
  <r>
    <x v="32"/>
    <x v="2"/>
    <x v="966"/>
  </r>
  <r>
    <x v="32"/>
    <x v="3"/>
    <x v="967"/>
  </r>
  <r>
    <x v="32"/>
    <x v="4"/>
    <x v="968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840"/>
  </r>
  <r>
    <x v="32"/>
    <x v="11"/>
    <x v="87"/>
  </r>
  <r>
    <x v="32"/>
    <x v="12"/>
    <x v="412"/>
  </r>
  <r>
    <x v="32"/>
    <x v="13"/>
    <x v="969"/>
  </r>
  <r>
    <x v="4"/>
    <x v="0"/>
    <x v="82"/>
  </r>
  <r>
    <x v="4"/>
    <x v="1"/>
    <x v="970"/>
  </r>
  <r>
    <x v="4"/>
    <x v="2"/>
    <x v="971"/>
  </r>
  <r>
    <x v="4"/>
    <x v="3"/>
    <x v="967"/>
  </r>
  <r>
    <x v="4"/>
    <x v="4"/>
    <x v="972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840"/>
  </r>
  <r>
    <x v="4"/>
    <x v="11"/>
    <x v="87"/>
  </r>
  <r>
    <x v="4"/>
    <x v="12"/>
    <x v="412"/>
  </r>
  <r>
    <x v="4"/>
    <x v="13"/>
    <x v="973"/>
  </r>
  <r>
    <x v="33"/>
    <x v="0"/>
    <x v="82"/>
  </r>
  <r>
    <x v="33"/>
    <x v="1"/>
    <x v="974"/>
  </r>
  <r>
    <x v="33"/>
    <x v="2"/>
    <x v="975"/>
  </r>
  <r>
    <x v="33"/>
    <x v="3"/>
    <x v="976"/>
  </r>
  <r>
    <x v="33"/>
    <x v="4"/>
    <x v="977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840"/>
  </r>
  <r>
    <x v="33"/>
    <x v="11"/>
    <x v="87"/>
  </r>
  <r>
    <x v="33"/>
    <x v="12"/>
    <x v="412"/>
  </r>
  <r>
    <x v="33"/>
    <x v="13"/>
    <x v="978"/>
  </r>
  <r>
    <x v="34"/>
    <x v="0"/>
    <x v="82"/>
  </r>
  <r>
    <x v="34"/>
    <x v="1"/>
    <x v="979"/>
  </r>
  <r>
    <x v="34"/>
    <x v="2"/>
    <x v="980"/>
  </r>
  <r>
    <x v="34"/>
    <x v="3"/>
    <x v="981"/>
  </r>
  <r>
    <x v="34"/>
    <x v="4"/>
    <x v="982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840"/>
  </r>
  <r>
    <x v="34"/>
    <x v="11"/>
    <x v="87"/>
  </r>
  <r>
    <x v="34"/>
    <x v="12"/>
    <x v="412"/>
  </r>
  <r>
    <x v="34"/>
    <x v="13"/>
    <x v="983"/>
  </r>
  <r>
    <x v="57"/>
    <x v="0"/>
    <x v="82"/>
  </r>
  <r>
    <x v="57"/>
    <x v="1"/>
    <x v="984"/>
  </r>
  <r>
    <x v="57"/>
    <x v="2"/>
    <x v="985"/>
  </r>
  <r>
    <x v="57"/>
    <x v="3"/>
    <x v="986"/>
  </r>
  <r>
    <x v="57"/>
    <x v="4"/>
    <x v="987"/>
  </r>
  <r>
    <x v="57"/>
    <x v="5"/>
    <x v="5"/>
  </r>
  <r>
    <x v="57"/>
    <x v="6"/>
    <x v="5"/>
  </r>
  <r>
    <x v="57"/>
    <x v="7"/>
    <x v="5"/>
  </r>
  <r>
    <x v="57"/>
    <x v="8"/>
    <x v="5"/>
  </r>
  <r>
    <x v="57"/>
    <x v="9"/>
    <x v="6"/>
  </r>
  <r>
    <x v="57"/>
    <x v="10"/>
    <x v="840"/>
  </r>
  <r>
    <x v="57"/>
    <x v="11"/>
    <x v="87"/>
  </r>
  <r>
    <x v="57"/>
    <x v="12"/>
    <x v="412"/>
  </r>
  <r>
    <x v="57"/>
    <x v="13"/>
    <x v="988"/>
  </r>
  <r>
    <x v="31"/>
    <x v="0"/>
    <x v="82"/>
  </r>
  <r>
    <x v="31"/>
    <x v="1"/>
    <x v="989"/>
  </r>
  <r>
    <x v="31"/>
    <x v="2"/>
    <x v="990"/>
  </r>
  <r>
    <x v="31"/>
    <x v="3"/>
    <x v="991"/>
  </r>
  <r>
    <x v="31"/>
    <x v="4"/>
    <x v="992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840"/>
  </r>
  <r>
    <x v="31"/>
    <x v="11"/>
    <x v="141"/>
  </r>
  <r>
    <x v="31"/>
    <x v="12"/>
    <x v="412"/>
  </r>
  <r>
    <x v="31"/>
    <x v="13"/>
    <x v="993"/>
  </r>
  <r>
    <x v="32"/>
    <x v="0"/>
    <x v="82"/>
  </r>
  <r>
    <x v="32"/>
    <x v="1"/>
    <x v="994"/>
  </r>
  <r>
    <x v="32"/>
    <x v="2"/>
    <x v="995"/>
  </r>
  <r>
    <x v="32"/>
    <x v="3"/>
    <x v="996"/>
  </r>
  <r>
    <x v="32"/>
    <x v="4"/>
    <x v="997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840"/>
  </r>
  <r>
    <x v="32"/>
    <x v="11"/>
    <x v="141"/>
  </r>
  <r>
    <x v="32"/>
    <x v="12"/>
    <x v="412"/>
  </r>
  <r>
    <x v="32"/>
    <x v="13"/>
    <x v="998"/>
  </r>
  <r>
    <x v="4"/>
    <x v="0"/>
    <x v="82"/>
  </r>
  <r>
    <x v="4"/>
    <x v="1"/>
    <x v="999"/>
  </r>
  <r>
    <x v="4"/>
    <x v="2"/>
    <x v="1000"/>
  </r>
  <r>
    <x v="4"/>
    <x v="3"/>
    <x v="1001"/>
  </r>
  <r>
    <x v="4"/>
    <x v="4"/>
    <x v="1002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840"/>
  </r>
  <r>
    <x v="4"/>
    <x v="11"/>
    <x v="141"/>
  </r>
  <r>
    <x v="4"/>
    <x v="12"/>
    <x v="412"/>
  </r>
  <r>
    <x v="4"/>
    <x v="13"/>
    <x v="1003"/>
  </r>
  <r>
    <x v="33"/>
    <x v="0"/>
    <x v="82"/>
  </r>
  <r>
    <x v="33"/>
    <x v="1"/>
    <x v="1004"/>
  </r>
  <r>
    <x v="33"/>
    <x v="2"/>
    <x v="953"/>
  </r>
  <r>
    <x v="33"/>
    <x v="3"/>
    <x v="1005"/>
  </r>
  <r>
    <x v="33"/>
    <x v="4"/>
    <x v="1006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840"/>
  </r>
  <r>
    <x v="33"/>
    <x v="11"/>
    <x v="141"/>
  </r>
  <r>
    <x v="33"/>
    <x v="12"/>
    <x v="412"/>
  </r>
  <r>
    <x v="33"/>
    <x v="13"/>
    <x v="1007"/>
  </r>
  <r>
    <x v="34"/>
    <x v="0"/>
    <x v="82"/>
  </r>
  <r>
    <x v="34"/>
    <x v="1"/>
    <x v="1008"/>
  </r>
  <r>
    <x v="34"/>
    <x v="2"/>
    <x v="1009"/>
  </r>
  <r>
    <x v="34"/>
    <x v="3"/>
    <x v="1010"/>
  </r>
  <r>
    <x v="34"/>
    <x v="4"/>
    <x v="1011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840"/>
  </r>
  <r>
    <x v="34"/>
    <x v="11"/>
    <x v="141"/>
  </r>
  <r>
    <x v="34"/>
    <x v="12"/>
    <x v="412"/>
  </r>
  <r>
    <x v="34"/>
    <x v="13"/>
    <x v="1012"/>
  </r>
  <r>
    <x v="57"/>
    <x v="0"/>
    <x v="82"/>
  </r>
  <r>
    <x v="57"/>
    <x v="1"/>
    <x v="1013"/>
  </r>
  <r>
    <x v="57"/>
    <x v="2"/>
    <x v="1014"/>
  </r>
  <r>
    <x v="57"/>
    <x v="3"/>
    <x v="1015"/>
  </r>
  <r>
    <x v="57"/>
    <x v="4"/>
    <x v="1016"/>
  </r>
  <r>
    <x v="57"/>
    <x v="5"/>
    <x v="5"/>
  </r>
  <r>
    <x v="57"/>
    <x v="6"/>
    <x v="5"/>
  </r>
  <r>
    <x v="57"/>
    <x v="7"/>
    <x v="5"/>
  </r>
  <r>
    <x v="57"/>
    <x v="8"/>
    <x v="5"/>
  </r>
  <r>
    <x v="57"/>
    <x v="9"/>
    <x v="6"/>
  </r>
  <r>
    <x v="57"/>
    <x v="10"/>
    <x v="840"/>
  </r>
  <r>
    <x v="57"/>
    <x v="11"/>
    <x v="141"/>
  </r>
  <r>
    <x v="57"/>
    <x v="12"/>
    <x v="412"/>
  </r>
  <r>
    <x v="57"/>
    <x v="13"/>
    <x v="1017"/>
  </r>
  <r>
    <x v="39"/>
    <x v="0"/>
    <x v="82"/>
  </r>
  <r>
    <x v="39"/>
    <x v="1"/>
    <x v="1018"/>
  </r>
  <r>
    <x v="39"/>
    <x v="2"/>
    <x v="1019"/>
  </r>
  <r>
    <x v="39"/>
    <x v="3"/>
    <x v="1020"/>
  </r>
  <r>
    <x v="39"/>
    <x v="4"/>
    <x v="1021"/>
  </r>
  <r>
    <x v="39"/>
    <x v="5"/>
    <x v="5"/>
  </r>
  <r>
    <x v="39"/>
    <x v="6"/>
    <x v="5"/>
  </r>
  <r>
    <x v="39"/>
    <x v="7"/>
    <x v="5"/>
  </r>
  <r>
    <x v="39"/>
    <x v="8"/>
    <x v="5"/>
  </r>
  <r>
    <x v="39"/>
    <x v="9"/>
    <x v="6"/>
  </r>
  <r>
    <x v="39"/>
    <x v="10"/>
    <x v="840"/>
  </r>
  <r>
    <x v="39"/>
    <x v="11"/>
    <x v="141"/>
  </r>
  <r>
    <x v="39"/>
    <x v="12"/>
    <x v="412"/>
  </r>
  <r>
    <x v="39"/>
    <x v="13"/>
    <x v="1017"/>
  </r>
  <r>
    <x v="36"/>
    <x v="0"/>
    <x v="82"/>
  </r>
  <r>
    <x v="36"/>
    <x v="1"/>
    <x v="1022"/>
  </r>
  <r>
    <x v="36"/>
    <x v="2"/>
    <x v="1023"/>
  </r>
  <r>
    <x v="36"/>
    <x v="3"/>
    <x v="1024"/>
  </r>
  <r>
    <x v="36"/>
    <x v="4"/>
    <x v="1025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840"/>
  </r>
  <r>
    <x v="36"/>
    <x v="11"/>
    <x v="141"/>
  </r>
  <r>
    <x v="36"/>
    <x v="12"/>
    <x v="412"/>
  </r>
  <r>
    <x v="36"/>
    <x v="13"/>
    <x v="1026"/>
  </r>
  <r>
    <x v="5"/>
    <x v="0"/>
    <x v="168"/>
  </r>
  <r>
    <x v="5"/>
    <x v="1"/>
    <x v="1027"/>
  </r>
  <r>
    <x v="5"/>
    <x v="2"/>
    <x v="1028"/>
  </r>
  <r>
    <x v="5"/>
    <x v="3"/>
    <x v="1029"/>
  </r>
  <r>
    <x v="5"/>
    <x v="4"/>
    <x v="1030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840"/>
  </r>
  <r>
    <x v="5"/>
    <x v="11"/>
    <x v="141"/>
  </r>
  <r>
    <x v="5"/>
    <x v="12"/>
    <x v="1031"/>
  </r>
  <r>
    <x v="5"/>
    <x v="13"/>
    <x v="1032"/>
  </r>
  <r>
    <x v="6"/>
    <x v="0"/>
    <x v="168"/>
  </r>
  <r>
    <x v="6"/>
    <x v="1"/>
    <x v="1033"/>
  </r>
  <r>
    <x v="6"/>
    <x v="2"/>
    <x v="1034"/>
  </r>
  <r>
    <x v="6"/>
    <x v="3"/>
    <x v="1035"/>
  </r>
  <r>
    <x v="6"/>
    <x v="4"/>
    <x v="103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840"/>
  </r>
  <r>
    <x v="6"/>
    <x v="11"/>
    <x v="141"/>
  </r>
  <r>
    <x v="6"/>
    <x v="12"/>
    <x v="521"/>
  </r>
  <r>
    <x v="6"/>
    <x v="13"/>
    <x v="1037"/>
  </r>
  <r>
    <x v="7"/>
    <x v="0"/>
    <x v="168"/>
  </r>
  <r>
    <x v="7"/>
    <x v="1"/>
    <x v="1038"/>
  </r>
  <r>
    <x v="7"/>
    <x v="2"/>
    <x v="1039"/>
  </r>
  <r>
    <x v="7"/>
    <x v="3"/>
    <x v="1040"/>
  </r>
  <r>
    <x v="7"/>
    <x v="4"/>
    <x v="1041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840"/>
  </r>
  <r>
    <x v="7"/>
    <x v="11"/>
    <x v="141"/>
  </r>
  <r>
    <x v="7"/>
    <x v="12"/>
    <x v="521"/>
  </r>
  <r>
    <x v="7"/>
    <x v="13"/>
    <x v="1042"/>
  </r>
  <r>
    <x v="8"/>
    <x v="0"/>
    <x v="168"/>
  </r>
  <r>
    <x v="8"/>
    <x v="1"/>
    <x v="1043"/>
  </r>
  <r>
    <x v="8"/>
    <x v="2"/>
    <x v="1044"/>
  </r>
  <r>
    <x v="8"/>
    <x v="3"/>
    <x v="1045"/>
  </r>
  <r>
    <x v="8"/>
    <x v="4"/>
    <x v="1046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840"/>
  </r>
  <r>
    <x v="8"/>
    <x v="11"/>
    <x v="141"/>
  </r>
  <r>
    <x v="8"/>
    <x v="12"/>
    <x v="521"/>
  </r>
  <r>
    <x v="8"/>
    <x v="13"/>
    <x v="1047"/>
  </r>
  <r>
    <x v="9"/>
    <x v="0"/>
    <x v="168"/>
  </r>
  <r>
    <x v="9"/>
    <x v="1"/>
    <x v="1048"/>
  </r>
  <r>
    <x v="9"/>
    <x v="2"/>
    <x v="1049"/>
  </r>
  <r>
    <x v="9"/>
    <x v="3"/>
    <x v="1050"/>
  </r>
  <r>
    <x v="9"/>
    <x v="4"/>
    <x v="1051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840"/>
  </r>
  <r>
    <x v="9"/>
    <x v="11"/>
    <x v="141"/>
  </r>
  <r>
    <x v="9"/>
    <x v="12"/>
    <x v="521"/>
  </r>
  <r>
    <x v="9"/>
    <x v="13"/>
    <x v="1052"/>
  </r>
  <r>
    <x v="18"/>
    <x v="0"/>
    <x v="168"/>
  </r>
  <r>
    <x v="18"/>
    <x v="1"/>
    <x v="1053"/>
  </r>
  <r>
    <x v="18"/>
    <x v="2"/>
    <x v="1054"/>
  </r>
  <r>
    <x v="18"/>
    <x v="3"/>
    <x v="1050"/>
  </r>
  <r>
    <x v="18"/>
    <x v="4"/>
    <x v="1055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840"/>
  </r>
  <r>
    <x v="18"/>
    <x v="11"/>
    <x v="141"/>
  </r>
  <r>
    <x v="18"/>
    <x v="12"/>
    <x v="540"/>
  </r>
  <r>
    <x v="18"/>
    <x v="13"/>
    <x v="1056"/>
  </r>
  <r>
    <x v="19"/>
    <x v="0"/>
    <x v="168"/>
  </r>
  <r>
    <x v="19"/>
    <x v="1"/>
    <x v="1057"/>
  </r>
  <r>
    <x v="19"/>
    <x v="2"/>
    <x v="1058"/>
  </r>
  <r>
    <x v="19"/>
    <x v="3"/>
    <x v="1059"/>
  </r>
  <r>
    <x v="19"/>
    <x v="4"/>
    <x v="1060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840"/>
  </r>
  <r>
    <x v="19"/>
    <x v="11"/>
    <x v="141"/>
  </r>
  <r>
    <x v="19"/>
    <x v="12"/>
    <x v="521"/>
  </r>
  <r>
    <x v="19"/>
    <x v="13"/>
    <x v="1061"/>
  </r>
  <r>
    <x v="20"/>
    <x v="0"/>
    <x v="168"/>
  </r>
  <r>
    <x v="20"/>
    <x v="1"/>
    <x v="1062"/>
  </r>
  <r>
    <x v="20"/>
    <x v="2"/>
    <x v="1063"/>
  </r>
  <r>
    <x v="20"/>
    <x v="3"/>
    <x v="1064"/>
  </r>
  <r>
    <x v="20"/>
    <x v="4"/>
    <x v="1065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840"/>
  </r>
  <r>
    <x v="20"/>
    <x v="11"/>
    <x v="141"/>
  </r>
  <r>
    <x v="20"/>
    <x v="12"/>
    <x v="540"/>
  </r>
  <r>
    <x v="20"/>
    <x v="13"/>
    <x v="1066"/>
  </r>
  <r>
    <x v="21"/>
    <x v="0"/>
    <x v="168"/>
  </r>
  <r>
    <x v="21"/>
    <x v="1"/>
    <x v="1067"/>
  </r>
  <r>
    <x v="21"/>
    <x v="2"/>
    <x v="1068"/>
  </r>
  <r>
    <x v="21"/>
    <x v="3"/>
    <x v="1069"/>
  </r>
  <r>
    <x v="21"/>
    <x v="4"/>
    <x v="1070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840"/>
  </r>
  <r>
    <x v="21"/>
    <x v="11"/>
    <x v="141"/>
  </r>
  <r>
    <x v="21"/>
    <x v="12"/>
    <x v="540"/>
  </r>
  <r>
    <x v="21"/>
    <x v="13"/>
    <x v="1071"/>
  </r>
  <r>
    <x v="22"/>
    <x v="0"/>
    <x v="168"/>
  </r>
  <r>
    <x v="22"/>
    <x v="1"/>
    <x v="1072"/>
  </r>
  <r>
    <x v="22"/>
    <x v="2"/>
    <x v="1073"/>
  </r>
  <r>
    <x v="22"/>
    <x v="3"/>
    <x v="1074"/>
  </r>
  <r>
    <x v="22"/>
    <x v="4"/>
    <x v="1075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840"/>
  </r>
  <r>
    <x v="22"/>
    <x v="11"/>
    <x v="141"/>
  </r>
  <r>
    <x v="22"/>
    <x v="12"/>
    <x v="521"/>
  </r>
  <r>
    <x v="22"/>
    <x v="13"/>
    <x v="1076"/>
  </r>
  <r>
    <x v="23"/>
    <x v="0"/>
    <x v="168"/>
  </r>
  <r>
    <x v="23"/>
    <x v="1"/>
    <x v="1077"/>
  </r>
  <r>
    <x v="23"/>
    <x v="2"/>
    <x v="1078"/>
  </r>
  <r>
    <x v="23"/>
    <x v="3"/>
    <x v="1079"/>
  </r>
  <r>
    <x v="23"/>
    <x v="4"/>
    <x v="997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840"/>
  </r>
  <r>
    <x v="23"/>
    <x v="11"/>
    <x v="141"/>
  </r>
  <r>
    <x v="23"/>
    <x v="12"/>
    <x v="1080"/>
  </r>
  <r>
    <x v="23"/>
    <x v="13"/>
    <x v="1081"/>
  </r>
  <r>
    <x v="24"/>
    <x v="0"/>
    <x v="168"/>
  </r>
  <r>
    <x v="24"/>
    <x v="1"/>
    <x v="1082"/>
  </r>
  <r>
    <x v="24"/>
    <x v="2"/>
    <x v="996"/>
  </r>
  <r>
    <x v="24"/>
    <x v="3"/>
    <x v="1083"/>
  </r>
  <r>
    <x v="24"/>
    <x v="4"/>
    <x v="1084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840"/>
  </r>
  <r>
    <x v="24"/>
    <x v="11"/>
    <x v="141"/>
  </r>
  <r>
    <x v="24"/>
    <x v="12"/>
    <x v="1080"/>
  </r>
  <r>
    <x v="24"/>
    <x v="13"/>
    <x v="1085"/>
  </r>
  <r>
    <x v="25"/>
    <x v="0"/>
    <x v="168"/>
  </r>
  <r>
    <x v="25"/>
    <x v="1"/>
    <x v="1086"/>
  </r>
  <r>
    <x v="25"/>
    <x v="2"/>
    <x v="1087"/>
  </r>
  <r>
    <x v="25"/>
    <x v="3"/>
    <x v="1088"/>
  </r>
  <r>
    <x v="25"/>
    <x v="4"/>
    <x v="1089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840"/>
  </r>
  <r>
    <x v="25"/>
    <x v="11"/>
    <x v="141"/>
  </r>
  <r>
    <x v="25"/>
    <x v="12"/>
    <x v="1080"/>
  </r>
  <r>
    <x v="25"/>
    <x v="13"/>
    <x v="1085"/>
  </r>
  <r>
    <x v="26"/>
    <x v="0"/>
    <x v="168"/>
  </r>
  <r>
    <x v="26"/>
    <x v="1"/>
    <x v="1090"/>
  </r>
  <r>
    <x v="26"/>
    <x v="2"/>
    <x v="1091"/>
  </r>
  <r>
    <x v="26"/>
    <x v="3"/>
    <x v="1092"/>
  </r>
  <r>
    <x v="26"/>
    <x v="4"/>
    <x v="1093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840"/>
  </r>
  <r>
    <x v="26"/>
    <x v="11"/>
    <x v="141"/>
  </r>
  <r>
    <x v="26"/>
    <x v="12"/>
    <x v="613"/>
  </r>
  <r>
    <x v="26"/>
    <x v="13"/>
    <x v="1094"/>
  </r>
  <r>
    <x v="27"/>
    <x v="0"/>
    <x v="168"/>
  </r>
  <r>
    <x v="27"/>
    <x v="1"/>
    <x v="1095"/>
  </r>
  <r>
    <x v="27"/>
    <x v="2"/>
    <x v="1096"/>
  </r>
  <r>
    <x v="27"/>
    <x v="3"/>
    <x v="1097"/>
  </r>
  <r>
    <x v="27"/>
    <x v="4"/>
    <x v="1098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840"/>
  </r>
  <r>
    <x v="27"/>
    <x v="11"/>
    <x v="141"/>
  </r>
  <r>
    <x v="27"/>
    <x v="12"/>
    <x v="1080"/>
  </r>
  <r>
    <x v="27"/>
    <x v="13"/>
    <x v="1085"/>
  </r>
  <r>
    <x v="55"/>
    <x v="0"/>
    <x v="168"/>
  </r>
  <r>
    <x v="55"/>
    <x v="1"/>
    <x v="1099"/>
  </r>
  <r>
    <x v="55"/>
    <x v="2"/>
    <x v="1100"/>
  </r>
  <r>
    <x v="55"/>
    <x v="3"/>
    <x v="1101"/>
  </r>
  <r>
    <x v="55"/>
    <x v="4"/>
    <x v="1102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840"/>
  </r>
  <r>
    <x v="55"/>
    <x v="11"/>
    <x v="141"/>
  </r>
  <r>
    <x v="55"/>
    <x v="12"/>
    <x v="1103"/>
  </r>
  <r>
    <x v="55"/>
    <x v="13"/>
    <x v="1104"/>
  </r>
  <r>
    <x v="56"/>
    <x v="0"/>
    <x v="168"/>
  </r>
  <r>
    <x v="56"/>
    <x v="1"/>
    <x v="1105"/>
  </r>
  <r>
    <x v="56"/>
    <x v="2"/>
    <x v="1106"/>
  </r>
  <r>
    <x v="56"/>
    <x v="3"/>
    <x v="1107"/>
  </r>
  <r>
    <x v="56"/>
    <x v="4"/>
    <x v="1108"/>
  </r>
  <r>
    <x v="56"/>
    <x v="5"/>
    <x v="5"/>
  </r>
  <r>
    <x v="56"/>
    <x v="6"/>
    <x v="5"/>
  </r>
  <r>
    <x v="56"/>
    <x v="7"/>
    <x v="5"/>
  </r>
  <r>
    <x v="56"/>
    <x v="8"/>
    <x v="5"/>
  </r>
  <r>
    <x v="56"/>
    <x v="9"/>
    <x v="6"/>
  </r>
  <r>
    <x v="56"/>
    <x v="10"/>
    <x v="840"/>
  </r>
  <r>
    <x v="56"/>
    <x v="11"/>
    <x v="141"/>
  </r>
  <r>
    <x v="56"/>
    <x v="12"/>
    <x v="1103"/>
  </r>
  <r>
    <x v="56"/>
    <x v="13"/>
    <x v="1109"/>
  </r>
  <r>
    <x v="10"/>
    <x v="0"/>
    <x v="53"/>
  </r>
  <r>
    <x v="10"/>
    <x v="1"/>
    <x v="1110"/>
  </r>
  <r>
    <x v="10"/>
    <x v="2"/>
    <x v="55"/>
  </r>
  <r>
    <x v="10"/>
    <x v="3"/>
    <x v="55"/>
  </r>
  <r>
    <x v="10"/>
    <x v="4"/>
    <x v="1111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1112"/>
  </r>
  <r>
    <x v="10"/>
    <x v="11"/>
    <x v="8"/>
  </r>
  <r>
    <x v="10"/>
    <x v="12"/>
    <x v="1113"/>
  </r>
  <r>
    <x v="10"/>
    <x v="13"/>
    <x v="1114"/>
  </r>
  <r>
    <x v="0"/>
    <x v="0"/>
    <x v="53"/>
  </r>
  <r>
    <x v="0"/>
    <x v="1"/>
    <x v="1115"/>
  </r>
  <r>
    <x v="0"/>
    <x v="2"/>
    <x v="55"/>
  </r>
  <r>
    <x v="0"/>
    <x v="3"/>
    <x v="55"/>
  </r>
  <r>
    <x v="0"/>
    <x v="4"/>
    <x v="1116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112"/>
  </r>
  <r>
    <x v="0"/>
    <x v="11"/>
    <x v="8"/>
  </r>
  <r>
    <x v="0"/>
    <x v="12"/>
    <x v="1113"/>
  </r>
  <r>
    <x v="0"/>
    <x v="13"/>
    <x v="1117"/>
  </r>
  <r>
    <x v="1"/>
    <x v="0"/>
    <x v="53"/>
  </r>
  <r>
    <x v="1"/>
    <x v="1"/>
    <x v="1118"/>
  </r>
  <r>
    <x v="1"/>
    <x v="2"/>
    <x v="55"/>
  </r>
  <r>
    <x v="1"/>
    <x v="3"/>
    <x v="55"/>
  </r>
  <r>
    <x v="1"/>
    <x v="4"/>
    <x v="1119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112"/>
  </r>
  <r>
    <x v="1"/>
    <x v="11"/>
    <x v="8"/>
  </r>
  <r>
    <x v="1"/>
    <x v="12"/>
    <x v="1113"/>
  </r>
  <r>
    <x v="1"/>
    <x v="13"/>
    <x v="1120"/>
  </r>
  <r>
    <x v="2"/>
    <x v="0"/>
    <x v="53"/>
  </r>
  <r>
    <x v="2"/>
    <x v="1"/>
    <x v="1121"/>
  </r>
  <r>
    <x v="2"/>
    <x v="2"/>
    <x v="55"/>
  </r>
  <r>
    <x v="2"/>
    <x v="3"/>
    <x v="55"/>
  </r>
  <r>
    <x v="2"/>
    <x v="4"/>
    <x v="1122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112"/>
  </r>
  <r>
    <x v="2"/>
    <x v="11"/>
    <x v="8"/>
  </r>
  <r>
    <x v="2"/>
    <x v="12"/>
    <x v="1113"/>
  </r>
  <r>
    <x v="2"/>
    <x v="13"/>
    <x v="1123"/>
  </r>
  <r>
    <x v="3"/>
    <x v="0"/>
    <x v="53"/>
  </r>
  <r>
    <x v="3"/>
    <x v="1"/>
    <x v="1124"/>
  </r>
  <r>
    <x v="3"/>
    <x v="2"/>
    <x v="55"/>
  </r>
  <r>
    <x v="3"/>
    <x v="3"/>
    <x v="55"/>
  </r>
  <r>
    <x v="3"/>
    <x v="4"/>
    <x v="5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112"/>
  </r>
  <r>
    <x v="3"/>
    <x v="11"/>
    <x v="8"/>
  </r>
  <r>
    <x v="3"/>
    <x v="12"/>
    <x v="1113"/>
  </r>
  <r>
    <x v="3"/>
    <x v="13"/>
    <x v="1114"/>
  </r>
  <r>
    <x v="3"/>
    <x v="0"/>
    <x v="82"/>
  </r>
  <r>
    <x v="3"/>
    <x v="1"/>
    <x v="1125"/>
  </r>
  <r>
    <x v="3"/>
    <x v="2"/>
    <x v="1126"/>
  </r>
  <r>
    <x v="3"/>
    <x v="3"/>
    <x v="1127"/>
  </r>
  <r>
    <x v="3"/>
    <x v="4"/>
    <x v="1128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112"/>
  </r>
  <r>
    <x v="3"/>
    <x v="11"/>
    <x v="87"/>
  </r>
  <r>
    <x v="3"/>
    <x v="12"/>
    <x v="412"/>
  </r>
  <r>
    <x v="3"/>
    <x v="13"/>
    <x v="1129"/>
  </r>
  <r>
    <x v="4"/>
    <x v="0"/>
    <x v="82"/>
  </r>
  <r>
    <x v="4"/>
    <x v="1"/>
    <x v="1130"/>
  </r>
  <r>
    <x v="4"/>
    <x v="2"/>
    <x v="1131"/>
  </r>
  <r>
    <x v="4"/>
    <x v="3"/>
    <x v="1132"/>
  </r>
  <r>
    <x v="4"/>
    <x v="4"/>
    <x v="1133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112"/>
  </r>
  <r>
    <x v="4"/>
    <x v="11"/>
    <x v="87"/>
  </r>
  <r>
    <x v="4"/>
    <x v="12"/>
    <x v="412"/>
  </r>
  <r>
    <x v="4"/>
    <x v="13"/>
    <x v="1134"/>
  </r>
  <r>
    <x v="5"/>
    <x v="0"/>
    <x v="82"/>
  </r>
  <r>
    <x v="5"/>
    <x v="1"/>
    <x v="1135"/>
  </r>
  <r>
    <x v="5"/>
    <x v="2"/>
    <x v="1136"/>
  </r>
  <r>
    <x v="5"/>
    <x v="3"/>
    <x v="1137"/>
  </r>
  <r>
    <x v="5"/>
    <x v="4"/>
    <x v="1138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112"/>
  </r>
  <r>
    <x v="5"/>
    <x v="11"/>
    <x v="87"/>
  </r>
  <r>
    <x v="5"/>
    <x v="12"/>
    <x v="412"/>
  </r>
  <r>
    <x v="5"/>
    <x v="13"/>
    <x v="1139"/>
  </r>
  <r>
    <x v="35"/>
    <x v="0"/>
    <x v="82"/>
  </r>
  <r>
    <x v="35"/>
    <x v="1"/>
    <x v="1140"/>
  </r>
  <r>
    <x v="35"/>
    <x v="2"/>
    <x v="1141"/>
  </r>
  <r>
    <x v="35"/>
    <x v="3"/>
    <x v="1142"/>
  </r>
  <r>
    <x v="35"/>
    <x v="4"/>
    <x v="1143"/>
  </r>
  <r>
    <x v="35"/>
    <x v="5"/>
    <x v="5"/>
  </r>
  <r>
    <x v="35"/>
    <x v="6"/>
    <x v="5"/>
  </r>
  <r>
    <x v="35"/>
    <x v="7"/>
    <x v="5"/>
  </r>
  <r>
    <x v="35"/>
    <x v="8"/>
    <x v="5"/>
  </r>
  <r>
    <x v="35"/>
    <x v="9"/>
    <x v="6"/>
  </r>
  <r>
    <x v="35"/>
    <x v="10"/>
    <x v="1112"/>
  </r>
  <r>
    <x v="35"/>
    <x v="11"/>
    <x v="87"/>
  </r>
  <r>
    <x v="35"/>
    <x v="12"/>
    <x v="412"/>
  </r>
  <r>
    <x v="35"/>
    <x v="13"/>
    <x v="1144"/>
  </r>
  <r>
    <x v="36"/>
    <x v="0"/>
    <x v="82"/>
  </r>
  <r>
    <x v="36"/>
    <x v="1"/>
    <x v="1145"/>
  </r>
  <r>
    <x v="36"/>
    <x v="2"/>
    <x v="1050"/>
  </r>
  <r>
    <x v="36"/>
    <x v="3"/>
    <x v="1146"/>
  </r>
  <r>
    <x v="36"/>
    <x v="4"/>
    <x v="1147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1112"/>
  </r>
  <r>
    <x v="36"/>
    <x v="11"/>
    <x v="87"/>
  </r>
  <r>
    <x v="36"/>
    <x v="12"/>
    <x v="1148"/>
  </r>
  <r>
    <x v="36"/>
    <x v="13"/>
    <x v="1149"/>
  </r>
  <r>
    <x v="37"/>
    <x v="0"/>
    <x v="82"/>
  </r>
  <r>
    <x v="37"/>
    <x v="1"/>
    <x v="1150"/>
  </r>
  <r>
    <x v="37"/>
    <x v="2"/>
    <x v="1050"/>
  </r>
  <r>
    <x v="37"/>
    <x v="3"/>
    <x v="1146"/>
  </r>
  <r>
    <x v="37"/>
    <x v="4"/>
    <x v="1147"/>
  </r>
  <r>
    <x v="37"/>
    <x v="5"/>
    <x v="5"/>
  </r>
  <r>
    <x v="37"/>
    <x v="6"/>
    <x v="5"/>
  </r>
  <r>
    <x v="37"/>
    <x v="7"/>
    <x v="5"/>
  </r>
  <r>
    <x v="37"/>
    <x v="8"/>
    <x v="5"/>
  </r>
  <r>
    <x v="37"/>
    <x v="9"/>
    <x v="6"/>
  </r>
  <r>
    <x v="37"/>
    <x v="10"/>
    <x v="1112"/>
  </r>
  <r>
    <x v="37"/>
    <x v="11"/>
    <x v="87"/>
  </r>
  <r>
    <x v="37"/>
    <x v="12"/>
    <x v="1148"/>
  </r>
  <r>
    <x v="37"/>
    <x v="13"/>
    <x v="1151"/>
  </r>
  <r>
    <x v="6"/>
    <x v="0"/>
    <x v="82"/>
  </r>
  <r>
    <x v="6"/>
    <x v="1"/>
    <x v="1152"/>
  </r>
  <r>
    <x v="6"/>
    <x v="2"/>
    <x v="1097"/>
  </r>
  <r>
    <x v="6"/>
    <x v="3"/>
    <x v="996"/>
  </r>
  <r>
    <x v="6"/>
    <x v="4"/>
    <x v="1153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112"/>
  </r>
  <r>
    <x v="6"/>
    <x v="11"/>
    <x v="87"/>
  </r>
  <r>
    <x v="6"/>
    <x v="12"/>
    <x v="1154"/>
  </r>
  <r>
    <x v="6"/>
    <x v="13"/>
    <x v="1155"/>
  </r>
  <r>
    <x v="15"/>
    <x v="0"/>
    <x v="82"/>
  </r>
  <r>
    <x v="15"/>
    <x v="1"/>
    <x v="1156"/>
  </r>
  <r>
    <x v="15"/>
    <x v="2"/>
    <x v="1097"/>
  </r>
  <r>
    <x v="15"/>
    <x v="3"/>
    <x v="996"/>
  </r>
  <r>
    <x v="15"/>
    <x v="4"/>
    <x v="1153"/>
  </r>
  <r>
    <x v="15"/>
    <x v="5"/>
    <x v="5"/>
  </r>
  <r>
    <x v="15"/>
    <x v="6"/>
    <x v="5"/>
  </r>
  <r>
    <x v="15"/>
    <x v="7"/>
    <x v="5"/>
  </r>
  <r>
    <x v="15"/>
    <x v="8"/>
    <x v="5"/>
  </r>
  <r>
    <x v="15"/>
    <x v="9"/>
    <x v="6"/>
  </r>
  <r>
    <x v="15"/>
    <x v="10"/>
    <x v="1112"/>
  </r>
  <r>
    <x v="15"/>
    <x v="11"/>
    <x v="87"/>
  </r>
  <r>
    <x v="15"/>
    <x v="12"/>
    <x v="1154"/>
  </r>
  <r>
    <x v="15"/>
    <x v="13"/>
    <x v="136"/>
  </r>
  <r>
    <x v="16"/>
    <x v="0"/>
    <x v="82"/>
  </r>
  <r>
    <x v="16"/>
    <x v="1"/>
    <x v="1157"/>
  </r>
  <r>
    <x v="16"/>
    <x v="2"/>
    <x v="996"/>
  </r>
  <r>
    <x v="16"/>
    <x v="3"/>
    <x v="1158"/>
  </r>
  <r>
    <x v="16"/>
    <x v="4"/>
    <x v="1133"/>
  </r>
  <r>
    <x v="16"/>
    <x v="5"/>
    <x v="5"/>
  </r>
  <r>
    <x v="16"/>
    <x v="6"/>
    <x v="5"/>
  </r>
  <r>
    <x v="16"/>
    <x v="7"/>
    <x v="5"/>
  </r>
  <r>
    <x v="16"/>
    <x v="8"/>
    <x v="5"/>
  </r>
  <r>
    <x v="16"/>
    <x v="9"/>
    <x v="6"/>
  </r>
  <r>
    <x v="16"/>
    <x v="10"/>
    <x v="1112"/>
  </r>
  <r>
    <x v="16"/>
    <x v="11"/>
    <x v="87"/>
  </r>
  <r>
    <x v="16"/>
    <x v="12"/>
    <x v="1159"/>
  </r>
  <r>
    <x v="16"/>
    <x v="13"/>
    <x v="1160"/>
  </r>
  <r>
    <x v="17"/>
    <x v="0"/>
    <x v="82"/>
  </r>
  <r>
    <x v="17"/>
    <x v="1"/>
    <x v="1161"/>
  </r>
  <r>
    <x v="17"/>
    <x v="2"/>
    <x v="1158"/>
  </r>
  <r>
    <x v="17"/>
    <x v="3"/>
    <x v="1116"/>
  </r>
  <r>
    <x v="17"/>
    <x v="4"/>
    <x v="1162"/>
  </r>
  <r>
    <x v="17"/>
    <x v="5"/>
    <x v="5"/>
  </r>
  <r>
    <x v="17"/>
    <x v="6"/>
    <x v="5"/>
  </r>
  <r>
    <x v="17"/>
    <x v="7"/>
    <x v="5"/>
  </r>
  <r>
    <x v="17"/>
    <x v="8"/>
    <x v="5"/>
  </r>
  <r>
    <x v="17"/>
    <x v="9"/>
    <x v="6"/>
  </r>
  <r>
    <x v="17"/>
    <x v="10"/>
    <x v="1112"/>
  </r>
  <r>
    <x v="17"/>
    <x v="11"/>
    <x v="87"/>
  </r>
  <r>
    <x v="17"/>
    <x v="12"/>
    <x v="1159"/>
  </r>
  <r>
    <x v="17"/>
    <x v="13"/>
    <x v="1163"/>
  </r>
  <r>
    <x v="7"/>
    <x v="0"/>
    <x v="82"/>
  </r>
  <r>
    <x v="7"/>
    <x v="1"/>
    <x v="1164"/>
  </r>
  <r>
    <x v="7"/>
    <x v="2"/>
    <x v="1165"/>
  </r>
  <r>
    <x v="7"/>
    <x v="3"/>
    <x v="1166"/>
  </r>
  <r>
    <x v="7"/>
    <x v="4"/>
    <x v="1167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112"/>
  </r>
  <r>
    <x v="7"/>
    <x v="11"/>
    <x v="87"/>
  </r>
  <r>
    <x v="7"/>
    <x v="12"/>
    <x v="1159"/>
  </r>
  <r>
    <x v="7"/>
    <x v="13"/>
    <x v="1120"/>
  </r>
  <r>
    <x v="58"/>
    <x v="0"/>
    <x v="82"/>
  </r>
  <r>
    <x v="58"/>
    <x v="1"/>
    <x v="1168"/>
  </r>
  <r>
    <x v="58"/>
    <x v="2"/>
    <x v="1169"/>
  </r>
  <r>
    <x v="58"/>
    <x v="3"/>
    <x v="1170"/>
  </r>
  <r>
    <x v="58"/>
    <x v="4"/>
    <x v="1171"/>
  </r>
  <r>
    <x v="58"/>
    <x v="5"/>
    <x v="5"/>
  </r>
  <r>
    <x v="58"/>
    <x v="6"/>
    <x v="5"/>
  </r>
  <r>
    <x v="58"/>
    <x v="7"/>
    <x v="5"/>
  </r>
  <r>
    <x v="58"/>
    <x v="8"/>
    <x v="5"/>
  </r>
  <r>
    <x v="58"/>
    <x v="9"/>
    <x v="6"/>
  </r>
  <r>
    <x v="58"/>
    <x v="10"/>
    <x v="1112"/>
  </r>
  <r>
    <x v="58"/>
    <x v="11"/>
    <x v="87"/>
  </r>
  <r>
    <x v="58"/>
    <x v="12"/>
    <x v="1159"/>
  </r>
  <r>
    <x v="58"/>
    <x v="13"/>
    <x v="1172"/>
  </r>
  <r>
    <x v="4"/>
    <x v="0"/>
    <x v="82"/>
  </r>
  <r>
    <x v="4"/>
    <x v="1"/>
    <x v="1173"/>
  </r>
  <r>
    <x v="4"/>
    <x v="2"/>
    <x v="1174"/>
  </r>
  <r>
    <x v="4"/>
    <x v="3"/>
    <x v="1175"/>
  </r>
  <r>
    <x v="4"/>
    <x v="4"/>
    <x v="1176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112"/>
  </r>
  <r>
    <x v="4"/>
    <x v="11"/>
    <x v="141"/>
  </r>
  <r>
    <x v="4"/>
    <x v="12"/>
    <x v="412"/>
  </r>
  <r>
    <x v="4"/>
    <x v="13"/>
    <x v="1177"/>
  </r>
  <r>
    <x v="5"/>
    <x v="0"/>
    <x v="82"/>
  </r>
  <r>
    <x v="5"/>
    <x v="1"/>
    <x v="1178"/>
  </r>
  <r>
    <x v="5"/>
    <x v="2"/>
    <x v="1166"/>
  </r>
  <r>
    <x v="5"/>
    <x v="3"/>
    <x v="1179"/>
  </r>
  <r>
    <x v="5"/>
    <x v="4"/>
    <x v="112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112"/>
  </r>
  <r>
    <x v="5"/>
    <x v="11"/>
    <x v="141"/>
  </r>
  <r>
    <x v="5"/>
    <x v="12"/>
    <x v="412"/>
  </r>
  <r>
    <x v="5"/>
    <x v="13"/>
    <x v="1180"/>
  </r>
  <r>
    <x v="12"/>
    <x v="0"/>
    <x v="82"/>
  </r>
  <r>
    <x v="12"/>
    <x v="1"/>
    <x v="1181"/>
  </r>
  <r>
    <x v="12"/>
    <x v="2"/>
    <x v="1165"/>
  </r>
  <r>
    <x v="12"/>
    <x v="3"/>
    <x v="1166"/>
  </r>
  <r>
    <x v="12"/>
    <x v="4"/>
    <x v="1167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1112"/>
  </r>
  <r>
    <x v="12"/>
    <x v="11"/>
    <x v="141"/>
  </r>
  <r>
    <x v="12"/>
    <x v="12"/>
    <x v="412"/>
  </r>
  <r>
    <x v="12"/>
    <x v="13"/>
    <x v="1182"/>
  </r>
  <r>
    <x v="13"/>
    <x v="0"/>
    <x v="82"/>
  </r>
  <r>
    <x v="13"/>
    <x v="1"/>
    <x v="1183"/>
  </r>
  <r>
    <x v="13"/>
    <x v="2"/>
    <x v="1184"/>
  </r>
  <r>
    <x v="13"/>
    <x v="3"/>
    <x v="1185"/>
  </r>
  <r>
    <x v="13"/>
    <x v="4"/>
    <x v="1132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1112"/>
  </r>
  <r>
    <x v="13"/>
    <x v="11"/>
    <x v="141"/>
  </r>
  <r>
    <x v="13"/>
    <x v="12"/>
    <x v="412"/>
  </r>
  <r>
    <x v="13"/>
    <x v="13"/>
    <x v="1186"/>
  </r>
  <r>
    <x v="5"/>
    <x v="0"/>
    <x v="168"/>
  </r>
  <r>
    <x v="5"/>
    <x v="1"/>
    <x v="1187"/>
  </r>
  <r>
    <x v="5"/>
    <x v="2"/>
    <x v="1179"/>
  </r>
  <r>
    <x v="5"/>
    <x v="3"/>
    <x v="1188"/>
  </r>
  <r>
    <x v="5"/>
    <x v="4"/>
    <x v="1189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112"/>
  </r>
  <r>
    <x v="5"/>
    <x v="11"/>
    <x v="87"/>
  </r>
  <r>
    <x v="5"/>
    <x v="12"/>
    <x v="1190"/>
  </r>
  <r>
    <x v="5"/>
    <x v="13"/>
    <x v="1191"/>
  </r>
  <r>
    <x v="6"/>
    <x v="0"/>
    <x v="168"/>
  </r>
  <r>
    <x v="6"/>
    <x v="1"/>
    <x v="1192"/>
  </r>
  <r>
    <x v="6"/>
    <x v="2"/>
    <x v="1193"/>
  </r>
  <r>
    <x v="6"/>
    <x v="3"/>
    <x v="1194"/>
  </r>
  <r>
    <x v="6"/>
    <x v="4"/>
    <x v="1195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112"/>
  </r>
  <r>
    <x v="6"/>
    <x v="11"/>
    <x v="141"/>
  </r>
  <r>
    <x v="6"/>
    <x v="12"/>
    <x v="412"/>
  </r>
  <r>
    <x v="6"/>
    <x v="13"/>
    <x v="1196"/>
  </r>
  <r>
    <x v="7"/>
    <x v="0"/>
    <x v="168"/>
  </r>
  <r>
    <x v="7"/>
    <x v="1"/>
    <x v="1197"/>
  </r>
  <r>
    <x v="7"/>
    <x v="2"/>
    <x v="1198"/>
  </r>
  <r>
    <x v="7"/>
    <x v="3"/>
    <x v="1199"/>
  </r>
  <r>
    <x v="7"/>
    <x v="4"/>
    <x v="1200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112"/>
  </r>
  <r>
    <x v="7"/>
    <x v="11"/>
    <x v="141"/>
  </r>
  <r>
    <x v="7"/>
    <x v="12"/>
    <x v="412"/>
  </r>
  <r>
    <x v="7"/>
    <x v="13"/>
    <x v="1201"/>
  </r>
  <r>
    <x v="8"/>
    <x v="0"/>
    <x v="168"/>
  </r>
  <r>
    <x v="8"/>
    <x v="1"/>
    <x v="1202"/>
  </r>
  <r>
    <x v="8"/>
    <x v="2"/>
    <x v="1128"/>
  </r>
  <r>
    <x v="8"/>
    <x v="3"/>
    <x v="1203"/>
  </r>
  <r>
    <x v="8"/>
    <x v="4"/>
    <x v="1204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112"/>
  </r>
  <r>
    <x v="8"/>
    <x v="11"/>
    <x v="141"/>
  </r>
  <r>
    <x v="8"/>
    <x v="12"/>
    <x v="412"/>
  </r>
  <r>
    <x v="8"/>
    <x v="13"/>
    <x v="1205"/>
  </r>
  <r>
    <x v="9"/>
    <x v="0"/>
    <x v="168"/>
  </r>
  <r>
    <x v="9"/>
    <x v="1"/>
    <x v="1206"/>
  </r>
  <r>
    <x v="9"/>
    <x v="2"/>
    <x v="1174"/>
  </r>
  <r>
    <x v="9"/>
    <x v="3"/>
    <x v="1207"/>
  </r>
  <r>
    <x v="9"/>
    <x v="4"/>
    <x v="1208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112"/>
  </r>
  <r>
    <x v="9"/>
    <x v="11"/>
    <x v="141"/>
  </r>
  <r>
    <x v="9"/>
    <x v="12"/>
    <x v="412"/>
  </r>
  <r>
    <x v="9"/>
    <x v="13"/>
    <x v="403"/>
  </r>
  <r>
    <x v="18"/>
    <x v="0"/>
    <x v="168"/>
  </r>
  <r>
    <x v="18"/>
    <x v="1"/>
    <x v="1209"/>
  </r>
  <r>
    <x v="18"/>
    <x v="2"/>
    <x v="1210"/>
  </r>
  <r>
    <x v="18"/>
    <x v="3"/>
    <x v="1211"/>
  </r>
  <r>
    <x v="18"/>
    <x v="4"/>
    <x v="1212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112"/>
  </r>
  <r>
    <x v="18"/>
    <x v="11"/>
    <x v="141"/>
  </r>
  <r>
    <x v="18"/>
    <x v="12"/>
    <x v="173"/>
  </r>
  <r>
    <x v="18"/>
    <x v="13"/>
    <x v="592"/>
  </r>
  <r>
    <x v="19"/>
    <x v="0"/>
    <x v="168"/>
  </r>
  <r>
    <x v="19"/>
    <x v="1"/>
    <x v="1213"/>
  </r>
  <r>
    <x v="19"/>
    <x v="2"/>
    <x v="1214"/>
  </r>
  <r>
    <x v="19"/>
    <x v="3"/>
    <x v="1215"/>
  </r>
  <r>
    <x v="19"/>
    <x v="4"/>
    <x v="1216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112"/>
  </r>
  <r>
    <x v="19"/>
    <x v="11"/>
    <x v="141"/>
  </r>
  <r>
    <x v="19"/>
    <x v="12"/>
    <x v="1217"/>
  </r>
  <r>
    <x v="19"/>
    <x v="13"/>
    <x v="1218"/>
  </r>
  <r>
    <x v="20"/>
    <x v="0"/>
    <x v="168"/>
  </r>
  <r>
    <x v="20"/>
    <x v="1"/>
    <x v="1219"/>
  </r>
  <r>
    <x v="20"/>
    <x v="2"/>
    <x v="1220"/>
  </r>
  <r>
    <x v="20"/>
    <x v="3"/>
    <x v="1221"/>
  </r>
  <r>
    <x v="20"/>
    <x v="4"/>
    <x v="1222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112"/>
  </r>
  <r>
    <x v="20"/>
    <x v="11"/>
    <x v="141"/>
  </r>
  <r>
    <x v="20"/>
    <x v="12"/>
    <x v="173"/>
  </r>
  <r>
    <x v="20"/>
    <x v="13"/>
    <x v="1223"/>
  </r>
  <r>
    <x v="21"/>
    <x v="0"/>
    <x v="168"/>
  </r>
  <r>
    <x v="21"/>
    <x v="1"/>
    <x v="1224"/>
  </r>
  <r>
    <x v="21"/>
    <x v="2"/>
    <x v="1225"/>
  </r>
  <r>
    <x v="21"/>
    <x v="3"/>
    <x v="1226"/>
  </r>
  <r>
    <x v="21"/>
    <x v="4"/>
    <x v="1227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112"/>
  </r>
  <r>
    <x v="21"/>
    <x v="11"/>
    <x v="141"/>
  </r>
  <r>
    <x v="21"/>
    <x v="12"/>
    <x v="173"/>
  </r>
  <r>
    <x v="21"/>
    <x v="13"/>
    <x v="1228"/>
  </r>
  <r>
    <x v="22"/>
    <x v="0"/>
    <x v="168"/>
  </r>
  <r>
    <x v="22"/>
    <x v="1"/>
    <x v="1229"/>
  </r>
  <r>
    <x v="22"/>
    <x v="2"/>
    <x v="1230"/>
  </r>
  <r>
    <x v="22"/>
    <x v="3"/>
    <x v="5"/>
  </r>
  <r>
    <x v="22"/>
    <x v="4"/>
    <x v="1231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112"/>
  </r>
  <r>
    <x v="22"/>
    <x v="11"/>
    <x v="141"/>
  </r>
  <r>
    <x v="22"/>
    <x v="12"/>
    <x v="1217"/>
  </r>
  <r>
    <x v="22"/>
    <x v="13"/>
    <x v="1003"/>
  </r>
  <r>
    <x v="24"/>
    <x v="0"/>
    <x v="168"/>
  </r>
  <r>
    <x v="24"/>
    <x v="1"/>
    <x v="1232"/>
  </r>
  <r>
    <x v="24"/>
    <x v="2"/>
    <x v="1233"/>
  </r>
  <r>
    <x v="24"/>
    <x v="3"/>
    <x v="1234"/>
  </r>
  <r>
    <x v="24"/>
    <x v="4"/>
    <x v="1235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112"/>
  </r>
  <r>
    <x v="24"/>
    <x v="11"/>
    <x v="141"/>
  </r>
  <r>
    <x v="24"/>
    <x v="12"/>
    <x v="1236"/>
  </r>
  <r>
    <x v="24"/>
    <x v="13"/>
    <x v="1237"/>
  </r>
  <r>
    <x v="0"/>
    <x v="0"/>
    <x v="0"/>
  </r>
  <r>
    <x v="0"/>
    <x v="1"/>
    <x v="1238"/>
  </r>
  <r>
    <x v="0"/>
    <x v="2"/>
    <x v="377"/>
  </r>
  <r>
    <x v="0"/>
    <x v="3"/>
    <x v="1239"/>
  </r>
  <r>
    <x v="0"/>
    <x v="4"/>
    <x v="1240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241"/>
  </r>
  <r>
    <x v="0"/>
    <x v="11"/>
    <x v="8"/>
  </r>
  <r>
    <x v="0"/>
    <x v="12"/>
    <x v="1242"/>
  </r>
  <r>
    <x v="0"/>
    <x v="13"/>
    <x v="1191"/>
  </r>
  <r>
    <x v="1"/>
    <x v="0"/>
    <x v="0"/>
  </r>
  <r>
    <x v="1"/>
    <x v="1"/>
    <x v="1243"/>
  </r>
  <r>
    <x v="1"/>
    <x v="2"/>
    <x v="1244"/>
  </r>
  <r>
    <x v="1"/>
    <x v="3"/>
    <x v="1245"/>
  </r>
  <r>
    <x v="1"/>
    <x v="4"/>
    <x v="1246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241"/>
  </r>
  <r>
    <x v="1"/>
    <x v="11"/>
    <x v="8"/>
  </r>
  <r>
    <x v="1"/>
    <x v="12"/>
    <x v="1242"/>
  </r>
  <r>
    <x v="1"/>
    <x v="13"/>
    <x v="1191"/>
  </r>
  <r>
    <x v="2"/>
    <x v="0"/>
    <x v="0"/>
  </r>
  <r>
    <x v="2"/>
    <x v="1"/>
    <x v="1247"/>
  </r>
  <r>
    <x v="2"/>
    <x v="2"/>
    <x v="1248"/>
  </r>
  <r>
    <x v="2"/>
    <x v="3"/>
    <x v="387"/>
  </r>
  <r>
    <x v="2"/>
    <x v="4"/>
    <x v="160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241"/>
  </r>
  <r>
    <x v="2"/>
    <x v="11"/>
    <x v="8"/>
  </r>
  <r>
    <x v="2"/>
    <x v="12"/>
    <x v="1242"/>
  </r>
  <r>
    <x v="2"/>
    <x v="13"/>
    <x v="162"/>
  </r>
  <r>
    <x v="3"/>
    <x v="0"/>
    <x v="0"/>
  </r>
  <r>
    <x v="3"/>
    <x v="1"/>
    <x v="1249"/>
  </r>
  <r>
    <x v="3"/>
    <x v="2"/>
    <x v="1250"/>
  </r>
  <r>
    <x v="3"/>
    <x v="3"/>
    <x v="1251"/>
  </r>
  <r>
    <x v="3"/>
    <x v="4"/>
    <x v="1252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241"/>
  </r>
  <r>
    <x v="3"/>
    <x v="11"/>
    <x v="8"/>
  </r>
  <r>
    <x v="3"/>
    <x v="12"/>
    <x v="1242"/>
  </r>
  <r>
    <x v="3"/>
    <x v="13"/>
    <x v="1253"/>
  </r>
  <r>
    <x v="4"/>
    <x v="0"/>
    <x v="0"/>
  </r>
  <r>
    <x v="4"/>
    <x v="1"/>
    <x v="1254"/>
  </r>
  <r>
    <x v="4"/>
    <x v="2"/>
    <x v="1255"/>
  </r>
  <r>
    <x v="4"/>
    <x v="3"/>
    <x v="1256"/>
  </r>
  <r>
    <x v="4"/>
    <x v="4"/>
    <x v="1257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241"/>
  </r>
  <r>
    <x v="4"/>
    <x v="11"/>
    <x v="8"/>
  </r>
  <r>
    <x v="4"/>
    <x v="12"/>
    <x v="1242"/>
  </r>
  <r>
    <x v="4"/>
    <x v="13"/>
    <x v="1258"/>
  </r>
  <r>
    <x v="5"/>
    <x v="0"/>
    <x v="0"/>
  </r>
  <r>
    <x v="5"/>
    <x v="1"/>
    <x v="1259"/>
  </r>
  <r>
    <x v="5"/>
    <x v="2"/>
    <x v="1260"/>
  </r>
  <r>
    <x v="5"/>
    <x v="3"/>
    <x v="1261"/>
  </r>
  <r>
    <x v="5"/>
    <x v="4"/>
    <x v="1262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241"/>
  </r>
  <r>
    <x v="5"/>
    <x v="11"/>
    <x v="8"/>
  </r>
  <r>
    <x v="5"/>
    <x v="12"/>
    <x v="1263"/>
  </r>
  <r>
    <x v="5"/>
    <x v="13"/>
    <x v="1264"/>
  </r>
  <r>
    <x v="6"/>
    <x v="0"/>
    <x v="0"/>
  </r>
  <r>
    <x v="6"/>
    <x v="1"/>
    <x v="1265"/>
  </r>
  <r>
    <x v="6"/>
    <x v="2"/>
    <x v="1266"/>
  </r>
  <r>
    <x v="6"/>
    <x v="3"/>
    <x v="1267"/>
  </r>
  <r>
    <x v="6"/>
    <x v="4"/>
    <x v="1268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241"/>
  </r>
  <r>
    <x v="6"/>
    <x v="11"/>
    <x v="8"/>
  </r>
  <r>
    <x v="6"/>
    <x v="12"/>
    <x v="1269"/>
  </r>
  <r>
    <x v="6"/>
    <x v="13"/>
    <x v="1270"/>
  </r>
  <r>
    <x v="7"/>
    <x v="0"/>
    <x v="0"/>
  </r>
  <r>
    <x v="7"/>
    <x v="1"/>
    <x v="1271"/>
  </r>
  <r>
    <x v="7"/>
    <x v="2"/>
    <x v="1272"/>
  </r>
  <r>
    <x v="7"/>
    <x v="3"/>
    <x v="1246"/>
  </r>
  <r>
    <x v="7"/>
    <x v="4"/>
    <x v="1273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241"/>
  </r>
  <r>
    <x v="7"/>
    <x v="11"/>
    <x v="8"/>
  </r>
  <r>
    <x v="7"/>
    <x v="12"/>
    <x v="1269"/>
  </r>
  <r>
    <x v="7"/>
    <x v="13"/>
    <x v="1235"/>
  </r>
  <r>
    <x v="8"/>
    <x v="0"/>
    <x v="0"/>
  </r>
  <r>
    <x v="8"/>
    <x v="1"/>
    <x v="1274"/>
  </r>
  <r>
    <x v="8"/>
    <x v="2"/>
    <x v="704"/>
  </r>
  <r>
    <x v="8"/>
    <x v="3"/>
    <x v="375"/>
  </r>
  <r>
    <x v="8"/>
    <x v="4"/>
    <x v="1275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241"/>
  </r>
  <r>
    <x v="8"/>
    <x v="11"/>
    <x v="8"/>
  </r>
  <r>
    <x v="8"/>
    <x v="12"/>
    <x v="1269"/>
  </r>
  <r>
    <x v="8"/>
    <x v="13"/>
    <x v="1276"/>
  </r>
  <r>
    <x v="9"/>
    <x v="0"/>
    <x v="0"/>
  </r>
  <r>
    <x v="9"/>
    <x v="1"/>
    <x v="1277"/>
  </r>
  <r>
    <x v="9"/>
    <x v="2"/>
    <x v="1278"/>
  </r>
  <r>
    <x v="9"/>
    <x v="3"/>
    <x v="1279"/>
  </r>
  <r>
    <x v="9"/>
    <x v="4"/>
    <x v="1280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241"/>
  </r>
  <r>
    <x v="9"/>
    <x v="11"/>
    <x v="8"/>
  </r>
  <r>
    <x v="9"/>
    <x v="12"/>
    <x v="1269"/>
  </r>
  <r>
    <x v="9"/>
    <x v="13"/>
    <x v="1281"/>
  </r>
  <r>
    <x v="18"/>
    <x v="0"/>
    <x v="0"/>
  </r>
  <r>
    <x v="18"/>
    <x v="1"/>
    <x v="1282"/>
  </r>
  <r>
    <x v="18"/>
    <x v="2"/>
    <x v="1283"/>
  </r>
  <r>
    <x v="18"/>
    <x v="3"/>
    <x v="899"/>
  </r>
  <r>
    <x v="18"/>
    <x v="4"/>
    <x v="1284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241"/>
  </r>
  <r>
    <x v="18"/>
    <x v="11"/>
    <x v="8"/>
  </r>
  <r>
    <x v="18"/>
    <x v="12"/>
    <x v="1269"/>
  </r>
  <r>
    <x v="18"/>
    <x v="13"/>
    <x v="1114"/>
  </r>
  <r>
    <x v="19"/>
    <x v="0"/>
    <x v="0"/>
  </r>
  <r>
    <x v="19"/>
    <x v="1"/>
    <x v="1285"/>
  </r>
  <r>
    <x v="19"/>
    <x v="2"/>
    <x v="1286"/>
  </r>
  <r>
    <x v="19"/>
    <x v="3"/>
    <x v="1287"/>
  </r>
  <r>
    <x v="19"/>
    <x v="4"/>
    <x v="578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241"/>
  </r>
  <r>
    <x v="19"/>
    <x v="11"/>
    <x v="8"/>
  </r>
  <r>
    <x v="19"/>
    <x v="12"/>
    <x v="1269"/>
  </r>
  <r>
    <x v="19"/>
    <x v="13"/>
    <x v="1288"/>
  </r>
  <r>
    <x v="20"/>
    <x v="0"/>
    <x v="0"/>
  </r>
  <r>
    <x v="20"/>
    <x v="1"/>
    <x v="1289"/>
  </r>
  <r>
    <x v="20"/>
    <x v="2"/>
    <x v="1287"/>
  </r>
  <r>
    <x v="20"/>
    <x v="3"/>
    <x v="596"/>
  </r>
  <r>
    <x v="20"/>
    <x v="4"/>
    <x v="1290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241"/>
  </r>
  <r>
    <x v="20"/>
    <x v="11"/>
    <x v="8"/>
  </r>
  <r>
    <x v="20"/>
    <x v="12"/>
    <x v="1269"/>
  </r>
  <r>
    <x v="20"/>
    <x v="13"/>
    <x v="1291"/>
  </r>
  <r>
    <x v="21"/>
    <x v="0"/>
    <x v="0"/>
  </r>
  <r>
    <x v="21"/>
    <x v="1"/>
    <x v="1292"/>
  </r>
  <r>
    <x v="21"/>
    <x v="2"/>
    <x v="1293"/>
  </r>
  <r>
    <x v="21"/>
    <x v="3"/>
    <x v="1294"/>
  </r>
  <r>
    <x v="21"/>
    <x v="4"/>
    <x v="1295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241"/>
  </r>
  <r>
    <x v="21"/>
    <x v="11"/>
    <x v="8"/>
  </r>
  <r>
    <x v="21"/>
    <x v="12"/>
    <x v="1269"/>
  </r>
  <r>
    <x v="21"/>
    <x v="13"/>
    <x v="1296"/>
  </r>
  <r>
    <x v="22"/>
    <x v="0"/>
    <x v="0"/>
  </r>
  <r>
    <x v="22"/>
    <x v="1"/>
    <x v="1297"/>
  </r>
  <r>
    <x v="22"/>
    <x v="2"/>
    <x v="606"/>
  </r>
  <r>
    <x v="22"/>
    <x v="3"/>
    <x v="1298"/>
  </r>
  <r>
    <x v="22"/>
    <x v="4"/>
    <x v="1299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241"/>
  </r>
  <r>
    <x v="22"/>
    <x v="11"/>
    <x v="8"/>
  </r>
  <r>
    <x v="22"/>
    <x v="12"/>
    <x v="1269"/>
  </r>
  <r>
    <x v="22"/>
    <x v="13"/>
    <x v="1300"/>
  </r>
  <r>
    <x v="23"/>
    <x v="0"/>
    <x v="0"/>
  </r>
  <r>
    <x v="23"/>
    <x v="1"/>
    <x v="1301"/>
  </r>
  <r>
    <x v="23"/>
    <x v="2"/>
    <x v="1302"/>
  </r>
  <r>
    <x v="23"/>
    <x v="3"/>
    <x v="1303"/>
  </r>
  <r>
    <x v="23"/>
    <x v="4"/>
    <x v="1304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1241"/>
  </r>
  <r>
    <x v="23"/>
    <x v="11"/>
    <x v="8"/>
  </r>
  <r>
    <x v="23"/>
    <x v="12"/>
    <x v="1305"/>
  </r>
  <r>
    <x v="23"/>
    <x v="13"/>
    <x v="1306"/>
  </r>
  <r>
    <x v="24"/>
    <x v="0"/>
    <x v="0"/>
  </r>
  <r>
    <x v="24"/>
    <x v="1"/>
    <x v="1307"/>
  </r>
  <r>
    <x v="24"/>
    <x v="2"/>
    <x v="1308"/>
  </r>
  <r>
    <x v="24"/>
    <x v="3"/>
    <x v="1309"/>
  </r>
  <r>
    <x v="24"/>
    <x v="4"/>
    <x v="1310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241"/>
  </r>
  <r>
    <x v="24"/>
    <x v="11"/>
    <x v="8"/>
  </r>
  <r>
    <x v="24"/>
    <x v="12"/>
    <x v="1305"/>
  </r>
  <r>
    <x v="24"/>
    <x v="13"/>
    <x v="1311"/>
  </r>
  <r>
    <x v="25"/>
    <x v="0"/>
    <x v="0"/>
  </r>
  <r>
    <x v="25"/>
    <x v="1"/>
    <x v="1312"/>
  </r>
  <r>
    <x v="25"/>
    <x v="2"/>
    <x v="1313"/>
  </r>
  <r>
    <x v="25"/>
    <x v="3"/>
    <x v="1314"/>
  </r>
  <r>
    <x v="25"/>
    <x v="4"/>
    <x v="1096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1241"/>
  </r>
  <r>
    <x v="25"/>
    <x v="11"/>
    <x v="8"/>
  </r>
  <r>
    <x v="25"/>
    <x v="12"/>
    <x v="1305"/>
  </r>
  <r>
    <x v="25"/>
    <x v="13"/>
    <x v="1315"/>
  </r>
  <r>
    <x v="26"/>
    <x v="0"/>
    <x v="0"/>
  </r>
  <r>
    <x v="26"/>
    <x v="1"/>
    <x v="1316"/>
  </r>
  <r>
    <x v="26"/>
    <x v="2"/>
    <x v="1317"/>
  </r>
  <r>
    <x v="26"/>
    <x v="3"/>
    <x v="1318"/>
  </r>
  <r>
    <x v="26"/>
    <x v="4"/>
    <x v="1319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1241"/>
  </r>
  <r>
    <x v="26"/>
    <x v="11"/>
    <x v="8"/>
  </r>
  <r>
    <x v="26"/>
    <x v="12"/>
    <x v="1305"/>
  </r>
  <r>
    <x v="26"/>
    <x v="13"/>
    <x v="1320"/>
  </r>
  <r>
    <x v="27"/>
    <x v="0"/>
    <x v="0"/>
  </r>
  <r>
    <x v="27"/>
    <x v="1"/>
    <x v="1321"/>
  </r>
  <r>
    <x v="27"/>
    <x v="2"/>
    <x v="1322"/>
  </r>
  <r>
    <x v="27"/>
    <x v="3"/>
    <x v="1323"/>
  </r>
  <r>
    <x v="27"/>
    <x v="4"/>
    <x v="1324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1241"/>
  </r>
  <r>
    <x v="27"/>
    <x v="11"/>
    <x v="8"/>
  </r>
  <r>
    <x v="27"/>
    <x v="12"/>
    <x v="1305"/>
  </r>
  <r>
    <x v="27"/>
    <x v="13"/>
    <x v="1325"/>
  </r>
  <r>
    <x v="59"/>
    <x v="0"/>
    <x v="53"/>
  </r>
  <r>
    <x v="59"/>
    <x v="1"/>
    <x v="1326"/>
  </r>
  <r>
    <x v="59"/>
    <x v="2"/>
    <x v="55"/>
  </r>
  <r>
    <x v="59"/>
    <x v="3"/>
    <x v="55"/>
  </r>
  <r>
    <x v="59"/>
    <x v="4"/>
    <x v="1327"/>
  </r>
  <r>
    <x v="59"/>
    <x v="5"/>
    <x v="5"/>
  </r>
  <r>
    <x v="59"/>
    <x v="6"/>
    <x v="5"/>
  </r>
  <r>
    <x v="59"/>
    <x v="7"/>
    <x v="5"/>
  </r>
  <r>
    <x v="59"/>
    <x v="8"/>
    <x v="5"/>
  </r>
  <r>
    <x v="59"/>
    <x v="9"/>
    <x v="6"/>
  </r>
  <r>
    <x v="59"/>
    <x v="10"/>
    <x v="1241"/>
  </r>
  <r>
    <x v="59"/>
    <x v="11"/>
    <x v="8"/>
  </r>
  <r>
    <x v="59"/>
    <x v="12"/>
    <x v="1328"/>
  </r>
  <r>
    <x v="59"/>
    <x v="13"/>
    <x v="1329"/>
  </r>
  <r>
    <x v="60"/>
    <x v="0"/>
    <x v="53"/>
  </r>
  <r>
    <x v="60"/>
    <x v="1"/>
    <x v="1330"/>
  </r>
  <r>
    <x v="60"/>
    <x v="2"/>
    <x v="55"/>
  </r>
  <r>
    <x v="60"/>
    <x v="3"/>
    <x v="55"/>
  </r>
  <r>
    <x v="60"/>
    <x v="4"/>
    <x v="783"/>
  </r>
  <r>
    <x v="60"/>
    <x v="5"/>
    <x v="5"/>
  </r>
  <r>
    <x v="60"/>
    <x v="6"/>
    <x v="5"/>
  </r>
  <r>
    <x v="60"/>
    <x v="7"/>
    <x v="5"/>
  </r>
  <r>
    <x v="60"/>
    <x v="8"/>
    <x v="5"/>
  </r>
  <r>
    <x v="60"/>
    <x v="9"/>
    <x v="6"/>
  </r>
  <r>
    <x v="60"/>
    <x v="10"/>
    <x v="1241"/>
  </r>
  <r>
    <x v="60"/>
    <x v="11"/>
    <x v="8"/>
  </r>
  <r>
    <x v="60"/>
    <x v="12"/>
    <x v="521"/>
  </r>
  <r>
    <x v="60"/>
    <x v="13"/>
    <x v="1331"/>
  </r>
  <r>
    <x v="0"/>
    <x v="0"/>
    <x v="53"/>
  </r>
  <r>
    <x v="0"/>
    <x v="1"/>
    <x v="1332"/>
  </r>
  <r>
    <x v="0"/>
    <x v="2"/>
    <x v="55"/>
  </r>
  <r>
    <x v="0"/>
    <x v="3"/>
    <x v="55"/>
  </r>
  <r>
    <x v="0"/>
    <x v="4"/>
    <x v="1333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241"/>
  </r>
  <r>
    <x v="0"/>
    <x v="11"/>
    <x v="8"/>
  </r>
  <r>
    <x v="0"/>
    <x v="12"/>
    <x v="521"/>
  </r>
  <r>
    <x v="0"/>
    <x v="13"/>
    <x v="1047"/>
  </r>
  <r>
    <x v="1"/>
    <x v="0"/>
    <x v="53"/>
  </r>
  <r>
    <x v="1"/>
    <x v="1"/>
    <x v="1334"/>
  </r>
  <r>
    <x v="1"/>
    <x v="2"/>
    <x v="55"/>
  </r>
  <r>
    <x v="1"/>
    <x v="3"/>
    <x v="55"/>
  </r>
  <r>
    <x v="1"/>
    <x v="4"/>
    <x v="1335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241"/>
  </r>
  <r>
    <x v="1"/>
    <x v="11"/>
    <x v="8"/>
  </r>
  <r>
    <x v="1"/>
    <x v="12"/>
    <x v="1336"/>
  </r>
  <r>
    <x v="1"/>
    <x v="13"/>
    <x v="969"/>
  </r>
  <r>
    <x v="2"/>
    <x v="0"/>
    <x v="53"/>
  </r>
  <r>
    <x v="2"/>
    <x v="1"/>
    <x v="1337"/>
  </r>
  <r>
    <x v="2"/>
    <x v="2"/>
    <x v="55"/>
  </r>
  <r>
    <x v="2"/>
    <x v="3"/>
    <x v="55"/>
  </r>
  <r>
    <x v="2"/>
    <x v="4"/>
    <x v="975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241"/>
  </r>
  <r>
    <x v="2"/>
    <x v="11"/>
    <x v="8"/>
  </r>
  <r>
    <x v="2"/>
    <x v="12"/>
    <x v="521"/>
  </r>
  <r>
    <x v="2"/>
    <x v="13"/>
    <x v="1338"/>
  </r>
  <r>
    <x v="3"/>
    <x v="0"/>
    <x v="53"/>
  </r>
  <r>
    <x v="3"/>
    <x v="1"/>
    <x v="1339"/>
  </r>
  <r>
    <x v="3"/>
    <x v="2"/>
    <x v="55"/>
  </r>
  <r>
    <x v="3"/>
    <x v="3"/>
    <x v="55"/>
  </r>
  <r>
    <x v="3"/>
    <x v="4"/>
    <x v="1340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241"/>
  </r>
  <r>
    <x v="3"/>
    <x v="11"/>
    <x v="8"/>
  </r>
  <r>
    <x v="3"/>
    <x v="12"/>
    <x v="521"/>
  </r>
  <r>
    <x v="3"/>
    <x v="13"/>
    <x v="1341"/>
  </r>
  <r>
    <x v="3"/>
    <x v="0"/>
    <x v="82"/>
  </r>
  <r>
    <x v="3"/>
    <x v="1"/>
    <x v="1342"/>
  </r>
  <r>
    <x v="3"/>
    <x v="2"/>
    <x v="1343"/>
  </r>
  <r>
    <x v="3"/>
    <x v="3"/>
    <x v="1344"/>
  </r>
  <r>
    <x v="3"/>
    <x v="4"/>
    <x v="1345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241"/>
  </r>
  <r>
    <x v="3"/>
    <x v="11"/>
    <x v="87"/>
  </r>
  <r>
    <x v="3"/>
    <x v="12"/>
    <x v="1346"/>
  </r>
  <r>
    <x v="3"/>
    <x v="13"/>
    <x v="1347"/>
  </r>
  <r>
    <x v="4"/>
    <x v="0"/>
    <x v="82"/>
  </r>
  <r>
    <x v="4"/>
    <x v="1"/>
    <x v="1348"/>
  </r>
  <r>
    <x v="4"/>
    <x v="2"/>
    <x v="901"/>
  </r>
  <r>
    <x v="4"/>
    <x v="3"/>
    <x v="1349"/>
  </r>
  <r>
    <x v="4"/>
    <x v="4"/>
    <x v="900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241"/>
  </r>
  <r>
    <x v="4"/>
    <x v="11"/>
    <x v="87"/>
  </r>
  <r>
    <x v="4"/>
    <x v="12"/>
    <x v="1346"/>
  </r>
  <r>
    <x v="4"/>
    <x v="13"/>
    <x v="1350"/>
  </r>
  <r>
    <x v="5"/>
    <x v="0"/>
    <x v="82"/>
  </r>
  <r>
    <x v="5"/>
    <x v="1"/>
    <x v="1351"/>
  </r>
  <r>
    <x v="5"/>
    <x v="2"/>
    <x v="1352"/>
  </r>
  <r>
    <x v="5"/>
    <x v="3"/>
    <x v="1353"/>
  </r>
  <r>
    <x v="5"/>
    <x v="4"/>
    <x v="1354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241"/>
  </r>
  <r>
    <x v="5"/>
    <x v="11"/>
    <x v="87"/>
  </r>
  <r>
    <x v="5"/>
    <x v="12"/>
    <x v="1346"/>
  </r>
  <r>
    <x v="5"/>
    <x v="13"/>
    <x v="1355"/>
  </r>
  <r>
    <x v="12"/>
    <x v="0"/>
    <x v="82"/>
  </r>
  <r>
    <x v="12"/>
    <x v="1"/>
    <x v="1356"/>
  </r>
  <r>
    <x v="12"/>
    <x v="2"/>
    <x v="578"/>
  </r>
  <r>
    <x v="12"/>
    <x v="3"/>
    <x v="579"/>
  </r>
  <r>
    <x v="12"/>
    <x v="4"/>
    <x v="580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1241"/>
  </r>
  <r>
    <x v="12"/>
    <x v="11"/>
    <x v="87"/>
  </r>
  <r>
    <x v="12"/>
    <x v="12"/>
    <x v="1346"/>
  </r>
  <r>
    <x v="12"/>
    <x v="13"/>
    <x v="964"/>
  </r>
  <r>
    <x v="13"/>
    <x v="0"/>
    <x v="82"/>
  </r>
  <r>
    <x v="13"/>
    <x v="1"/>
    <x v="1357"/>
  </r>
  <r>
    <x v="13"/>
    <x v="2"/>
    <x v="900"/>
  </r>
  <r>
    <x v="13"/>
    <x v="3"/>
    <x v="1358"/>
  </r>
  <r>
    <x v="13"/>
    <x v="4"/>
    <x v="579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1241"/>
  </r>
  <r>
    <x v="13"/>
    <x v="11"/>
    <x v="87"/>
  </r>
  <r>
    <x v="13"/>
    <x v="12"/>
    <x v="1346"/>
  </r>
  <r>
    <x v="13"/>
    <x v="13"/>
    <x v="1359"/>
  </r>
  <r>
    <x v="14"/>
    <x v="0"/>
    <x v="82"/>
  </r>
  <r>
    <x v="14"/>
    <x v="1"/>
    <x v="1360"/>
  </r>
  <r>
    <x v="14"/>
    <x v="2"/>
    <x v="578"/>
  </r>
  <r>
    <x v="14"/>
    <x v="3"/>
    <x v="579"/>
  </r>
  <r>
    <x v="14"/>
    <x v="4"/>
    <x v="580"/>
  </r>
  <r>
    <x v="14"/>
    <x v="5"/>
    <x v="5"/>
  </r>
  <r>
    <x v="14"/>
    <x v="6"/>
    <x v="5"/>
  </r>
  <r>
    <x v="14"/>
    <x v="7"/>
    <x v="5"/>
  </r>
  <r>
    <x v="14"/>
    <x v="8"/>
    <x v="5"/>
  </r>
  <r>
    <x v="14"/>
    <x v="9"/>
    <x v="6"/>
  </r>
  <r>
    <x v="14"/>
    <x v="10"/>
    <x v="1241"/>
  </r>
  <r>
    <x v="14"/>
    <x v="11"/>
    <x v="87"/>
  </r>
  <r>
    <x v="14"/>
    <x v="12"/>
    <x v="1346"/>
  </r>
  <r>
    <x v="14"/>
    <x v="13"/>
    <x v="1361"/>
  </r>
  <r>
    <x v="6"/>
    <x v="0"/>
    <x v="82"/>
  </r>
  <r>
    <x v="6"/>
    <x v="1"/>
    <x v="1362"/>
  </r>
  <r>
    <x v="6"/>
    <x v="2"/>
    <x v="1284"/>
  </r>
  <r>
    <x v="6"/>
    <x v="3"/>
    <x v="1363"/>
  </r>
  <r>
    <x v="6"/>
    <x v="4"/>
    <x v="128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241"/>
  </r>
  <r>
    <x v="6"/>
    <x v="11"/>
    <x v="87"/>
  </r>
  <r>
    <x v="6"/>
    <x v="12"/>
    <x v="1346"/>
  </r>
  <r>
    <x v="6"/>
    <x v="13"/>
    <x v="1364"/>
  </r>
  <r>
    <x v="15"/>
    <x v="0"/>
    <x v="82"/>
  </r>
  <r>
    <x v="15"/>
    <x v="1"/>
    <x v="1365"/>
  </r>
  <r>
    <x v="15"/>
    <x v="2"/>
    <x v="579"/>
  </r>
  <r>
    <x v="15"/>
    <x v="3"/>
    <x v="1344"/>
  </r>
  <r>
    <x v="15"/>
    <x v="4"/>
    <x v="1358"/>
  </r>
  <r>
    <x v="15"/>
    <x v="5"/>
    <x v="5"/>
  </r>
  <r>
    <x v="15"/>
    <x v="6"/>
    <x v="5"/>
  </r>
  <r>
    <x v="15"/>
    <x v="7"/>
    <x v="5"/>
  </r>
  <r>
    <x v="15"/>
    <x v="8"/>
    <x v="5"/>
  </r>
  <r>
    <x v="15"/>
    <x v="9"/>
    <x v="6"/>
  </r>
  <r>
    <x v="15"/>
    <x v="10"/>
    <x v="1241"/>
  </r>
  <r>
    <x v="15"/>
    <x v="11"/>
    <x v="87"/>
  </r>
  <r>
    <x v="15"/>
    <x v="12"/>
    <x v="1346"/>
  </r>
  <r>
    <x v="15"/>
    <x v="13"/>
    <x v="1366"/>
  </r>
  <r>
    <x v="16"/>
    <x v="0"/>
    <x v="82"/>
  </r>
  <r>
    <x v="16"/>
    <x v="1"/>
    <x v="1367"/>
  </r>
  <r>
    <x v="16"/>
    <x v="2"/>
    <x v="1343"/>
  </r>
  <r>
    <x v="16"/>
    <x v="3"/>
    <x v="1368"/>
  </r>
  <r>
    <x v="16"/>
    <x v="4"/>
    <x v="1290"/>
  </r>
  <r>
    <x v="16"/>
    <x v="5"/>
    <x v="5"/>
  </r>
  <r>
    <x v="16"/>
    <x v="6"/>
    <x v="5"/>
  </r>
  <r>
    <x v="16"/>
    <x v="7"/>
    <x v="5"/>
  </r>
  <r>
    <x v="16"/>
    <x v="8"/>
    <x v="5"/>
  </r>
  <r>
    <x v="16"/>
    <x v="9"/>
    <x v="6"/>
  </r>
  <r>
    <x v="16"/>
    <x v="10"/>
    <x v="1241"/>
  </r>
  <r>
    <x v="16"/>
    <x v="11"/>
    <x v="87"/>
  </r>
  <r>
    <x v="16"/>
    <x v="12"/>
    <x v="1369"/>
  </r>
  <r>
    <x v="16"/>
    <x v="13"/>
    <x v="1370"/>
  </r>
  <r>
    <x v="17"/>
    <x v="0"/>
    <x v="82"/>
  </r>
  <r>
    <x v="17"/>
    <x v="1"/>
    <x v="1371"/>
  </r>
  <r>
    <x v="17"/>
    <x v="2"/>
    <x v="1372"/>
  </r>
  <r>
    <x v="17"/>
    <x v="3"/>
    <x v="1295"/>
  </r>
  <r>
    <x v="17"/>
    <x v="4"/>
    <x v="594"/>
  </r>
  <r>
    <x v="17"/>
    <x v="5"/>
    <x v="5"/>
  </r>
  <r>
    <x v="17"/>
    <x v="6"/>
    <x v="5"/>
  </r>
  <r>
    <x v="17"/>
    <x v="7"/>
    <x v="5"/>
  </r>
  <r>
    <x v="17"/>
    <x v="8"/>
    <x v="5"/>
  </r>
  <r>
    <x v="17"/>
    <x v="9"/>
    <x v="6"/>
  </r>
  <r>
    <x v="17"/>
    <x v="10"/>
    <x v="1241"/>
  </r>
  <r>
    <x v="17"/>
    <x v="11"/>
    <x v="87"/>
  </r>
  <r>
    <x v="17"/>
    <x v="12"/>
    <x v="1369"/>
  </r>
  <r>
    <x v="17"/>
    <x v="13"/>
    <x v="1373"/>
  </r>
  <r>
    <x v="7"/>
    <x v="0"/>
    <x v="82"/>
  </r>
  <r>
    <x v="7"/>
    <x v="1"/>
    <x v="1374"/>
  </r>
  <r>
    <x v="7"/>
    <x v="2"/>
    <x v="1358"/>
  </r>
  <r>
    <x v="7"/>
    <x v="3"/>
    <x v="596"/>
  </r>
  <r>
    <x v="7"/>
    <x v="4"/>
    <x v="1375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241"/>
  </r>
  <r>
    <x v="7"/>
    <x v="11"/>
    <x v="87"/>
  </r>
  <r>
    <x v="7"/>
    <x v="12"/>
    <x v="1369"/>
  </r>
  <r>
    <x v="7"/>
    <x v="13"/>
    <x v="1376"/>
  </r>
  <r>
    <x v="58"/>
    <x v="0"/>
    <x v="82"/>
  </r>
  <r>
    <x v="58"/>
    <x v="1"/>
    <x v="1377"/>
  </r>
  <r>
    <x v="58"/>
    <x v="2"/>
    <x v="596"/>
  </r>
  <r>
    <x v="58"/>
    <x v="3"/>
    <x v="1378"/>
  </r>
  <r>
    <x v="58"/>
    <x v="4"/>
    <x v="1379"/>
  </r>
  <r>
    <x v="58"/>
    <x v="5"/>
    <x v="5"/>
  </r>
  <r>
    <x v="58"/>
    <x v="6"/>
    <x v="5"/>
  </r>
  <r>
    <x v="58"/>
    <x v="7"/>
    <x v="5"/>
  </r>
  <r>
    <x v="58"/>
    <x v="8"/>
    <x v="5"/>
  </r>
  <r>
    <x v="58"/>
    <x v="9"/>
    <x v="6"/>
  </r>
  <r>
    <x v="58"/>
    <x v="10"/>
    <x v="1241"/>
  </r>
  <r>
    <x v="58"/>
    <x v="11"/>
    <x v="87"/>
  </r>
  <r>
    <x v="58"/>
    <x v="12"/>
    <x v="1369"/>
  </r>
  <r>
    <x v="58"/>
    <x v="13"/>
    <x v="1380"/>
  </r>
  <r>
    <x v="5"/>
    <x v="0"/>
    <x v="168"/>
  </r>
  <r>
    <x v="5"/>
    <x v="1"/>
    <x v="1381"/>
  </r>
  <r>
    <x v="5"/>
    <x v="2"/>
    <x v="660"/>
  </r>
  <r>
    <x v="5"/>
    <x v="3"/>
    <x v="600"/>
  </r>
  <r>
    <x v="5"/>
    <x v="4"/>
    <x v="1382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241"/>
  </r>
  <r>
    <x v="5"/>
    <x v="11"/>
    <x v="87"/>
  </r>
  <r>
    <x v="5"/>
    <x v="12"/>
    <x v="1383"/>
  </r>
  <r>
    <x v="5"/>
    <x v="13"/>
    <x v="1384"/>
  </r>
  <r>
    <x v="36"/>
    <x v="0"/>
    <x v="168"/>
  </r>
  <r>
    <x v="36"/>
    <x v="1"/>
    <x v="1385"/>
  </r>
  <r>
    <x v="36"/>
    <x v="2"/>
    <x v="1386"/>
  </r>
  <r>
    <x v="36"/>
    <x v="3"/>
    <x v="804"/>
  </r>
  <r>
    <x v="36"/>
    <x v="4"/>
    <x v="1387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1241"/>
  </r>
  <r>
    <x v="36"/>
    <x v="11"/>
    <x v="87"/>
  </r>
  <r>
    <x v="36"/>
    <x v="12"/>
    <x v="1388"/>
  </r>
  <r>
    <x v="36"/>
    <x v="13"/>
    <x v="1389"/>
  </r>
  <r>
    <x v="6"/>
    <x v="0"/>
    <x v="168"/>
  </r>
  <r>
    <x v="6"/>
    <x v="1"/>
    <x v="1390"/>
  </r>
  <r>
    <x v="6"/>
    <x v="2"/>
    <x v="900"/>
  </r>
  <r>
    <x v="6"/>
    <x v="3"/>
    <x v="1391"/>
  </r>
  <r>
    <x v="6"/>
    <x v="4"/>
    <x v="1343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241"/>
  </r>
  <r>
    <x v="6"/>
    <x v="11"/>
    <x v="87"/>
  </r>
  <r>
    <x v="6"/>
    <x v="12"/>
    <x v="1392"/>
  </r>
  <r>
    <x v="6"/>
    <x v="13"/>
    <x v="1393"/>
  </r>
  <r>
    <x v="7"/>
    <x v="0"/>
    <x v="168"/>
  </r>
  <r>
    <x v="7"/>
    <x v="1"/>
    <x v="1394"/>
  </r>
  <r>
    <x v="7"/>
    <x v="2"/>
    <x v="1395"/>
  </r>
  <r>
    <x v="7"/>
    <x v="3"/>
    <x v="802"/>
  </r>
  <r>
    <x v="7"/>
    <x v="4"/>
    <x v="1396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241"/>
  </r>
  <r>
    <x v="7"/>
    <x v="11"/>
    <x v="87"/>
  </r>
  <r>
    <x v="7"/>
    <x v="12"/>
    <x v="1392"/>
  </r>
  <r>
    <x v="7"/>
    <x v="13"/>
    <x v="1397"/>
  </r>
  <r>
    <x v="8"/>
    <x v="0"/>
    <x v="168"/>
  </r>
  <r>
    <x v="8"/>
    <x v="1"/>
    <x v="1398"/>
  </r>
  <r>
    <x v="8"/>
    <x v="2"/>
    <x v="1399"/>
  </r>
  <r>
    <x v="8"/>
    <x v="3"/>
    <x v="1400"/>
  </r>
  <r>
    <x v="8"/>
    <x v="4"/>
    <x v="590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241"/>
  </r>
  <r>
    <x v="8"/>
    <x v="11"/>
    <x v="87"/>
  </r>
  <r>
    <x v="8"/>
    <x v="12"/>
    <x v="1392"/>
  </r>
  <r>
    <x v="8"/>
    <x v="13"/>
    <x v="1401"/>
  </r>
  <r>
    <x v="9"/>
    <x v="0"/>
    <x v="168"/>
  </r>
  <r>
    <x v="9"/>
    <x v="1"/>
    <x v="1402"/>
  </r>
  <r>
    <x v="9"/>
    <x v="2"/>
    <x v="610"/>
  </r>
  <r>
    <x v="9"/>
    <x v="3"/>
    <x v="611"/>
  </r>
  <r>
    <x v="9"/>
    <x v="4"/>
    <x v="612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241"/>
  </r>
  <r>
    <x v="9"/>
    <x v="11"/>
    <x v="87"/>
  </r>
  <r>
    <x v="9"/>
    <x v="12"/>
    <x v="1392"/>
  </r>
  <r>
    <x v="9"/>
    <x v="13"/>
    <x v="1403"/>
  </r>
  <r>
    <x v="18"/>
    <x v="0"/>
    <x v="168"/>
  </r>
  <r>
    <x v="18"/>
    <x v="1"/>
    <x v="1404"/>
  </r>
  <r>
    <x v="18"/>
    <x v="2"/>
    <x v="1405"/>
  </r>
  <r>
    <x v="18"/>
    <x v="3"/>
    <x v="1406"/>
  </r>
  <r>
    <x v="18"/>
    <x v="4"/>
    <x v="1407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241"/>
  </r>
  <r>
    <x v="18"/>
    <x v="11"/>
    <x v="87"/>
  </r>
  <r>
    <x v="18"/>
    <x v="12"/>
    <x v="173"/>
  </r>
  <r>
    <x v="18"/>
    <x v="13"/>
    <x v="1177"/>
  </r>
  <r>
    <x v="19"/>
    <x v="0"/>
    <x v="168"/>
  </r>
  <r>
    <x v="19"/>
    <x v="1"/>
    <x v="1408"/>
  </r>
  <r>
    <x v="19"/>
    <x v="2"/>
    <x v="1409"/>
  </r>
  <r>
    <x v="19"/>
    <x v="3"/>
    <x v="1410"/>
  </r>
  <r>
    <x v="19"/>
    <x v="4"/>
    <x v="1411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241"/>
  </r>
  <r>
    <x v="19"/>
    <x v="11"/>
    <x v="87"/>
  </r>
  <r>
    <x v="19"/>
    <x v="12"/>
    <x v="1392"/>
  </r>
  <r>
    <x v="19"/>
    <x v="13"/>
    <x v="1412"/>
  </r>
  <r>
    <x v="20"/>
    <x v="0"/>
    <x v="168"/>
  </r>
  <r>
    <x v="20"/>
    <x v="1"/>
    <x v="1413"/>
  </r>
  <r>
    <x v="20"/>
    <x v="2"/>
    <x v="1414"/>
  </r>
  <r>
    <x v="20"/>
    <x v="3"/>
    <x v="1415"/>
  </r>
  <r>
    <x v="20"/>
    <x v="4"/>
    <x v="1416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241"/>
  </r>
  <r>
    <x v="20"/>
    <x v="11"/>
    <x v="87"/>
  </r>
  <r>
    <x v="20"/>
    <x v="12"/>
    <x v="173"/>
  </r>
  <r>
    <x v="20"/>
    <x v="13"/>
    <x v="1417"/>
  </r>
  <r>
    <x v="21"/>
    <x v="0"/>
    <x v="168"/>
  </r>
  <r>
    <x v="21"/>
    <x v="1"/>
    <x v="1418"/>
  </r>
  <r>
    <x v="21"/>
    <x v="2"/>
    <x v="1419"/>
  </r>
  <r>
    <x v="21"/>
    <x v="3"/>
    <x v="1420"/>
  </r>
  <r>
    <x v="21"/>
    <x v="4"/>
    <x v="1421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241"/>
  </r>
  <r>
    <x v="21"/>
    <x v="11"/>
    <x v="87"/>
  </r>
  <r>
    <x v="21"/>
    <x v="12"/>
    <x v="173"/>
  </r>
  <r>
    <x v="21"/>
    <x v="13"/>
    <x v="1422"/>
  </r>
  <r>
    <x v="22"/>
    <x v="0"/>
    <x v="168"/>
  </r>
  <r>
    <x v="22"/>
    <x v="1"/>
    <x v="1423"/>
  </r>
  <r>
    <x v="22"/>
    <x v="2"/>
    <x v="1424"/>
  </r>
  <r>
    <x v="22"/>
    <x v="3"/>
    <x v="1425"/>
  </r>
  <r>
    <x v="22"/>
    <x v="4"/>
    <x v="1310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241"/>
  </r>
  <r>
    <x v="22"/>
    <x v="11"/>
    <x v="87"/>
  </r>
  <r>
    <x v="22"/>
    <x v="12"/>
    <x v="1392"/>
  </r>
  <r>
    <x v="22"/>
    <x v="13"/>
    <x v="1426"/>
  </r>
  <r>
    <x v="23"/>
    <x v="0"/>
    <x v="168"/>
  </r>
  <r>
    <x v="23"/>
    <x v="1"/>
    <x v="1427"/>
  </r>
  <r>
    <x v="23"/>
    <x v="2"/>
    <x v="1428"/>
  </r>
  <r>
    <x v="23"/>
    <x v="3"/>
    <x v="1429"/>
  </r>
  <r>
    <x v="23"/>
    <x v="4"/>
    <x v="1430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1241"/>
  </r>
  <r>
    <x v="23"/>
    <x v="11"/>
    <x v="87"/>
  </r>
  <r>
    <x v="23"/>
    <x v="12"/>
    <x v="1431"/>
  </r>
  <r>
    <x v="23"/>
    <x v="13"/>
    <x v="1432"/>
  </r>
  <r>
    <x v="24"/>
    <x v="0"/>
    <x v="168"/>
  </r>
  <r>
    <x v="24"/>
    <x v="1"/>
    <x v="1433"/>
  </r>
  <r>
    <x v="24"/>
    <x v="2"/>
    <x v="1147"/>
  </r>
  <r>
    <x v="24"/>
    <x v="3"/>
    <x v="1142"/>
  </r>
  <r>
    <x v="24"/>
    <x v="4"/>
    <x v="1146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241"/>
  </r>
  <r>
    <x v="24"/>
    <x v="11"/>
    <x v="87"/>
  </r>
  <r>
    <x v="24"/>
    <x v="12"/>
    <x v="1431"/>
  </r>
  <r>
    <x v="24"/>
    <x v="13"/>
    <x v="1434"/>
  </r>
  <r>
    <x v="25"/>
    <x v="0"/>
    <x v="168"/>
  </r>
  <r>
    <x v="25"/>
    <x v="1"/>
    <x v="1435"/>
  </r>
  <r>
    <x v="25"/>
    <x v="2"/>
    <x v="1436"/>
  </r>
  <r>
    <x v="25"/>
    <x v="3"/>
    <x v="1437"/>
  </r>
  <r>
    <x v="25"/>
    <x v="4"/>
    <x v="1079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1241"/>
  </r>
  <r>
    <x v="25"/>
    <x v="11"/>
    <x v="87"/>
  </r>
  <r>
    <x v="25"/>
    <x v="12"/>
    <x v="1438"/>
  </r>
  <r>
    <x v="25"/>
    <x v="13"/>
    <x v="1439"/>
  </r>
  <r>
    <x v="27"/>
    <x v="0"/>
    <x v="168"/>
  </r>
  <r>
    <x v="27"/>
    <x v="1"/>
    <x v="1440"/>
  </r>
  <r>
    <x v="27"/>
    <x v="2"/>
    <x v="1441"/>
  </r>
  <r>
    <x v="27"/>
    <x v="3"/>
    <x v="1442"/>
  </r>
  <r>
    <x v="27"/>
    <x v="4"/>
    <x v="953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1241"/>
  </r>
  <r>
    <x v="27"/>
    <x v="11"/>
    <x v="87"/>
  </r>
  <r>
    <x v="27"/>
    <x v="12"/>
    <x v="1443"/>
  </r>
  <r>
    <x v="27"/>
    <x v="13"/>
    <x v="1444"/>
  </r>
  <r>
    <x v="0"/>
    <x v="0"/>
    <x v="0"/>
  </r>
  <r>
    <x v="0"/>
    <x v="1"/>
    <x v="1445"/>
  </r>
  <r>
    <x v="0"/>
    <x v="2"/>
    <x v="1446"/>
  </r>
  <r>
    <x v="0"/>
    <x v="3"/>
    <x v="1447"/>
  </r>
  <r>
    <x v="0"/>
    <x v="4"/>
    <x v="665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448"/>
  </r>
  <r>
    <x v="0"/>
    <x v="11"/>
    <x v="8"/>
  </r>
  <r>
    <x v="0"/>
    <x v="12"/>
    <x v="1449"/>
  </r>
  <r>
    <x v="0"/>
    <x v="13"/>
    <x v="1450"/>
  </r>
  <r>
    <x v="1"/>
    <x v="0"/>
    <x v="0"/>
  </r>
  <r>
    <x v="1"/>
    <x v="1"/>
    <x v="1451"/>
  </r>
  <r>
    <x v="1"/>
    <x v="2"/>
    <x v="568"/>
  </r>
  <r>
    <x v="1"/>
    <x v="3"/>
    <x v="1353"/>
  </r>
  <r>
    <x v="1"/>
    <x v="4"/>
    <x v="1452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448"/>
  </r>
  <r>
    <x v="1"/>
    <x v="11"/>
    <x v="8"/>
  </r>
  <r>
    <x v="1"/>
    <x v="12"/>
    <x v="1449"/>
  </r>
  <r>
    <x v="1"/>
    <x v="13"/>
    <x v="1453"/>
  </r>
  <r>
    <x v="2"/>
    <x v="0"/>
    <x v="0"/>
  </r>
  <r>
    <x v="2"/>
    <x v="1"/>
    <x v="1454"/>
  </r>
  <r>
    <x v="2"/>
    <x v="2"/>
    <x v="1455"/>
  </r>
  <r>
    <x v="2"/>
    <x v="3"/>
    <x v="578"/>
  </r>
  <r>
    <x v="2"/>
    <x v="4"/>
    <x v="1286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448"/>
  </r>
  <r>
    <x v="2"/>
    <x v="11"/>
    <x v="8"/>
  </r>
  <r>
    <x v="2"/>
    <x v="12"/>
    <x v="1449"/>
  </r>
  <r>
    <x v="2"/>
    <x v="13"/>
    <x v="1456"/>
  </r>
  <r>
    <x v="29"/>
    <x v="0"/>
    <x v="0"/>
  </r>
  <r>
    <x v="29"/>
    <x v="1"/>
    <x v="1457"/>
  </r>
  <r>
    <x v="29"/>
    <x v="2"/>
    <x v="1446"/>
  </r>
  <r>
    <x v="29"/>
    <x v="3"/>
    <x v="1447"/>
  </r>
  <r>
    <x v="29"/>
    <x v="4"/>
    <x v="665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1448"/>
  </r>
  <r>
    <x v="29"/>
    <x v="11"/>
    <x v="8"/>
  </r>
  <r>
    <x v="29"/>
    <x v="12"/>
    <x v="1449"/>
  </r>
  <r>
    <x v="29"/>
    <x v="13"/>
    <x v="1458"/>
  </r>
  <r>
    <x v="30"/>
    <x v="0"/>
    <x v="0"/>
  </r>
  <r>
    <x v="30"/>
    <x v="1"/>
    <x v="1459"/>
  </r>
  <r>
    <x v="30"/>
    <x v="2"/>
    <x v="1446"/>
  </r>
  <r>
    <x v="30"/>
    <x v="3"/>
    <x v="1447"/>
  </r>
  <r>
    <x v="30"/>
    <x v="4"/>
    <x v="665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1448"/>
  </r>
  <r>
    <x v="30"/>
    <x v="11"/>
    <x v="8"/>
  </r>
  <r>
    <x v="30"/>
    <x v="12"/>
    <x v="1449"/>
  </r>
  <r>
    <x v="30"/>
    <x v="13"/>
    <x v="1460"/>
  </r>
  <r>
    <x v="3"/>
    <x v="0"/>
    <x v="0"/>
  </r>
  <r>
    <x v="3"/>
    <x v="1"/>
    <x v="1461"/>
  </r>
  <r>
    <x v="3"/>
    <x v="2"/>
    <x v="1446"/>
  </r>
  <r>
    <x v="3"/>
    <x v="3"/>
    <x v="1447"/>
  </r>
  <r>
    <x v="3"/>
    <x v="4"/>
    <x v="665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448"/>
  </r>
  <r>
    <x v="3"/>
    <x v="11"/>
    <x v="8"/>
  </r>
  <r>
    <x v="3"/>
    <x v="12"/>
    <x v="1449"/>
  </r>
  <r>
    <x v="3"/>
    <x v="13"/>
    <x v="1462"/>
  </r>
  <r>
    <x v="31"/>
    <x v="0"/>
    <x v="0"/>
  </r>
  <r>
    <x v="31"/>
    <x v="1"/>
    <x v="1463"/>
  </r>
  <r>
    <x v="31"/>
    <x v="2"/>
    <x v="1455"/>
  </r>
  <r>
    <x v="31"/>
    <x v="3"/>
    <x v="578"/>
  </r>
  <r>
    <x v="31"/>
    <x v="4"/>
    <x v="1286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1448"/>
  </r>
  <r>
    <x v="31"/>
    <x v="11"/>
    <x v="8"/>
  </r>
  <r>
    <x v="31"/>
    <x v="12"/>
    <x v="1449"/>
  </r>
  <r>
    <x v="31"/>
    <x v="13"/>
    <x v="1462"/>
  </r>
  <r>
    <x v="32"/>
    <x v="0"/>
    <x v="0"/>
  </r>
  <r>
    <x v="32"/>
    <x v="1"/>
    <x v="1464"/>
  </r>
  <r>
    <x v="32"/>
    <x v="2"/>
    <x v="1455"/>
  </r>
  <r>
    <x v="32"/>
    <x v="3"/>
    <x v="578"/>
  </r>
  <r>
    <x v="32"/>
    <x v="4"/>
    <x v="1286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1448"/>
  </r>
  <r>
    <x v="32"/>
    <x v="11"/>
    <x v="8"/>
  </r>
  <r>
    <x v="32"/>
    <x v="12"/>
    <x v="1449"/>
  </r>
  <r>
    <x v="32"/>
    <x v="13"/>
    <x v="1465"/>
  </r>
  <r>
    <x v="4"/>
    <x v="0"/>
    <x v="0"/>
  </r>
  <r>
    <x v="4"/>
    <x v="1"/>
    <x v="1466"/>
  </r>
  <r>
    <x v="4"/>
    <x v="2"/>
    <x v="1455"/>
  </r>
  <r>
    <x v="4"/>
    <x v="3"/>
    <x v="578"/>
  </r>
  <r>
    <x v="4"/>
    <x v="4"/>
    <x v="1286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448"/>
  </r>
  <r>
    <x v="4"/>
    <x v="11"/>
    <x v="8"/>
  </r>
  <r>
    <x v="4"/>
    <x v="12"/>
    <x v="1449"/>
  </r>
  <r>
    <x v="4"/>
    <x v="13"/>
    <x v="1467"/>
  </r>
  <r>
    <x v="33"/>
    <x v="0"/>
    <x v="0"/>
  </r>
  <r>
    <x v="33"/>
    <x v="1"/>
    <x v="1468"/>
  </r>
  <r>
    <x v="33"/>
    <x v="2"/>
    <x v="568"/>
  </r>
  <r>
    <x v="33"/>
    <x v="3"/>
    <x v="1353"/>
  </r>
  <r>
    <x v="33"/>
    <x v="4"/>
    <x v="1452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1448"/>
  </r>
  <r>
    <x v="33"/>
    <x v="11"/>
    <x v="8"/>
  </r>
  <r>
    <x v="33"/>
    <x v="12"/>
    <x v="1449"/>
  </r>
  <r>
    <x v="33"/>
    <x v="13"/>
    <x v="1469"/>
  </r>
  <r>
    <x v="34"/>
    <x v="0"/>
    <x v="0"/>
  </r>
  <r>
    <x v="34"/>
    <x v="1"/>
    <x v="1470"/>
  </r>
  <r>
    <x v="34"/>
    <x v="2"/>
    <x v="1471"/>
  </r>
  <r>
    <x v="34"/>
    <x v="3"/>
    <x v="895"/>
  </r>
  <r>
    <x v="34"/>
    <x v="4"/>
    <x v="839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1448"/>
  </r>
  <r>
    <x v="34"/>
    <x v="11"/>
    <x v="8"/>
  </r>
  <r>
    <x v="34"/>
    <x v="12"/>
    <x v="1449"/>
  </r>
  <r>
    <x v="34"/>
    <x v="13"/>
    <x v="1472"/>
  </r>
  <r>
    <x v="5"/>
    <x v="0"/>
    <x v="0"/>
  </r>
  <r>
    <x v="5"/>
    <x v="1"/>
    <x v="1473"/>
  </r>
  <r>
    <x v="5"/>
    <x v="2"/>
    <x v="1474"/>
  </r>
  <r>
    <x v="5"/>
    <x v="3"/>
    <x v="1475"/>
  </r>
  <r>
    <x v="5"/>
    <x v="4"/>
    <x v="574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448"/>
  </r>
  <r>
    <x v="5"/>
    <x v="11"/>
    <x v="8"/>
  </r>
  <r>
    <x v="5"/>
    <x v="12"/>
    <x v="1449"/>
  </r>
  <r>
    <x v="5"/>
    <x v="13"/>
    <x v="1476"/>
  </r>
  <r>
    <x v="35"/>
    <x v="0"/>
    <x v="0"/>
  </r>
  <r>
    <x v="35"/>
    <x v="1"/>
    <x v="1477"/>
  </r>
  <r>
    <x v="35"/>
    <x v="2"/>
    <x v="1478"/>
  </r>
  <r>
    <x v="35"/>
    <x v="3"/>
    <x v="1479"/>
  </r>
  <r>
    <x v="35"/>
    <x v="4"/>
    <x v="1480"/>
  </r>
  <r>
    <x v="35"/>
    <x v="5"/>
    <x v="5"/>
  </r>
  <r>
    <x v="35"/>
    <x v="6"/>
    <x v="5"/>
  </r>
  <r>
    <x v="35"/>
    <x v="7"/>
    <x v="5"/>
  </r>
  <r>
    <x v="35"/>
    <x v="8"/>
    <x v="5"/>
  </r>
  <r>
    <x v="35"/>
    <x v="9"/>
    <x v="6"/>
  </r>
  <r>
    <x v="35"/>
    <x v="10"/>
    <x v="1448"/>
  </r>
  <r>
    <x v="35"/>
    <x v="11"/>
    <x v="8"/>
  </r>
  <r>
    <x v="35"/>
    <x v="12"/>
    <x v="1449"/>
  </r>
  <r>
    <x v="35"/>
    <x v="13"/>
    <x v="1481"/>
  </r>
  <r>
    <x v="36"/>
    <x v="0"/>
    <x v="0"/>
  </r>
  <r>
    <x v="36"/>
    <x v="1"/>
    <x v="1482"/>
  </r>
  <r>
    <x v="36"/>
    <x v="2"/>
    <x v="1483"/>
  </r>
  <r>
    <x v="36"/>
    <x v="3"/>
    <x v="1484"/>
  </r>
  <r>
    <x v="36"/>
    <x v="4"/>
    <x v="838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1448"/>
  </r>
  <r>
    <x v="36"/>
    <x v="11"/>
    <x v="8"/>
  </r>
  <r>
    <x v="36"/>
    <x v="12"/>
    <x v="1449"/>
  </r>
  <r>
    <x v="36"/>
    <x v="13"/>
    <x v="1485"/>
  </r>
  <r>
    <x v="37"/>
    <x v="0"/>
    <x v="0"/>
  </r>
  <r>
    <x v="37"/>
    <x v="1"/>
    <x v="1486"/>
  </r>
  <r>
    <x v="37"/>
    <x v="2"/>
    <x v="1487"/>
  </r>
  <r>
    <x v="37"/>
    <x v="3"/>
    <x v="1349"/>
  </r>
  <r>
    <x v="37"/>
    <x v="4"/>
    <x v="1488"/>
  </r>
  <r>
    <x v="37"/>
    <x v="5"/>
    <x v="5"/>
  </r>
  <r>
    <x v="37"/>
    <x v="6"/>
    <x v="5"/>
  </r>
  <r>
    <x v="37"/>
    <x v="7"/>
    <x v="5"/>
  </r>
  <r>
    <x v="37"/>
    <x v="8"/>
    <x v="5"/>
  </r>
  <r>
    <x v="37"/>
    <x v="9"/>
    <x v="6"/>
  </r>
  <r>
    <x v="37"/>
    <x v="10"/>
    <x v="1448"/>
  </r>
  <r>
    <x v="37"/>
    <x v="11"/>
    <x v="8"/>
  </r>
  <r>
    <x v="37"/>
    <x v="12"/>
    <x v="1449"/>
  </r>
  <r>
    <x v="37"/>
    <x v="13"/>
    <x v="1489"/>
  </r>
  <r>
    <x v="6"/>
    <x v="0"/>
    <x v="0"/>
  </r>
  <r>
    <x v="6"/>
    <x v="1"/>
    <x v="1490"/>
  </r>
  <r>
    <x v="6"/>
    <x v="2"/>
    <x v="572"/>
  </r>
  <r>
    <x v="6"/>
    <x v="3"/>
    <x v="1491"/>
  </r>
  <r>
    <x v="6"/>
    <x v="4"/>
    <x v="1492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448"/>
  </r>
  <r>
    <x v="6"/>
    <x v="11"/>
    <x v="8"/>
  </r>
  <r>
    <x v="6"/>
    <x v="12"/>
    <x v="1449"/>
  </r>
  <r>
    <x v="6"/>
    <x v="13"/>
    <x v="1493"/>
  </r>
  <r>
    <x v="7"/>
    <x v="0"/>
    <x v="0"/>
  </r>
  <r>
    <x v="7"/>
    <x v="1"/>
    <x v="1494"/>
  </r>
  <r>
    <x v="7"/>
    <x v="2"/>
    <x v="900"/>
  </r>
  <r>
    <x v="7"/>
    <x v="3"/>
    <x v="1391"/>
  </r>
  <r>
    <x v="7"/>
    <x v="4"/>
    <x v="1343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448"/>
  </r>
  <r>
    <x v="7"/>
    <x v="11"/>
    <x v="8"/>
  </r>
  <r>
    <x v="7"/>
    <x v="12"/>
    <x v="1495"/>
  </r>
  <r>
    <x v="7"/>
    <x v="13"/>
    <x v="1496"/>
  </r>
  <r>
    <x v="8"/>
    <x v="0"/>
    <x v="0"/>
  </r>
  <r>
    <x v="8"/>
    <x v="1"/>
    <x v="1497"/>
  </r>
  <r>
    <x v="8"/>
    <x v="2"/>
    <x v="1498"/>
  </r>
  <r>
    <x v="8"/>
    <x v="3"/>
    <x v="638"/>
  </r>
  <r>
    <x v="8"/>
    <x v="4"/>
    <x v="1499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448"/>
  </r>
  <r>
    <x v="8"/>
    <x v="11"/>
    <x v="8"/>
  </r>
  <r>
    <x v="8"/>
    <x v="12"/>
    <x v="1495"/>
  </r>
  <r>
    <x v="8"/>
    <x v="13"/>
    <x v="1116"/>
  </r>
  <r>
    <x v="9"/>
    <x v="0"/>
    <x v="0"/>
  </r>
  <r>
    <x v="9"/>
    <x v="1"/>
    <x v="1500"/>
  </r>
  <r>
    <x v="9"/>
    <x v="2"/>
    <x v="1501"/>
  </r>
  <r>
    <x v="9"/>
    <x v="3"/>
    <x v="1502"/>
  </r>
  <r>
    <x v="9"/>
    <x v="4"/>
    <x v="601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448"/>
  </r>
  <r>
    <x v="9"/>
    <x v="11"/>
    <x v="8"/>
  </r>
  <r>
    <x v="9"/>
    <x v="12"/>
    <x v="1495"/>
  </r>
  <r>
    <x v="9"/>
    <x v="13"/>
    <x v="1503"/>
  </r>
  <r>
    <x v="18"/>
    <x v="0"/>
    <x v="0"/>
  </r>
  <r>
    <x v="18"/>
    <x v="1"/>
    <x v="1504"/>
  </r>
  <r>
    <x v="18"/>
    <x v="2"/>
    <x v="1505"/>
  </r>
  <r>
    <x v="18"/>
    <x v="3"/>
    <x v="1506"/>
  </r>
  <r>
    <x v="18"/>
    <x v="4"/>
    <x v="1507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448"/>
  </r>
  <r>
    <x v="18"/>
    <x v="11"/>
    <x v="8"/>
  </r>
  <r>
    <x v="18"/>
    <x v="12"/>
    <x v="1495"/>
  </r>
  <r>
    <x v="18"/>
    <x v="13"/>
    <x v="1508"/>
  </r>
  <r>
    <x v="19"/>
    <x v="0"/>
    <x v="0"/>
  </r>
  <r>
    <x v="19"/>
    <x v="1"/>
    <x v="1509"/>
  </r>
  <r>
    <x v="19"/>
    <x v="2"/>
    <x v="1510"/>
  </r>
  <r>
    <x v="19"/>
    <x v="3"/>
    <x v="1511"/>
  </r>
  <r>
    <x v="19"/>
    <x v="4"/>
    <x v="1512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448"/>
  </r>
  <r>
    <x v="19"/>
    <x v="11"/>
    <x v="8"/>
  </r>
  <r>
    <x v="19"/>
    <x v="12"/>
    <x v="1495"/>
  </r>
  <r>
    <x v="19"/>
    <x v="13"/>
    <x v="1513"/>
  </r>
  <r>
    <x v="20"/>
    <x v="0"/>
    <x v="0"/>
  </r>
  <r>
    <x v="20"/>
    <x v="1"/>
    <x v="1514"/>
  </r>
  <r>
    <x v="20"/>
    <x v="2"/>
    <x v="1515"/>
  </r>
  <r>
    <x v="20"/>
    <x v="3"/>
    <x v="1516"/>
  </r>
  <r>
    <x v="20"/>
    <x v="4"/>
    <x v="1517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448"/>
  </r>
  <r>
    <x v="20"/>
    <x v="11"/>
    <x v="8"/>
  </r>
  <r>
    <x v="20"/>
    <x v="12"/>
    <x v="1495"/>
  </r>
  <r>
    <x v="20"/>
    <x v="13"/>
    <x v="1518"/>
  </r>
  <r>
    <x v="21"/>
    <x v="0"/>
    <x v="0"/>
  </r>
  <r>
    <x v="21"/>
    <x v="1"/>
    <x v="1519"/>
  </r>
  <r>
    <x v="21"/>
    <x v="2"/>
    <x v="1111"/>
  </r>
  <r>
    <x v="21"/>
    <x v="3"/>
    <x v="1318"/>
  </r>
  <r>
    <x v="21"/>
    <x v="4"/>
    <x v="1425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448"/>
  </r>
  <r>
    <x v="21"/>
    <x v="11"/>
    <x v="8"/>
  </r>
  <r>
    <x v="21"/>
    <x v="12"/>
    <x v="1495"/>
  </r>
  <r>
    <x v="21"/>
    <x v="13"/>
    <x v="1520"/>
  </r>
  <r>
    <x v="22"/>
    <x v="0"/>
    <x v="0"/>
  </r>
  <r>
    <x v="22"/>
    <x v="1"/>
    <x v="1521"/>
  </r>
  <r>
    <x v="22"/>
    <x v="2"/>
    <x v="962"/>
  </r>
  <r>
    <x v="22"/>
    <x v="3"/>
    <x v="1522"/>
  </r>
  <r>
    <x v="22"/>
    <x v="4"/>
    <x v="1523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448"/>
  </r>
  <r>
    <x v="22"/>
    <x v="11"/>
    <x v="8"/>
  </r>
  <r>
    <x v="22"/>
    <x v="12"/>
    <x v="1495"/>
  </r>
  <r>
    <x v="22"/>
    <x v="13"/>
    <x v="1524"/>
  </r>
  <r>
    <x v="23"/>
    <x v="0"/>
    <x v="0"/>
  </r>
  <r>
    <x v="23"/>
    <x v="1"/>
    <x v="1525"/>
  </r>
  <r>
    <x v="23"/>
    <x v="2"/>
    <x v="1526"/>
  </r>
  <r>
    <x v="23"/>
    <x v="3"/>
    <x v="1527"/>
  </r>
  <r>
    <x v="23"/>
    <x v="4"/>
    <x v="1528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1448"/>
  </r>
  <r>
    <x v="23"/>
    <x v="11"/>
    <x v="8"/>
  </r>
  <r>
    <x v="23"/>
    <x v="12"/>
    <x v="1495"/>
  </r>
  <r>
    <x v="23"/>
    <x v="13"/>
    <x v="1529"/>
  </r>
  <r>
    <x v="24"/>
    <x v="0"/>
    <x v="0"/>
  </r>
  <r>
    <x v="24"/>
    <x v="1"/>
    <x v="1530"/>
  </r>
  <r>
    <x v="24"/>
    <x v="2"/>
    <x v="1531"/>
  </r>
  <r>
    <x v="24"/>
    <x v="3"/>
    <x v="1532"/>
  </r>
  <r>
    <x v="24"/>
    <x v="4"/>
    <x v="950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448"/>
  </r>
  <r>
    <x v="24"/>
    <x v="11"/>
    <x v="8"/>
  </r>
  <r>
    <x v="24"/>
    <x v="12"/>
    <x v="1495"/>
  </r>
  <r>
    <x v="24"/>
    <x v="13"/>
    <x v="1533"/>
  </r>
  <r>
    <x v="25"/>
    <x v="0"/>
    <x v="0"/>
  </r>
  <r>
    <x v="25"/>
    <x v="1"/>
    <x v="1534"/>
  </r>
  <r>
    <x v="25"/>
    <x v="2"/>
    <x v="1532"/>
  </r>
  <r>
    <x v="25"/>
    <x v="3"/>
    <x v="1535"/>
  </r>
  <r>
    <x v="25"/>
    <x v="4"/>
    <x v="1536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1448"/>
  </r>
  <r>
    <x v="25"/>
    <x v="11"/>
    <x v="8"/>
  </r>
  <r>
    <x v="25"/>
    <x v="12"/>
    <x v="1495"/>
  </r>
  <r>
    <x v="25"/>
    <x v="13"/>
    <x v="1537"/>
  </r>
  <r>
    <x v="26"/>
    <x v="0"/>
    <x v="0"/>
  </r>
  <r>
    <x v="26"/>
    <x v="1"/>
    <x v="1538"/>
  </r>
  <r>
    <x v="26"/>
    <x v="2"/>
    <x v="1436"/>
  </r>
  <r>
    <x v="26"/>
    <x v="3"/>
    <x v="1539"/>
  </r>
  <r>
    <x v="26"/>
    <x v="4"/>
    <x v="1540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1448"/>
  </r>
  <r>
    <x v="26"/>
    <x v="11"/>
    <x v="8"/>
  </r>
  <r>
    <x v="26"/>
    <x v="12"/>
    <x v="1495"/>
  </r>
  <r>
    <x v="26"/>
    <x v="13"/>
    <x v="1541"/>
  </r>
  <r>
    <x v="27"/>
    <x v="0"/>
    <x v="0"/>
  </r>
  <r>
    <x v="27"/>
    <x v="1"/>
    <x v="1542"/>
  </r>
  <r>
    <x v="27"/>
    <x v="2"/>
    <x v="1543"/>
  </r>
  <r>
    <x v="27"/>
    <x v="3"/>
    <x v="1544"/>
  </r>
  <r>
    <x v="27"/>
    <x v="4"/>
    <x v="1545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1448"/>
  </r>
  <r>
    <x v="27"/>
    <x v="11"/>
    <x v="8"/>
  </r>
  <r>
    <x v="27"/>
    <x v="12"/>
    <x v="1495"/>
  </r>
  <r>
    <x v="27"/>
    <x v="13"/>
    <x v="1546"/>
  </r>
  <r>
    <x v="55"/>
    <x v="0"/>
    <x v="0"/>
  </r>
  <r>
    <x v="55"/>
    <x v="1"/>
    <x v="1547"/>
  </r>
  <r>
    <x v="55"/>
    <x v="2"/>
    <x v="1548"/>
  </r>
  <r>
    <x v="55"/>
    <x v="3"/>
    <x v="1549"/>
  </r>
  <r>
    <x v="55"/>
    <x v="4"/>
    <x v="1550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1448"/>
  </r>
  <r>
    <x v="55"/>
    <x v="11"/>
    <x v="8"/>
  </r>
  <r>
    <x v="55"/>
    <x v="12"/>
    <x v="1495"/>
  </r>
  <r>
    <x v="55"/>
    <x v="13"/>
    <x v="1551"/>
  </r>
  <r>
    <x v="10"/>
    <x v="0"/>
    <x v="0"/>
  </r>
  <r>
    <x v="10"/>
    <x v="1"/>
    <x v="1552"/>
  </r>
  <r>
    <x v="10"/>
    <x v="2"/>
    <x v="1553"/>
  </r>
  <r>
    <x v="10"/>
    <x v="3"/>
    <x v="1471"/>
  </r>
  <r>
    <x v="10"/>
    <x v="4"/>
    <x v="1554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1448"/>
  </r>
  <r>
    <x v="10"/>
    <x v="11"/>
    <x v="8"/>
  </r>
  <r>
    <x v="10"/>
    <x v="12"/>
    <x v="1555"/>
  </r>
  <r>
    <x v="10"/>
    <x v="13"/>
    <x v="1556"/>
  </r>
  <r>
    <x v="11"/>
    <x v="0"/>
    <x v="0"/>
  </r>
  <r>
    <x v="11"/>
    <x v="1"/>
    <x v="1557"/>
  </r>
  <r>
    <x v="11"/>
    <x v="2"/>
    <x v="1553"/>
  </r>
  <r>
    <x v="11"/>
    <x v="3"/>
    <x v="1471"/>
  </r>
  <r>
    <x v="11"/>
    <x v="4"/>
    <x v="1554"/>
  </r>
  <r>
    <x v="11"/>
    <x v="5"/>
    <x v="5"/>
  </r>
  <r>
    <x v="11"/>
    <x v="6"/>
    <x v="5"/>
  </r>
  <r>
    <x v="11"/>
    <x v="7"/>
    <x v="5"/>
  </r>
  <r>
    <x v="11"/>
    <x v="8"/>
    <x v="5"/>
  </r>
  <r>
    <x v="11"/>
    <x v="9"/>
    <x v="6"/>
  </r>
  <r>
    <x v="11"/>
    <x v="10"/>
    <x v="1448"/>
  </r>
  <r>
    <x v="11"/>
    <x v="11"/>
    <x v="8"/>
  </r>
  <r>
    <x v="11"/>
    <x v="12"/>
    <x v="1555"/>
  </r>
  <r>
    <x v="11"/>
    <x v="13"/>
    <x v="1558"/>
  </r>
  <r>
    <x v="28"/>
    <x v="0"/>
    <x v="0"/>
  </r>
  <r>
    <x v="28"/>
    <x v="1"/>
    <x v="1559"/>
  </r>
  <r>
    <x v="28"/>
    <x v="2"/>
    <x v="1553"/>
  </r>
  <r>
    <x v="28"/>
    <x v="3"/>
    <x v="1471"/>
  </r>
  <r>
    <x v="28"/>
    <x v="4"/>
    <x v="1554"/>
  </r>
  <r>
    <x v="28"/>
    <x v="5"/>
    <x v="5"/>
  </r>
  <r>
    <x v="28"/>
    <x v="6"/>
    <x v="5"/>
  </r>
  <r>
    <x v="28"/>
    <x v="7"/>
    <x v="5"/>
  </r>
  <r>
    <x v="28"/>
    <x v="8"/>
    <x v="5"/>
  </r>
  <r>
    <x v="28"/>
    <x v="9"/>
    <x v="6"/>
  </r>
  <r>
    <x v="28"/>
    <x v="10"/>
    <x v="1448"/>
  </r>
  <r>
    <x v="28"/>
    <x v="11"/>
    <x v="8"/>
  </r>
  <r>
    <x v="28"/>
    <x v="12"/>
    <x v="1555"/>
  </r>
  <r>
    <x v="28"/>
    <x v="13"/>
    <x v="1560"/>
  </r>
  <r>
    <x v="0"/>
    <x v="0"/>
    <x v="0"/>
  </r>
  <r>
    <x v="0"/>
    <x v="1"/>
    <x v="1561"/>
  </r>
  <r>
    <x v="0"/>
    <x v="2"/>
    <x v="1562"/>
  </r>
  <r>
    <x v="0"/>
    <x v="3"/>
    <x v="1563"/>
  </r>
  <r>
    <x v="0"/>
    <x v="4"/>
    <x v="1455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448"/>
  </r>
  <r>
    <x v="0"/>
    <x v="11"/>
    <x v="8"/>
  </r>
  <r>
    <x v="0"/>
    <x v="12"/>
    <x v="1555"/>
  </r>
  <r>
    <x v="0"/>
    <x v="13"/>
    <x v="1564"/>
  </r>
  <r>
    <x v="1"/>
    <x v="0"/>
    <x v="0"/>
  </r>
  <r>
    <x v="1"/>
    <x v="1"/>
    <x v="1565"/>
  </r>
  <r>
    <x v="1"/>
    <x v="2"/>
    <x v="1471"/>
  </r>
  <r>
    <x v="1"/>
    <x v="3"/>
    <x v="1483"/>
  </r>
  <r>
    <x v="1"/>
    <x v="4"/>
    <x v="1566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448"/>
  </r>
  <r>
    <x v="1"/>
    <x v="11"/>
    <x v="8"/>
  </r>
  <r>
    <x v="1"/>
    <x v="12"/>
    <x v="1567"/>
  </r>
  <r>
    <x v="1"/>
    <x v="13"/>
    <x v="1568"/>
  </r>
  <r>
    <x v="2"/>
    <x v="0"/>
    <x v="0"/>
  </r>
  <r>
    <x v="2"/>
    <x v="1"/>
    <x v="1569"/>
  </r>
  <r>
    <x v="2"/>
    <x v="2"/>
    <x v="1478"/>
  </r>
  <r>
    <x v="2"/>
    <x v="3"/>
    <x v="572"/>
  </r>
  <r>
    <x v="2"/>
    <x v="4"/>
    <x v="1570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448"/>
  </r>
  <r>
    <x v="2"/>
    <x v="11"/>
    <x v="8"/>
  </r>
  <r>
    <x v="2"/>
    <x v="12"/>
    <x v="1567"/>
  </r>
  <r>
    <x v="2"/>
    <x v="13"/>
    <x v="1571"/>
  </r>
  <r>
    <x v="29"/>
    <x v="0"/>
    <x v="0"/>
  </r>
  <r>
    <x v="29"/>
    <x v="1"/>
    <x v="1572"/>
  </r>
  <r>
    <x v="29"/>
    <x v="2"/>
    <x v="1573"/>
  </r>
  <r>
    <x v="29"/>
    <x v="3"/>
    <x v="1574"/>
  </r>
  <r>
    <x v="29"/>
    <x v="4"/>
    <x v="1575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1448"/>
  </r>
  <r>
    <x v="29"/>
    <x v="11"/>
    <x v="8"/>
  </r>
  <r>
    <x v="29"/>
    <x v="12"/>
    <x v="1567"/>
  </r>
  <r>
    <x v="29"/>
    <x v="13"/>
    <x v="1576"/>
  </r>
  <r>
    <x v="30"/>
    <x v="0"/>
    <x v="0"/>
  </r>
  <r>
    <x v="30"/>
    <x v="1"/>
    <x v="1577"/>
  </r>
  <r>
    <x v="30"/>
    <x v="2"/>
    <x v="1483"/>
  </r>
  <r>
    <x v="30"/>
    <x v="3"/>
    <x v="1578"/>
  </r>
  <r>
    <x v="30"/>
    <x v="4"/>
    <x v="837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1448"/>
  </r>
  <r>
    <x v="30"/>
    <x v="11"/>
    <x v="8"/>
  </r>
  <r>
    <x v="30"/>
    <x v="12"/>
    <x v="1567"/>
  </r>
  <r>
    <x v="30"/>
    <x v="13"/>
    <x v="1579"/>
  </r>
  <r>
    <x v="3"/>
    <x v="0"/>
    <x v="0"/>
  </r>
  <r>
    <x v="3"/>
    <x v="1"/>
    <x v="1580"/>
  </r>
  <r>
    <x v="3"/>
    <x v="2"/>
    <x v="663"/>
  </r>
  <r>
    <x v="3"/>
    <x v="3"/>
    <x v="665"/>
  </r>
  <r>
    <x v="3"/>
    <x v="4"/>
    <x v="782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448"/>
  </r>
  <r>
    <x v="3"/>
    <x v="11"/>
    <x v="8"/>
  </r>
  <r>
    <x v="3"/>
    <x v="12"/>
    <x v="1567"/>
  </r>
  <r>
    <x v="3"/>
    <x v="13"/>
    <x v="1581"/>
  </r>
  <r>
    <x v="31"/>
    <x v="0"/>
    <x v="0"/>
  </r>
  <r>
    <x v="31"/>
    <x v="1"/>
    <x v="1582"/>
  </r>
  <r>
    <x v="31"/>
    <x v="2"/>
    <x v="1487"/>
  </r>
  <r>
    <x v="31"/>
    <x v="3"/>
    <x v="1286"/>
  </r>
  <r>
    <x v="31"/>
    <x v="4"/>
    <x v="1583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1448"/>
  </r>
  <r>
    <x v="31"/>
    <x v="11"/>
    <x v="8"/>
  </r>
  <r>
    <x v="31"/>
    <x v="12"/>
    <x v="1567"/>
  </r>
  <r>
    <x v="31"/>
    <x v="13"/>
    <x v="1584"/>
  </r>
  <r>
    <x v="32"/>
    <x v="0"/>
    <x v="0"/>
  </r>
  <r>
    <x v="32"/>
    <x v="1"/>
    <x v="1585"/>
  </r>
  <r>
    <x v="32"/>
    <x v="2"/>
    <x v="663"/>
  </r>
  <r>
    <x v="32"/>
    <x v="3"/>
    <x v="665"/>
  </r>
  <r>
    <x v="32"/>
    <x v="4"/>
    <x v="782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1448"/>
  </r>
  <r>
    <x v="32"/>
    <x v="11"/>
    <x v="8"/>
  </r>
  <r>
    <x v="32"/>
    <x v="12"/>
    <x v="1567"/>
  </r>
  <r>
    <x v="32"/>
    <x v="13"/>
    <x v="1586"/>
  </r>
  <r>
    <x v="4"/>
    <x v="0"/>
    <x v="0"/>
  </r>
  <r>
    <x v="4"/>
    <x v="1"/>
    <x v="1587"/>
  </r>
  <r>
    <x v="4"/>
    <x v="2"/>
    <x v="1487"/>
  </r>
  <r>
    <x v="4"/>
    <x v="3"/>
    <x v="1286"/>
  </r>
  <r>
    <x v="4"/>
    <x v="4"/>
    <x v="1583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448"/>
  </r>
  <r>
    <x v="4"/>
    <x v="11"/>
    <x v="8"/>
  </r>
  <r>
    <x v="4"/>
    <x v="12"/>
    <x v="1567"/>
  </r>
  <r>
    <x v="4"/>
    <x v="13"/>
    <x v="1588"/>
  </r>
  <r>
    <x v="33"/>
    <x v="0"/>
    <x v="0"/>
  </r>
  <r>
    <x v="33"/>
    <x v="1"/>
    <x v="1589"/>
  </r>
  <r>
    <x v="33"/>
    <x v="2"/>
    <x v="1575"/>
  </r>
  <r>
    <x v="33"/>
    <x v="3"/>
    <x v="1452"/>
  </r>
  <r>
    <x v="33"/>
    <x v="4"/>
    <x v="1574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1448"/>
  </r>
  <r>
    <x v="33"/>
    <x v="11"/>
    <x v="8"/>
  </r>
  <r>
    <x v="33"/>
    <x v="12"/>
    <x v="1567"/>
  </r>
  <r>
    <x v="33"/>
    <x v="13"/>
    <x v="1590"/>
  </r>
  <r>
    <x v="34"/>
    <x v="0"/>
    <x v="0"/>
  </r>
  <r>
    <x v="34"/>
    <x v="1"/>
    <x v="1591"/>
  </r>
  <r>
    <x v="34"/>
    <x v="2"/>
    <x v="572"/>
  </r>
  <r>
    <x v="34"/>
    <x v="3"/>
    <x v="1592"/>
  </r>
  <r>
    <x v="34"/>
    <x v="4"/>
    <x v="1593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1448"/>
  </r>
  <r>
    <x v="34"/>
    <x v="11"/>
    <x v="8"/>
  </r>
  <r>
    <x v="34"/>
    <x v="12"/>
    <x v="1567"/>
  </r>
  <r>
    <x v="34"/>
    <x v="13"/>
    <x v="1594"/>
  </r>
  <r>
    <x v="5"/>
    <x v="0"/>
    <x v="0"/>
  </r>
  <r>
    <x v="5"/>
    <x v="1"/>
    <x v="1595"/>
  </r>
  <r>
    <x v="5"/>
    <x v="2"/>
    <x v="1583"/>
  </r>
  <r>
    <x v="5"/>
    <x v="3"/>
    <x v="1596"/>
  </r>
  <r>
    <x v="5"/>
    <x v="4"/>
    <x v="128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448"/>
  </r>
  <r>
    <x v="5"/>
    <x v="11"/>
    <x v="8"/>
  </r>
  <r>
    <x v="5"/>
    <x v="12"/>
    <x v="1567"/>
  </r>
  <r>
    <x v="5"/>
    <x v="13"/>
    <x v="1597"/>
  </r>
  <r>
    <x v="61"/>
    <x v="0"/>
    <x v="0"/>
  </r>
  <r>
    <x v="61"/>
    <x v="1"/>
    <x v="1598"/>
  </r>
  <r>
    <x v="61"/>
    <x v="2"/>
    <x v="1578"/>
  </r>
  <r>
    <x v="61"/>
    <x v="3"/>
    <x v="894"/>
  </r>
  <r>
    <x v="61"/>
    <x v="4"/>
    <x v="839"/>
  </r>
  <r>
    <x v="61"/>
    <x v="5"/>
    <x v="5"/>
  </r>
  <r>
    <x v="61"/>
    <x v="6"/>
    <x v="5"/>
  </r>
  <r>
    <x v="61"/>
    <x v="7"/>
    <x v="5"/>
  </r>
  <r>
    <x v="61"/>
    <x v="8"/>
    <x v="5"/>
  </r>
  <r>
    <x v="61"/>
    <x v="9"/>
    <x v="6"/>
  </r>
  <r>
    <x v="61"/>
    <x v="10"/>
    <x v="1448"/>
  </r>
  <r>
    <x v="61"/>
    <x v="11"/>
    <x v="8"/>
  </r>
  <r>
    <x v="61"/>
    <x v="12"/>
    <x v="1599"/>
  </r>
  <r>
    <x v="61"/>
    <x v="13"/>
    <x v="1600"/>
  </r>
  <r>
    <x v="39"/>
    <x v="0"/>
    <x v="0"/>
  </r>
  <r>
    <x v="39"/>
    <x v="1"/>
    <x v="1601"/>
  </r>
  <r>
    <x v="39"/>
    <x v="2"/>
    <x v="665"/>
  </r>
  <r>
    <x v="39"/>
    <x v="3"/>
    <x v="664"/>
  </r>
  <r>
    <x v="39"/>
    <x v="4"/>
    <x v="784"/>
  </r>
  <r>
    <x v="39"/>
    <x v="5"/>
    <x v="5"/>
  </r>
  <r>
    <x v="39"/>
    <x v="6"/>
    <x v="5"/>
  </r>
  <r>
    <x v="39"/>
    <x v="7"/>
    <x v="5"/>
  </r>
  <r>
    <x v="39"/>
    <x v="8"/>
    <x v="5"/>
  </r>
  <r>
    <x v="39"/>
    <x v="9"/>
    <x v="6"/>
  </r>
  <r>
    <x v="39"/>
    <x v="10"/>
    <x v="1448"/>
  </r>
  <r>
    <x v="39"/>
    <x v="11"/>
    <x v="8"/>
  </r>
  <r>
    <x v="39"/>
    <x v="12"/>
    <x v="1599"/>
  </r>
  <r>
    <x v="39"/>
    <x v="13"/>
    <x v="1602"/>
  </r>
  <r>
    <x v="35"/>
    <x v="0"/>
    <x v="0"/>
  </r>
  <r>
    <x v="35"/>
    <x v="1"/>
    <x v="1603"/>
  </r>
  <r>
    <x v="35"/>
    <x v="2"/>
    <x v="1452"/>
  </r>
  <r>
    <x v="35"/>
    <x v="3"/>
    <x v="1604"/>
  </r>
  <r>
    <x v="35"/>
    <x v="4"/>
    <x v="1605"/>
  </r>
  <r>
    <x v="35"/>
    <x v="5"/>
    <x v="5"/>
  </r>
  <r>
    <x v="35"/>
    <x v="6"/>
    <x v="5"/>
  </r>
  <r>
    <x v="35"/>
    <x v="7"/>
    <x v="5"/>
  </r>
  <r>
    <x v="35"/>
    <x v="8"/>
    <x v="5"/>
  </r>
  <r>
    <x v="35"/>
    <x v="9"/>
    <x v="6"/>
  </r>
  <r>
    <x v="35"/>
    <x v="10"/>
    <x v="1448"/>
  </r>
  <r>
    <x v="35"/>
    <x v="11"/>
    <x v="8"/>
  </r>
  <r>
    <x v="35"/>
    <x v="12"/>
    <x v="1567"/>
  </r>
  <r>
    <x v="35"/>
    <x v="13"/>
    <x v="1606"/>
  </r>
  <r>
    <x v="62"/>
    <x v="0"/>
    <x v="0"/>
  </r>
  <r>
    <x v="62"/>
    <x v="1"/>
    <x v="1607"/>
  </r>
  <r>
    <x v="62"/>
    <x v="2"/>
    <x v="1592"/>
  </r>
  <r>
    <x v="62"/>
    <x v="3"/>
    <x v="573"/>
  </r>
  <r>
    <x v="62"/>
    <x v="4"/>
    <x v="1480"/>
  </r>
  <r>
    <x v="62"/>
    <x v="5"/>
    <x v="5"/>
  </r>
  <r>
    <x v="62"/>
    <x v="6"/>
    <x v="5"/>
  </r>
  <r>
    <x v="62"/>
    <x v="7"/>
    <x v="5"/>
  </r>
  <r>
    <x v="62"/>
    <x v="8"/>
    <x v="5"/>
  </r>
  <r>
    <x v="62"/>
    <x v="9"/>
    <x v="6"/>
  </r>
  <r>
    <x v="62"/>
    <x v="10"/>
    <x v="1448"/>
  </r>
  <r>
    <x v="62"/>
    <x v="11"/>
    <x v="8"/>
  </r>
  <r>
    <x v="62"/>
    <x v="12"/>
    <x v="1599"/>
  </r>
  <r>
    <x v="62"/>
    <x v="13"/>
    <x v="1608"/>
  </r>
  <r>
    <x v="63"/>
    <x v="0"/>
    <x v="0"/>
  </r>
  <r>
    <x v="63"/>
    <x v="1"/>
    <x v="1609"/>
  </r>
  <r>
    <x v="63"/>
    <x v="2"/>
    <x v="1610"/>
  </r>
  <r>
    <x v="63"/>
    <x v="3"/>
    <x v="783"/>
  </r>
  <r>
    <x v="63"/>
    <x v="4"/>
    <x v="664"/>
  </r>
  <r>
    <x v="63"/>
    <x v="5"/>
    <x v="5"/>
  </r>
  <r>
    <x v="63"/>
    <x v="6"/>
    <x v="5"/>
  </r>
  <r>
    <x v="63"/>
    <x v="7"/>
    <x v="5"/>
  </r>
  <r>
    <x v="63"/>
    <x v="8"/>
    <x v="5"/>
  </r>
  <r>
    <x v="63"/>
    <x v="9"/>
    <x v="6"/>
  </r>
  <r>
    <x v="63"/>
    <x v="10"/>
    <x v="1448"/>
  </r>
  <r>
    <x v="63"/>
    <x v="11"/>
    <x v="8"/>
  </r>
  <r>
    <x v="63"/>
    <x v="12"/>
    <x v="1599"/>
  </r>
  <r>
    <x v="63"/>
    <x v="13"/>
    <x v="1611"/>
  </r>
  <r>
    <x v="36"/>
    <x v="0"/>
    <x v="0"/>
  </r>
  <r>
    <x v="36"/>
    <x v="1"/>
    <x v="1612"/>
  </r>
  <r>
    <x v="36"/>
    <x v="2"/>
    <x v="1596"/>
  </r>
  <r>
    <x v="36"/>
    <x v="3"/>
    <x v="1363"/>
  </r>
  <r>
    <x v="36"/>
    <x v="4"/>
    <x v="899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1448"/>
  </r>
  <r>
    <x v="36"/>
    <x v="11"/>
    <x v="8"/>
  </r>
  <r>
    <x v="36"/>
    <x v="12"/>
    <x v="1567"/>
  </r>
  <r>
    <x v="36"/>
    <x v="13"/>
    <x v="1613"/>
  </r>
  <r>
    <x v="64"/>
    <x v="0"/>
    <x v="0"/>
  </r>
  <r>
    <x v="64"/>
    <x v="1"/>
    <x v="1614"/>
  </r>
  <r>
    <x v="64"/>
    <x v="2"/>
    <x v="1352"/>
  </r>
  <r>
    <x v="64"/>
    <x v="3"/>
    <x v="1615"/>
  </r>
  <r>
    <x v="64"/>
    <x v="4"/>
    <x v="1604"/>
  </r>
  <r>
    <x v="64"/>
    <x v="5"/>
    <x v="5"/>
  </r>
  <r>
    <x v="64"/>
    <x v="6"/>
    <x v="5"/>
  </r>
  <r>
    <x v="64"/>
    <x v="7"/>
    <x v="5"/>
  </r>
  <r>
    <x v="64"/>
    <x v="8"/>
    <x v="5"/>
  </r>
  <r>
    <x v="64"/>
    <x v="9"/>
    <x v="6"/>
  </r>
  <r>
    <x v="64"/>
    <x v="10"/>
    <x v="1448"/>
  </r>
  <r>
    <x v="64"/>
    <x v="11"/>
    <x v="8"/>
  </r>
  <r>
    <x v="64"/>
    <x v="12"/>
    <x v="1599"/>
  </r>
  <r>
    <x v="64"/>
    <x v="13"/>
    <x v="1616"/>
  </r>
  <r>
    <x v="65"/>
    <x v="0"/>
    <x v="0"/>
  </r>
  <r>
    <x v="65"/>
    <x v="1"/>
    <x v="1617"/>
  </r>
  <r>
    <x v="65"/>
    <x v="2"/>
    <x v="1352"/>
  </r>
  <r>
    <x v="65"/>
    <x v="3"/>
    <x v="1615"/>
  </r>
  <r>
    <x v="65"/>
    <x v="4"/>
    <x v="1604"/>
  </r>
  <r>
    <x v="65"/>
    <x v="5"/>
    <x v="5"/>
  </r>
  <r>
    <x v="65"/>
    <x v="6"/>
    <x v="5"/>
  </r>
  <r>
    <x v="65"/>
    <x v="7"/>
    <x v="5"/>
  </r>
  <r>
    <x v="65"/>
    <x v="8"/>
    <x v="5"/>
  </r>
  <r>
    <x v="65"/>
    <x v="9"/>
    <x v="6"/>
  </r>
  <r>
    <x v="65"/>
    <x v="10"/>
    <x v="1448"/>
  </r>
  <r>
    <x v="65"/>
    <x v="11"/>
    <x v="8"/>
  </r>
  <r>
    <x v="65"/>
    <x v="12"/>
    <x v="1599"/>
  </r>
  <r>
    <x v="65"/>
    <x v="13"/>
    <x v="1618"/>
  </r>
  <r>
    <x v="37"/>
    <x v="0"/>
    <x v="0"/>
  </r>
  <r>
    <x v="37"/>
    <x v="1"/>
    <x v="1619"/>
  </r>
  <r>
    <x v="37"/>
    <x v="2"/>
    <x v="1352"/>
  </r>
  <r>
    <x v="37"/>
    <x v="3"/>
    <x v="1615"/>
  </r>
  <r>
    <x v="37"/>
    <x v="4"/>
    <x v="1604"/>
  </r>
  <r>
    <x v="37"/>
    <x v="5"/>
    <x v="5"/>
  </r>
  <r>
    <x v="37"/>
    <x v="6"/>
    <x v="5"/>
  </r>
  <r>
    <x v="37"/>
    <x v="7"/>
    <x v="5"/>
  </r>
  <r>
    <x v="37"/>
    <x v="8"/>
    <x v="5"/>
  </r>
  <r>
    <x v="37"/>
    <x v="9"/>
    <x v="6"/>
  </r>
  <r>
    <x v="37"/>
    <x v="10"/>
    <x v="1448"/>
  </r>
  <r>
    <x v="37"/>
    <x v="11"/>
    <x v="8"/>
  </r>
  <r>
    <x v="37"/>
    <x v="12"/>
    <x v="1567"/>
  </r>
  <r>
    <x v="37"/>
    <x v="13"/>
    <x v="1620"/>
  </r>
  <r>
    <x v="66"/>
    <x v="0"/>
    <x v="0"/>
  </r>
  <r>
    <x v="66"/>
    <x v="1"/>
    <x v="1621"/>
  </r>
  <r>
    <x v="66"/>
    <x v="2"/>
    <x v="1352"/>
  </r>
  <r>
    <x v="66"/>
    <x v="3"/>
    <x v="1615"/>
  </r>
  <r>
    <x v="66"/>
    <x v="4"/>
    <x v="1604"/>
  </r>
  <r>
    <x v="66"/>
    <x v="5"/>
    <x v="5"/>
  </r>
  <r>
    <x v="66"/>
    <x v="6"/>
    <x v="5"/>
  </r>
  <r>
    <x v="66"/>
    <x v="7"/>
    <x v="5"/>
  </r>
  <r>
    <x v="66"/>
    <x v="8"/>
    <x v="5"/>
  </r>
  <r>
    <x v="66"/>
    <x v="9"/>
    <x v="6"/>
  </r>
  <r>
    <x v="66"/>
    <x v="10"/>
    <x v="1448"/>
  </r>
  <r>
    <x v="66"/>
    <x v="11"/>
    <x v="8"/>
  </r>
  <r>
    <x v="66"/>
    <x v="12"/>
    <x v="1599"/>
  </r>
  <r>
    <x v="66"/>
    <x v="13"/>
    <x v="1622"/>
  </r>
  <r>
    <x v="67"/>
    <x v="0"/>
    <x v="0"/>
  </r>
  <r>
    <x v="67"/>
    <x v="1"/>
    <x v="1623"/>
  </r>
  <r>
    <x v="67"/>
    <x v="2"/>
    <x v="1352"/>
  </r>
  <r>
    <x v="67"/>
    <x v="3"/>
    <x v="1615"/>
  </r>
  <r>
    <x v="67"/>
    <x v="4"/>
    <x v="1604"/>
  </r>
  <r>
    <x v="67"/>
    <x v="5"/>
    <x v="5"/>
  </r>
  <r>
    <x v="67"/>
    <x v="6"/>
    <x v="5"/>
  </r>
  <r>
    <x v="67"/>
    <x v="7"/>
    <x v="5"/>
  </r>
  <r>
    <x v="67"/>
    <x v="8"/>
    <x v="5"/>
  </r>
  <r>
    <x v="67"/>
    <x v="9"/>
    <x v="6"/>
  </r>
  <r>
    <x v="67"/>
    <x v="10"/>
    <x v="1448"/>
  </r>
  <r>
    <x v="67"/>
    <x v="11"/>
    <x v="8"/>
  </r>
  <r>
    <x v="67"/>
    <x v="12"/>
    <x v="1599"/>
  </r>
  <r>
    <x v="67"/>
    <x v="13"/>
    <x v="1624"/>
  </r>
  <r>
    <x v="6"/>
    <x v="0"/>
    <x v="0"/>
  </r>
  <r>
    <x v="6"/>
    <x v="1"/>
    <x v="1625"/>
  </r>
  <r>
    <x v="6"/>
    <x v="2"/>
    <x v="894"/>
  </r>
  <r>
    <x v="6"/>
    <x v="3"/>
    <x v="1626"/>
  </r>
  <r>
    <x v="6"/>
    <x v="4"/>
    <x v="838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448"/>
  </r>
  <r>
    <x v="6"/>
    <x v="11"/>
    <x v="8"/>
  </r>
  <r>
    <x v="6"/>
    <x v="12"/>
    <x v="1567"/>
  </r>
  <r>
    <x v="6"/>
    <x v="13"/>
    <x v="1627"/>
  </r>
  <r>
    <x v="68"/>
    <x v="0"/>
    <x v="0"/>
  </r>
  <r>
    <x v="68"/>
    <x v="1"/>
    <x v="1628"/>
  </r>
  <r>
    <x v="68"/>
    <x v="2"/>
    <x v="1480"/>
  </r>
  <r>
    <x v="68"/>
    <x v="3"/>
    <x v="1492"/>
  </r>
  <r>
    <x v="68"/>
    <x v="4"/>
    <x v="1629"/>
  </r>
  <r>
    <x v="68"/>
    <x v="5"/>
    <x v="5"/>
  </r>
  <r>
    <x v="68"/>
    <x v="6"/>
    <x v="5"/>
  </r>
  <r>
    <x v="68"/>
    <x v="7"/>
    <x v="5"/>
  </r>
  <r>
    <x v="68"/>
    <x v="8"/>
    <x v="5"/>
  </r>
  <r>
    <x v="68"/>
    <x v="9"/>
    <x v="6"/>
  </r>
  <r>
    <x v="68"/>
    <x v="10"/>
    <x v="1448"/>
  </r>
  <r>
    <x v="68"/>
    <x v="11"/>
    <x v="8"/>
  </r>
  <r>
    <x v="68"/>
    <x v="12"/>
    <x v="1599"/>
  </r>
  <r>
    <x v="68"/>
    <x v="13"/>
    <x v="1630"/>
  </r>
  <r>
    <x v="69"/>
    <x v="0"/>
    <x v="0"/>
  </r>
  <r>
    <x v="69"/>
    <x v="1"/>
    <x v="1631"/>
  </r>
  <r>
    <x v="69"/>
    <x v="2"/>
    <x v="664"/>
  </r>
  <r>
    <x v="69"/>
    <x v="3"/>
    <x v="1632"/>
  </r>
  <r>
    <x v="69"/>
    <x v="4"/>
    <x v="1633"/>
  </r>
  <r>
    <x v="69"/>
    <x v="5"/>
    <x v="5"/>
  </r>
  <r>
    <x v="69"/>
    <x v="6"/>
    <x v="5"/>
  </r>
  <r>
    <x v="69"/>
    <x v="7"/>
    <x v="5"/>
  </r>
  <r>
    <x v="69"/>
    <x v="8"/>
    <x v="5"/>
  </r>
  <r>
    <x v="69"/>
    <x v="9"/>
    <x v="6"/>
  </r>
  <r>
    <x v="69"/>
    <x v="10"/>
    <x v="1448"/>
  </r>
  <r>
    <x v="69"/>
    <x v="11"/>
    <x v="8"/>
  </r>
  <r>
    <x v="69"/>
    <x v="12"/>
    <x v="1599"/>
  </r>
  <r>
    <x v="69"/>
    <x v="13"/>
    <x v="1634"/>
  </r>
  <r>
    <x v="70"/>
    <x v="0"/>
    <x v="0"/>
  </r>
  <r>
    <x v="70"/>
    <x v="1"/>
    <x v="1635"/>
  </r>
  <r>
    <x v="70"/>
    <x v="2"/>
    <x v="1604"/>
  </r>
  <r>
    <x v="70"/>
    <x v="3"/>
    <x v="1636"/>
  </r>
  <r>
    <x v="70"/>
    <x v="4"/>
    <x v="1354"/>
  </r>
  <r>
    <x v="70"/>
    <x v="5"/>
    <x v="5"/>
  </r>
  <r>
    <x v="70"/>
    <x v="6"/>
    <x v="5"/>
  </r>
  <r>
    <x v="70"/>
    <x v="7"/>
    <x v="5"/>
  </r>
  <r>
    <x v="70"/>
    <x v="8"/>
    <x v="5"/>
  </r>
  <r>
    <x v="70"/>
    <x v="9"/>
    <x v="6"/>
  </r>
  <r>
    <x v="70"/>
    <x v="10"/>
    <x v="1448"/>
  </r>
  <r>
    <x v="70"/>
    <x v="11"/>
    <x v="8"/>
  </r>
  <r>
    <x v="70"/>
    <x v="12"/>
    <x v="1599"/>
  </r>
  <r>
    <x v="70"/>
    <x v="13"/>
    <x v="1637"/>
  </r>
  <r>
    <x v="71"/>
    <x v="0"/>
    <x v="0"/>
  </r>
  <r>
    <x v="71"/>
    <x v="1"/>
    <x v="1638"/>
  </r>
  <r>
    <x v="71"/>
    <x v="2"/>
    <x v="783"/>
  </r>
  <r>
    <x v="71"/>
    <x v="3"/>
    <x v="1447"/>
  </r>
  <r>
    <x v="71"/>
    <x v="4"/>
    <x v="1632"/>
  </r>
  <r>
    <x v="71"/>
    <x v="5"/>
    <x v="5"/>
  </r>
  <r>
    <x v="71"/>
    <x v="6"/>
    <x v="5"/>
  </r>
  <r>
    <x v="71"/>
    <x v="7"/>
    <x v="5"/>
  </r>
  <r>
    <x v="71"/>
    <x v="8"/>
    <x v="5"/>
  </r>
  <r>
    <x v="71"/>
    <x v="9"/>
    <x v="6"/>
  </r>
  <r>
    <x v="71"/>
    <x v="10"/>
    <x v="1448"/>
  </r>
  <r>
    <x v="71"/>
    <x v="11"/>
    <x v="8"/>
  </r>
  <r>
    <x v="71"/>
    <x v="12"/>
    <x v="1599"/>
  </r>
  <r>
    <x v="71"/>
    <x v="13"/>
    <x v="1639"/>
  </r>
  <r>
    <x v="72"/>
    <x v="0"/>
    <x v="0"/>
  </r>
  <r>
    <x v="72"/>
    <x v="1"/>
    <x v="1640"/>
  </r>
  <r>
    <x v="72"/>
    <x v="2"/>
    <x v="1626"/>
  </r>
  <r>
    <x v="72"/>
    <x v="3"/>
    <x v="895"/>
  </r>
  <r>
    <x v="72"/>
    <x v="4"/>
    <x v="1641"/>
  </r>
  <r>
    <x v="72"/>
    <x v="5"/>
    <x v="5"/>
  </r>
  <r>
    <x v="72"/>
    <x v="6"/>
    <x v="5"/>
  </r>
  <r>
    <x v="72"/>
    <x v="7"/>
    <x v="5"/>
  </r>
  <r>
    <x v="72"/>
    <x v="8"/>
    <x v="5"/>
  </r>
  <r>
    <x v="72"/>
    <x v="9"/>
    <x v="6"/>
  </r>
  <r>
    <x v="72"/>
    <x v="10"/>
    <x v="1448"/>
  </r>
  <r>
    <x v="72"/>
    <x v="11"/>
    <x v="8"/>
  </r>
  <r>
    <x v="72"/>
    <x v="12"/>
    <x v="1599"/>
  </r>
  <r>
    <x v="72"/>
    <x v="13"/>
    <x v="1642"/>
  </r>
  <r>
    <x v="73"/>
    <x v="0"/>
    <x v="0"/>
  </r>
  <r>
    <x v="73"/>
    <x v="1"/>
    <x v="1643"/>
  </r>
  <r>
    <x v="73"/>
    <x v="2"/>
    <x v="901"/>
  </r>
  <r>
    <x v="73"/>
    <x v="3"/>
    <x v="900"/>
  </r>
  <r>
    <x v="73"/>
    <x v="4"/>
    <x v="578"/>
  </r>
  <r>
    <x v="73"/>
    <x v="5"/>
    <x v="5"/>
  </r>
  <r>
    <x v="73"/>
    <x v="6"/>
    <x v="5"/>
  </r>
  <r>
    <x v="73"/>
    <x v="7"/>
    <x v="5"/>
  </r>
  <r>
    <x v="73"/>
    <x v="8"/>
    <x v="5"/>
  </r>
  <r>
    <x v="73"/>
    <x v="9"/>
    <x v="6"/>
  </r>
  <r>
    <x v="73"/>
    <x v="10"/>
    <x v="1448"/>
  </r>
  <r>
    <x v="73"/>
    <x v="11"/>
    <x v="8"/>
  </r>
  <r>
    <x v="73"/>
    <x v="12"/>
    <x v="1567"/>
  </r>
  <r>
    <x v="73"/>
    <x v="13"/>
    <x v="1644"/>
  </r>
  <r>
    <x v="74"/>
    <x v="0"/>
    <x v="0"/>
  </r>
  <r>
    <x v="74"/>
    <x v="1"/>
    <x v="1645"/>
  </r>
  <r>
    <x v="74"/>
    <x v="2"/>
    <x v="1447"/>
  </r>
  <r>
    <x v="74"/>
    <x v="3"/>
    <x v="1646"/>
  </r>
  <r>
    <x v="74"/>
    <x v="4"/>
    <x v="1647"/>
  </r>
  <r>
    <x v="74"/>
    <x v="5"/>
    <x v="5"/>
  </r>
  <r>
    <x v="74"/>
    <x v="6"/>
    <x v="5"/>
  </r>
  <r>
    <x v="74"/>
    <x v="7"/>
    <x v="5"/>
  </r>
  <r>
    <x v="74"/>
    <x v="8"/>
    <x v="5"/>
  </r>
  <r>
    <x v="74"/>
    <x v="9"/>
    <x v="6"/>
  </r>
  <r>
    <x v="74"/>
    <x v="10"/>
    <x v="1448"/>
  </r>
  <r>
    <x v="74"/>
    <x v="11"/>
    <x v="8"/>
  </r>
  <r>
    <x v="74"/>
    <x v="12"/>
    <x v="1599"/>
  </r>
  <r>
    <x v="74"/>
    <x v="13"/>
    <x v="1648"/>
  </r>
  <r>
    <x v="75"/>
    <x v="0"/>
    <x v="0"/>
  </r>
  <r>
    <x v="75"/>
    <x v="1"/>
    <x v="1649"/>
  </r>
  <r>
    <x v="75"/>
    <x v="2"/>
    <x v="895"/>
  </r>
  <r>
    <x v="75"/>
    <x v="3"/>
    <x v="1484"/>
  </r>
  <r>
    <x v="75"/>
    <x v="4"/>
    <x v="1650"/>
  </r>
  <r>
    <x v="75"/>
    <x v="5"/>
    <x v="5"/>
  </r>
  <r>
    <x v="75"/>
    <x v="6"/>
    <x v="5"/>
  </r>
  <r>
    <x v="75"/>
    <x v="7"/>
    <x v="5"/>
  </r>
  <r>
    <x v="75"/>
    <x v="8"/>
    <x v="5"/>
  </r>
  <r>
    <x v="75"/>
    <x v="9"/>
    <x v="6"/>
  </r>
  <r>
    <x v="75"/>
    <x v="10"/>
    <x v="1448"/>
  </r>
  <r>
    <x v="75"/>
    <x v="11"/>
    <x v="8"/>
  </r>
  <r>
    <x v="75"/>
    <x v="12"/>
    <x v="1599"/>
  </r>
  <r>
    <x v="75"/>
    <x v="13"/>
    <x v="1651"/>
  </r>
  <r>
    <x v="76"/>
    <x v="0"/>
    <x v="0"/>
  </r>
  <r>
    <x v="76"/>
    <x v="1"/>
    <x v="1652"/>
  </r>
  <r>
    <x v="76"/>
    <x v="2"/>
    <x v="900"/>
  </r>
  <r>
    <x v="76"/>
    <x v="3"/>
    <x v="1349"/>
  </r>
  <r>
    <x v="76"/>
    <x v="4"/>
    <x v="580"/>
  </r>
  <r>
    <x v="76"/>
    <x v="5"/>
    <x v="5"/>
  </r>
  <r>
    <x v="76"/>
    <x v="6"/>
    <x v="5"/>
  </r>
  <r>
    <x v="76"/>
    <x v="7"/>
    <x v="5"/>
  </r>
  <r>
    <x v="76"/>
    <x v="8"/>
    <x v="5"/>
  </r>
  <r>
    <x v="76"/>
    <x v="9"/>
    <x v="6"/>
  </r>
  <r>
    <x v="76"/>
    <x v="10"/>
    <x v="1448"/>
  </r>
  <r>
    <x v="76"/>
    <x v="11"/>
    <x v="8"/>
  </r>
  <r>
    <x v="76"/>
    <x v="12"/>
    <x v="1599"/>
  </r>
  <r>
    <x v="76"/>
    <x v="13"/>
    <x v="1653"/>
  </r>
  <r>
    <x v="77"/>
    <x v="0"/>
    <x v="0"/>
  </r>
  <r>
    <x v="77"/>
    <x v="1"/>
    <x v="1654"/>
  </r>
  <r>
    <x v="77"/>
    <x v="2"/>
    <x v="1650"/>
  </r>
  <r>
    <x v="77"/>
    <x v="3"/>
    <x v="1655"/>
  </r>
  <r>
    <x v="77"/>
    <x v="4"/>
    <x v="1656"/>
  </r>
  <r>
    <x v="77"/>
    <x v="5"/>
    <x v="5"/>
  </r>
  <r>
    <x v="77"/>
    <x v="6"/>
    <x v="5"/>
  </r>
  <r>
    <x v="77"/>
    <x v="7"/>
    <x v="5"/>
  </r>
  <r>
    <x v="77"/>
    <x v="8"/>
    <x v="5"/>
  </r>
  <r>
    <x v="77"/>
    <x v="9"/>
    <x v="6"/>
  </r>
  <r>
    <x v="77"/>
    <x v="10"/>
    <x v="1448"/>
  </r>
  <r>
    <x v="77"/>
    <x v="11"/>
    <x v="8"/>
  </r>
  <r>
    <x v="77"/>
    <x v="12"/>
    <x v="1599"/>
  </r>
  <r>
    <x v="77"/>
    <x v="13"/>
    <x v="1657"/>
  </r>
  <r>
    <x v="78"/>
    <x v="0"/>
    <x v="0"/>
  </r>
  <r>
    <x v="78"/>
    <x v="1"/>
    <x v="1658"/>
  </r>
  <r>
    <x v="78"/>
    <x v="2"/>
    <x v="1646"/>
  </r>
  <r>
    <x v="78"/>
    <x v="3"/>
    <x v="1659"/>
  </r>
  <r>
    <x v="78"/>
    <x v="4"/>
    <x v="1660"/>
  </r>
  <r>
    <x v="78"/>
    <x v="5"/>
    <x v="5"/>
  </r>
  <r>
    <x v="78"/>
    <x v="6"/>
    <x v="5"/>
  </r>
  <r>
    <x v="78"/>
    <x v="7"/>
    <x v="5"/>
  </r>
  <r>
    <x v="78"/>
    <x v="8"/>
    <x v="5"/>
  </r>
  <r>
    <x v="78"/>
    <x v="9"/>
    <x v="6"/>
  </r>
  <r>
    <x v="78"/>
    <x v="10"/>
    <x v="1448"/>
  </r>
  <r>
    <x v="78"/>
    <x v="11"/>
    <x v="8"/>
  </r>
  <r>
    <x v="78"/>
    <x v="12"/>
    <x v="1599"/>
  </r>
  <r>
    <x v="78"/>
    <x v="13"/>
    <x v="1661"/>
  </r>
  <r>
    <x v="7"/>
    <x v="0"/>
    <x v="0"/>
  </r>
  <r>
    <x v="7"/>
    <x v="1"/>
    <x v="1662"/>
  </r>
  <r>
    <x v="7"/>
    <x v="2"/>
    <x v="1484"/>
  </r>
  <r>
    <x v="7"/>
    <x v="3"/>
    <x v="1663"/>
  </r>
  <r>
    <x v="7"/>
    <x v="4"/>
    <x v="1655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448"/>
  </r>
  <r>
    <x v="7"/>
    <x v="11"/>
    <x v="8"/>
  </r>
  <r>
    <x v="7"/>
    <x v="12"/>
    <x v="1567"/>
  </r>
  <r>
    <x v="7"/>
    <x v="13"/>
    <x v="1664"/>
  </r>
  <r>
    <x v="8"/>
    <x v="0"/>
    <x v="0"/>
  </r>
  <r>
    <x v="8"/>
    <x v="1"/>
    <x v="1665"/>
  </r>
  <r>
    <x v="8"/>
    <x v="2"/>
    <x v="600"/>
  </r>
  <r>
    <x v="8"/>
    <x v="3"/>
    <x v="1666"/>
  </r>
  <r>
    <x v="8"/>
    <x v="4"/>
    <x v="1667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448"/>
  </r>
  <r>
    <x v="8"/>
    <x v="11"/>
    <x v="8"/>
  </r>
  <r>
    <x v="8"/>
    <x v="12"/>
    <x v="1567"/>
  </r>
  <r>
    <x v="8"/>
    <x v="13"/>
    <x v="1668"/>
  </r>
  <r>
    <x v="9"/>
    <x v="0"/>
    <x v="0"/>
  </r>
  <r>
    <x v="9"/>
    <x v="1"/>
    <x v="1669"/>
  </r>
  <r>
    <x v="9"/>
    <x v="2"/>
    <x v="1670"/>
  </r>
  <r>
    <x v="9"/>
    <x v="3"/>
    <x v="1502"/>
  </r>
  <r>
    <x v="9"/>
    <x v="4"/>
    <x v="1671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448"/>
  </r>
  <r>
    <x v="9"/>
    <x v="11"/>
    <x v="8"/>
  </r>
  <r>
    <x v="9"/>
    <x v="12"/>
    <x v="1567"/>
  </r>
  <r>
    <x v="9"/>
    <x v="13"/>
    <x v="1672"/>
  </r>
  <r>
    <x v="18"/>
    <x v="0"/>
    <x v="0"/>
  </r>
  <r>
    <x v="18"/>
    <x v="1"/>
    <x v="1673"/>
  </r>
  <r>
    <x v="18"/>
    <x v="2"/>
    <x v="1674"/>
  </r>
  <r>
    <x v="18"/>
    <x v="3"/>
    <x v="1675"/>
  </r>
  <r>
    <x v="18"/>
    <x v="4"/>
    <x v="1410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448"/>
  </r>
  <r>
    <x v="18"/>
    <x v="11"/>
    <x v="8"/>
  </r>
  <r>
    <x v="18"/>
    <x v="12"/>
    <x v="1567"/>
  </r>
  <r>
    <x v="18"/>
    <x v="13"/>
    <x v="1676"/>
  </r>
  <r>
    <x v="19"/>
    <x v="0"/>
    <x v="0"/>
  </r>
  <r>
    <x v="19"/>
    <x v="1"/>
    <x v="1677"/>
  </r>
  <r>
    <x v="19"/>
    <x v="2"/>
    <x v="1678"/>
  </r>
  <r>
    <x v="19"/>
    <x v="3"/>
    <x v="1679"/>
  </r>
  <r>
    <x v="19"/>
    <x v="4"/>
    <x v="1680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448"/>
  </r>
  <r>
    <x v="19"/>
    <x v="11"/>
    <x v="8"/>
  </r>
  <r>
    <x v="19"/>
    <x v="12"/>
    <x v="1567"/>
  </r>
  <r>
    <x v="19"/>
    <x v="13"/>
    <x v="1681"/>
  </r>
  <r>
    <x v="20"/>
    <x v="0"/>
    <x v="0"/>
  </r>
  <r>
    <x v="20"/>
    <x v="1"/>
    <x v="1682"/>
  </r>
  <r>
    <x v="20"/>
    <x v="2"/>
    <x v="1683"/>
  </r>
  <r>
    <x v="20"/>
    <x v="3"/>
    <x v="1684"/>
  </r>
  <r>
    <x v="20"/>
    <x v="4"/>
    <x v="976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448"/>
  </r>
  <r>
    <x v="20"/>
    <x v="11"/>
    <x v="8"/>
  </r>
  <r>
    <x v="20"/>
    <x v="12"/>
    <x v="1567"/>
  </r>
  <r>
    <x v="20"/>
    <x v="13"/>
    <x v="1685"/>
  </r>
  <r>
    <x v="21"/>
    <x v="0"/>
    <x v="0"/>
  </r>
  <r>
    <x v="21"/>
    <x v="1"/>
    <x v="1686"/>
  </r>
  <r>
    <x v="21"/>
    <x v="2"/>
    <x v="962"/>
  </r>
  <r>
    <x v="21"/>
    <x v="3"/>
    <x v="1687"/>
  </r>
  <r>
    <x v="21"/>
    <x v="4"/>
    <x v="1688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448"/>
  </r>
  <r>
    <x v="21"/>
    <x v="11"/>
    <x v="8"/>
  </r>
  <r>
    <x v="21"/>
    <x v="12"/>
    <x v="1567"/>
  </r>
  <r>
    <x v="21"/>
    <x v="13"/>
    <x v="1689"/>
  </r>
  <r>
    <x v="22"/>
    <x v="0"/>
    <x v="0"/>
  </r>
  <r>
    <x v="22"/>
    <x v="1"/>
    <x v="1690"/>
  </r>
  <r>
    <x v="22"/>
    <x v="2"/>
    <x v="1691"/>
  </r>
  <r>
    <x v="22"/>
    <x v="3"/>
    <x v="1692"/>
  </r>
  <r>
    <x v="22"/>
    <x v="4"/>
    <x v="1693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448"/>
  </r>
  <r>
    <x v="22"/>
    <x v="11"/>
    <x v="8"/>
  </r>
  <r>
    <x v="22"/>
    <x v="12"/>
    <x v="1567"/>
  </r>
  <r>
    <x v="22"/>
    <x v="13"/>
    <x v="1694"/>
  </r>
  <r>
    <x v="23"/>
    <x v="0"/>
    <x v="0"/>
  </r>
  <r>
    <x v="23"/>
    <x v="1"/>
    <x v="1695"/>
  </r>
  <r>
    <x v="23"/>
    <x v="2"/>
    <x v="1696"/>
  </r>
  <r>
    <x v="23"/>
    <x v="3"/>
    <x v="1697"/>
  </r>
  <r>
    <x v="23"/>
    <x v="4"/>
    <x v="1698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1448"/>
  </r>
  <r>
    <x v="23"/>
    <x v="11"/>
    <x v="8"/>
  </r>
  <r>
    <x v="23"/>
    <x v="12"/>
    <x v="1567"/>
  </r>
  <r>
    <x v="23"/>
    <x v="13"/>
    <x v="1699"/>
  </r>
  <r>
    <x v="24"/>
    <x v="0"/>
    <x v="0"/>
  </r>
  <r>
    <x v="24"/>
    <x v="1"/>
    <x v="1700"/>
  </r>
  <r>
    <x v="24"/>
    <x v="2"/>
    <x v="1147"/>
  </r>
  <r>
    <x v="24"/>
    <x v="3"/>
    <x v="1141"/>
  </r>
  <r>
    <x v="24"/>
    <x v="4"/>
    <x v="1701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448"/>
  </r>
  <r>
    <x v="24"/>
    <x v="11"/>
    <x v="8"/>
  </r>
  <r>
    <x v="24"/>
    <x v="12"/>
    <x v="1567"/>
  </r>
  <r>
    <x v="24"/>
    <x v="13"/>
    <x v="1702"/>
  </r>
  <r>
    <x v="25"/>
    <x v="0"/>
    <x v="0"/>
  </r>
  <r>
    <x v="25"/>
    <x v="1"/>
    <x v="1703"/>
  </r>
  <r>
    <x v="25"/>
    <x v="2"/>
    <x v="1093"/>
  </r>
  <r>
    <x v="25"/>
    <x v="3"/>
    <x v="1079"/>
  </r>
  <r>
    <x v="25"/>
    <x v="4"/>
    <x v="1543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1448"/>
  </r>
  <r>
    <x v="25"/>
    <x v="11"/>
    <x v="8"/>
  </r>
  <r>
    <x v="25"/>
    <x v="12"/>
    <x v="1567"/>
  </r>
  <r>
    <x v="25"/>
    <x v="13"/>
    <x v="1704"/>
  </r>
  <r>
    <x v="26"/>
    <x v="0"/>
    <x v="0"/>
  </r>
  <r>
    <x v="26"/>
    <x v="1"/>
    <x v="1705"/>
  </r>
  <r>
    <x v="26"/>
    <x v="2"/>
    <x v="1706"/>
  </r>
  <r>
    <x v="26"/>
    <x v="3"/>
    <x v="1707"/>
  </r>
  <r>
    <x v="26"/>
    <x v="4"/>
    <x v="1549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1448"/>
  </r>
  <r>
    <x v="26"/>
    <x v="11"/>
    <x v="8"/>
  </r>
  <r>
    <x v="26"/>
    <x v="12"/>
    <x v="1567"/>
  </r>
  <r>
    <x v="26"/>
    <x v="13"/>
    <x v="1708"/>
  </r>
  <r>
    <x v="27"/>
    <x v="0"/>
    <x v="0"/>
  </r>
  <r>
    <x v="27"/>
    <x v="1"/>
    <x v="1709"/>
  </r>
  <r>
    <x v="27"/>
    <x v="2"/>
    <x v="1710"/>
  </r>
  <r>
    <x v="27"/>
    <x v="3"/>
    <x v="1706"/>
  </r>
  <r>
    <x v="27"/>
    <x v="4"/>
    <x v="1711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1448"/>
  </r>
  <r>
    <x v="27"/>
    <x v="11"/>
    <x v="8"/>
  </r>
  <r>
    <x v="27"/>
    <x v="12"/>
    <x v="1567"/>
  </r>
  <r>
    <x v="27"/>
    <x v="13"/>
    <x v="1712"/>
  </r>
  <r>
    <x v="55"/>
    <x v="0"/>
    <x v="0"/>
  </r>
  <r>
    <x v="55"/>
    <x v="1"/>
    <x v="1713"/>
  </r>
  <r>
    <x v="55"/>
    <x v="2"/>
    <x v="1714"/>
  </r>
  <r>
    <x v="55"/>
    <x v="3"/>
    <x v="1715"/>
  </r>
  <r>
    <x v="55"/>
    <x v="4"/>
    <x v="949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1448"/>
  </r>
  <r>
    <x v="55"/>
    <x v="11"/>
    <x v="8"/>
  </r>
  <r>
    <x v="55"/>
    <x v="12"/>
    <x v="1567"/>
  </r>
  <r>
    <x v="55"/>
    <x v="13"/>
    <x v="1716"/>
  </r>
  <r>
    <x v="56"/>
    <x v="0"/>
    <x v="0"/>
  </r>
  <r>
    <x v="56"/>
    <x v="1"/>
    <x v="1717"/>
  </r>
  <r>
    <x v="56"/>
    <x v="2"/>
    <x v="1522"/>
  </r>
  <r>
    <x v="56"/>
    <x v="3"/>
    <x v="1718"/>
  </r>
  <r>
    <x v="56"/>
    <x v="4"/>
    <x v="1719"/>
  </r>
  <r>
    <x v="56"/>
    <x v="5"/>
    <x v="5"/>
  </r>
  <r>
    <x v="56"/>
    <x v="6"/>
    <x v="5"/>
  </r>
  <r>
    <x v="56"/>
    <x v="7"/>
    <x v="5"/>
  </r>
  <r>
    <x v="56"/>
    <x v="8"/>
    <x v="5"/>
  </r>
  <r>
    <x v="56"/>
    <x v="9"/>
    <x v="6"/>
  </r>
  <r>
    <x v="56"/>
    <x v="10"/>
    <x v="1448"/>
  </r>
  <r>
    <x v="56"/>
    <x v="11"/>
    <x v="8"/>
  </r>
  <r>
    <x v="56"/>
    <x v="12"/>
    <x v="1567"/>
  </r>
  <r>
    <x v="56"/>
    <x v="13"/>
    <x v="1720"/>
  </r>
  <r>
    <x v="38"/>
    <x v="0"/>
    <x v="53"/>
  </r>
  <r>
    <x v="38"/>
    <x v="1"/>
    <x v="1721"/>
  </r>
  <r>
    <x v="38"/>
    <x v="2"/>
    <x v="55"/>
  </r>
  <r>
    <x v="38"/>
    <x v="3"/>
    <x v="55"/>
  </r>
  <r>
    <x v="38"/>
    <x v="4"/>
    <x v="1722"/>
  </r>
  <r>
    <x v="38"/>
    <x v="5"/>
    <x v="5"/>
  </r>
  <r>
    <x v="38"/>
    <x v="6"/>
    <x v="5"/>
  </r>
  <r>
    <x v="38"/>
    <x v="7"/>
    <x v="5"/>
  </r>
  <r>
    <x v="38"/>
    <x v="8"/>
    <x v="5"/>
  </r>
  <r>
    <x v="38"/>
    <x v="9"/>
    <x v="6"/>
  </r>
  <r>
    <x v="38"/>
    <x v="10"/>
    <x v="1448"/>
  </r>
  <r>
    <x v="38"/>
    <x v="11"/>
    <x v="8"/>
  </r>
  <r>
    <x v="38"/>
    <x v="12"/>
    <x v="1723"/>
  </r>
  <r>
    <x v="38"/>
    <x v="13"/>
    <x v="1487"/>
  </r>
  <r>
    <x v="38"/>
    <x v="0"/>
    <x v="53"/>
  </r>
  <r>
    <x v="38"/>
    <x v="1"/>
    <x v="1724"/>
  </r>
  <r>
    <x v="38"/>
    <x v="2"/>
    <x v="55"/>
  </r>
  <r>
    <x v="38"/>
    <x v="3"/>
    <x v="55"/>
  </r>
  <r>
    <x v="38"/>
    <x v="4"/>
    <x v="1725"/>
  </r>
  <r>
    <x v="38"/>
    <x v="5"/>
    <x v="5"/>
  </r>
  <r>
    <x v="38"/>
    <x v="6"/>
    <x v="5"/>
  </r>
  <r>
    <x v="38"/>
    <x v="7"/>
    <x v="5"/>
  </r>
  <r>
    <x v="38"/>
    <x v="8"/>
    <x v="5"/>
  </r>
  <r>
    <x v="38"/>
    <x v="9"/>
    <x v="6"/>
  </r>
  <r>
    <x v="38"/>
    <x v="10"/>
    <x v="1448"/>
  </r>
  <r>
    <x v="38"/>
    <x v="11"/>
    <x v="8"/>
  </r>
  <r>
    <x v="38"/>
    <x v="12"/>
    <x v="926"/>
  </r>
  <r>
    <x v="38"/>
    <x v="13"/>
    <x v="1726"/>
  </r>
  <r>
    <x v="10"/>
    <x v="0"/>
    <x v="53"/>
  </r>
  <r>
    <x v="10"/>
    <x v="1"/>
    <x v="1727"/>
  </r>
  <r>
    <x v="10"/>
    <x v="2"/>
    <x v="55"/>
  </r>
  <r>
    <x v="10"/>
    <x v="3"/>
    <x v="55"/>
  </r>
  <r>
    <x v="10"/>
    <x v="4"/>
    <x v="1728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1448"/>
  </r>
  <r>
    <x v="10"/>
    <x v="11"/>
    <x v="8"/>
  </r>
  <r>
    <x v="10"/>
    <x v="12"/>
    <x v="1729"/>
  </r>
  <r>
    <x v="10"/>
    <x v="13"/>
    <x v="1730"/>
  </r>
  <r>
    <x v="0"/>
    <x v="0"/>
    <x v="53"/>
  </r>
  <r>
    <x v="0"/>
    <x v="1"/>
    <x v="1731"/>
  </r>
  <r>
    <x v="0"/>
    <x v="2"/>
    <x v="55"/>
  </r>
  <r>
    <x v="0"/>
    <x v="3"/>
    <x v="55"/>
  </r>
  <r>
    <x v="0"/>
    <x v="4"/>
    <x v="1732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448"/>
  </r>
  <r>
    <x v="0"/>
    <x v="11"/>
    <x v="8"/>
  </r>
  <r>
    <x v="0"/>
    <x v="12"/>
    <x v="521"/>
  </r>
  <r>
    <x v="0"/>
    <x v="13"/>
    <x v="1733"/>
  </r>
  <r>
    <x v="1"/>
    <x v="0"/>
    <x v="53"/>
  </r>
  <r>
    <x v="1"/>
    <x v="1"/>
    <x v="1734"/>
  </r>
  <r>
    <x v="1"/>
    <x v="2"/>
    <x v="55"/>
  </r>
  <r>
    <x v="1"/>
    <x v="3"/>
    <x v="55"/>
  </r>
  <r>
    <x v="1"/>
    <x v="4"/>
    <x v="1735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448"/>
  </r>
  <r>
    <x v="1"/>
    <x v="11"/>
    <x v="8"/>
  </r>
  <r>
    <x v="1"/>
    <x v="12"/>
    <x v="521"/>
  </r>
  <r>
    <x v="1"/>
    <x v="13"/>
    <x v="1733"/>
  </r>
  <r>
    <x v="2"/>
    <x v="0"/>
    <x v="53"/>
  </r>
  <r>
    <x v="2"/>
    <x v="1"/>
    <x v="1736"/>
  </r>
  <r>
    <x v="2"/>
    <x v="2"/>
    <x v="55"/>
  </r>
  <r>
    <x v="2"/>
    <x v="3"/>
    <x v="55"/>
  </r>
  <r>
    <x v="2"/>
    <x v="4"/>
    <x v="1737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448"/>
  </r>
  <r>
    <x v="2"/>
    <x v="11"/>
    <x v="8"/>
  </r>
  <r>
    <x v="2"/>
    <x v="12"/>
    <x v="521"/>
  </r>
  <r>
    <x v="2"/>
    <x v="13"/>
    <x v="1733"/>
  </r>
  <r>
    <x v="3"/>
    <x v="0"/>
    <x v="53"/>
  </r>
  <r>
    <x v="3"/>
    <x v="1"/>
    <x v="1738"/>
  </r>
  <r>
    <x v="3"/>
    <x v="2"/>
    <x v="55"/>
  </r>
  <r>
    <x v="3"/>
    <x v="3"/>
    <x v="55"/>
  </r>
  <r>
    <x v="3"/>
    <x v="4"/>
    <x v="1739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448"/>
  </r>
  <r>
    <x v="3"/>
    <x v="11"/>
    <x v="8"/>
  </r>
  <r>
    <x v="3"/>
    <x v="12"/>
    <x v="521"/>
  </r>
  <r>
    <x v="3"/>
    <x v="13"/>
    <x v="400"/>
  </r>
  <r>
    <x v="5"/>
    <x v="0"/>
    <x v="53"/>
  </r>
  <r>
    <x v="5"/>
    <x v="1"/>
    <x v="1740"/>
  </r>
  <r>
    <x v="5"/>
    <x v="2"/>
    <x v="55"/>
  </r>
  <r>
    <x v="5"/>
    <x v="3"/>
    <x v="55"/>
  </r>
  <r>
    <x v="5"/>
    <x v="4"/>
    <x v="1741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448"/>
  </r>
  <r>
    <x v="5"/>
    <x v="11"/>
    <x v="8"/>
  </r>
  <r>
    <x v="5"/>
    <x v="12"/>
    <x v="521"/>
  </r>
  <r>
    <x v="5"/>
    <x v="13"/>
    <x v="400"/>
  </r>
  <r>
    <x v="29"/>
    <x v="0"/>
    <x v="82"/>
  </r>
  <r>
    <x v="29"/>
    <x v="1"/>
    <x v="1742"/>
  </r>
  <r>
    <x v="29"/>
    <x v="2"/>
    <x v="1743"/>
  </r>
  <r>
    <x v="29"/>
    <x v="3"/>
    <x v="1744"/>
  </r>
  <r>
    <x v="29"/>
    <x v="4"/>
    <x v="1745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1448"/>
  </r>
  <r>
    <x v="29"/>
    <x v="11"/>
    <x v="87"/>
  </r>
  <r>
    <x v="29"/>
    <x v="12"/>
    <x v="412"/>
  </r>
  <r>
    <x v="29"/>
    <x v="13"/>
    <x v="1422"/>
  </r>
  <r>
    <x v="30"/>
    <x v="0"/>
    <x v="82"/>
  </r>
  <r>
    <x v="30"/>
    <x v="1"/>
    <x v="1746"/>
  </r>
  <r>
    <x v="30"/>
    <x v="2"/>
    <x v="1171"/>
  </r>
  <r>
    <x v="30"/>
    <x v="3"/>
    <x v="1138"/>
  </r>
  <r>
    <x v="30"/>
    <x v="4"/>
    <x v="1167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1448"/>
  </r>
  <r>
    <x v="30"/>
    <x v="11"/>
    <x v="87"/>
  </r>
  <r>
    <x v="30"/>
    <x v="12"/>
    <x v="412"/>
  </r>
  <r>
    <x v="30"/>
    <x v="13"/>
    <x v="1144"/>
  </r>
  <r>
    <x v="3"/>
    <x v="0"/>
    <x v="82"/>
  </r>
  <r>
    <x v="3"/>
    <x v="1"/>
    <x v="1747"/>
  </r>
  <r>
    <x v="3"/>
    <x v="2"/>
    <x v="1748"/>
  </r>
  <r>
    <x v="3"/>
    <x v="3"/>
    <x v="1749"/>
  </r>
  <r>
    <x v="3"/>
    <x v="4"/>
    <x v="1750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448"/>
  </r>
  <r>
    <x v="3"/>
    <x v="11"/>
    <x v="87"/>
  </r>
  <r>
    <x v="3"/>
    <x v="12"/>
    <x v="412"/>
  </r>
  <r>
    <x v="3"/>
    <x v="13"/>
    <x v="1751"/>
  </r>
  <r>
    <x v="31"/>
    <x v="0"/>
    <x v="82"/>
  </r>
  <r>
    <x v="31"/>
    <x v="1"/>
    <x v="1752"/>
  </r>
  <r>
    <x v="31"/>
    <x v="2"/>
    <x v="1753"/>
  </r>
  <r>
    <x v="31"/>
    <x v="3"/>
    <x v="1754"/>
  </r>
  <r>
    <x v="31"/>
    <x v="4"/>
    <x v="1755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1448"/>
  </r>
  <r>
    <x v="31"/>
    <x v="11"/>
    <x v="87"/>
  </r>
  <r>
    <x v="31"/>
    <x v="12"/>
    <x v="412"/>
  </r>
  <r>
    <x v="31"/>
    <x v="13"/>
    <x v="556"/>
  </r>
  <r>
    <x v="32"/>
    <x v="0"/>
    <x v="82"/>
  </r>
  <r>
    <x v="32"/>
    <x v="1"/>
    <x v="1756"/>
  </r>
  <r>
    <x v="32"/>
    <x v="2"/>
    <x v="1757"/>
  </r>
  <r>
    <x v="32"/>
    <x v="3"/>
    <x v="1758"/>
  </r>
  <r>
    <x v="32"/>
    <x v="4"/>
    <x v="1759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1448"/>
  </r>
  <r>
    <x v="32"/>
    <x v="11"/>
    <x v="87"/>
  </r>
  <r>
    <x v="32"/>
    <x v="12"/>
    <x v="412"/>
  </r>
  <r>
    <x v="32"/>
    <x v="13"/>
    <x v="1186"/>
  </r>
  <r>
    <x v="4"/>
    <x v="0"/>
    <x v="82"/>
  </r>
  <r>
    <x v="4"/>
    <x v="1"/>
    <x v="1760"/>
  </r>
  <r>
    <x v="4"/>
    <x v="2"/>
    <x v="1761"/>
  </r>
  <r>
    <x v="4"/>
    <x v="3"/>
    <x v="1762"/>
  </r>
  <r>
    <x v="4"/>
    <x v="4"/>
    <x v="1763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448"/>
  </r>
  <r>
    <x v="4"/>
    <x v="11"/>
    <x v="87"/>
  </r>
  <r>
    <x v="4"/>
    <x v="12"/>
    <x v="412"/>
  </r>
  <r>
    <x v="4"/>
    <x v="13"/>
    <x v="1764"/>
  </r>
  <r>
    <x v="33"/>
    <x v="0"/>
    <x v="82"/>
  </r>
  <r>
    <x v="33"/>
    <x v="1"/>
    <x v="1765"/>
  </r>
  <r>
    <x v="33"/>
    <x v="2"/>
    <x v="1766"/>
  </r>
  <r>
    <x v="33"/>
    <x v="3"/>
    <x v="1767"/>
  </r>
  <r>
    <x v="33"/>
    <x v="4"/>
    <x v="1768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1448"/>
  </r>
  <r>
    <x v="33"/>
    <x v="11"/>
    <x v="87"/>
  </r>
  <r>
    <x v="33"/>
    <x v="12"/>
    <x v="412"/>
  </r>
  <r>
    <x v="33"/>
    <x v="13"/>
    <x v="1364"/>
  </r>
  <r>
    <x v="34"/>
    <x v="0"/>
    <x v="82"/>
  </r>
  <r>
    <x v="34"/>
    <x v="1"/>
    <x v="1769"/>
  </r>
  <r>
    <x v="34"/>
    <x v="2"/>
    <x v="1770"/>
  </r>
  <r>
    <x v="34"/>
    <x v="3"/>
    <x v="1771"/>
  </r>
  <r>
    <x v="34"/>
    <x v="4"/>
    <x v="1772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1448"/>
  </r>
  <r>
    <x v="34"/>
    <x v="11"/>
    <x v="87"/>
  </r>
  <r>
    <x v="34"/>
    <x v="12"/>
    <x v="412"/>
  </r>
  <r>
    <x v="34"/>
    <x v="13"/>
    <x v="969"/>
  </r>
  <r>
    <x v="5"/>
    <x v="0"/>
    <x v="82"/>
  </r>
  <r>
    <x v="5"/>
    <x v="1"/>
    <x v="1773"/>
  </r>
  <r>
    <x v="5"/>
    <x v="2"/>
    <x v="1774"/>
  </r>
  <r>
    <x v="5"/>
    <x v="3"/>
    <x v="1775"/>
  </r>
  <r>
    <x v="5"/>
    <x v="4"/>
    <x v="177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448"/>
  </r>
  <r>
    <x v="5"/>
    <x v="11"/>
    <x v="87"/>
  </r>
  <r>
    <x v="5"/>
    <x v="12"/>
    <x v="412"/>
  </r>
  <r>
    <x v="5"/>
    <x v="13"/>
    <x v="403"/>
  </r>
  <r>
    <x v="31"/>
    <x v="0"/>
    <x v="82"/>
  </r>
  <r>
    <x v="31"/>
    <x v="1"/>
    <x v="1777"/>
  </r>
  <r>
    <x v="31"/>
    <x v="2"/>
    <x v="1778"/>
  </r>
  <r>
    <x v="31"/>
    <x v="3"/>
    <x v="1779"/>
  </r>
  <r>
    <x v="31"/>
    <x v="4"/>
    <x v="1780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1448"/>
  </r>
  <r>
    <x v="31"/>
    <x v="11"/>
    <x v="141"/>
  </r>
  <r>
    <x v="31"/>
    <x v="12"/>
    <x v="412"/>
  </r>
  <r>
    <x v="31"/>
    <x v="13"/>
    <x v="481"/>
  </r>
  <r>
    <x v="32"/>
    <x v="0"/>
    <x v="82"/>
  </r>
  <r>
    <x v="32"/>
    <x v="1"/>
    <x v="1781"/>
  </r>
  <r>
    <x v="32"/>
    <x v="2"/>
    <x v="991"/>
  </r>
  <r>
    <x v="32"/>
    <x v="3"/>
    <x v="1782"/>
  </r>
  <r>
    <x v="32"/>
    <x v="4"/>
    <x v="990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1448"/>
  </r>
  <r>
    <x v="32"/>
    <x v="11"/>
    <x v="141"/>
  </r>
  <r>
    <x v="32"/>
    <x v="12"/>
    <x v="412"/>
  </r>
  <r>
    <x v="32"/>
    <x v="13"/>
    <x v="1783"/>
  </r>
  <r>
    <x v="4"/>
    <x v="0"/>
    <x v="82"/>
  </r>
  <r>
    <x v="4"/>
    <x v="1"/>
    <x v="1784"/>
  </r>
  <r>
    <x v="4"/>
    <x v="2"/>
    <x v="1785"/>
  </r>
  <r>
    <x v="4"/>
    <x v="3"/>
    <x v="1786"/>
  </r>
  <r>
    <x v="4"/>
    <x v="4"/>
    <x v="1787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448"/>
  </r>
  <r>
    <x v="4"/>
    <x v="11"/>
    <x v="141"/>
  </r>
  <r>
    <x v="4"/>
    <x v="12"/>
    <x v="412"/>
  </r>
  <r>
    <x v="4"/>
    <x v="13"/>
    <x v="1788"/>
  </r>
  <r>
    <x v="33"/>
    <x v="0"/>
    <x v="82"/>
  </r>
  <r>
    <x v="33"/>
    <x v="1"/>
    <x v="1789"/>
  </r>
  <r>
    <x v="33"/>
    <x v="2"/>
    <x v="1107"/>
  </r>
  <r>
    <x v="33"/>
    <x v="3"/>
    <x v="1790"/>
  </r>
  <r>
    <x v="33"/>
    <x v="4"/>
    <x v="1791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1448"/>
  </r>
  <r>
    <x v="33"/>
    <x v="11"/>
    <x v="141"/>
  </r>
  <r>
    <x v="33"/>
    <x v="12"/>
    <x v="412"/>
  </r>
  <r>
    <x v="33"/>
    <x v="13"/>
    <x v="1792"/>
  </r>
  <r>
    <x v="34"/>
    <x v="0"/>
    <x v="82"/>
  </r>
  <r>
    <x v="34"/>
    <x v="1"/>
    <x v="1793"/>
  </r>
  <r>
    <x v="34"/>
    <x v="2"/>
    <x v="1790"/>
  </r>
  <r>
    <x v="34"/>
    <x v="3"/>
    <x v="1794"/>
  </r>
  <r>
    <x v="34"/>
    <x v="4"/>
    <x v="1719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1448"/>
  </r>
  <r>
    <x v="34"/>
    <x v="11"/>
    <x v="141"/>
  </r>
  <r>
    <x v="34"/>
    <x v="12"/>
    <x v="412"/>
  </r>
  <r>
    <x v="34"/>
    <x v="13"/>
    <x v="1795"/>
  </r>
  <r>
    <x v="57"/>
    <x v="0"/>
    <x v="82"/>
  </r>
  <r>
    <x v="57"/>
    <x v="1"/>
    <x v="1796"/>
  </r>
  <r>
    <x v="57"/>
    <x v="2"/>
    <x v="952"/>
  </r>
  <r>
    <x v="57"/>
    <x v="3"/>
    <x v="1797"/>
  </r>
  <r>
    <x v="57"/>
    <x v="4"/>
    <x v="1798"/>
  </r>
  <r>
    <x v="57"/>
    <x v="5"/>
    <x v="5"/>
  </r>
  <r>
    <x v="57"/>
    <x v="6"/>
    <x v="5"/>
  </r>
  <r>
    <x v="57"/>
    <x v="7"/>
    <x v="5"/>
  </r>
  <r>
    <x v="57"/>
    <x v="8"/>
    <x v="5"/>
  </r>
  <r>
    <x v="57"/>
    <x v="9"/>
    <x v="6"/>
  </r>
  <r>
    <x v="57"/>
    <x v="10"/>
    <x v="1448"/>
  </r>
  <r>
    <x v="57"/>
    <x v="11"/>
    <x v="141"/>
  </r>
  <r>
    <x v="57"/>
    <x v="12"/>
    <x v="412"/>
  </r>
  <r>
    <x v="57"/>
    <x v="13"/>
    <x v="1799"/>
  </r>
  <r>
    <x v="12"/>
    <x v="0"/>
    <x v="82"/>
  </r>
  <r>
    <x v="12"/>
    <x v="1"/>
    <x v="1800"/>
  </r>
  <r>
    <x v="12"/>
    <x v="2"/>
    <x v="1801"/>
  </r>
  <r>
    <x v="12"/>
    <x v="3"/>
    <x v="1802"/>
  </r>
  <r>
    <x v="12"/>
    <x v="4"/>
    <x v="1803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1448"/>
  </r>
  <r>
    <x v="12"/>
    <x v="11"/>
    <x v="141"/>
  </r>
  <r>
    <x v="12"/>
    <x v="12"/>
    <x v="412"/>
  </r>
  <r>
    <x v="12"/>
    <x v="13"/>
    <x v="1804"/>
  </r>
  <r>
    <x v="13"/>
    <x v="0"/>
    <x v="82"/>
  </r>
  <r>
    <x v="13"/>
    <x v="1"/>
    <x v="1805"/>
  </r>
  <r>
    <x v="13"/>
    <x v="2"/>
    <x v="1688"/>
  </r>
  <r>
    <x v="13"/>
    <x v="3"/>
    <x v="1684"/>
  </r>
  <r>
    <x v="13"/>
    <x v="4"/>
    <x v="1806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1448"/>
  </r>
  <r>
    <x v="13"/>
    <x v="11"/>
    <x v="141"/>
  </r>
  <r>
    <x v="13"/>
    <x v="12"/>
    <x v="412"/>
  </r>
  <r>
    <x v="13"/>
    <x v="13"/>
    <x v="978"/>
  </r>
  <r>
    <x v="12"/>
    <x v="0"/>
    <x v="82"/>
  </r>
  <r>
    <x v="12"/>
    <x v="1"/>
    <x v="1807"/>
  </r>
  <r>
    <x v="12"/>
    <x v="2"/>
    <x v="1808"/>
  </r>
  <r>
    <x v="12"/>
    <x v="3"/>
    <x v="1809"/>
  </r>
  <r>
    <x v="12"/>
    <x v="4"/>
    <x v="1810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1448"/>
  </r>
  <r>
    <x v="12"/>
    <x v="11"/>
    <x v="87"/>
  </r>
  <r>
    <x v="12"/>
    <x v="12"/>
    <x v="412"/>
  </r>
  <r>
    <x v="12"/>
    <x v="13"/>
    <x v="1811"/>
  </r>
  <r>
    <x v="13"/>
    <x v="0"/>
    <x v="82"/>
  </r>
  <r>
    <x v="13"/>
    <x v="1"/>
    <x v="1812"/>
  </r>
  <r>
    <x v="13"/>
    <x v="2"/>
    <x v="1813"/>
  </r>
  <r>
    <x v="13"/>
    <x v="3"/>
    <x v="1814"/>
  </r>
  <r>
    <x v="13"/>
    <x v="4"/>
    <x v="1815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1448"/>
  </r>
  <r>
    <x v="13"/>
    <x v="11"/>
    <x v="87"/>
  </r>
  <r>
    <x v="13"/>
    <x v="12"/>
    <x v="412"/>
  </r>
  <r>
    <x v="13"/>
    <x v="13"/>
    <x v="1816"/>
  </r>
  <r>
    <x v="14"/>
    <x v="0"/>
    <x v="82"/>
  </r>
  <r>
    <x v="14"/>
    <x v="1"/>
    <x v="1817"/>
  </r>
  <r>
    <x v="14"/>
    <x v="2"/>
    <x v="1818"/>
  </r>
  <r>
    <x v="14"/>
    <x v="3"/>
    <x v="1819"/>
  </r>
  <r>
    <x v="14"/>
    <x v="4"/>
    <x v="1512"/>
  </r>
  <r>
    <x v="14"/>
    <x v="5"/>
    <x v="5"/>
  </r>
  <r>
    <x v="14"/>
    <x v="6"/>
    <x v="5"/>
  </r>
  <r>
    <x v="14"/>
    <x v="7"/>
    <x v="5"/>
  </r>
  <r>
    <x v="14"/>
    <x v="8"/>
    <x v="5"/>
  </r>
  <r>
    <x v="14"/>
    <x v="9"/>
    <x v="6"/>
  </r>
  <r>
    <x v="14"/>
    <x v="10"/>
    <x v="1448"/>
  </r>
  <r>
    <x v="14"/>
    <x v="11"/>
    <x v="87"/>
  </r>
  <r>
    <x v="14"/>
    <x v="12"/>
    <x v="412"/>
  </r>
  <r>
    <x v="14"/>
    <x v="13"/>
    <x v="1820"/>
  </r>
  <r>
    <x v="6"/>
    <x v="0"/>
    <x v="82"/>
  </r>
  <r>
    <x v="6"/>
    <x v="1"/>
    <x v="1821"/>
  </r>
  <r>
    <x v="6"/>
    <x v="2"/>
    <x v="1318"/>
  </r>
  <r>
    <x v="6"/>
    <x v="3"/>
    <x v="1319"/>
  </r>
  <r>
    <x v="6"/>
    <x v="4"/>
    <x v="1822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448"/>
  </r>
  <r>
    <x v="6"/>
    <x v="11"/>
    <x v="141"/>
  </r>
  <r>
    <x v="6"/>
    <x v="12"/>
    <x v="412"/>
  </r>
  <r>
    <x v="6"/>
    <x v="13"/>
    <x v="1823"/>
  </r>
  <r>
    <x v="5"/>
    <x v="0"/>
    <x v="168"/>
  </r>
  <r>
    <x v="5"/>
    <x v="1"/>
    <x v="1824"/>
  </r>
  <r>
    <x v="5"/>
    <x v="2"/>
    <x v="1825"/>
  </r>
  <r>
    <x v="5"/>
    <x v="3"/>
    <x v="1826"/>
  </r>
  <r>
    <x v="5"/>
    <x v="4"/>
    <x v="1827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448"/>
  </r>
  <r>
    <x v="5"/>
    <x v="11"/>
    <x v="87"/>
  </r>
  <r>
    <x v="5"/>
    <x v="12"/>
    <x v="1828"/>
  </r>
  <r>
    <x v="5"/>
    <x v="13"/>
    <x v="1829"/>
  </r>
  <r>
    <x v="6"/>
    <x v="0"/>
    <x v="168"/>
  </r>
  <r>
    <x v="6"/>
    <x v="1"/>
    <x v="1830"/>
  </r>
  <r>
    <x v="6"/>
    <x v="2"/>
    <x v="1831"/>
  </r>
  <r>
    <x v="6"/>
    <x v="3"/>
    <x v="1832"/>
  </r>
  <r>
    <x v="6"/>
    <x v="4"/>
    <x v="1833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448"/>
  </r>
  <r>
    <x v="6"/>
    <x v="11"/>
    <x v="87"/>
  </r>
  <r>
    <x v="6"/>
    <x v="12"/>
    <x v="521"/>
  </r>
  <r>
    <x v="6"/>
    <x v="13"/>
    <x v="1834"/>
  </r>
  <r>
    <x v="7"/>
    <x v="0"/>
    <x v="168"/>
  </r>
  <r>
    <x v="7"/>
    <x v="1"/>
    <x v="1835"/>
  </r>
  <r>
    <x v="7"/>
    <x v="2"/>
    <x v="1836"/>
  </r>
  <r>
    <x v="7"/>
    <x v="3"/>
    <x v="1837"/>
  </r>
  <r>
    <x v="7"/>
    <x v="4"/>
    <x v="1011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448"/>
  </r>
  <r>
    <x v="7"/>
    <x v="11"/>
    <x v="87"/>
  </r>
  <r>
    <x v="7"/>
    <x v="12"/>
    <x v="521"/>
  </r>
  <r>
    <x v="7"/>
    <x v="13"/>
    <x v="1838"/>
  </r>
  <r>
    <x v="8"/>
    <x v="0"/>
    <x v="168"/>
  </r>
  <r>
    <x v="8"/>
    <x v="1"/>
    <x v="1839"/>
  </r>
  <r>
    <x v="8"/>
    <x v="2"/>
    <x v="1442"/>
  </r>
  <r>
    <x v="8"/>
    <x v="3"/>
    <x v="1840"/>
  </r>
  <r>
    <x v="8"/>
    <x v="4"/>
    <x v="1841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448"/>
  </r>
  <r>
    <x v="8"/>
    <x v="11"/>
    <x v="87"/>
  </r>
  <r>
    <x v="8"/>
    <x v="12"/>
    <x v="521"/>
  </r>
  <r>
    <x v="8"/>
    <x v="13"/>
    <x v="1842"/>
  </r>
  <r>
    <x v="9"/>
    <x v="0"/>
    <x v="168"/>
  </r>
  <r>
    <x v="9"/>
    <x v="1"/>
    <x v="1843"/>
  </r>
  <r>
    <x v="9"/>
    <x v="2"/>
    <x v="1844"/>
  </r>
  <r>
    <x v="9"/>
    <x v="3"/>
    <x v="1845"/>
  </r>
  <r>
    <x v="9"/>
    <x v="4"/>
    <x v="1049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448"/>
  </r>
  <r>
    <x v="9"/>
    <x v="11"/>
    <x v="87"/>
  </r>
  <r>
    <x v="9"/>
    <x v="12"/>
    <x v="521"/>
  </r>
  <r>
    <x v="9"/>
    <x v="13"/>
    <x v="1846"/>
  </r>
  <r>
    <x v="18"/>
    <x v="0"/>
    <x v="168"/>
  </r>
  <r>
    <x v="18"/>
    <x v="1"/>
    <x v="1847"/>
  </r>
  <r>
    <x v="18"/>
    <x v="2"/>
    <x v="1550"/>
  </r>
  <r>
    <x v="18"/>
    <x v="3"/>
    <x v="1096"/>
  </r>
  <r>
    <x v="18"/>
    <x v="4"/>
    <x v="1314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448"/>
  </r>
  <r>
    <x v="18"/>
    <x v="11"/>
    <x v="87"/>
  </r>
  <r>
    <x v="18"/>
    <x v="12"/>
    <x v="1848"/>
  </r>
  <r>
    <x v="18"/>
    <x v="13"/>
    <x v="1422"/>
  </r>
  <r>
    <x v="19"/>
    <x v="0"/>
    <x v="168"/>
  </r>
  <r>
    <x v="19"/>
    <x v="1"/>
    <x v="1849"/>
  </r>
  <r>
    <x v="19"/>
    <x v="2"/>
    <x v="1850"/>
  </r>
  <r>
    <x v="19"/>
    <x v="3"/>
    <x v="1851"/>
  </r>
  <r>
    <x v="19"/>
    <x v="4"/>
    <x v="1852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448"/>
  </r>
  <r>
    <x v="19"/>
    <x v="11"/>
    <x v="87"/>
  </r>
  <r>
    <x v="19"/>
    <x v="12"/>
    <x v="521"/>
  </r>
  <r>
    <x v="19"/>
    <x v="13"/>
    <x v="1056"/>
  </r>
  <r>
    <x v="20"/>
    <x v="0"/>
    <x v="168"/>
  </r>
  <r>
    <x v="20"/>
    <x v="1"/>
    <x v="1853"/>
  </r>
  <r>
    <x v="20"/>
    <x v="2"/>
    <x v="1162"/>
  </r>
  <r>
    <x v="20"/>
    <x v="3"/>
    <x v="1132"/>
  </r>
  <r>
    <x v="20"/>
    <x v="4"/>
    <x v="1854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448"/>
  </r>
  <r>
    <x v="20"/>
    <x v="11"/>
    <x v="87"/>
  </r>
  <r>
    <x v="20"/>
    <x v="12"/>
    <x v="1855"/>
  </r>
  <r>
    <x v="20"/>
    <x v="13"/>
    <x v="1856"/>
  </r>
  <r>
    <x v="21"/>
    <x v="0"/>
    <x v="168"/>
  </r>
  <r>
    <x v="21"/>
    <x v="1"/>
    <x v="1857"/>
  </r>
  <r>
    <x v="21"/>
    <x v="2"/>
    <x v="1858"/>
  </r>
  <r>
    <x v="21"/>
    <x v="3"/>
    <x v="1092"/>
  </r>
  <r>
    <x v="21"/>
    <x v="4"/>
    <x v="1859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448"/>
  </r>
  <r>
    <x v="21"/>
    <x v="11"/>
    <x v="87"/>
  </r>
  <r>
    <x v="21"/>
    <x v="12"/>
    <x v="1860"/>
  </r>
  <r>
    <x v="21"/>
    <x v="13"/>
    <x v="1861"/>
  </r>
  <r>
    <x v="22"/>
    <x v="0"/>
    <x v="168"/>
  </r>
  <r>
    <x v="22"/>
    <x v="1"/>
    <x v="1862"/>
  </r>
  <r>
    <x v="22"/>
    <x v="2"/>
    <x v="1193"/>
  </r>
  <r>
    <x v="22"/>
    <x v="3"/>
    <x v="1863"/>
  </r>
  <r>
    <x v="22"/>
    <x v="4"/>
    <x v="1864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448"/>
  </r>
  <r>
    <x v="22"/>
    <x v="11"/>
    <x v="87"/>
  </r>
  <r>
    <x v="22"/>
    <x v="12"/>
    <x v="521"/>
  </r>
  <r>
    <x v="22"/>
    <x v="13"/>
    <x v="1865"/>
  </r>
  <r>
    <x v="23"/>
    <x v="0"/>
    <x v="168"/>
  </r>
  <r>
    <x v="23"/>
    <x v="1"/>
    <x v="1866"/>
  </r>
  <r>
    <x v="23"/>
    <x v="2"/>
    <x v="1867"/>
  </r>
  <r>
    <x v="23"/>
    <x v="3"/>
    <x v="1179"/>
  </r>
  <r>
    <x v="23"/>
    <x v="4"/>
    <x v="1868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1448"/>
  </r>
  <r>
    <x v="23"/>
    <x v="11"/>
    <x v="87"/>
  </r>
  <r>
    <x v="23"/>
    <x v="12"/>
    <x v="1869"/>
  </r>
  <r>
    <x v="23"/>
    <x v="13"/>
    <x v="1870"/>
  </r>
  <r>
    <x v="24"/>
    <x v="0"/>
    <x v="168"/>
  </r>
  <r>
    <x v="24"/>
    <x v="1"/>
    <x v="1871"/>
  </r>
  <r>
    <x v="24"/>
    <x v="2"/>
    <x v="1872"/>
  </r>
  <r>
    <x v="24"/>
    <x v="3"/>
    <x v="1873"/>
  </r>
  <r>
    <x v="24"/>
    <x v="4"/>
    <x v="1874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448"/>
  </r>
  <r>
    <x v="24"/>
    <x v="11"/>
    <x v="87"/>
  </r>
  <r>
    <x v="24"/>
    <x v="12"/>
    <x v="1869"/>
  </r>
  <r>
    <x v="24"/>
    <x v="13"/>
    <x v="1875"/>
  </r>
  <r>
    <x v="25"/>
    <x v="0"/>
    <x v="168"/>
  </r>
  <r>
    <x v="25"/>
    <x v="1"/>
    <x v="1876"/>
  </r>
  <r>
    <x v="25"/>
    <x v="2"/>
    <x v="1877"/>
  </r>
  <r>
    <x v="25"/>
    <x v="3"/>
    <x v="1878"/>
  </r>
  <r>
    <x v="25"/>
    <x v="4"/>
    <x v="1879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1448"/>
  </r>
  <r>
    <x v="25"/>
    <x v="11"/>
    <x v="87"/>
  </r>
  <r>
    <x v="25"/>
    <x v="12"/>
    <x v="1869"/>
  </r>
  <r>
    <x v="25"/>
    <x v="13"/>
    <x v="1880"/>
  </r>
  <r>
    <x v="26"/>
    <x v="0"/>
    <x v="168"/>
  </r>
  <r>
    <x v="26"/>
    <x v="1"/>
    <x v="1881"/>
  </r>
  <r>
    <x v="26"/>
    <x v="2"/>
    <x v="1882"/>
  </r>
  <r>
    <x v="26"/>
    <x v="3"/>
    <x v="1883"/>
  </r>
  <r>
    <x v="26"/>
    <x v="4"/>
    <x v="1884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1448"/>
  </r>
  <r>
    <x v="26"/>
    <x v="11"/>
    <x v="87"/>
  </r>
  <r>
    <x v="26"/>
    <x v="12"/>
    <x v="1869"/>
  </r>
  <r>
    <x v="26"/>
    <x v="13"/>
    <x v="1885"/>
  </r>
  <r>
    <x v="27"/>
    <x v="0"/>
    <x v="168"/>
  </r>
  <r>
    <x v="27"/>
    <x v="1"/>
    <x v="1886"/>
  </r>
  <r>
    <x v="27"/>
    <x v="2"/>
    <x v="1887"/>
  </r>
  <r>
    <x v="27"/>
    <x v="3"/>
    <x v="1888"/>
  </r>
  <r>
    <x v="27"/>
    <x v="4"/>
    <x v="1889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1448"/>
  </r>
  <r>
    <x v="27"/>
    <x v="11"/>
    <x v="87"/>
  </r>
  <r>
    <x v="27"/>
    <x v="12"/>
    <x v="1869"/>
  </r>
  <r>
    <x v="27"/>
    <x v="13"/>
    <x v="457"/>
  </r>
  <r>
    <x v="55"/>
    <x v="0"/>
    <x v="168"/>
  </r>
  <r>
    <x v="55"/>
    <x v="1"/>
    <x v="1890"/>
  </r>
  <r>
    <x v="55"/>
    <x v="2"/>
    <x v="1891"/>
  </r>
  <r>
    <x v="55"/>
    <x v="3"/>
    <x v="1892"/>
  </r>
  <r>
    <x v="55"/>
    <x v="4"/>
    <x v="1893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1448"/>
  </r>
  <r>
    <x v="55"/>
    <x v="11"/>
    <x v="87"/>
  </r>
  <r>
    <x v="55"/>
    <x v="12"/>
    <x v="1894"/>
  </r>
  <r>
    <x v="55"/>
    <x v="13"/>
    <x v="1895"/>
  </r>
  <r>
    <x v="56"/>
    <x v="0"/>
    <x v="168"/>
  </r>
  <r>
    <x v="56"/>
    <x v="1"/>
    <x v="1896"/>
  </r>
  <r>
    <x v="56"/>
    <x v="2"/>
    <x v="1200"/>
  </r>
  <r>
    <x v="56"/>
    <x v="3"/>
    <x v="1897"/>
  </r>
  <r>
    <x v="56"/>
    <x v="4"/>
    <x v="1898"/>
  </r>
  <r>
    <x v="56"/>
    <x v="5"/>
    <x v="5"/>
  </r>
  <r>
    <x v="56"/>
    <x v="6"/>
    <x v="5"/>
  </r>
  <r>
    <x v="56"/>
    <x v="7"/>
    <x v="5"/>
  </r>
  <r>
    <x v="56"/>
    <x v="8"/>
    <x v="5"/>
  </r>
  <r>
    <x v="56"/>
    <x v="9"/>
    <x v="6"/>
  </r>
  <r>
    <x v="56"/>
    <x v="10"/>
    <x v="1448"/>
  </r>
  <r>
    <x v="56"/>
    <x v="11"/>
    <x v="87"/>
  </r>
  <r>
    <x v="56"/>
    <x v="12"/>
    <x v="1894"/>
  </r>
  <r>
    <x v="56"/>
    <x v="13"/>
    <x v="1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36709-A7F1-4F1E-A668-B9EEDCE0E98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55" firstHeaderRow="1" firstDataRow="1" firstDataCol="1" rowPageCount="1" colPageCount="1"/>
  <pivotFields count="3">
    <pivotField dataField="1" showAll="0">
      <items count="80">
        <item x="12"/>
        <item x="13"/>
        <item x="14"/>
        <item x="33"/>
        <item x="22"/>
        <item x="34"/>
        <item x="40"/>
        <item x="57"/>
        <item x="23"/>
        <item x="61"/>
        <item x="41"/>
        <item x="39"/>
        <item x="42"/>
        <item x="35"/>
        <item x="24"/>
        <item x="62"/>
        <item x="43"/>
        <item x="63"/>
        <item x="44"/>
        <item x="36"/>
        <item x="45"/>
        <item x="64"/>
        <item x="46"/>
        <item x="0"/>
        <item x="60"/>
        <item x="5"/>
        <item x="15"/>
        <item x="16"/>
        <item x="17"/>
        <item x="65"/>
        <item x="25"/>
        <item x="37"/>
        <item x="47"/>
        <item x="66"/>
        <item x="48"/>
        <item x="67"/>
        <item x="49"/>
        <item x="50"/>
        <item x="68"/>
        <item x="26"/>
        <item x="69"/>
        <item x="51"/>
        <item x="70"/>
        <item x="52"/>
        <item x="71"/>
        <item x="53"/>
        <item x="72"/>
        <item x="54"/>
        <item x="1"/>
        <item x="11"/>
        <item x="6"/>
        <item x="58"/>
        <item x="73"/>
        <item x="27"/>
        <item x="74"/>
        <item x="75"/>
        <item x="76"/>
        <item x="77"/>
        <item x="78"/>
        <item x="2"/>
        <item x="28"/>
        <item x="7"/>
        <item x="55"/>
        <item x="29"/>
        <item x="8"/>
        <item x="56"/>
        <item x="30"/>
        <item x="9"/>
        <item x="3"/>
        <item x="18"/>
        <item x="31"/>
        <item x="19"/>
        <item x="32"/>
        <item x="20"/>
        <item x="4"/>
        <item x="21"/>
        <item x="38"/>
        <item x="10"/>
        <item x="59"/>
        <item t="default"/>
      </items>
    </pivotField>
    <pivotField axis="axisPage" multipleItemSelectionAllowed="1">
      <items count="15">
        <item h="1" x="3"/>
        <item h="1" x="2"/>
        <item h="1" x="9"/>
        <item h="1" x="13"/>
        <item h="1" x="10"/>
        <item h="1" x="6"/>
        <item h="1" x="5"/>
        <item h="1" x="8"/>
        <item h="1" x="7"/>
        <item h="1" x="12"/>
        <item h="1" x="4"/>
        <item x="1"/>
        <item h="1" x="11"/>
        <item h="1" x="0"/>
        <item t="default"/>
      </items>
    </pivotField>
    <pivotField axis="axisRow" showAll="0">
      <items count="1901">
        <item x="332"/>
        <item x="336"/>
        <item x="309"/>
        <item x="394"/>
        <item x="305"/>
        <item x="301"/>
        <item x="323"/>
        <item x="313"/>
        <item x="328"/>
        <item x="317"/>
        <item x="333"/>
        <item x="325"/>
        <item x="297"/>
        <item x="319"/>
        <item x="288"/>
        <item x="329"/>
        <item x="324"/>
        <item x="338"/>
        <item x="315"/>
        <item x="310"/>
        <item x="318"/>
        <item x="307"/>
        <item x="303"/>
        <item x="292"/>
        <item x="314"/>
        <item x="298"/>
        <item x="341"/>
        <item x="289"/>
        <item x="294"/>
        <item x="674"/>
        <item x="337"/>
        <item x="283"/>
        <item x="343"/>
        <item x="698"/>
        <item x="278"/>
        <item x="252"/>
        <item x="680"/>
        <item x="293"/>
        <item x="690"/>
        <item x="273"/>
        <item x="342"/>
        <item x="702"/>
        <item x="285"/>
        <item x="268"/>
        <item x="685"/>
        <item x="676"/>
        <item x="306"/>
        <item x="280"/>
        <item x="302"/>
        <item x="694"/>
        <item x="275"/>
        <item x="284"/>
        <item x="681"/>
        <item x="259"/>
        <item x="707"/>
        <item x="279"/>
        <item x="270"/>
        <item x="699"/>
        <item x="703"/>
        <item x="254"/>
        <item x="687"/>
        <item x="675"/>
        <item x="274"/>
        <item x="691"/>
        <item x="31"/>
        <item x="695"/>
        <item x="35"/>
        <item x="269"/>
        <item x="261"/>
        <item x="706"/>
        <item x="347"/>
        <item x="686"/>
        <item x="40"/>
        <item x="2"/>
        <item x="349"/>
        <item x="253"/>
        <item x="260"/>
        <item x="36"/>
        <item x="348"/>
        <item x="27"/>
        <item x="398"/>
        <item x="44"/>
        <item x="12"/>
        <item x="437"/>
        <item x="430"/>
        <item x="33"/>
        <item x="22"/>
        <item x="29"/>
        <item x="718"/>
        <item x="17"/>
        <item x="41"/>
        <item x="714"/>
        <item x="442"/>
        <item x="46"/>
        <item x="49"/>
        <item x="352"/>
        <item x="24"/>
        <item x="28"/>
        <item x="432"/>
        <item x="353"/>
        <item x="720"/>
        <item x="724"/>
        <item x="427"/>
        <item x="32"/>
        <item x="716"/>
        <item x="23"/>
        <item x="45"/>
        <item x="728"/>
        <item x="19"/>
        <item x="730"/>
        <item x="449"/>
        <item x="424"/>
        <item x="51"/>
        <item x="729"/>
        <item x="14"/>
        <item x="719"/>
        <item x="431"/>
        <item x="715"/>
        <item x="4"/>
        <item x="356"/>
        <item x="420"/>
        <item x="358"/>
        <item x="415"/>
        <item x="733"/>
        <item x="357"/>
        <item x="416"/>
        <item x="419"/>
        <item x="488"/>
        <item x="423"/>
        <item x="18"/>
        <item x="411"/>
        <item x="734"/>
        <item x="483"/>
        <item x="50"/>
        <item x="492"/>
        <item x="361"/>
        <item x="494"/>
        <item x="509"/>
        <item x="478"/>
        <item x="468"/>
        <item x="13"/>
        <item x="737"/>
        <item x="515"/>
        <item x="485"/>
        <item x="480"/>
        <item x="459"/>
        <item x="739"/>
        <item x="56"/>
        <item x="738"/>
        <item x="511"/>
        <item x="363"/>
        <item x="524"/>
        <item x="517"/>
        <item x="479"/>
        <item x="520"/>
        <item x="526"/>
        <item x="497"/>
        <item x="470"/>
        <item x="489"/>
        <item x="525"/>
        <item x="516"/>
        <item x="741"/>
        <item x="3"/>
        <item x="484"/>
        <item x="366"/>
        <item x="510"/>
        <item x="405"/>
        <item x="454"/>
        <item x="362"/>
        <item x="456"/>
        <item x="455"/>
        <item x="530"/>
        <item x="743"/>
        <item x="469"/>
        <item x="368"/>
        <item x="60"/>
        <item x="529"/>
        <item x="742"/>
        <item x="746"/>
        <item x="533"/>
        <item x="535"/>
        <item x="367"/>
        <item x="505"/>
        <item x="534"/>
        <item x="372"/>
        <item x="371"/>
        <item x="506"/>
        <item x="748"/>
        <item x="101"/>
        <item x="96"/>
        <item x="500"/>
        <item x="106"/>
        <item x="62"/>
        <item x="537"/>
        <item x="103"/>
        <item x="98"/>
        <item x="112"/>
        <item x="502"/>
        <item x="747"/>
        <item x="117"/>
        <item x="751"/>
        <item x="539"/>
        <item x="91"/>
        <item x="108"/>
        <item x="501"/>
        <item x="102"/>
        <item x="97"/>
        <item x="114"/>
        <item x="538"/>
        <item x="123"/>
        <item x="119"/>
        <item x="93"/>
        <item x="107"/>
        <item x="473"/>
        <item x="753"/>
        <item x="113"/>
        <item x="475"/>
        <item x="462"/>
        <item x="125"/>
        <item x="474"/>
        <item x="128"/>
        <item x="118"/>
        <item x="464"/>
        <item x="66"/>
        <item x="92"/>
        <item x="408"/>
        <item x="543"/>
        <item x="463"/>
        <item x="545"/>
        <item x="752"/>
        <item x="124"/>
        <item x="544"/>
        <item x="130"/>
        <item x="756"/>
        <item x="84"/>
        <item x="133"/>
        <item x="86"/>
        <item x="129"/>
        <item x="135"/>
        <item x="758"/>
        <item x="85"/>
        <item x="69"/>
        <item x="548"/>
        <item x="134"/>
        <item x="550"/>
        <item x="549"/>
        <item x="757"/>
        <item x="761"/>
        <item x="1266"/>
        <item x="763"/>
        <item x="1260"/>
        <item x="553"/>
        <item x="1255"/>
        <item x="555"/>
        <item x="1262"/>
        <item x="554"/>
        <item x="1257"/>
        <item x="149"/>
        <item x="1250"/>
        <item x="154"/>
        <item x="762"/>
        <item x="1261"/>
        <item x="1268"/>
        <item x="1272"/>
        <item x="1256"/>
        <item x="1252"/>
        <item x="159"/>
        <item x="151"/>
        <item x="144"/>
        <item x="156"/>
        <item x="1251"/>
        <item x="767"/>
        <item x="164"/>
        <item x="558"/>
        <item x="161"/>
        <item x="150"/>
        <item x="146"/>
        <item x="1267"/>
        <item x="769"/>
        <item x="176"/>
        <item x="1273"/>
        <item x="560"/>
        <item x="155"/>
        <item x="1248"/>
        <item x="166"/>
        <item x="182"/>
        <item x="768"/>
        <item x="559"/>
        <item x="170"/>
        <item x="160"/>
        <item x="178"/>
        <item x="145"/>
        <item x="1244"/>
        <item x="184"/>
        <item x="138"/>
        <item x="165"/>
        <item x="172"/>
        <item x="387"/>
        <item x="563"/>
        <item x="177"/>
        <item x="1246"/>
        <item x="187"/>
        <item x="704"/>
        <item x="171"/>
        <item x="183"/>
        <item x="700"/>
        <item x="772"/>
        <item x="140"/>
        <item x="1245"/>
        <item x="1275"/>
        <item x="1278"/>
        <item x="189"/>
        <item x="831"/>
        <item x="669"/>
        <item x="565"/>
        <item x="774"/>
        <item x="688"/>
        <item x="8"/>
        <item x="692"/>
        <item x="389"/>
        <item x="671"/>
        <item x="139"/>
        <item x="375"/>
        <item x="72"/>
        <item x="833"/>
        <item x="670"/>
        <item x="773"/>
        <item x="188"/>
        <item x="377"/>
        <item x="1722"/>
        <item x="381"/>
        <item x="376"/>
        <item x="192"/>
        <item x="832"/>
        <item x="564"/>
        <item x="1240"/>
        <item x="1280"/>
        <item x="388"/>
        <item x="777"/>
        <item x="194"/>
        <item x="1239"/>
        <item x="1283"/>
        <item x="383"/>
        <item x="1553"/>
        <item x="779"/>
        <item x="1562"/>
        <item x="193"/>
        <item x="1554"/>
        <item x="1446"/>
        <item x="1455"/>
        <item x="1279"/>
        <item x="568"/>
        <item x="1471"/>
        <item x="778"/>
        <item x="1474"/>
        <item x="1563"/>
        <item x="197"/>
        <item x="1566"/>
        <item x="1478"/>
        <item x="1327"/>
        <item x="1284"/>
        <item x="925"/>
        <item x="1573"/>
        <item x="1483"/>
        <item x="1570"/>
        <item x="663"/>
        <item x="826"/>
        <item x="1487"/>
        <item x="847"/>
        <item x="1575"/>
        <item x="382"/>
        <item x="837"/>
        <item x="572"/>
        <item x="852"/>
        <item x="782"/>
        <item x="858"/>
        <item x="1583"/>
        <item x="199"/>
        <item x="864"/>
        <item x="1574"/>
        <item x="1578"/>
        <item x="869"/>
        <item x="1593"/>
        <item x="665"/>
        <item x="874"/>
        <item x="828"/>
        <item x="1286"/>
        <item x="879"/>
        <item x="1452"/>
        <item x="839"/>
        <item x="884"/>
        <item x="1592"/>
        <item x="574"/>
        <item x="854"/>
        <item x="1610"/>
        <item x="784"/>
        <item x="860"/>
        <item x="1596"/>
        <item x="849"/>
        <item x="889"/>
        <item x="866"/>
        <item x="1352"/>
        <item x="1605"/>
        <item x="894"/>
        <item x="871"/>
        <item x="1480"/>
        <item x="664"/>
        <item x="876"/>
        <item x="827"/>
        <item x="899"/>
        <item x="198"/>
        <item x="881"/>
        <item x="1604"/>
        <item x="838"/>
        <item x="886"/>
        <item x="1629"/>
        <item x="573"/>
        <item x="853"/>
        <item x="904"/>
        <item x="1633"/>
        <item x="783"/>
        <item x="859"/>
        <item x="1488"/>
        <item x="1363"/>
        <item x="891"/>
        <item x="865"/>
        <item x="1354"/>
        <item x="1615"/>
        <item x="896"/>
        <item x="1626"/>
        <item x="870"/>
        <item x="1492"/>
        <item x="1632"/>
        <item x="875"/>
        <item x="901"/>
        <item x="848"/>
        <item x="880"/>
        <item x="1636"/>
        <item x="203"/>
        <item x="1641"/>
        <item x="885"/>
        <item x="906"/>
        <item x="1447"/>
        <item x="578"/>
        <item x="890"/>
        <item x="1353"/>
        <item x="787"/>
        <item x="895"/>
        <item x="1475"/>
        <item x="1647"/>
        <item x="900"/>
        <item x="789"/>
        <item x="1650"/>
        <item x="1479"/>
        <item x="905"/>
        <item x="1646"/>
        <item x="580"/>
        <item x="205"/>
        <item x="909"/>
        <item x="788"/>
        <item x="1484"/>
        <item x="1656"/>
        <item x="1660"/>
        <item x="1349"/>
        <item x="1655"/>
        <item x="1491"/>
        <item x="1659"/>
        <item x="579"/>
        <item x="911"/>
        <item x="75"/>
        <item x="1663"/>
        <item x="38"/>
        <item x="1725"/>
        <item x="792"/>
        <item x="1287"/>
        <item x="1395"/>
        <item x="204"/>
        <item x="583"/>
        <item x="1343"/>
        <item x="208"/>
        <item x="910"/>
        <item x="659"/>
        <item x="821"/>
        <item x="914"/>
        <item x="794"/>
        <item x="655"/>
        <item x="1358"/>
        <item x="929"/>
        <item x="823"/>
        <item x="585"/>
        <item x="1345"/>
        <item x="822"/>
        <item x="916"/>
        <item x="1396"/>
        <item x="661"/>
        <item x="651"/>
        <item x="797"/>
        <item x="1498"/>
        <item x="793"/>
        <item x="1372"/>
        <item x="210"/>
        <item x="1386"/>
        <item x="584"/>
        <item x="915"/>
        <item x="589"/>
        <item x="1344"/>
        <item x="1290"/>
        <item x="647"/>
        <item x="660"/>
        <item x="799"/>
        <item x="657"/>
        <item x="1391"/>
        <item x="1375"/>
        <item x="802"/>
        <item x="1387"/>
        <item x="642"/>
        <item x="1399"/>
        <item x="591"/>
        <item x="919"/>
        <item x="1293"/>
        <item x="209"/>
        <item x="1382"/>
        <item x="653"/>
        <item x="798"/>
        <item x="1333"/>
        <item x="594"/>
        <item x="807"/>
        <item x="804"/>
        <item x="816"/>
        <item x="1499"/>
        <item x="590"/>
        <item x="921"/>
        <item x="1368"/>
        <item x="818"/>
        <item x="649"/>
        <item x="214"/>
        <item x="600"/>
        <item x="637"/>
        <item x="811"/>
        <item x="817"/>
        <item x="631"/>
        <item x="656"/>
        <item x="596"/>
        <item x="808"/>
        <item x="803"/>
        <item x="1667"/>
        <item x="813"/>
        <item x="644"/>
        <item x="1400"/>
        <item x="920"/>
        <item x="605"/>
        <item x="1666"/>
        <item x="652"/>
        <item x="639"/>
        <item x="626"/>
        <item x="812"/>
        <item x="1295"/>
        <item x="595"/>
        <item x="216"/>
        <item x="1501"/>
        <item x="616"/>
        <item x="621"/>
        <item x="610"/>
        <item x="633"/>
        <item x="607"/>
        <item x="648"/>
        <item x="602"/>
        <item x="638"/>
        <item x="1379"/>
        <item x="612"/>
        <item x="643"/>
        <item x="606"/>
        <item x="215"/>
        <item x="628"/>
        <item x="632"/>
        <item x="219"/>
        <item x="618"/>
        <item x="623"/>
        <item x="611"/>
        <item x="1294"/>
        <item x="601"/>
        <item x="1378"/>
        <item x="1405"/>
        <item x="221"/>
        <item x="627"/>
        <item x="1299"/>
        <item x="1670"/>
        <item x="617"/>
        <item x="622"/>
        <item x="79"/>
        <item x="1407"/>
        <item x="1671"/>
        <item x="224"/>
        <item x="220"/>
        <item x="1505"/>
        <item x="42"/>
        <item x="1502"/>
        <item x="1406"/>
        <item x="933"/>
        <item x="1298"/>
        <item x="1409"/>
        <item x="1507"/>
        <item x="1335"/>
        <item x="1411"/>
        <item x="247"/>
        <item x="1302"/>
        <item x="1674"/>
        <item x="1809"/>
        <item x="1814"/>
        <item x="1410"/>
        <item x="1675"/>
        <item x="1510"/>
        <item x="226"/>
        <item x="1506"/>
        <item x="1819"/>
        <item x="1810"/>
        <item x="1414"/>
        <item x="1815"/>
        <item x="1304"/>
        <item x="1416"/>
        <item x="1512"/>
        <item x="1678"/>
        <item x="1808"/>
        <item x="1415"/>
        <item x="1813"/>
        <item x="1680"/>
        <item x="985"/>
        <item x="249"/>
        <item x="1679"/>
        <item x="971"/>
        <item x="1775"/>
        <item x="242"/>
        <item x="1515"/>
        <item x="1818"/>
        <item x="1303"/>
        <item x="1419"/>
        <item x="1511"/>
        <item x="225"/>
        <item x="1317"/>
        <item x="975"/>
        <item x="980"/>
        <item x="987"/>
        <item x="1421"/>
        <item x="1767"/>
        <item x="1106"/>
        <item x="1776"/>
        <item x="972"/>
        <item x="230"/>
        <item x="1762"/>
        <item x="977"/>
        <item x="982"/>
        <item x="1308"/>
        <item x="966"/>
        <item x="1517"/>
        <item x="1420"/>
        <item x="1771"/>
        <item x="1683"/>
        <item x="976"/>
        <item x="981"/>
        <item x="1772"/>
        <item x="968"/>
        <item x="1768"/>
        <item x="1684"/>
        <item x="1774"/>
        <item x="1802"/>
        <item x="1111"/>
        <item x="986"/>
        <item x="232"/>
        <item x="1770"/>
        <item x="1763"/>
        <item x="248"/>
        <item x="1424"/>
        <item x="967"/>
        <item x="1023"/>
        <item x="244"/>
        <item x="1319"/>
        <item x="1516"/>
        <item x="1758"/>
        <item x="961"/>
        <item x="236"/>
        <item x="1310"/>
        <item x="1766"/>
        <item x="1806"/>
        <item x="1803"/>
        <item x="231"/>
        <item x="1761"/>
        <item x="963"/>
        <item x="47"/>
        <item x="1496"/>
        <item x="1425"/>
        <item x="956"/>
        <item x="1822"/>
        <item x="1025"/>
        <item x="1759"/>
        <item x="962"/>
        <item x="238"/>
        <item x="845"/>
        <item x="1688"/>
        <item x="1801"/>
        <item x="1687"/>
        <item x="1309"/>
        <item x="1019"/>
        <item x="1797"/>
        <item x="1340"/>
        <item x="1318"/>
        <item x="450"/>
        <item x="1757"/>
        <item x="958"/>
        <item x="237"/>
        <item x="1021"/>
        <item x="1024"/>
        <item x="1523"/>
        <item x="243"/>
        <item x="1108"/>
        <item x="1691"/>
        <item x="1014"/>
        <item x="1020"/>
        <item x="1798"/>
        <item x="1794"/>
        <item x="1693"/>
        <item x="937"/>
        <item x="1837"/>
        <item x="1754"/>
        <item x="1692"/>
        <item x="1016"/>
        <item x="957"/>
        <item x="1428"/>
        <item x="1009"/>
        <item x="1840"/>
        <item x="1522"/>
        <item x="1526"/>
        <item x="1015"/>
        <item x="952"/>
        <item x="1719"/>
        <item x="1430"/>
        <item x="1011"/>
        <item x="1755"/>
        <item x="1441"/>
        <item x="1718"/>
        <item x="954"/>
        <item x="1429"/>
        <item x="1010"/>
        <item x="1841"/>
        <item x="1100"/>
        <item x="953"/>
        <item x="1790"/>
        <item x="1528"/>
        <item x="1845"/>
        <item x="1836"/>
        <item x="1753"/>
        <item x="1102"/>
        <item x="1039"/>
        <item x="1322"/>
        <item x="1696"/>
        <item x="1006"/>
        <item x="1041"/>
        <item x="1044"/>
        <item x="1101"/>
        <item x="1698"/>
        <item x="1832"/>
        <item x="1000"/>
        <item x="1442"/>
        <item x="1833"/>
        <item x="1324"/>
        <item x="1046"/>
        <item x="1040"/>
        <item x="1697"/>
        <item x="1831"/>
        <item x="1749"/>
        <item x="1034"/>
        <item x="1005"/>
        <item x="1791"/>
        <item x="1531"/>
        <item x="1045"/>
        <item x="1049"/>
        <item x="1036"/>
        <item x="1091"/>
        <item x="1786"/>
        <item x="1527"/>
        <item x="1323"/>
        <item x="1051"/>
        <item x="1035"/>
        <item x="1054"/>
        <item x="1055"/>
        <item x="1728"/>
        <item x="1050"/>
        <item x="948"/>
        <item x="1750"/>
        <item x="1002"/>
        <item x="1107"/>
        <item x="1844"/>
        <item x="1058"/>
        <item x="950"/>
        <item x="1147"/>
        <item x="1313"/>
        <item x="1060"/>
        <item x="1714"/>
        <item x="1701"/>
        <item x="1063"/>
        <item x="1548"/>
        <item x="1787"/>
        <item x="1059"/>
        <item x="949"/>
        <item x="1141"/>
        <item x="1748"/>
        <item x="1096"/>
        <item x="1065"/>
        <item x="1068"/>
        <item x="1715"/>
        <item x="1146"/>
        <item x="1001"/>
        <item x="1098"/>
        <item x="1064"/>
        <item x="1070"/>
        <item x="1143"/>
        <item x="1314"/>
        <item x="1073"/>
        <item x="1532"/>
        <item x="1097"/>
        <item x="1069"/>
        <item x="1075"/>
        <item x="1142"/>
        <item x="1550"/>
        <item x="1851"/>
        <item x="995"/>
        <item x="1074"/>
        <item x="1436"/>
        <item x="1785"/>
        <item x="1078"/>
        <item x="1153"/>
        <item x="1710"/>
        <item x="1093"/>
        <item x="1028"/>
        <item x="997"/>
        <item x="1711"/>
        <item x="52"/>
        <item x="1543"/>
        <item x="1536"/>
        <item x="1706"/>
        <item x="1079"/>
        <item x="1852"/>
        <item x="996"/>
        <item x="1087"/>
        <item x="1549"/>
        <item x="1131"/>
        <item x="1707"/>
        <item x="1540"/>
        <item x="1084"/>
        <item x="1089"/>
        <item x="1030"/>
        <item x="1184"/>
        <item x="1437"/>
        <item x="1083"/>
        <item x="1088"/>
        <item x="1133"/>
        <item x="1545"/>
        <item x="1850"/>
        <item x="1535"/>
        <item x="1132"/>
        <item x="940"/>
        <item x="1029"/>
        <item x="1158"/>
        <item x="1539"/>
        <item x="1854"/>
        <item x="912"/>
        <item x="1782"/>
        <item x="1185"/>
        <item x="1544"/>
        <item x="1162"/>
        <item x="1136"/>
        <item x="1092"/>
        <item x="990"/>
        <item x="1116"/>
        <item x="1138"/>
        <item x="992"/>
        <item x="1165"/>
        <item x="1859"/>
        <item x="1826"/>
        <item x="991"/>
        <item x="1137"/>
        <item x="1863"/>
        <item x="1167"/>
        <item x="1827"/>
        <item x="1169"/>
        <item x="1858"/>
        <item x="1825"/>
        <item x="1166"/>
        <item x="1864"/>
        <item x="1198"/>
        <item x="1171"/>
        <item x="1897"/>
        <item x="1032"/>
        <item x="1126"/>
        <item x="447"/>
        <item x="1898"/>
        <item x="1170"/>
        <item x="1193"/>
        <item x="1128"/>
        <item x="1200"/>
        <item x="1179"/>
        <item x="1127"/>
        <item x="1195"/>
        <item x="1204"/>
        <item x="1868"/>
        <item x="1199"/>
        <item x="1189"/>
        <item x="942"/>
        <item x="1174"/>
        <item x="1873"/>
        <item x="1867"/>
        <item x="1194"/>
        <item x="1203"/>
        <item x="1208"/>
        <item x="1188"/>
        <item x="1176"/>
        <item x="1207"/>
        <item x="1874"/>
        <item x="1892"/>
        <item x="1175"/>
        <item x="1893"/>
        <item x="923"/>
        <item x="1872"/>
        <item x="1891"/>
        <item x="1210"/>
        <item x="1878"/>
        <item x="1883"/>
        <item x="1212"/>
        <item x="1888"/>
        <item x="1889"/>
        <item x="1879"/>
        <item x="1211"/>
        <item x="1884"/>
        <item x="1779"/>
        <item x="1887"/>
        <item x="1877"/>
        <item x="452"/>
        <item x="1882"/>
        <item x="1780"/>
        <item x="1214"/>
        <item x="945"/>
        <item x="1778"/>
        <item x="1216"/>
        <item x="1220"/>
        <item x="1503"/>
        <item x="1215"/>
        <item x="1119"/>
        <item x="1744"/>
        <item x="1222"/>
        <item x="1221"/>
        <item x="1745"/>
        <item x="1225"/>
        <item x="1743"/>
        <item x="1227"/>
        <item x="1226"/>
        <item x="1230"/>
        <item x="1231"/>
        <item x="1732"/>
        <item x="1741"/>
        <item x="5"/>
        <item x="1270"/>
        <item x="1122"/>
        <item x="1233"/>
        <item x="1235"/>
        <item x="1234"/>
        <item x="1508"/>
        <item x="1739"/>
        <item x="1276"/>
        <item x="1735"/>
        <item x="1160"/>
        <item x="385"/>
        <item x="1281"/>
        <item x="1163"/>
        <item x="1513"/>
        <item x="1117"/>
        <item x="1737"/>
        <item x="1120"/>
        <item x="1114"/>
        <item x="1123"/>
        <item x="1661"/>
        <item x="1657"/>
        <item x="1653"/>
        <item x="1651"/>
        <item x="1172"/>
        <item x="1648"/>
        <item x="1642"/>
        <item x="1639"/>
        <item x="1637"/>
        <item x="1634"/>
        <item x="1630"/>
        <item x="1288"/>
        <item x="1518"/>
        <item x="1624"/>
        <item x="1622"/>
        <item x="1618"/>
        <item x="1616"/>
        <item x="1291"/>
        <item x="1611"/>
        <item x="1608"/>
        <item x="1602"/>
        <item x="1600"/>
        <item x="1520"/>
        <item x="1296"/>
        <item x="1300"/>
        <item x="1524"/>
        <item x="696"/>
        <item x="683"/>
        <item x="710"/>
        <item x="1668"/>
        <item x="1672"/>
        <item x="1676"/>
        <item x="1681"/>
        <item x="1664"/>
        <item x="58"/>
        <item x="1529"/>
        <item x="1685"/>
        <item x="1644"/>
        <item x="1689"/>
        <item x="1627"/>
        <item x="1694"/>
        <item x="1620"/>
        <item x="1613"/>
        <item x="321"/>
        <item x="1699"/>
        <item x="1606"/>
        <item x="1720"/>
        <item x="326"/>
        <item x="1597"/>
        <item x="1702"/>
        <item x="1594"/>
        <item x="1590"/>
        <item x="1588"/>
        <item x="1716"/>
        <item x="1586"/>
        <item x="1584"/>
        <item x="1704"/>
        <item x="1708"/>
        <item x="330"/>
        <item x="1712"/>
        <item x="1581"/>
        <item x="1579"/>
        <item x="1533"/>
        <item x="1576"/>
        <item x="1306"/>
        <item x="1571"/>
        <item x="1556"/>
        <item x="1558"/>
        <item x="1568"/>
        <item x="1444"/>
        <item x="1564"/>
        <item x="1560"/>
        <item x="1311"/>
        <item x="345"/>
        <item x="1315"/>
        <item x="1320"/>
        <item x="1537"/>
        <item x="339"/>
        <item x="1325"/>
        <item x="350"/>
        <item x="1541"/>
        <item x="722"/>
        <item x="1546"/>
        <item x="1551"/>
        <item x="354"/>
        <item x="25"/>
        <item x="20"/>
        <item x="15"/>
        <item x="10"/>
        <item x="359"/>
        <item x="299"/>
        <item x="295"/>
        <item x="444"/>
        <item x="311"/>
        <item x="286"/>
        <item x="281"/>
        <item x="257"/>
        <item x="262"/>
        <item x="121"/>
        <item x="264"/>
        <item x="290"/>
        <item x="364"/>
        <item x="276"/>
        <item x="271"/>
        <item x="89"/>
        <item x="476"/>
        <item x="1155"/>
        <item x="126"/>
        <item x="369"/>
        <item x="466"/>
        <item x="392"/>
        <item x="94"/>
        <item x="396"/>
        <item x="373"/>
        <item x="131"/>
        <item x="142"/>
        <item x="835"/>
        <item x="726"/>
        <item x="1462"/>
        <item x="1460"/>
        <item x="1465"/>
        <item x="1458"/>
        <item x="1456"/>
        <item x="136"/>
        <item x="1467"/>
        <item x="731"/>
        <item x="1453"/>
        <item x="1469"/>
        <item x="99"/>
        <item x="104"/>
        <item x="147"/>
        <item x="1472"/>
        <item x="1450"/>
        <item x="1476"/>
        <item x="735"/>
        <item x="513"/>
        <item x="152"/>
        <item x="1481"/>
        <item x="157"/>
        <item x="1485"/>
        <item x="744"/>
        <item x="862"/>
        <item x="240"/>
        <item x="1489"/>
        <item x="1389"/>
        <item x="250"/>
        <item x="749"/>
        <item x="765"/>
        <item x="245"/>
        <item x="1493"/>
        <item x="754"/>
        <item x="174"/>
        <item x="759"/>
        <item x="110"/>
        <item x="1329"/>
        <item x="566"/>
        <item x="162"/>
        <item x="1191"/>
        <item x="1253"/>
        <item x="1258"/>
        <item x="115"/>
        <item x="1264"/>
        <item x="1370"/>
        <item x="712"/>
        <item x="390"/>
        <item x="379"/>
        <item x="167"/>
        <item x="1439"/>
        <item x="570"/>
        <item x="1373"/>
        <item x="1384"/>
        <item x="234"/>
        <item x="1109"/>
        <item x="1081"/>
        <item x="1085"/>
        <item x="1432"/>
        <item x="1434"/>
        <item x="1104"/>
        <item x="1376"/>
        <item x="667"/>
        <item x="672"/>
        <item x="1380"/>
        <item x="228"/>
        <item x="614"/>
        <item x="640"/>
        <item x="770"/>
        <item x="775"/>
        <item x="1829"/>
        <item x="780"/>
        <item x="635"/>
        <item x="1237"/>
        <item x="1151"/>
        <item x="785"/>
        <item x="1149"/>
        <item x="790"/>
        <item x="795"/>
        <item x="800"/>
        <item x="598"/>
        <item x="805"/>
        <item x="809"/>
        <item x="814"/>
        <item x="576"/>
        <item x="819"/>
        <item x="824"/>
        <item x="1730"/>
        <item x="581"/>
        <item x="592"/>
        <item x="927"/>
        <item x="77"/>
        <item x="842"/>
        <item x="81"/>
        <item x="850"/>
        <item x="603"/>
        <item x="608"/>
        <item x="856"/>
        <item x="872"/>
        <item x="619"/>
        <item x="867"/>
        <item x="877"/>
        <item x="624"/>
        <item x="629"/>
        <item x="882"/>
        <item x="645"/>
        <item x="892"/>
        <item x="897"/>
        <item x="902"/>
        <item x="1899"/>
        <item x="907"/>
        <item x="1094"/>
        <item x="1895"/>
        <item x="887"/>
        <item x="1223"/>
        <item x="917"/>
        <item x="1129"/>
        <item x="1228"/>
        <item x="1870"/>
        <item x="1177"/>
        <item x="413"/>
        <item x="1880"/>
        <item x="1134"/>
        <item x="587"/>
        <item x="417"/>
        <item x="1417"/>
        <item x="1726"/>
        <item x="1885"/>
        <item x="1422"/>
        <item x="1875"/>
        <item x="421"/>
        <item x="1180"/>
        <item x="457"/>
        <item x="435"/>
        <item x="1139"/>
        <item x="425"/>
        <item x="460"/>
        <item x="1861"/>
        <item x="1856"/>
        <item x="438"/>
        <item x="471"/>
        <item x="428"/>
        <item x="212"/>
        <item x="541"/>
        <item x="481"/>
        <item x="433"/>
        <item x="1182"/>
        <item x="217"/>
        <item x="1144"/>
        <item x="931"/>
        <item x="1196"/>
        <item x="486"/>
        <item x="993"/>
        <item x="1751"/>
        <item x="959"/>
        <item x="551"/>
        <item x="1783"/>
        <item x="556"/>
        <item x="490"/>
        <item x="1186"/>
        <item x="998"/>
        <item x="440"/>
        <item x="1788"/>
        <item x="1218"/>
        <item x="964"/>
        <item x="1764"/>
        <item x="1359"/>
        <item x="1361"/>
        <item x="1364"/>
        <item x="1201"/>
        <item x="1355"/>
        <item x="1003"/>
        <item x="1366"/>
        <item x="1792"/>
        <item x="969"/>
        <item x="409"/>
        <item x="503"/>
        <item x="201"/>
        <item x="1007"/>
        <item x="973"/>
        <item x="1350"/>
        <item x="1820"/>
        <item x="561"/>
        <item x="546"/>
        <item x="1799"/>
        <item x="1816"/>
        <item x="1205"/>
        <item x="1823"/>
        <item x="1811"/>
        <item x="400"/>
        <item x="1012"/>
        <item x="495"/>
        <item x="531"/>
        <item x="978"/>
        <item x="403"/>
        <item x="498"/>
        <item x="527"/>
        <item x="1834"/>
        <item x="1733"/>
        <item x="1804"/>
        <item x="983"/>
        <item x="1017"/>
        <item x="522"/>
        <item x="1838"/>
        <item x="222"/>
        <item x="507"/>
        <item x="988"/>
        <item x="406"/>
        <item x="1842"/>
        <item x="206"/>
        <item x="1846"/>
        <item x="1795"/>
        <item x="1347"/>
        <item x="1026"/>
        <item x="195"/>
        <item x="1056"/>
        <item x="1865"/>
        <item x="190"/>
        <item x="1066"/>
        <item x="1071"/>
        <item x="73"/>
        <item x="185"/>
        <item x="180"/>
        <item x="70"/>
        <item x="1426"/>
        <item x="1412"/>
        <item x="1403"/>
        <item x="1401"/>
        <item x="1397"/>
        <item x="1393"/>
        <item x="67"/>
        <item x="1076"/>
        <item x="1061"/>
        <item x="1052"/>
        <item x="935"/>
        <item x="1047"/>
        <item x="1331"/>
        <item x="1338"/>
        <item x="1042"/>
        <item x="1341"/>
        <item x="1037"/>
        <item x="64"/>
        <item x="946"/>
        <item x="943"/>
        <item x="938"/>
        <item x="465"/>
        <item x="677"/>
        <item x="87"/>
        <item x="141"/>
        <item x="61"/>
        <item x="78"/>
        <item x="65"/>
        <item x="59"/>
        <item x="68"/>
        <item x="71"/>
        <item x="74"/>
        <item x="54"/>
        <item x="7"/>
        <item x="83"/>
        <item x="132"/>
        <item x="90"/>
        <item x="95"/>
        <item x="100"/>
        <item x="105"/>
        <item x="111"/>
        <item x="116"/>
        <item x="122"/>
        <item x="127"/>
        <item x="137"/>
        <item x="143"/>
        <item x="148"/>
        <item x="153"/>
        <item x="158"/>
        <item x="163"/>
        <item x="218"/>
        <item x="223"/>
        <item x="229"/>
        <item x="169"/>
        <item x="235"/>
        <item x="241"/>
        <item x="175"/>
        <item x="246"/>
        <item x="181"/>
        <item x="186"/>
        <item x="191"/>
        <item x="196"/>
        <item x="202"/>
        <item x="207"/>
        <item x="213"/>
        <item x="1"/>
        <item x="30"/>
        <item x="11"/>
        <item x="34"/>
        <item x="16"/>
        <item x="39"/>
        <item x="43"/>
        <item x="48"/>
        <item x="21"/>
        <item x="26"/>
        <item x="391"/>
        <item x="255"/>
        <item x="441"/>
        <item x="493"/>
        <item x="504"/>
        <item x="445"/>
        <item x="448"/>
        <item x="496"/>
        <item x="410"/>
        <item x="453"/>
        <item x="451"/>
        <item x="461"/>
        <item x="414"/>
        <item x="458"/>
        <item x="472"/>
        <item x="418"/>
        <item x="467"/>
        <item x="477"/>
        <item x="422"/>
        <item x="482"/>
        <item x="426"/>
        <item x="487"/>
        <item x="499"/>
        <item x="429"/>
        <item x="434"/>
        <item x="436"/>
        <item x="439"/>
        <item x="491"/>
        <item x="760"/>
        <item x="766"/>
        <item x="771"/>
        <item x="776"/>
        <item x="781"/>
        <item x="786"/>
        <item x="791"/>
        <item x="796"/>
        <item x="717"/>
        <item x="801"/>
        <item x="806"/>
        <item x="713"/>
        <item x="810"/>
        <item x="815"/>
        <item x="723"/>
        <item x="820"/>
        <item x="727"/>
        <item x="825"/>
        <item x="732"/>
        <item x="830"/>
        <item x="736"/>
        <item x="740"/>
        <item x="745"/>
        <item x="750"/>
        <item x="711"/>
        <item x="755"/>
        <item x="557"/>
        <item x="562"/>
        <item x="567"/>
        <item x="571"/>
        <item x="577"/>
        <item x="582"/>
        <item x="588"/>
        <item x="593"/>
        <item x="514"/>
        <item x="599"/>
        <item x="604"/>
        <item x="508"/>
        <item x="609"/>
        <item x="615"/>
        <item x="620"/>
        <item x="625"/>
        <item x="630"/>
        <item x="636"/>
        <item x="641"/>
        <item x="646"/>
        <item x="650"/>
        <item x="654"/>
        <item x="519"/>
        <item x="658"/>
        <item x="523"/>
        <item x="662"/>
        <item x="528"/>
        <item x="668"/>
        <item x="532"/>
        <item x="536"/>
        <item x="542"/>
        <item x="547"/>
        <item x="552"/>
        <item x="709"/>
        <item x="673"/>
        <item x="679"/>
        <item x="684"/>
        <item x="689"/>
        <item x="693"/>
        <item x="697"/>
        <item x="701"/>
        <item x="705"/>
        <item x="304"/>
        <item x="370"/>
        <item x="308"/>
        <item x="316"/>
        <item x="322"/>
        <item x="265"/>
        <item x="312"/>
        <item x="374"/>
        <item x="327"/>
        <item x="380"/>
        <item x="267"/>
        <item x="258"/>
        <item x="331"/>
        <item x="386"/>
        <item x="272"/>
        <item x="263"/>
        <item x="335"/>
        <item x="277"/>
        <item x="340"/>
        <item x="282"/>
        <item x="346"/>
        <item x="287"/>
        <item x="351"/>
        <item x="291"/>
        <item x="355"/>
        <item x="296"/>
        <item x="360"/>
        <item x="300"/>
        <item x="365"/>
        <item x="251"/>
        <item x="397"/>
        <item x="407"/>
        <item x="401"/>
        <item x="404"/>
        <item x="393"/>
        <item x="82"/>
        <item x="840"/>
        <item x="893"/>
        <item x="898"/>
        <item x="1022"/>
        <item x="908"/>
        <item x="932"/>
        <item x="846"/>
        <item x="947"/>
        <item x="989"/>
        <item x="944"/>
        <item x="903"/>
        <item x="936"/>
        <item x="851"/>
        <item x="843"/>
        <item x="951"/>
        <item x="994"/>
        <item x="913"/>
        <item x="939"/>
        <item x="857"/>
        <item x="955"/>
        <item x="999"/>
        <item x="918"/>
        <item x="863"/>
        <item x="1004"/>
        <item x="960"/>
        <item x="868"/>
        <item x="1008"/>
        <item x="965"/>
        <item x="941"/>
        <item x="873"/>
        <item x="1013"/>
        <item x="970"/>
        <item x="878"/>
        <item x="974"/>
        <item x="883"/>
        <item x="979"/>
        <item x="1018"/>
        <item x="888"/>
        <item x="984"/>
        <item x="924"/>
        <item x="1072"/>
        <item x="1077"/>
        <item x="1082"/>
        <item x="1027"/>
        <item x="1086"/>
        <item x="1090"/>
        <item x="1033"/>
        <item x="1095"/>
        <item x="1038"/>
        <item x="1099"/>
        <item x="1043"/>
        <item x="1105"/>
        <item x="1048"/>
        <item x="1053"/>
        <item x="1057"/>
        <item x="1062"/>
        <item x="1067"/>
        <item x="928"/>
        <item x="836"/>
        <item x="53"/>
        <item x="168"/>
        <item x="6"/>
        <item x="1112"/>
        <item x="1125"/>
        <item x="1161"/>
        <item x="1164"/>
        <item x="1168"/>
        <item x="1130"/>
        <item x="1135"/>
        <item x="1140"/>
        <item x="1145"/>
        <item x="1150"/>
        <item x="1152"/>
        <item x="1156"/>
        <item x="1157"/>
        <item x="1173"/>
        <item x="1178"/>
        <item x="1181"/>
        <item x="1183"/>
        <item x="1187"/>
        <item x="1229"/>
        <item x="1232"/>
        <item x="1192"/>
        <item x="1197"/>
        <item x="1202"/>
        <item x="1206"/>
        <item x="1209"/>
        <item x="1213"/>
        <item x="1219"/>
        <item x="1224"/>
        <item x="1115"/>
        <item x="1118"/>
        <item x="1121"/>
        <item x="1124"/>
        <item x="1110"/>
        <item x="0"/>
        <item x="1241"/>
        <item x="1342"/>
        <item x="1371"/>
        <item x="1374"/>
        <item x="1377"/>
        <item x="1348"/>
        <item x="1351"/>
        <item x="1356"/>
        <item x="1357"/>
        <item x="1360"/>
        <item x="1362"/>
        <item x="1365"/>
        <item x="1367"/>
        <item x="1423"/>
        <item x="1427"/>
        <item x="1433"/>
        <item x="1385"/>
        <item x="1381"/>
        <item x="1435"/>
        <item x="1390"/>
        <item x="1440"/>
        <item x="1394"/>
        <item x="1398"/>
        <item x="1402"/>
        <item x="1404"/>
        <item x="1408"/>
        <item x="1413"/>
        <item x="1418"/>
        <item x="1297"/>
        <item x="1301"/>
        <item x="1307"/>
        <item x="1238"/>
        <item x="1259"/>
        <item x="1312"/>
        <item x="1316"/>
        <item x="1243"/>
        <item x="1265"/>
        <item x="1321"/>
        <item x="1247"/>
        <item x="1271"/>
        <item x="1274"/>
        <item x="1277"/>
        <item x="1249"/>
        <item x="1282"/>
        <item x="1285"/>
        <item x="1289"/>
        <item x="1254"/>
        <item x="1292"/>
        <item x="1332"/>
        <item x="1330"/>
        <item x="1334"/>
        <item x="1337"/>
        <item x="1339"/>
        <item x="1326"/>
        <item x="1448"/>
        <item x="1468"/>
        <item x="1521"/>
        <item x="1470"/>
        <item x="1807"/>
        <item x="1805"/>
        <item x="1525"/>
        <item x="1477"/>
        <item x="1812"/>
        <item x="1530"/>
        <item x="1482"/>
        <item x="1817"/>
        <item x="1821"/>
        <item x="1731"/>
        <item x="1445"/>
        <item x="1742"/>
        <item x="1777"/>
        <item x="1740"/>
        <item x="1473"/>
        <item x="1534"/>
        <item x="1486"/>
        <item x="1538"/>
        <item x="1734"/>
        <item x="1451"/>
        <item x="1746"/>
        <item x="1781"/>
        <item x="1490"/>
        <item x="1542"/>
        <item x="1736"/>
        <item x="1454"/>
        <item x="1747"/>
        <item x="1784"/>
        <item x="1494"/>
        <item x="1547"/>
        <item x="1457"/>
        <item x="1789"/>
        <item x="1752"/>
        <item x="1497"/>
        <item x="1459"/>
        <item x="1793"/>
        <item x="1756"/>
        <item x="1500"/>
        <item x="1738"/>
        <item x="1461"/>
        <item x="1796"/>
        <item x="1760"/>
        <item x="1504"/>
        <item x="1463"/>
        <item x="1765"/>
        <item x="1509"/>
        <item x="1464"/>
        <item x="1769"/>
        <item x="1514"/>
        <item x="1466"/>
        <item x="1773"/>
        <item x="1800"/>
        <item x="1519"/>
        <item x="1862"/>
        <item x="1866"/>
        <item x="1871"/>
        <item x="1824"/>
        <item x="1876"/>
        <item x="1881"/>
        <item x="1830"/>
        <item x="1886"/>
        <item x="1835"/>
        <item x="1890"/>
        <item x="1839"/>
        <item x="1896"/>
        <item x="1843"/>
        <item x="1847"/>
        <item x="1849"/>
        <item x="1853"/>
        <item x="1857"/>
        <item x="1724"/>
        <item x="1721"/>
        <item x="1589"/>
        <item x="1690"/>
        <item x="1591"/>
        <item x="1695"/>
        <item x="1598"/>
        <item x="1601"/>
        <item x="1603"/>
        <item x="1700"/>
        <item x="1607"/>
        <item x="1609"/>
        <item x="1612"/>
        <item x="1614"/>
        <item x="1561"/>
        <item x="1595"/>
        <item x="1617"/>
        <item x="1703"/>
        <item x="1619"/>
        <item x="1621"/>
        <item x="1623"/>
        <item x="1628"/>
        <item x="1705"/>
        <item x="1631"/>
        <item x="1635"/>
        <item x="1638"/>
        <item x="1640"/>
        <item x="1565"/>
        <item x="1557"/>
        <item x="1625"/>
        <item x="1643"/>
        <item x="1709"/>
        <item x="1645"/>
        <item x="1649"/>
        <item x="1652"/>
        <item x="1654"/>
        <item x="1658"/>
        <item x="1569"/>
        <item x="1559"/>
        <item x="1662"/>
        <item x="1713"/>
        <item x="1572"/>
        <item x="1665"/>
        <item x="1717"/>
        <item x="1577"/>
        <item x="1669"/>
        <item x="1580"/>
        <item x="1673"/>
        <item x="1582"/>
        <item x="1677"/>
        <item x="1585"/>
        <item x="1682"/>
        <item x="1587"/>
        <item x="1686"/>
        <item x="1552"/>
        <item x="1727"/>
        <item x="521"/>
        <item x="402"/>
        <item x="399"/>
        <item x="1392"/>
        <item x="934"/>
        <item x="179"/>
        <item x="63"/>
        <item x="540"/>
        <item x="1336"/>
        <item x="412"/>
        <item x="200"/>
        <item x="1217"/>
        <item x="76"/>
        <item x="80"/>
        <item x="1346"/>
        <item x="1828"/>
        <item x="211"/>
        <item x="1848"/>
        <item x="1860"/>
        <item x="1855"/>
        <item x="586"/>
        <item x="1383"/>
        <item x="1328"/>
        <item x="1869"/>
        <item x="173"/>
        <item x="1190"/>
        <item x="1729"/>
        <item x="930"/>
        <item x="613"/>
        <item x="569"/>
        <item x="512"/>
        <item x="725"/>
        <item x="395"/>
        <item x="266"/>
        <item x="443"/>
        <item x="764"/>
        <item x="518"/>
        <item x="256"/>
        <item x="721"/>
        <item x="1369"/>
        <item x="88"/>
        <item x="109"/>
        <item x="926"/>
        <item x="334"/>
        <item x="575"/>
        <item x="1449"/>
        <item x="597"/>
        <item x="634"/>
        <item x="1263"/>
        <item x="1242"/>
        <item x="9"/>
        <item x="1388"/>
        <item x="666"/>
        <item x="1080"/>
        <item x="1103"/>
        <item x="861"/>
        <item x="682"/>
        <item x="708"/>
        <item x="120"/>
        <item x="320"/>
        <item x="57"/>
        <item x="344"/>
        <item x="1894"/>
        <item x="1148"/>
        <item x="855"/>
        <item x="841"/>
        <item x="378"/>
        <item x="1431"/>
        <item x="1438"/>
        <item x="233"/>
        <item x="1236"/>
        <item x="227"/>
        <item x="1154"/>
        <item x="239"/>
        <item x="829"/>
        <item x="834"/>
        <item x="1443"/>
        <item x="1495"/>
        <item x="1269"/>
        <item x="844"/>
        <item x="37"/>
        <item x="1305"/>
        <item x="1723"/>
        <item x="446"/>
        <item x="678"/>
        <item x="922"/>
        <item x="1113"/>
        <item x="1031"/>
        <item x="1159"/>
        <item x="384"/>
        <item x="1567"/>
        <item x="1555"/>
        <item x="1599"/>
        <item x="55"/>
        <item t="default"/>
      </items>
    </pivotField>
  </pivotFields>
  <rowFields count="1">
    <field x="2"/>
  </rowFields>
  <rowItems count="452"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 t="grand">
      <x/>
    </i>
  </rowItems>
  <colItems count="1">
    <i/>
  </colItems>
  <pageFields count="1">
    <pageField fld="1" hier="-1"/>
  </pageFields>
  <dataFields count="1">
    <dataField name="Sum of Row" fld="0" baseField="2" baseItem="1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sdaq.com/docs/SEK%20OIS%20Product%20Sheet.pdf" TargetMode="External"/><Relationship Id="rId13" Type="http://schemas.openxmlformats.org/officeDocument/2006/relationships/hyperlink" Target="https://www.ecb.europa.eu/stats/financial_markets_and_interest_rates/euro_short-term_rate/html/eurostr_overview.en.html" TargetMode="External"/><Relationship Id="rId3" Type="http://schemas.openxmlformats.org/officeDocument/2006/relationships/hyperlink" Target="https://www.clarusft.com/scandie-swaps/" TargetMode="External"/><Relationship Id="rId7" Type="http://schemas.openxmlformats.org/officeDocument/2006/relationships/hyperlink" Target="https://www.google.com/search?q=stina+ois&amp;rlz=1C1GCEB_enSE879SE879&amp;oq=stina+ois&amp;aqs=chrome..69i57j33.856j0j7&amp;sourceid=chrome&amp;ie=UTF-8" TargetMode="External"/><Relationship Id="rId12" Type="http://schemas.openxmlformats.org/officeDocument/2006/relationships/hyperlink" Target="https://www.ecb.europa.eu/paym/initiatives/interest_rate_benchmarks/shared/pdf/ecb.Pre-ESTER.en.pdf" TargetMode="External"/><Relationship Id="rId17" Type="http://schemas.openxmlformats.org/officeDocument/2006/relationships/hyperlink" Target="https://www.clarusft.com/sofr-market-developments/" TargetMode="External"/><Relationship Id="rId2" Type="http://schemas.openxmlformats.org/officeDocument/2006/relationships/hyperlink" Target="https://www.euribor-rates.eu/en/what-is-euribor/" TargetMode="External"/><Relationship Id="rId16" Type="http://schemas.openxmlformats.org/officeDocument/2006/relationships/hyperlink" Target="https://www.traditiondata.com/assets/Uploads/303dce69e6/191017_TRADITIONDATA_0070_SellSheet_IRD_ESTER_V3-FIN-PRAW-WEB.pdf" TargetMode="External"/><Relationship Id="rId1" Type="http://schemas.openxmlformats.org/officeDocument/2006/relationships/hyperlink" Target="https://www.morton-fraser.com/knowledge-hub/problem-sonia-alternative-libor" TargetMode="External"/><Relationship Id="rId6" Type="http://schemas.openxmlformats.org/officeDocument/2006/relationships/hyperlink" Target="https://bahr.no/en/newsletter/finance-what-next-for-nibor/" TargetMode="External"/><Relationship Id="rId11" Type="http://schemas.openxmlformats.org/officeDocument/2006/relationships/hyperlink" Target="https://www.cmegroup.com/education/courses/introduction-to-eurodollars/understanding-imm-price-and-date.html" TargetMode="External"/><Relationship Id="rId5" Type="http://schemas.openxmlformats.org/officeDocument/2006/relationships/hyperlink" Target="https://e-markets.nordea.com/api/research/attachment/76848" TargetMode="External"/><Relationship Id="rId15" Type="http://schemas.openxmlformats.org/officeDocument/2006/relationships/hyperlink" Target="https://www.traditiondata.com/assets/notifications/eb363deff1/NP-Oct19-006_TraditionDATA_Product-Notification_Release_ESTER.PDF" TargetMode="External"/><Relationship Id="rId10" Type="http://schemas.openxmlformats.org/officeDocument/2006/relationships/hyperlink" Target="https://en.wikipedia.org/wiki/IMM_dates" TargetMode="External"/><Relationship Id="rId4" Type="http://schemas.openxmlformats.org/officeDocument/2006/relationships/hyperlink" Target="https://www.clarusft.com/nok-rates-nibor-and-nowa/" TargetMode="External"/><Relationship Id="rId9" Type="http://schemas.openxmlformats.org/officeDocument/2006/relationships/hyperlink" Target="https://www.clarusft.com/sek-stibor-reform/" TargetMode="External"/><Relationship Id="rId14" Type="http://schemas.openxmlformats.org/officeDocument/2006/relationships/hyperlink" Target="https://e-markets.nordea.com/api/research/attachment/8670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6277-1EDC-46D0-8B08-F6784DE5B61E}">
  <sheetPr>
    <tabColor rgb="FFC00000"/>
  </sheetPr>
  <dimension ref="B2:O50"/>
  <sheetViews>
    <sheetView tabSelected="1" zoomScale="80" zoomScaleNormal="80" workbookViewId="0">
      <selection activeCell="N3" sqref="N3"/>
    </sheetView>
  </sheetViews>
  <sheetFormatPr defaultRowHeight="15" x14ac:dyDescent="0.25"/>
  <cols>
    <col min="2" max="2" width="63.7109375" customWidth="1"/>
  </cols>
  <sheetData>
    <row r="2" spans="2:15" ht="15.75" x14ac:dyDescent="0.25">
      <c r="B2" s="8" t="s">
        <v>405</v>
      </c>
      <c r="C2" s="8"/>
      <c r="D2" s="8" t="s">
        <v>575</v>
      </c>
      <c r="E2" s="8"/>
      <c r="G2" s="28" t="s">
        <v>574</v>
      </c>
      <c r="H2" s="29" t="s">
        <v>572</v>
      </c>
      <c r="I2" s="30" t="s">
        <v>573</v>
      </c>
      <c r="N2" s="8" t="s">
        <v>609</v>
      </c>
      <c r="O2" s="8"/>
    </row>
    <row r="3" spans="2:15" ht="45" x14ac:dyDescent="0.25">
      <c r="B3" s="13" t="s">
        <v>401</v>
      </c>
      <c r="D3" s="30" t="s">
        <v>571</v>
      </c>
      <c r="N3" t="s">
        <v>610</v>
      </c>
    </row>
    <row r="4" spans="2:15" ht="30" x14ac:dyDescent="0.25">
      <c r="B4" s="13" t="s">
        <v>402</v>
      </c>
      <c r="D4" s="28" t="s">
        <v>570</v>
      </c>
      <c r="N4" t="s">
        <v>614</v>
      </c>
    </row>
    <row r="5" spans="2:15" x14ac:dyDescent="0.25">
      <c r="B5" s="13" t="s">
        <v>403</v>
      </c>
      <c r="D5" s="28" t="s">
        <v>569</v>
      </c>
      <c r="N5" t="s">
        <v>723</v>
      </c>
    </row>
    <row r="6" spans="2:15" x14ac:dyDescent="0.25">
      <c r="B6" s="13"/>
    </row>
    <row r="7" spans="2:15" ht="15.75" x14ac:dyDescent="0.25">
      <c r="B7" s="20" t="s">
        <v>68</v>
      </c>
      <c r="C7" s="8"/>
    </row>
    <row r="8" spans="2:15" x14ac:dyDescent="0.25">
      <c r="B8" s="13"/>
    </row>
    <row r="9" spans="2:15" x14ac:dyDescent="0.25">
      <c r="B9" s="13"/>
    </row>
    <row r="10" spans="2:15" x14ac:dyDescent="0.25">
      <c r="B10" s="13"/>
    </row>
    <row r="11" spans="2:15" ht="15.75" x14ac:dyDescent="0.25">
      <c r="B11" s="20" t="s">
        <v>67</v>
      </c>
      <c r="C11" s="8"/>
    </row>
    <row r="12" spans="2:15" x14ac:dyDescent="0.25">
      <c r="B12" s="13" t="s">
        <v>388</v>
      </c>
      <c r="D12" s="28" t="s">
        <v>568</v>
      </c>
      <c r="N12" t="s">
        <v>634</v>
      </c>
    </row>
    <row r="13" spans="2:15" ht="30" x14ac:dyDescent="0.25">
      <c r="B13" s="13" t="s">
        <v>404</v>
      </c>
      <c r="D13" s="28" t="s">
        <v>567</v>
      </c>
      <c r="N13" t="s">
        <v>611</v>
      </c>
    </row>
    <row r="14" spans="2:15" x14ac:dyDescent="0.25">
      <c r="B14" s="13"/>
    </row>
    <row r="15" spans="2:15" ht="15.75" x14ac:dyDescent="0.25">
      <c r="B15" s="20" t="s">
        <v>69</v>
      </c>
      <c r="C15" s="8"/>
    </row>
    <row r="16" spans="2:15" x14ac:dyDescent="0.25">
      <c r="B16" s="13" t="s">
        <v>379</v>
      </c>
      <c r="D16" s="28" t="s">
        <v>566</v>
      </c>
      <c r="N16" t="s">
        <v>614</v>
      </c>
    </row>
    <row r="17" spans="2:14" x14ac:dyDescent="0.25">
      <c r="B17" s="13" t="s">
        <v>387</v>
      </c>
      <c r="D17" s="28" t="s">
        <v>565</v>
      </c>
      <c r="N17" t="s">
        <v>612</v>
      </c>
    </row>
    <row r="18" spans="2:14" x14ac:dyDescent="0.25">
      <c r="B18" s="13"/>
    </row>
    <row r="19" spans="2:14" ht="15.75" x14ac:dyDescent="0.25">
      <c r="B19" s="20" t="s">
        <v>63</v>
      </c>
      <c r="C19" s="8"/>
    </row>
    <row r="20" spans="2:14" ht="30" x14ac:dyDescent="0.25">
      <c r="B20" s="13" t="s">
        <v>378</v>
      </c>
      <c r="D20" s="28" t="s">
        <v>564</v>
      </c>
      <c r="N20" t="s">
        <v>613</v>
      </c>
    </row>
    <row r="21" spans="2:14" ht="45" x14ac:dyDescent="0.25">
      <c r="B21" s="13" t="s">
        <v>376</v>
      </c>
      <c r="D21" s="28" t="s">
        <v>563</v>
      </c>
      <c r="N21" t="s">
        <v>635</v>
      </c>
    </row>
    <row r="22" spans="2:14" ht="30" x14ac:dyDescent="0.25">
      <c r="B22" s="13" t="s">
        <v>377</v>
      </c>
      <c r="C22" s="14" t="s">
        <v>375</v>
      </c>
      <c r="D22" s="28" t="s">
        <v>562</v>
      </c>
      <c r="N22" t="s">
        <v>614</v>
      </c>
    </row>
    <row r="23" spans="2:14" ht="30" x14ac:dyDescent="0.25">
      <c r="B23" s="13" t="s">
        <v>380</v>
      </c>
      <c r="D23" s="28" t="s">
        <v>561</v>
      </c>
      <c r="N23" t="s">
        <v>614</v>
      </c>
    </row>
    <row r="24" spans="2:14" x14ac:dyDescent="0.25">
      <c r="B24" s="13"/>
    </row>
    <row r="25" spans="2:14" ht="15.75" x14ac:dyDescent="0.25">
      <c r="B25" s="20" t="s">
        <v>49</v>
      </c>
      <c r="C25" s="8"/>
    </row>
    <row r="26" spans="2:14" x14ac:dyDescent="0.25">
      <c r="B26" s="13"/>
    </row>
    <row r="27" spans="2:14" x14ac:dyDescent="0.25">
      <c r="B27" s="13"/>
    </row>
    <row r="28" spans="2:14" x14ac:dyDescent="0.25">
      <c r="B28" s="13"/>
    </row>
    <row r="29" spans="2:14" ht="15.75" x14ac:dyDescent="0.25">
      <c r="B29" s="20" t="s">
        <v>64</v>
      </c>
      <c r="C29" s="8"/>
    </row>
    <row r="30" spans="2:14" x14ac:dyDescent="0.25">
      <c r="B30" s="13" t="s">
        <v>304</v>
      </c>
      <c r="C30" s="14" t="s">
        <v>331</v>
      </c>
      <c r="D30" s="28" t="s">
        <v>560</v>
      </c>
    </row>
    <row r="35" spans="2:2" x14ac:dyDescent="0.25">
      <c r="B35" t="s">
        <v>615</v>
      </c>
    </row>
    <row r="36" spans="2:2" x14ac:dyDescent="0.25">
      <c r="B36" s="14" t="s">
        <v>616</v>
      </c>
    </row>
    <row r="37" spans="2:2" x14ac:dyDescent="0.25">
      <c r="B37" s="14" t="s">
        <v>617</v>
      </c>
    </row>
    <row r="38" spans="2:2" x14ac:dyDescent="0.25">
      <c r="B38" s="14" t="s">
        <v>618</v>
      </c>
    </row>
    <row r="39" spans="2:2" x14ac:dyDescent="0.25">
      <c r="B39" s="14" t="s">
        <v>619</v>
      </c>
    </row>
    <row r="40" spans="2:2" x14ac:dyDescent="0.25">
      <c r="B40" s="14" t="s">
        <v>620</v>
      </c>
    </row>
    <row r="41" spans="2:2" x14ac:dyDescent="0.25">
      <c r="B41" s="14" t="s">
        <v>621</v>
      </c>
    </row>
    <row r="42" spans="2:2" x14ac:dyDescent="0.25">
      <c r="B42" s="14" t="s">
        <v>622</v>
      </c>
    </row>
    <row r="43" spans="2:2" x14ac:dyDescent="0.25">
      <c r="B43" s="14" t="s">
        <v>623</v>
      </c>
    </row>
    <row r="44" spans="2:2" x14ac:dyDescent="0.25">
      <c r="B44" s="14" t="s">
        <v>624</v>
      </c>
    </row>
    <row r="45" spans="2:2" x14ac:dyDescent="0.25">
      <c r="B45" s="14" t="s">
        <v>625</v>
      </c>
    </row>
    <row r="46" spans="2:2" x14ac:dyDescent="0.25">
      <c r="B46" s="14" t="s">
        <v>626</v>
      </c>
    </row>
    <row r="47" spans="2:2" x14ac:dyDescent="0.25">
      <c r="B47" s="14" t="s">
        <v>627</v>
      </c>
    </row>
    <row r="48" spans="2:2" x14ac:dyDescent="0.25">
      <c r="B48" s="14" t="s">
        <v>628</v>
      </c>
    </row>
    <row r="49" spans="2:3" x14ac:dyDescent="0.25">
      <c r="B49" s="14" t="s">
        <v>629</v>
      </c>
    </row>
    <row r="50" spans="2:3" x14ac:dyDescent="0.25">
      <c r="B50" s="14" t="s">
        <v>630</v>
      </c>
      <c r="C50" t="s">
        <v>631</v>
      </c>
    </row>
  </sheetData>
  <hyperlinks>
    <hyperlink ref="C30" r:id="rId1" xr:uid="{BC39192B-72B1-425A-9C7F-68615E181A02}"/>
    <hyperlink ref="C22" r:id="rId2" xr:uid="{51711F2E-8D4A-4688-BFDE-A90242110584}"/>
    <hyperlink ref="B36" r:id="rId3" xr:uid="{012B8589-32BC-4083-87E2-837BA15F344F}"/>
    <hyperlink ref="B37" r:id="rId4" xr:uid="{4B471FC8-8377-4F28-AE8E-E8B6EE9010C6}"/>
    <hyperlink ref="B38" r:id="rId5" xr:uid="{6EA3CDFE-F414-4344-AB01-D0D893422091}"/>
    <hyperlink ref="B39" r:id="rId6" xr:uid="{17D388E5-A42F-4480-92A1-8D498E199DCD}"/>
    <hyperlink ref="B40" r:id="rId7" xr:uid="{E1FA64AD-B28A-4083-8017-A5ADC284E8BD}"/>
    <hyperlink ref="B41" r:id="rId8" display="https://www.nasdaq.com/docs/SEK OIS Product Sheet.pdf" xr:uid="{DAF2BAC0-A172-4184-9337-7BAEEFB8B578}"/>
    <hyperlink ref="B42" r:id="rId9" xr:uid="{C734939C-A7CB-44FF-8116-52697F64C5E9}"/>
    <hyperlink ref="B43" r:id="rId10" xr:uid="{5DD95853-9847-439E-9C04-614439B02131}"/>
    <hyperlink ref="B44" r:id="rId11" xr:uid="{6267CA02-6138-46E1-AD9A-AB349BB78FFF}"/>
    <hyperlink ref="B45" r:id="rId12" xr:uid="{F184F9A3-720F-4E14-979D-A784F1BB4BF2}"/>
    <hyperlink ref="B46" r:id="rId13" xr:uid="{F78699AF-4732-4946-ADAB-A5C8886CBF31}"/>
    <hyperlink ref="B47" r:id="rId14" xr:uid="{2027B8D4-7AC8-4D3B-92A9-3C089E6197B8}"/>
    <hyperlink ref="B48" r:id="rId15" xr:uid="{13E67DF8-9A3D-48F6-A842-A4A05413ADDC}"/>
    <hyperlink ref="B49" r:id="rId16" xr:uid="{E64340AB-68DE-4F03-AD22-9AD4AC744576}"/>
    <hyperlink ref="B50" r:id="rId17" xr:uid="{3FE7E899-8AFE-4E6E-9508-C1E86E6DAD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34C-858A-4D3E-8B03-FA04F31E270E}">
  <sheetPr>
    <tabColor theme="7"/>
  </sheetPr>
  <dimension ref="B2:H10"/>
  <sheetViews>
    <sheetView workbookViewId="0">
      <selection activeCell="L1" sqref="L1"/>
    </sheetView>
  </sheetViews>
  <sheetFormatPr defaultRowHeight="15" x14ac:dyDescent="0.25"/>
  <sheetData>
    <row r="2" spans="2:8" ht="15.75" x14ac:dyDescent="0.25">
      <c r="C2" s="8" t="s">
        <v>68</v>
      </c>
      <c r="D2" s="8" t="s">
        <v>67</v>
      </c>
      <c r="E2" s="8" t="s">
        <v>69</v>
      </c>
      <c r="F2" s="8" t="s">
        <v>63</v>
      </c>
      <c r="G2" s="18" t="s">
        <v>49</v>
      </c>
      <c r="H2" s="8" t="s">
        <v>64</v>
      </c>
    </row>
    <row r="3" spans="2:8" ht="15.75" x14ac:dyDescent="0.25">
      <c r="B3" s="8" t="s">
        <v>1</v>
      </c>
      <c r="C3" t="s">
        <v>293</v>
      </c>
      <c r="D3" t="s">
        <v>293</v>
      </c>
      <c r="G3" s="19"/>
    </row>
    <row r="4" spans="2:8" ht="15.75" x14ac:dyDescent="0.25">
      <c r="B4" s="8" t="s">
        <v>2</v>
      </c>
      <c r="C4" t="s">
        <v>293</v>
      </c>
      <c r="D4" t="s">
        <v>293</v>
      </c>
      <c r="E4" s="15" t="s">
        <v>368</v>
      </c>
      <c r="F4" t="s">
        <v>293</v>
      </c>
      <c r="G4" s="19"/>
      <c r="H4" t="s">
        <v>292</v>
      </c>
    </row>
    <row r="5" spans="2:8" ht="15.75" x14ac:dyDescent="0.25">
      <c r="B5" s="8" t="s">
        <v>33</v>
      </c>
      <c r="C5" t="s">
        <v>293</v>
      </c>
      <c r="D5" t="s">
        <v>293</v>
      </c>
      <c r="G5" s="19"/>
    </row>
    <row r="6" spans="2:8" ht="15.75" x14ac:dyDescent="0.25">
      <c r="B6" s="8" t="s">
        <v>3</v>
      </c>
      <c r="C6" t="s">
        <v>367</v>
      </c>
      <c r="D6" s="38" t="s">
        <v>293</v>
      </c>
      <c r="E6" t="s">
        <v>367</v>
      </c>
      <c r="F6" t="s">
        <v>367</v>
      </c>
      <c r="G6" s="19" t="s">
        <v>367</v>
      </c>
      <c r="H6" s="37" t="s">
        <v>292</v>
      </c>
    </row>
    <row r="7" spans="2:8" x14ac:dyDescent="0.25">
      <c r="D7" t="s">
        <v>721</v>
      </c>
    </row>
    <row r="8" spans="2:8" x14ac:dyDescent="0.25">
      <c r="C8" t="s">
        <v>395</v>
      </c>
    </row>
    <row r="10" spans="2:8" x14ac:dyDescent="0.25">
      <c r="C10" t="s">
        <v>396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B2" sqref="B2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83</v>
      </c>
      <c r="C2" s="8" t="s">
        <v>84</v>
      </c>
    </row>
    <row r="3" spans="2:3" x14ac:dyDescent="0.25">
      <c r="B3" s="9" t="s">
        <v>68</v>
      </c>
      <c r="C3" s="9" t="s">
        <v>87</v>
      </c>
    </row>
    <row r="4" spans="2:3" x14ac:dyDescent="0.25">
      <c r="B4" s="9" t="s">
        <v>67</v>
      </c>
      <c r="C4" s="9" t="s">
        <v>86</v>
      </c>
    </row>
    <row r="5" spans="2:3" x14ac:dyDescent="0.25">
      <c r="B5" s="9" t="s">
        <v>69</v>
      </c>
      <c r="C5" s="9" t="s">
        <v>85</v>
      </c>
    </row>
    <row r="6" spans="2:3" x14ac:dyDescent="0.25">
      <c r="B6" s="9" t="s">
        <v>63</v>
      </c>
    </row>
    <row r="7" spans="2:3" x14ac:dyDescent="0.25">
      <c r="B7" s="9" t="s">
        <v>49</v>
      </c>
    </row>
    <row r="8" spans="2:3" x14ac:dyDescent="0.25">
      <c r="B8" s="9" t="s">
        <v>64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3582-02DE-4B66-9816-E053E21BAD78}">
  <sheetPr>
    <tabColor theme="7"/>
  </sheetPr>
  <dimension ref="B2:BZ174"/>
  <sheetViews>
    <sheetView zoomScale="85" zoomScaleNormal="85" workbookViewId="0">
      <selection activeCell="B2" sqref="B2"/>
    </sheetView>
  </sheetViews>
  <sheetFormatPr defaultRowHeight="15" x14ac:dyDescent="0.25"/>
  <cols>
    <col min="2" max="2" width="7.140625" bestFit="1" customWidth="1"/>
    <col min="3" max="3" width="8.7109375" bestFit="1" customWidth="1"/>
    <col min="4" max="4" width="14.7109375" bestFit="1" customWidth="1"/>
    <col min="5" max="5" width="12.5703125" bestFit="1" customWidth="1"/>
    <col min="6" max="6" width="9.7109375" bestFit="1" customWidth="1"/>
    <col min="7" max="7" width="16.42578125" bestFit="1" customWidth="1"/>
    <col min="8" max="8" width="14.42578125" bestFit="1" customWidth="1"/>
    <col min="9" max="9" width="9.7109375" bestFit="1" customWidth="1"/>
    <col min="10" max="10" width="9.85546875" bestFit="1" customWidth="1"/>
    <col min="11" max="11" width="9.5703125" bestFit="1" customWidth="1"/>
    <col min="12" max="12" width="9.7109375" bestFit="1" customWidth="1"/>
    <col min="13" max="13" width="11.42578125" bestFit="1" customWidth="1"/>
    <col min="15" max="16" width="6" bestFit="1" customWidth="1"/>
    <col min="17" max="17" width="19.140625" bestFit="1" customWidth="1"/>
    <col min="18" max="18" width="9.85546875" bestFit="1" customWidth="1"/>
    <col min="19" max="19" width="7" bestFit="1" customWidth="1"/>
    <col min="20" max="20" width="13.7109375" bestFit="1" customWidth="1"/>
    <col min="21" max="21" width="11.7109375" bestFit="1" customWidth="1"/>
    <col min="22" max="22" width="7" bestFit="1" customWidth="1"/>
    <col min="23" max="23" width="7.140625" bestFit="1" customWidth="1"/>
    <col min="24" max="24" width="6.85546875" bestFit="1" customWidth="1"/>
    <col min="25" max="25" width="7" bestFit="1" customWidth="1"/>
    <col min="26" max="26" width="8.7109375" bestFit="1" customWidth="1"/>
    <col min="28" max="29" width="6" bestFit="1" customWidth="1"/>
    <col min="30" max="30" width="14" bestFit="1" customWidth="1"/>
    <col min="31" max="31" width="9.85546875" bestFit="1" customWidth="1"/>
    <col min="32" max="32" width="7" bestFit="1" customWidth="1"/>
    <col min="33" max="33" width="13.7109375" bestFit="1" customWidth="1"/>
    <col min="34" max="34" width="11.7109375" bestFit="1" customWidth="1"/>
    <col min="35" max="35" width="7" bestFit="1" customWidth="1"/>
    <col min="36" max="36" width="7.140625" bestFit="1" customWidth="1"/>
    <col min="37" max="37" width="6.85546875" bestFit="1" customWidth="1"/>
    <col min="38" max="38" width="7" bestFit="1" customWidth="1"/>
    <col min="39" max="39" width="8.7109375" bestFit="1" customWidth="1"/>
    <col min="41" max="42" width="6" bestFit="1" customWidth="1"/>
    <col min="43" max="43" width="14.42578125" bestFit="1" customWidth="1"/>
    <col min="44" max="44" width="9.85546875" bestFit="1" customWidth="1"/>
    <col min="45" max="45" width="7" bestFit="1" customWidth="1"/>
    <col min="46" max="46" width="13.7109375" bestFit="1" customWidth="1"/>
    <col min="47" max="47" width="11.7109375" bestFit="1" customWidth="1"/>
    <col min="48" max="48" width="7" bestFit="1" customWidth="1"/>
    <col min="49" max="49" width="7.140625" bestFit="1" customWidth="1"/>
    <col min="50" max="50" width="6.85546875" bestFit="1" customWidth="1"/>
    <col min="51" max="51" width="7" bestFit="1" customWidth="1"/>
    <col min="52" max="52" width="8.7109375" bestFit="1" customWidth="1"/>
    <col min="54" max="55" width="6" bestFit="1" customWidth="1"/>
    <col min="56" max="56" width="15" bestFit="1" customWidth="1"/>
    <col min="57" max="57" width="9.85546875" bestFit="1" customWidth="1"/>
    <col min="58" max="58" width="7" bestFit="1" customWidth="1"/>
    <col min="59" max="59" width="13.7109375" bestFit="1" customWidth="1"/>
    <col min="60" max="60" width="11.7109375" bestFit="1" customWidth="1"/>
    <col min="61" max="61" width="7" bestFit="1" customWidth="1"/>
    <col min="62" max="62" width="7.140625" bestFit="1" customWidth="1"/>
    <col min="63" max="63" width="6.85546875" bestFit="1" customWidth="1"/>
    <col min="64" max="64" width="7" bestFit="1" customWidth="1"/>
    <col min="65" max="65" width="8.7109375" bestFit="1" customWidth="1"/>
    <col min="67" max="68" width="6" bestFit="1" customWidth="1"/>
    <col min="69" max="69" width="12.7109375" bestFit="1" customWidth="1"/>
    <col min="70" max="70" width="9.85546875" bestFit="1" customWidth="1"/>
    <col min="71" max="71" width="7" bestFit="1" customWidth="1"/>
    <col min="72" max="72" width="13.7109375" bestFit="1" customWidth="1"/>
    <col min="73" max="73" width="11.7109375" bestFit="1" customWidth="1"/>
    <col min="74" max="74" width="7" bestFit="1" customWidth="1"/>
    <col min="75" max="75" width="7.140625" bestFit="1" customWidth="1"/>
    <col min="76" max="76" width="6.85546875" bestFit="1" customWidth="1"/>
    <col min="77" max="77" width="7" bestFit="1" customWidth="1"/>
    <col min="78" max="78" width="8.7109375" bestFit="1" customWidth="1"/>
  </cols>
  <sheetData>
    <row r="2" spans="2:78" x14ac:dyDescent="0.25">
      <c r="B2" s="1" t="s">
        <v>68</v>
      </c>
      <c r="C2" s="2"/>
      <c r="D2" s="2"/>
      <c r="E2" s="2"/>
      <c r="F2" s="2"/>
      <c r="G2" s="2"/>
      <c r="H2" s="2"/>
      <c r="I2" s="2"/>
      <c r="J2" s="3"/>
      <c r="K2" s="3"/>
      <c r="L2" s="3"/>
      <c r="M2" s="3"/>
      <c r="O2" s="1" t="s">
        <v>67</v>
      </c>
      <c r="P2" s="2"/>
      <c r="Q2" s="2"/>
      <c r="R2" s="2"/>
      <c r="S2" s="2"/>
      <c r="T2" s="2"/>
      <c r="U2" s="2"/>
      <c r="V2" s="2"/>
      <c r="W2" s="3"/>
      <c r="X2" s="3"/>
      <c r="Y2" s="3"/>
      <c r="Z2" s="3"/>
      <c r="AB2" s="1" t="s">
        <v>69</v>
      </c>
      <c r="AC2" s="2"/>
      <c r="AD2" s="2"/>
      <c r="AE2" s="2"/>
      <c r="AF2" s="2"/>
      <c r="AG2" s="2"/>
      <c r="AH2" s="2"/>
      <c r="AI2" s="2"/>
      <c r="AJ2" s="3"/>
      <c r="AK2" s="3"/>
      <c r="AL2" s="3"/>
      <c r="AM2" s="3"/>
      <c r="AO2" s="1" t="s">
        <v>63</v>
      </c>
      <c r="AP2" s="2"/>
      <c r="AQ2" s="2"/>
      <c r="AR2" s="2"/>
      <c r="AS2" s="2"/>
      <c r="AT2" s="2"/>
      <c r="AU2" s="2"/>
      <c r="AV2" s="2"/>
      <c r="AW2" s="3"/>
      <c r="AX2" s="3"/>
      <c r="AY2" s="3"/>
      <c r="AZ2" s="3"/>
      <c r="BB2" s="1" t="s">
        <v>49</v>
      </c>
      <c r="BC2" s="2"/>
      <c r="BD2" s="2"/>
      <c r="BE2" s="2"/>
      <c r="BF2" s="2"/>
      <c r="BG2" s="2"/>
      <c r="BH2" s="2"/>
      <c r="BI2" s="2"/>
      <c r="BJ2" s="3"/>
      <c r="BK2" s="3"/>
      <c r="BL2" s="3"/>
      <c r="BM2" s="3"/>
      <c r="BO2" s="1" t="s">
        <v>64</v>
      </c>
      <c r="BP2" s="2"/>
      <c r="BQ2" s="2"/>
      <c r="BR2" s="2"/>
      <c r="BS2" s="2"/>
      <c r="BT2" s="2"/>
      <c r="BU2" s="2"/>
      <c r="BV2" s="2"/>
      <c r="BW2" s="3"/>
      <c r="BX2" s="3"/>
      <c r="BY2" s="3"/>
      <c r="BZ2" s="3"/>
    </row>
    <row r="4" spans="2:78" ht="15.75" x14ac:dyDescent="0.25">
      <c r="B4" s="8" t="s">
        <v>1</v>
      </c>
      <c r="C4" s="8" t="s">
        <v>51</v>
      </c>
      <c r="D4" s="8" t="s">
        <v>52</v>
      </c>
      <c r="E4" s="8" t="s">
        <v>0</v>
      </c>
      <c r="F4" s="8" t="s">
        <v>229</v>
      </c>
      <c r="G4" s="8" t="s">
        <v>555</v>
      </c>
      <c r="H4" s="8" t="s">
        <v>554</v>
      </c>
      <c r="I4" s="8" t="s">
        <v>556</v>
      </c>
      <c r="J4" s="8" t="s">
        <v>557</v>
      </c>
      <c r="K4" s="8" t="s">
        <v>558</v>
      </c>
      <c r="L4" s="8" t="s">
        <v>559</v>
      </c>
      <c r="M4" s="8" t="s">
        <v>553</v>
      </c>
      <c r="O4" s="8" t="s">
        <v>1</v>
      </c>
      <c r="P4" s="8" t="s">
        <v>51</v>
      </c>
      <c r="Q4" s="8" t="s">
        <v>52</v>
      </c>
      <c r="R4" s="8" t="s">
        <v>0</v>
      </c>
      <c r="S4" s="8" t="s">
        <v>229</v>
      </c>
      <c r="T4" s="8" t="s">
        <v>555</v>
      </c>
      <c r="U4" s="8" t="s">
        <v>554</v>
      </c>
      <c r="V4" s="8" t="s">
        <v>556</v>
      </c>
      <c r="W4" s="8" t="s">
        <v>557</v>
      </c>
      <c r="X4" s="8" t="s">
        <v>558</v>
      </c>
      <c r="Y4" s="8" t="s">
        <v>559</v>
      </c>
      <c r="Z4" s="8" t="s">
        <v>553</v>
      </c>
      <c r="AB4" s="8" t="s">
        <v>1</v>
      </c>
      <c r="AC4" s="8" t="s">
        <v>51</v>
      </c>
      <c r="AD4" s="8" t="s">
        <v>52</v>
      </c>
      <c r="AE4" s="8" t="s">
        <v>0</v>
      </c>
      <c r="AF4" s="8" t="s">
        <v>229</v>
      </c>
      <c r="AG4" s="8" t="s">
        <v>555</v>
      </c>
      <c r="AH4" s="8" t="s">
        <v>554</v>
      </c>
      <c r="AI4" s="8" t="s">
        <v>556</v>
      </c>
      <c r="AJ4" s="8" t="s">
        <v>557</v>
      </c>
      <c r="AK4" s="8" t="s">
        <v>558</v>
      </c>
      <c r="AL4" s="8" t="s">
        <v>559</v>
      </c>
      <c r="AM4" s="8" t="s">
        <v>553</v>
      </c>
      <c r="AO4" s="8" t="s">
        <v>1</v>
      </c>
      <c r="AP4" s="8" t="s">
        <v>51</v>
      </c>
      <c r="AQ4" s="8" t="s">
        <v>52</v>
      </c>
      <c r="AR4" s="8" t="s">
        <v>0</v>
      </c>
      <c r="AS4" s="8" t="s">
        <v>229</v>
      </c>
      <c r="AT4" s="8" t="s">
        <v>555</v>
      </c>
      <c r="AU4" s="8" t="s">
        <v>554</v>
      </c>
      <c r="AV4" s="8" t="s">
        <v>556</v>
      </c>
      <c r="AW4" s="8" t="s">
        <v>557</v>
      </c>
      <c r="AX4" s="8" t="s">
        <v>558</v>
      </c>
      <c r="AY4" s="8" t="s">
        <v>559</v>
      </c>
      <c r="AZ4" s="8" t="s">
        <v>553</v>
      </c>
      <c r="BB4" s="8" t="s">
        <v>1</v>
      </c>
      <c r="BC4" s="8" t="s">
        <v>51</v>
      </c>
      <c r="BD4" s="8" t="s">
        <v>52</v>
      </c>
      <c r="BE4" s="8" t="s">
        <v>0</v>
      </c>
      <c r="BF4" s="8" t="s">
        <v>229</v>
      </c>
      <c r="BG4" s="8" t="s">
        <v>555</v>
      </c>
      <c r="BH4" s="8" t="s">
        <v>554</v>
      </c>
      <c r="BI4" s="8" t="s">
        <v>556</v>
      </c>
      <c r="BJ4" s="8" t="s">
        <v>557</v>
      </c>
      <c r="BK4" s="8" t="s">
        <v>558</v>
      </c>
      <c r="BL4" s="8" t="s">
        <v>559</v>
      </c>
      <c r="BM4" s="8" t="s">
        <v>553</v>
      </c>
      <c r="BO4" s="8" t="s">
        <v>1</v>
      </c>
      <c r="BP4" s="8" t="s">
        <v>51</v>
      </c>
      <c r="BQ4" s="8" t="s">
        <v>52</v>
      </c>
      <c r="BR4" s="8" t="s">
        <v>0</v>
      </c>
      <c r="BS4" s="8" t="s">
        <v>229</v>
      </c>
      <c r="BT4" s="8" t="s">
        <v>555</v>
      </c>
      <c r="BU4" s="8" t="s">
        <v>554</v>
      </c>
      <c r="BV4" s="8" t="s">
        <v>556</v>
      </c>
      <c r="BW4" s="8" t="s">
        <v>557</v>
      </c>
      <c r="BX4" s="8" t="s">
        <v>558</v>
      </c>
      <c r="BY4" s="8" t="s">
        <v>559</v>
      </c>
      <c r="BZ4" s="8" t="s">
        <v>553</v>
      </c>
    </row>
    <row r="5" spans="2:78" x14ac:dyDescent="0.25">
      <c r="C5" s="9" t="str">
        <f>INDEX(SEK!$C$5:$C$200,MATCH($D5,SEK!$D$5:$D$200,0))</f>
        <v>OIS</v>
      </c>
      <c r="D5" s="9" t="str">
        <f>SEK!$D5</f>
        <v>SEKAMTNS1M=</v>
      </c>
      <c r="E5" s="25" t="str">
        <f>INDEX(SEK!$B$5:$B$200,MATCH($D5,SEK!$D$5:$D$200,0))</f>
        <v>1M</v>
      </c>
      <c r="F5" s="25">
        <f>INDEX(SEK!$N$5:$N$200,MATCH($D5,SEK!$D$5:$D$200,0))</f>
        <v>0</v>
      </c>
      <c r="G5" s="26">
        <f>INDEX(SEK!$O$5:$O$200,MATCH($D5,SEK!$D$5:$D$200,0))</f>
        <v>37502</v>
      </c>
      <c r="H5" s="25"/>
      <c r="I5" s="25">
        <f>INDEX(SEK!$H$5:$H$200,MATCH($D5,SEK!$D$5:$D$200,0))</f>
        <v>1</v>
      </c>
      <c r="J5" s="25">
        <f>INDEX(SEK!$I$5:$I$200,MATCH($D5,SEK!$D$5:$D$200,0))</f>
        <v>1</v>
      </c>
      <c r="K5" s="25">
        <f>INDEX(SEK!$J$5:$J$200,MATCH($D5,SEK!$D$5:$D$200,0))</f>
        <v>1</v>
      </c>
      <c r="L5" s="25">
        <f>INDEX(SEK!$K$5:$K$200,MATCH($D5,SEK!$D$5:$D$200,0))</f>
        <v>1</v>
      </c>
      <c r="M5" s="25" t="str">
        <f>INDEX(SEK!$L$5:$L$200,MATCH($D5,SEK!$D$5:$D$200,0))</f>
        <v>MID</v>
      </c>
      <c r="P5" s="9" t="str">
        <f>INDEX(USD!$C$5:$C$254,MATCH($Q5,USD!$D$5:$D$254,0))</f>
        <v>OIS</v>
      </c>
      <c r="Q5" s="9" t="str">
        <f>USD!$D5</f>
        <v>USD1MOIS=ICAP</v>
      </c>
      <c r="R5" s="25" t="str">
        <f>INDEX(USD!$B$5:$B$254,MATCH($Q5,USD!$D$5:$D$254,0))</f>
        <v>1M</v>
      </c>
      <c r="S5" s="25">
        <f>INDEX(USD!$N$5:$N$254,MATCH($Q5,USD!$D$5:$D$254,0))</f>
        <v>0</v>
      </c>
      <c r="T5" s="26">
        <f>INDEX(USD!$O$5:$O$254,MATCH($Q5,USD!$D$5:$D$254,0))</f>
        <v>37112</v>
      </c>
      <c r="U5" s="25"/>
      <c r="V5" s="25">
        <f>INDEX(USD!$H$5:$H$254,MATCH($Q5,USD!$D$5:$D$254,0))</f>
        <v>1</v>
      </c>
      <c r="W5" s="25">
        <f>INDEX(USD!$I$5:$I$254,MATCH($Q5,USD!$D$5:$D$254,0))</f>
        <v>1</v>
      </c>
      <c r="X5" s="25">
        <f>INDEX(USD!$J$5:$J$254,MATCH($Q5,USD!$D$5:$D$254,0))</f>
        <v>1</v>
      </c>
      <c r="Y5" s="25">
        <f>INDEX(USD!$K$5:$K$254,MATCH($Q5,USD!$D$5:$D$254,0))</f>
        <v>1</v>
      </c>
      <c r="Z5" s="25" t="str">
        <f>INDEX(USD!$L$5:$L$254,MATCH($Q5,USD!$D$5:$D$254,0))</f>
        <v>MID</v>
      </c>
      <c r="AP5" s="9" t="str">
        <f>INDEX(EUR!$C$5:$C$234,MATCH($AQ5,EUR!$D$5:$D$234,0))</f>
        <v>OIS</v>
      </c>
      <c r="AQ5" s="9" t="str">
        <f>EUR!$D5</f>
        <v>EUREONSW=</v>
      </c>
      <c r="AR5" s="25" t="str">
        <f>INDEX(EUR!$B$5:$B$234,MATCH($AQ5,EUR!$D$5:$D$234,0))</f>
        <v>SW</v>
      </c>
      <c r="AS5" s="25">
        <f>INDEX(EUR!$N$5:$N$234,MATCH($AQ5,EUR!$D$5:$D$234,0))</f>
        <v>0</v>
      </c>
      <c r="AT5" s="26">
        <f>INDEX(EUR!$O$5:$O$234,MATCH($AQ5,EUR!$D$5:$D$234,0))</f>
        <v>36229</v>
      </c>
      <c r="AU5" s="25"/>
      <c r="AV5" s="25">
        <f>INDEX(EUR!$H$5:$H$234,MATCH($AQ5,EUR!$D$5:$D$234,0))</f>
        <v>1</v>
      </c>
      <c r="AW5" s="25">
        <f>INDEX(EUR!$I$5:$I$234,MATCH($AQ5,EUR!$D$5:$D$234,0))</f>
        <v>1</v>
      </c>
      <c r="AX5" s="25">
        <f>INDEX(EUR!$J$5:$J$234,MATCH($AQ5,EUR!$D$5:$D$234,0))</f>
        <v>1</v>
      </c>
      <c r="AY5" s="25">
        <f>INDEX(EUR!$K$5:$K$234,MATCH($AQ5,EUR!$D$5:$D$234,0))</f>
        <v>1</v>
      </c>
      <c r="AZ5" s="25" t="str">
        <f>INDEX(EUR!$L$5:$L$234,MATCH($AQ5,EUR!$D$5:$D$234,0))</f>
        <v>MID</v>
      </c>
      <c r="BC5" s="9" t="str">
        <f>INDEX(DKK!$C$5:$C$201,MATCH($BD5,DKK!$D$5:$D$201,0))</f>
        <v>OIS</v>
      </c>
      <c r="BD5" s="9" t="str">
        <f>DKK!$D5</f>
        <v>DKKAMTNC1M=</v>
      </c>
      <c r="BE5" s="25" t="str">
        <f>INDEX(DKK!$B$5:$B$201,MATCH($BD5,DKK!$D$5:$D$201,0))</f>
        <v>1M</v>
      </c>
      <c r="BF5" s="25">
        <f>INDEX(DKK!$N$5:$N$201,MATCH($BD5,DKK!$D$5:$D$201,0))</f>
        <v>0</v>
      </c>
      <c r="BG5" s="26">
        <f>INDEX(DKK!$O$5:$O$201,MATCH($BD5,DKK!$D$5:$D$201,0))</f>
        <v>37627</v>
      </c>
      <c r="BH5" s="25"/>
      <c r="BI5" s="25">
        <f>INDEX(DKK!$H$5:$H$201,MATCH($BD5,DKK!$D$5:$D$201,0))</f>
        <v>1</v>
      </c>
      <c r="BJ5" s="25">
        <f>INDEX(DKK!$I$5:$I$201,MATCH($BD5,DKK!$D$5:$D$201,0))</f>
        <v>1</v>
      </c>
      <c r="BK5" s="25">
        <f>INDEX(DKK!$J$5:$J$201,MATCH($BD5,DKK!$D$5:$D$201,0))</f>
        <v>1</v>
      </c>
      <c r="BL5" s="25">
        <f>INDEX(DKK!$K$5:$K$201,MATCH($BD5,DKK!$D$5:$D$201,0))</f>
        <v>1</v>
      </c>
      <c r="BM5" s="25" t="str">
        <f>INDEX(DKK!$L$5:$L$201,MATCH($BD5,DKK!$D$5:$D$201,0))</f>
        <v>MID</v>
      </c>
      <c r="BP5" s="9" t="str">
        <f>INDEX(GBP!$C$5:$C$200,MATCH($BQ5,GBP!$D$5:$D$200,0))</f>
        <v>OIS</v>
      </c>
      <c r="BQ5" s="9" t="str">
        <f>GBP!$D5</f>
        <v>GBPSWOIS=</v>
      </c>
      <c r="BR5" s="25" t="str">
        <f>INDEX(GBP!$B$5:$B$200,MATCH($BQ5,GBP!$D$5:$D$200,0))</f>
        <v>SW</v>
      </c>
      <c r="BS5" s="25">
        <f>INDEX(GBP!$N$5:$N$200,MATCH($BQ5,GBP!$D$5:$D$200,0))</f>
        <v>0</v>
      </c>
      <c r="BT5" s="26">
        <f>INDEX(GBP!$O$5:$O$200,MATCH($BQ5,GBP!$D$5:$D$200,0))</f>
        <v>39322</v>
      </c>
      <c r="BU5" s="25"/>
      <c r="BV5" s="25">
        <f>INDEX(GBP!$H$5:$H$200,MATCH($BQ5,GBP!$D$5:$D$200,0))</f>
        <v>1</v>
      </c>
      <c r="BW5" s="25">
        <f>INDEX(GBP!$I$5:$I$200,MATCH($BQ5,GBP!$D$5:$D$200,0))</f>
        <v>1</v>
      </c>
      <c r="BX5" s="25">
        <f>INDEX(GBP!$J$5:$J$200,MATCH($BQ5,GBP!$D$5:$D$200,0))</f>
        <v>1</v>
      </c>
      <c r="BY5" s="25">
        <f>INDEX(GBP!$K$5:$K$200,MATCH($BQ5,GBP!$D$5:$D$200,0))</f>
        <v>1</v>
      </c>
      <c r="BZ5" s="25" t="str">
        <f>INDEX(GBP!$L$5:$L$200,MATCH($BQ5,GBP!$D$5:$D$200,0))</f>
        <v>MID</v>
      </c>
    </row>
    <row r="6" spans="2:78" x14ac:dyDescent="0.25">
      <c r="C6" s="9" t="str">
        <f>INDEX(SEK!$C$5:$C$200,MATCH($D6,SEK!$D$5:$D$200,0))</f>
        <v>OIS</v>
      </c>
      <c r="D6" s="9" t="str">
        <f>SEK!$D6</f>
        <v>SEKAMTNS2M=</v>
      </c>
      <c r="E6" s="25" t="str">
        <f>INDEX(SEK!$B$5:$B$200,MATCH($D6,SEK!$D$5:$D$200,0))</f>
        <v>2M</v>
      </c>
      <c r="F6" s="25">
        <f>INDEX(SEK!$N$5:$N$200,MATCH($D6,SEK!$D$5:$D$200,0))</f>
        <v>0</v>
      </c>
      <c r="G6" s="26">
        <f>INDEX(SEK!$O$5:$O$200,MATCH($D6,SEK!$D$5:$D$200,0))</f>
        <v>37502</v>
      </c>
      <c r="H6" s="25"/>
      <c r="I6" s="25">
        <f>INDEX(SEK!$H$5:$H$200,MATCH($D6,SEK!$D$5:$D$200,0))</f>
        <v>1</v>
      </c>
      <c r="J6" s="25">
        <f>INDEX(SEK!$I$5:$I$200,MATCH($D6,SEK!$D$5:$D$200,0))</f>
        <v>1</v>
      </c>
      <c r="K6" s="25">
        <f>INDEX(SEK!$J$5:$J$200,MATCH($D6,SEK!$D$5:$D$200,0))</f>
        <v>1</v>
      </c>
      <c r="L6" s="25">
        <f>INDEX(SEK!$K$5:$K$200,MATCH($D6,SEK!$D$5:$D$200,0))</f>
        <v>1</v>
      </c>
      <c r="M6" s="25" t="str">
        <f>INDEX(SEK!$L$5:$L$200,MATCH($D6,SEK!$D$5:$D$200,0))</f>
        <v>MID</v>
      </c>
      <c r="P6" s="9" t="str">
        <f>INDEX(USD!$C$5:$C$254,MATCH($Q6,USD!$D$5:$D$254,0))</f>
        <v>OIS</v>
      </c>
      <c r="Q6" s="9" t="str">
        <f>USD!$D6</f>
        <v>USD2MOIS=ICAP</v>
      </c>
      <c r="R6" s="25" t="str">
        <f>INDEX(USD!$B$5:$B$254,MATCH($Q6,USD!$D$5:$D$254,0))</f>
        <v>2M</v>
      </c>
      <c r="S6" s="25">
        <f>INDEX(USD!$N$5:$N$254,MATCH($Q6,USD!$D$5:$D$254,0))</f>
        <v>0</v>
      </c>
      <c r="T6" s="26">
        <f>INDEX(USD!$O$5:$O$254,MATCH($Q6,USD!$D$5:$D$254,0))</f>
        <v>37112</v>
      </c>
      <c r="U6" s="25"/>
      <c r="V6" s="25">
        <f>INDEX(USD!$H$5:$H$254,MATCH($Q6,USD!$D$5:$D$254,0))</f>
        <v>1</v>
      </c>
      <c r="W6" s="25">
        <f>INDEX(USD!$I$5:$I$254,MATCH($Q6,USD!$D$5:$D$254,0))</f>
        <v>1</v>
      </c>
      <c r="X6" s="25">
        <f>INDEX(USD!$J$5:$J$254,MATCH($Q6,USD!$D$5:$D$254,0))</f>
        <v>1</v>
      </c>
      <c r="Y6" s="25">
        <f>INDEX(USD!$K$5:$K$254,MATCH($Q6,USD!$D$5:$D$254,0))</f>
        <v>1</v>
      </c>
      <c r="Z6" s="25" t="str">
        <f>INDEX(USD!$L$5:$L$254,MATCH($Q6,USD!$D$5:$D$254,0))</f>
        <v>MID</v>
      </c>
      <c r="AP6" s="9" t="str">
        <f>INDEX(EUR!$C$5:$C$234,MATCH($AQ6,EUR!$D$5:$D$234,0))</f>
        <v>OIS</v>
      </c>
      <c r="AQ6" s="9" t="str">
        <f>EUR!$D6</f>
        <v>EUREON2W=</v>
      </c>
      <c r="AR6" s="25" t="str">
        <f>INDEX(EUR!$B$5:$B$234,MATCH($AQ6,EUR!$D$5:$D$234,0))</f>
        <v>2W</v>
      </c>
      <c r="AS6" s="25">
        <f>INDEX(EUR!$N$5:$N$234,MATCH($AQ6,EUR!$D$5:$D$234,0))</f>
        <v>0</v>
      </c>
      <c r="AT6" s="26">
        <f>INDEX(EUR!$O$5:$O$234,MATCH($AQ6,EUR!$D$5:$D$234,0))</f>
        <v>36229</v>
      </c>
      <c r="AU6" s="25"/>
      <c r="AV6" s="25">
        <f>INDEX(EUR!$H$5:$H$234,MATCH($AQ6,EUR!$D$5:$D$234,0))</f>
        <v>1</v>
      </c>
      <c r="AW6" s="25">
        <f>INDEX(EUR!$I$5:$I$234,MATCH($AQ6,EUR!$D$5:$D$234,0))</f>
        <v>1</v>
      </c>
      <c r="AX6" s="25">
        <f>INDEX(EUR!$J$5:$J$234,MATCH($AQ6,EUR!$D$5:$D$234,0))</f>
        <v>1</v>
      </c>
      <c r="AY6" s="25">
        <f>INDEX(EUR!$K$5:$K$234,MATCH($AQ6,EUR!$D$5:$D$234,0))</f>
        <v>1</v>
      </c>
      <c r="AZ6" s="25" t="str">
        <f>INDEX(EUR!$L$5:$L$234,MATCH($AQ6,EUR!$D$5:$D$234,0))</f>
        <v>MID</v>
      </c>
      <c r="BC6" s="9" t="str">
        <f>INDEX(DKK!$C$5:$C$201,MATCH($BD6,DKK!$D$5:$D$201,0))</f>
        <v>OIS</v>
      </c>
      <c r="BD6" s="9" t="str">
        <f>DKK!$D6</f>
        <v>DKKAMTNC2M=</v>
      </c>
      <c r="BE6" s="25" t="str">
        <f>INDEX(DKK!$B$5:$B$201,MATCH($BD6,DKK!$D$5:$D$201,0))</f>
        <v>2M</v>
      </c>
      <c r="BF6" s="25">
        <f>INDEX(DKK!$N$5:$N$201,MATCH($BD6,DKK!$D$5:$D$201,0))</f>
        <v>0</v>
      </c>
      <c r="BG6" s="26">
        <f>INDEX(DKK!$O$5:$O$201,MATCH($BD6,DKK!$D$5:$D$201,0))</f>
        <v>37627</v>
      </c>
      <c r="BH6" s="25"/>
      <c r="BI6" s="25">
        <f>INDEX(DKK!$H$5:$H$201,MATCH($BD6,DKK!$D$5:$D$201,0))</f>
        <v>1</v>
      </c>
      <c r="BJ6" s="25">
        <f>INDEX(DKK!$I$5:$I$201,MATCH($BD6,DKK!$D$5:$D$201,0))</f>
        <v>1</v>
      </c>
      <c r="BK6" s="25">
        <f>INDEX(DKK!$J$5:$J$201,MATCH($BD6,DKK!$D$5:$D$201,0))</f>
        <v>1</v>
      </c>
      <c r="BL6" s="25">
        <f>INDEX(DKK!$K$5:$K$201,MATCH($BD6,DKK!$D$5:$D$201,0))</f>
        <v>1</v>
      </c>
      <c r="BM6" s="25" t="str">
        <f>INDEX(DKK!$L$5:$L$201,MATCH($BD6,DKK!$D$5:$D$201,0))</f>
        <v>MID</v>
      </c>
      <c r="BP6" s="9" t="str">
        <f>INDEX(GBP!$C$5:$C$200,MATCH($BQ6,GBP!$D$5:$D$200,0))</f>
        <v>OIS</v>
      </c>
      <c r="BQ6" s="9" t="str">
        <f>GBP!$D6</f>
        <v>GBP2WOIS=</v>
      </c>
      <c r="BR6" s="25" t="str">
        <f>INDEX(GBP!$B$5:$B$200,MATCH($BQ6,GBP!$D$5:$D$200,0))</f>
        <v>2W</v>
      </c>
      <c r="BS6" s="25">
        <f>INDEX(GBP!$N$5:$N$200,MATCH($BQ6,GBP!$D$5:$D$200,0))</f>
        <v>0</v>
      </c>
      <c r="BT6" s="26">
        <f>INDEX(GBP!$O$5:$O$200,MATCH($BQ6,GBP!$D$5:$D$200,0))</f>
        <v>41302</v>
      </c>
      <c r="BU6" s="25"/>
      <c r="BV6" s="25">
        <f>INDEX(GBP!$H$5:$H$200,MATCH($BQ6,GBP!$D$5:$D$200,0))</f>
        <v>1</v>
      </c>
      <c r="BW6" s="25">
        <f>INDEX(GBP!$I$5:$I$200,MATCH($BQ6,GBP!$D$5:$D$200,0))</f>
        <v>1</v>
      </c>
      <c r="BX6" s="25">
        <f>INDEX(GBP!$J$5:$J$200,MATCH($BQ6,GBP!$D$5:$D$200,0))</f>
        <v>1</v>
      </c>
      <c r="BY6" s="25">
        <f>INDEX(GBP!$K$5:$K$200,MATCH($BQ6,GBP!$D$5:$D$200,0))</f>
        <v>1</v>
      </c>
      <c r="BZ6" s="25" t="str">
        <f>INDEX(GBP!$L$5:$L$200,MATCH($BQ6,GBP!$D$5:$D$200,0))</f>
        <v>MID</v>
      </c>
    </row>
    <row r="7" spans="2:78" ht="15.75" x14ac:dyDescent="0.25">
      <c r="C7" s="9" t="str">
        <f>INDEX(SEK!$C$5:$C$200,MATCH($D7,SEK!$D$5:$D$200,0))</f>
        <v>OIS</v>
      </c>
      <c r="D7" s="9" t="str">
        <f>SEK!$D7</f>
        <v>SEKAMTNS3M=</v>
      </c>
      <c r="E7" s="25" t="str">
        <f>INDEX(SEK!$B$5:$B$200,MATCH($D7,SEK!$D$5:$D$200,0))</f>
        <v>3M</v>
      </c>
      <c r="F7" s="25">
        <f>INDEX(SEK!$N$5:$N$200,MATCH($D7,SEK!$D$5:$D$200,0))</f>
        <v>0</v>
      </c>
      <c r="G7" s="26">
        <f>INDEX(SEK!$O$5:$O$200,MATCH($D7,SEK!$D$5:$D$200,0))</f>
        <v>37502</v>
      </c>
      <c r="H7" s="25"/>
      <c r="I7" s="25">
        <f>INDEX(SEK!$H$5:$H$200,MATCH($D7,SEK!$D$5:$D$200,0))</f>
        <v>1</v>
      </c>
      <c r="J7" s="25">
        <f>INDEX(SEK!$I$5:$I$200,MATCH($D7,SEK!$D$5:$D$200,0))</f>
        <v>1</v>
      </c>
      <c r="K7" s="25">
        <f>INDEX(SEK!$J$5:$J$200,MATCH($D7,SEK!$D$5:$D$200,0))</f>
        <v>1</v>
      </c>
      <c r="L7" s="25">
        <f>INDEX(SEK!$K$5:$K$200,MATCH($D7,SEK!$D$5:$D$200,0))</f>
        <v>1</v>
      </c>
      <c r="M7" s="25" t="str">
        <f>INDEX(SEK!$L$5:$L$200,MATCH($D7,SEK!$D$5:$D$200,0))</f>
        <v>MID</v>
      </c>
      <c r="P7" s="9" t="str">
        <f>INDEX(USD!$C$5:$C$254,MATCH($Q7,USD!$D$5:$D$254,0))</f>
        <v>OIS</v>
      </c>
      <c r="Q7" s="9" t="str">
        <f>USD!$D7</f>
        <v>USD3MOIS=ICAP</v>
      </c>
      <c r="R7" s="25" t="str">
        <f>INDEX(USD!$B$5:$B$254,MATCH($Q7,USD!$D$5:$D$254,0))</f>
        <v>3M</v>
      </c>
      <c r="S7" s="25">
        <f>INDEX(USD!$N$5:$N$254,MATCH($Q7,USD!$D$5:$D$254,0))</f>
        <v>0</v>
      </c>
      <c r="T7" s="26">
        <f>INDEX(USD!$O$5:$O$254,MATCH($Q7,USD!$D$5:$D$254,0))</f>
        <v>37112</v>
      </c>
      <c r="U7" s="25"/>
      <c r="V7" s="25">
        <f>INDEX(USD!$H$5:$H$254,MATCH($Q7,USD!$D$5:$D$254,0))</f>
        <v>1</v>
      </c>
      <c r="W7" s="25">
        <f>INDEX(USD!$I$5:$I$254,MATCH($Q7,USD!$D$5:$D$254,0))</f>
        <v>1</v>
      </c>
      <c r="X7" s="25">
        <f>INDEX(USD!$J$5:$J$254,MATCH($Q7,USD!$D$5:$D$254,0))</f>
        <v>1</v>
      </c>
      <c r="Y7" s="25">
        <f>INDEX(USD!$K$5:$K$254,MATCH($Q7,USD!$D$5:$D$254,0))</f>
        <v>1</v>
      </c>
      <c r="Z7" s="25" t="str">
        <f>INDEX(USD!$L$5:$L$254,MATCH($Q7,USD!$D$5:$D$254,0))</f>
        <v>MID</v>
      </c>
      <c r="AB7" s="8" t="s">
        <v>2</v>
      </c>
      <c r="AC7" s="8" t="s">
        <v>51</v>
      </c>
      <c r="AD7" s="8" t="s">
        <v>52</v>
      </c>
      <c r="AE7" s="8" t="s">
        <v>0</v>
      </c>
      <c r="AF7" s="8" t="s">
        <v>229</v>
      </c>
      <c r="AG7" s="8" t="s">
        <v>555</v>
      </c>
      <c r="AH7" s="8" t="s">
        <v>554</v>
      </c>
      <c r="AI7" s="8" t="s">
        <v>556</v>
      </c>
      <c r="AJ7" s="8" t="s">
        <v>557</v>
      </c>
      <c r="AK7" s="8" t="s">
        <v>558</v>
      </c>
      <c r="AL7" s="8" t="s">
        <v>559</v>
      </c>
      <c r="AM7" s="8" t="s">
        <v>553</v>
      </c>
      <c r="AP7" s="9" t="str">
        <f>INDEX(EUR!$C$5:$C$234,MATCH($AQ7,EUR!$D$5:$D$234,0))</f>
        <v>OIS</v>
      </c>
      <c r="AQ7" s="9" t="str">
        <f>EUR!$D7</f>
        <v>EUREON3W=</v>
      </c>
      <c r="AR7" s="25" t="str">
        <f>INDEX(EUR!$B$5:$B$234,MATCH($AQ7,EUR!$D$5:$D$234,0))</f>
        <v>3W</v>
      </c>
      <c r="AS7" s="25">
        <f>INDEX(EUR!$N$5:$N$234,MATCH($AQ7,EUR!$D$5:$D$234,0))</f>
        <v>0</v>
      </c>
      <c r="AT7" s="26">
        <f>INDEX(EUR!$O$5:$O$234,MATCH($AQ7,EUR!$D$5:$D$234,0))</f>
        <v>36229</v>
      </c>
      <c r="AU7" s="25"/>
      <c r="AV7" s="25">
        <f>INDEX(EUR!$H$5:$H$234,MATCH($AQ7,EUR!$D$5:$D$234,0))</f>
        <v>1</v>
      </c>
      <c r="AW7" s="25">
        <f>INDEX(EUR!$I$5:$I$234,MATCH($AQ7,EUR!$D$5:$D$234,0))</f>
        <v>1</v>
      </c>
      <c r="AX7" s="25">
        <f>INDEX(EUR!$J$5:$J$234,MATCH($AQ7,EUR!$D$5:$D$234,0))</f>
        <v>1</v>
      </c>
      <c r="AY7" s="25">
        <f>INDEX(EUR!$K$5:$K$234,MATCH($AQ7,EUR!$D$5:$D$234,0))</f>
        <v>1</v>
      </c>
      <c r="AZ7" s="25" t="str">
        <f>INDEX(EUR!$L$5:$L$234,MATCH($AQ7,EUR!$D$5:$D$234,0))</f>
        <v>MID</v>
      </c>
      <c r="BC7" s="9" t="str">
        <f>INDEX(DKK!$C$5:$C$201,MATCH($BD7,DKK!$D$5:$D$201,0))</f>
        <v>OIS</v>
      </c>
      <c r="BD7" s="9" t="str">
        <f>DKK!$D7</f>
        <v>DKKAMTNC3M=</v>
      </c>
      <c r="BE7" s="25" t="str">
        <f>INDEX(DKK!$B$5:$B$201,MATCH($BD7,DKK!$D$5:$D$201,0))</f>
        <v>3M</v>
      </c>
      <c r="BF7" s="25">
        <f>INDEX(DKK!$N$5:$N$201,MATCH($BD7,DKK!$D$5:$D$201,0))</f>
        <v>0</v>
      </c>
      <c r="BG7" s="26">
        <f>INDEX(DKK!$O$5:$O$201,MATCH($BD7,DKK!$D$5:$D$201,0))</f>
        <v>37627</v>
      </c>
      <c r="BH7" s="25"/>
      <c r="BI7" s="25">
        <f>INDEX(DKK!$H$5:$H$201,MATCH($BD7,DKK!$D$5:$D$201,0))</f>
        <v>1</v>
      </c>
      <c r="BJ7" s="25">
        <f>INDEX(DKK!$I$5:$I$201,MATCH($BD7,DKK!$D$5:$D$201,0))</f>
        <v>1</v>
      </c>
      <c r="BK7" s="25">
        <f>INDEX(DKK!$J$5:$J$201,MATCH($BD7,DKK!$D$5:$D$201,0))</f>
        <v>1</v>
      </c>
      <c r="BL7" s="25">
        <f>INDEX(DKK!$K$5:$K$201,MATCH($BD7,DKK!$D$5:$D$201,0))</f>
        <v>1</v>
      </c>
      <c r="BM7" s="25" t="str">
        <f>INDEX(DKK!$L$5:$L$201,MATCH($BD7,DKK!$D$5:$D$201,0))</f>
        <v>MID</v>
      </c>
      <c r="BP7" s="9" t="str">
        <f>INDEX(GBP!$C$5:$C$200,MATCH($BQ7,GBP!$D$5:$D$200,0))</f>
        <v>OIS</v>
      </c>
      <c r="BQ7" s="9" t="str">
        <f>GBP!$D7</f>
        <v>GBP1MOIS=</v>
      </c>
      <c r="BR7" s="25" t="str">
        <f>INDEX(GBP!$B$5:$B$200,MATCH($BQ7,GBP!$D$5:$D$200,0))</f>
        <v>1M</v>
      </c>
      <c r="BS7" s="25">
        <f>INDEX(GBP!$N$5:$N$200,MATCH($BQ7,GBP!$D$5:$D$200,0))</f>
        <v>0</v>
      </c>
      <c r="BT7" s="26">
        <f>INDEX(GBP!$O$5:$O$200,MATCH($BQ7,GBP!$D$5:$D$200,0))</f>
        <v>39322</v>
      </c>
      <c r="BU7" s="25"/>
      <c r="BV7" s="25">
        <f>INDEX(GBP!$H$5:$H$200,MATCH($BQ7,GBP!$D$5:$D$200,0))</f>
        <v>1</v>
      </c>
      <c r="BW7" s="25">
        <f>INDEX(GBP!$I$5:$I$200,MATCH($BQ7,GBP!$D$5:$D$200,0))</f>
        <v>1</v>
      </c>
      <c r="BX7" s="25">
        <f>INDEX(GBP!$J$5:$J$200,MATCH($BQ7,GBP!$D$5:$D$200,0))</f>
        <v>1</v>
      </c>
      <c r="BY7" s="25">
        <f>INDEX(GBP!$K$5:$K$200,MATCH($BQ7,GBP!$D$5:$D$200,0))</f>
        <v>1</v>
      </c>
      <c r="BZ7" s="25" t="str">
        <f>INDEX(GBP!$L$5:$L$200,MATCH($BQ7,GBP!$D$5:$D$200,0))</f>
        <v>MID</v>
      </c>
    </row>
    <row r="8" spans="2:78" x14ac:dyDescent="0.25">
      <c r="C8" s="9" t="str">
        <f>INDEX(SEK!$C$5:$C$200,MATCH($D8,SEK!$D$5:$D$200,0))</f>
        <v>OIS</v>
      </c>
      <c r="D8" s="9" t="str">
        <f>SEK!$D8</f>
        <v>SEKAMTNS6M=</v>
      </c>
      <c r="E8" s="25" t="str">
        <f>INDEX(SEK!$B$5:$B$200,MATCH($D8,SEK!$D$5:$D$200,0))</f>
        <v>6M</v>
      </c>
      <c r="F8" s="25">
        <f>INDEX(SEK!$N$5:$N$200,MATCH($D8,SEK!$D$5:$D$200,0))</f>
        <v>0</v>
      </c>
      <c r="G8" s="26">
        <f>INDEX(SEK!$O$5:$O$200,MATCH($D8,SEK!$D$5:$D$200,0))</f>
        <v>37502</v>
      </c>
      <c r="H8" s="25"/>
      <c r="I8" s="25">
        <f>INDEX(SEK!$H$5:$H$200,MATCH($D8,SEK!$D$5:$D$200,0))</f>
        <v>1</v>
      </c>
      <c r="J8" s="25">
        <f>INDEX(SEK!$I$5:$I$200,MATCH($D8,SEK!$D$5:$D$200,0))</f>
        <v>1</v>
      </c>
      <c r="K8" s="25">
        <f>INDEX(SEK!$J$5:$J$200,MATCH($D8,SEK!$D$5:$D$200,0))</f>
        <v>1</v>
      </c>
      <c r="L8" s="25">
        <f>INDEX(SEK!$K$5:$K$200,MATCH($D8,SEK!$D$5:$D$200,0))</f>
        <v>1</v>
      </c>
      <c r="M8" s="25" t="str">
        <f>INDEX(SEK!$L$5:$L$200,MATCH($D8,SEK!$D$5:$D$200,0))</f>
        <v>MID</v>
      </c>
      <c r="P8" s="9" t="str">
        <f>INDEX(USD!$C$5:$C$254,MATCH($Q8,USD!$D$5:$D$254,0))</f>
        <v>OIS</v>
      </c>
      <c r="Q8" s="9" t="str">
        <f>USD!$D8</f>
        <v>USD4MOIS=ICAP</v>
      </c>
      <c r="R8" s="25" t="str">
        <f>INDEX(USD!$B$5:$B$254,MATCH($Q8,USD!$D$5:$D$254,0))</f>
        <v>4M</v>
      </c>
      <c r="S8" s="25">
        <f>INDEX(USD!$N$5:$N$254,MATCH($Q8,USD!$D$5:$D$254,0))</f>
        <v>0</v>
      </c>
      <c r="T8" s="26">
        <f>INDEX(USD!$O$5:$O$254,MATCH($Q8,USD!$D$5:$D$254,0))</f>
        <v>37112</v>
      </c>
      <c r="U8" s="25"/>
      <c r="V8" s="25">
        <f>INDEX(USD!$H$5:$H$254,MATCH($Q8,USD!$D$5:$D$254,0))</f>
        <v>1</v>
      </c>
      <c r="W8" s="25">
        <f>INDEX(USD!$I$5:$I$254,MATCH($Q8,USD!$D$5:$D$254,0))</f>
        <v>1</v>
      </c>
      <c r="X8" s="25">
        <f>INDEX(USD!$J$5:$J$254,MATCH($Q8,USD!$D$5:$D$254,0))</f>
        <v>1</v>
      </c>
      <c r="Y8" s="25">
        <f>INDEX(USD!$K$5:$K$254,MATCH($Q8,USD!$D$5:$D$254,0))</f>
        <v>1</v>
      </c>
      <c r="Z8" s="25" t="str">
        <f>INDEX(USD!$L$5:$L$254,MATCH($Q8,USD!$D$5:$D$254,0))</f>
        <v>MID</v>
      </c>
      <c r="AC8" s="9" t="str">
        <f>INDEX(NOK!$C$5:$C$199,MATCH($AD8,NOK!$D$5:$D$199,0))</f>
        <v>IBOR</v>
      </c>
      <c r="AD8" s="9" t="str">
        <f>NOK!$D5</f>
        <v>OINOKSWD=</v>
      </c>
      <c r="AE8" s="25" t="str">
        <f>INDEX(NOK!$B$5:$B$199,MATCH($AD8,NOK!$D$5:$D$199,0))</f>
        <v>SW</v>
      </c>
      <c r="AF8" s="25">
        <f>INDEX(NOK!$N$5:$N$199,MATCH($AD8,NOK!$D$5:$D$199,0))</f>
        <v>0</v>
      </c>
      <c r="AG8" s="26">
        <f>INDEX(NOK!$O$5:$O$199,MATCH($AD8,NOK!$D$5:$D$199,0))</f>
        <v>42146</v>
      </c>
      <c r="AH8" s="25"/>
      <c r="AI8" s="25">
        <f>INDEX(NOK!$H$5:$H$199,MATCH($AD8,NOK!$D$5:$D$199,0))</f>
        <v>1</v>
      </c>
      <c r="AJ8" s="25">
        <f>INDEX(NOK!$I$5:$I$199,MATCH($AD8,NOK!$D$5:$D$199,0))</f>
        <v>1</v>
      </c>
      <c r="AK8" s="25">
        <f>INDEX(NOK!$J$5:$J$199,MATCH($AD8,NOK!$D$5:$D$199,0))</f>
        <v>1</v>
      </c>
      <c r="AL8" s="25">
        <f>INDEX(NOK!$K$5:$K$199,MATCH($AD8,NOK!$D$5:$D$199,0))</f>
        <v>1</v>
      </c>
      <c r="AM8" s="25" t="str">
        <f>INDEX(NOK!$L$5:$L$199,MATCH($AD8,NOK!$D$5:$D$199,0))</f>
        <v>MID</v>
      </c>
      <c r="AP8" s="9" t="str">
        <f>INDEX(EUR!$C$5:$C$234,MATCH($AQ8,EUR!$D$5:$D$234,0))</f>
        <v>OIS</v>
      </c>
      <c r="AQ8" s="9" t="str">
        <f>EUR!$D8</f>
        <v>EUREON1M=</v>
      </c>
      <c r="AR8" s="25" t="str">
        <f>INDEX(EUR!$B$5:$B$234,MATCH($AQ8,EUR!$D$5:$D$234,0))</f>
        <v>1M</v>
      </c>
      <c r="AS8" s="25">
        <f>INDEX(EUR!$N$5:$N$234,MATCH($AQ8,EUR!$D$5:$D$234,0))</f>
        <v>0</v>
      </c>
      <c r="AT8" s="26">
        <f>INDEX(EUR!$O$5:$O$234,MATCH($AQ8,EUR!$D$5:$D$234,0))</f>
        <v>36164</v>
      </c>
      <c r="AU8" s="25"/>
      <c r="AV8" s="25">
        <f>INDEX(EUR!$H$5:$H$234,MATCH($AQ8,EUR!$D$5:$D$234,0))</f>
        <v>1</v>
      </c>
      <c r="AW8" s="25">
        <f>INDEX(EUR!$I$5:$I$234,MATCH($AQ8,EUR!$D$5:$D$234,0))</f>
        <v>1</v>
      </c>
      <c r="AX8" s="25">
        <f>INDEX(EUR!$J$5:$J$234,MATCH($AQ8,EUR!$D$5:$D$234,0))</f>
        <v>1</v>
      </c>
      <c r="AY8" s="25">
        <f>INDEX(EUR!$K$5:$K$234,MATCH($AQ8,EUR!$D$5:$D$234,0))</f>
        <v>1</v>
      </c>
      <c r="AZ8" s="25" t="str">
        <f>INDEX(EUR!$L$5:$L$234,MATCH($AQ8,EUR!$D$5:$D$234,0))</f>
        <v>MID</v>
      </c>
      <c r="BC8" s="9" t="str">
        <f>INDEX(DKK!$C$5:$C$201,MATCH($BD8,DKK!$D$5:$D$201,0))</f>
        <v>OIS</v>
      </c>
      <c r="BD8" s="9" t="str">
        <f>DKK!$D8</f>
        <v>DKKAMTNC6M=</v>
      </c>
      <c r="BE8" s="25" t="str">
        <f>INDEX(DKK!$B$5:$B$201,MATCH($BD8,DKK!$D$5:$D$201,0))</f>
        <v>6M</v>
      </c>
      <c r="BF8" s="25">
        <f>INDEX(DKK!$N$5:$N$201,MATCH($BD8,DKK!$D$5:$D$201,0))</f>
        <v>0</v>
      </c>
      <c r="BG8" s="26">
        <f>INDEX(DKK!$O$5:$O$201,MATCH($BD8,DKK!$D$5:$D$201,0))</f>
        <v>37627</v>
      </c>
      <c r="BH8" s="25"/>
      <c r="BI8" s="25">
        <f>INDEX(DKK!$H$5:$H$201,MATCH($BD8,DKK!$D$5:$D$201,0))</f>
        <v>1</v>
      </c>
      <c r="BJ8" s="25">
        <f>INDEX(DKK!$I$5:$I$201,MATCH($BD8,DKK!$D$5:$D$201,0))</f>
        <v>1</v>
      </c>
      <c r="BK8" s="25">
        <f>INDEX(DKK!$J$5:$J$201,MATCH($BD8,DKK!$D$5:$D$201,0))</f>
        <v>1</v>
      </c>
      <c r="BL8" s="25">
        <f>INDEX(DKK!$K$5:$K$201,MATCH($BD8,DKK!$D$5:$D$201,0))</f>
        <v>1</v>
      </c>
      <c r="BM8" s="25" t="str">
        <f>INDEX(DKK!$L$5:$L$201,MATCH($BD8,DKK!$D$5:$D$201,0))</f>
        <v>MID</v>
      </c>
      <c r="BP8" s="9" t="str">
        <f>INDEX(GBP!$C$5:$C$200,MATCH($BQ8,GBP!$D$5:$D$200,0))</f>
        <v>OIS</v>
      </c>
      <c r="BQ8" s="9" t="str">
        <f>GBP!$D8</f>
        <v>GBP2MOIS=</v>
      </c>
      <c r="BR8" s="25" t="str">
        <f>INDEX(GBP!$B$5:$B$200,MATCH($BQ8,GBP!$D$5:$D$200,0))</f>
        <v>2M</v>
      </c>
      <c r="BS8" s="25">
        <f>INDEX(GBP!$N$5:$N$200,MATCH($BQ8,GBP!$D$5:$D$200,0))</f>
        <v>0</v>
      </c>
      <c r="BT8" s="26">
        <f>INDEX(GBP!$O$5:$O$200,MATCH($BQ8,GBP!$D$5:$D$200,0))</f>
        <v>39317</v>
      </c>
      <c r="BU8" s="25"/>
      <c r="BV8" s="25">
        <f>INDEX(GBP!$H$5:$H$200,MATCH($BQ8,GBP!$D$5:$D$200,0))</f>
        <v>1</v>
      </c>
      <c r="BW8" s="25">
        <f>INDEX(GBP!$I$5:$I$200,MATCH($BQ8,GBP!$D$5:$D$200,0))</f>
        <v>1</v>
      </c>
      <c r="BX8" s="25">
        <f>INDEX(GBP!$J$5:$J$200,MATCH($BQ8,GBP!$D$5:$D$200,0))</f>
        <v>1</v>
      </c>
      <c r="BY8" s="25">
        <f>INDEX(GBP!$K$5:$K$200,MATCH($BQ8,GBP!$D$5:$D$200,0))</f>
        <v>1</v>
      </c>
      <c r="BZ8" s="25" t="str">
        <f>INDEX(GBP!$L$5:$L$200,MATCH($BQ8,GBP!$D$5:$D$200,0))</f>
        <v>MID</v>
      </c>
    </row>
    <row r="9" spans="2:78" x14ac:dyDescent="0.25">
      <c r="C9" s="9" t="str">
        <f>INDEX(SEK!$C$5:$C$200,MATCH($D9,SEK!$D$5:$D$200,0))</f>
        <v>OIS</v>
      </c>
      <c r="D9" s="9" t="str">
        <f>SEK!$D9</f>
        <v>SEKAMTNS9M=</v>
      </c>
      <c r="E9" s="25" t="str">
        <f>INDEX(SEK!$B$5:$B$200,MATCH($D9,SEK!$D$5:$D$200,0))</f>
        <v>9M</v>
      </c>
      <c r="F9" s="25">
        <f>INDEX(SEK!$N$5:$N$200,MATCH($D9,SEK!$D$5:$D$200,0))</f>
        <v>0</v>
      </c>
      <c r="G9" s="26">
        <f>INDEX(SEK!$O$5:$O$200,MATCH($D9,SEK!$D$5:$D$200,0))</f>
        <v>37502</v>
      </c>
      <c r="H9" s="25"/>
      <c r="I9" s="25">
        <f>INDEX(SEK!$H$5:$H$200,MATCH($D9,SEK!$D$5:$D$200,0))</f>
        <v>1</v>
      </c>
      <c r="J9" s="25">
        <f>INDEX(SEK!$I$5:$I$200,MATCH($D9,SEK!$D$5:$D$200,0))</f>
        <v>1</v>
      </c>
      <c r="K9" s="25">
        <f>INDEX(SEK!$J$5:$J$200,MATCH($D9,SEK!$D$5:$D$200,0))</f>
        <v>1</v>
      </c>
      <c r="L9" s="25">
        <f>INDEX(SEK!$K$5:$K$200,MATCH($D9,SEK!$D$5:$D$200,0))</f>
        <v>1</v>
      </c>
      <c r="M9" s="25" t="str">
        <f>INDEX(SEK!$L$5:$L$200,MATCH($D9,SEK!$D$5:$D$200,0))</f>
        <v>MID</v>
      </c>
      <c r="P9" s="9" t="str">
        <f>INDEX(USD!$C$5:$C$254,MATCH($Q9,USD!$D$5:$D$254,0))</f>
        <v>OIS</v>
      </c>
      <c r="Q9" s="9" t="str">
        <f>USD!$D9</f>
        <v>USD5MOIS=ICAP</v>
      </c>
      <c r="R9" s="25" t="str">
        <f>INDEX(USD!$B$5:$B$254,MATCH($Q9,USD!$D$5:$D$254,0))</f>
        <v>5M</v>
      </c>
      <c r="S9" s="25">
        <f>INDEX(USD!$N$5:$N$254,MATCH($Q9,USD!$D$5:$D$254,0))</f>
        <v>0</v>
      </c>
      <c r="T9" s="26">
        <f>INDEX(USD!$O$5:$O$254,MATCH($Q9,USD!$D$5:$D$254,0))</f>
        <v>37112</v>
      </c>
      <c r="U9" s="25"/>
      <c r="V9" s="25">
        <f>INDEX(USD!$H$5:$H$254,MATCH($Q9,USD!$D$5:$D$254,0))</f>
        <v>1</v>
      </c>
      <c r="W9" s="25">
        <f>INDEX(USD!$I$5:$I$254,MATCH($Q9,USD!$D$5:$D$254,0))</f>
        <v>1</v>
      </c>
      <c r="X9" s="25">
        <f>INDEX(USD!$J$5:$J$254,MATCH($Q9,USD!$D$5:$D$254,0))</f>
        <v>1</v>
      </c>
      <c r="Y9" s="25">
        <f>INDEX(USD!$K$5:$K$254,MATCH($Q9,USD!$D$5:$D$254,0))</f>
        <v>1</v>
      </c>
      <c r="Z9" s="25" t="str">
        <f>INDEX(USD!$L$5:$L$254,MATCH($Q9,USD!$D$5:$D$254,0))</f>
        <v>MID</v>
      </c>
      <c r="AC9" s="9" t="str">
        <f>INDEX(NOK!$C$5:$C$199,MATCH($AD9,NOK!$D$5:$D$199,0))</f>
        <v>IBOR</v>
      </c>
      <c r="AD9" s="9" t="str">
        <f>NOK!$D6</f>
        <v>OINOK1MD=</v>
      </c>
      <c r="AE9" s="25" t="str">
        <f>INDEX(NOK!$B$5:$B$199,MATCH($AD9,NOK!$D$5:$D$199,0))</f>
        <v>1M</v>
      </c>
      <c r="AF9" s="25">
        <f>INDEX(NOK!$N$5:$N$199,MATCH($AD9,NOK!$D$5:$D$199,0))</f>
        <v>0</v>
      </c>
      <c r="AG9" s="26">
        <f>INDEX(NOK!$O$5:$O$199,MATCH($AD9,NOK!$D$5:$D$199,0))</f>
        <v>42146</v>
      </c>
      <c r="AH9" s="25"/>
      <c r="AI9" s="25">
        <f>INDEX(NOK!$H$5:$H$199,MATCH($AD9,NOK!$D$5:$D$199,0))</f>
        <v>1</v>
      </c>
      <c r="AJ9" s="25">
        <f>INDEX(NOK!$I$5:$I$199,MATCH($AD9,NOK!$D$5:$D$199,0))</f>
        <v>1</v>
      </c>
      <c r="AK9" s="25">
        <f>INDEX(NOK!$J$5:$J$199,MATCH($AD9,NOK!$D$5:$D$199,0))</f>
        <v>1</v>
      </c>
      <c r="AL9" s="25">
        <f>INDEX(NOK!$K$5:$K$199,MATCH($AD9,NOK!$D$5:$D$199,0))</f>
        <v>1</v>
      </c>
      <c r="AM9" s="25" t="str">
        <f>INDEX(NOK!$L$5:$L$199,MATCH($AD9,NOK!$D$5:$D$199,0))</f>
        <v>MID</v>
      </c>
      <c r="AP9" s="9" t="str">
        <f>INDEX(EUR!$C$5:$C$234,MATCH($AQ9,EUR!$D$5:$D$234,0))</f>
        <v>OIS</v>
      </c>
      <c r="AQ9" s="9" t="str">
        <f>EUR!$D9</f>
        <v>EUREON2M=</v>
      </c>
      <c r="AR9" s="25" t="str">
        <f>INDEX(EUR!$B$5:$B$234,MATCH($AQ9,EUR!$D$5:$D$234,0))</f>
        <v>2M</v>
      </c>
      <c r="AS9" s="25">
        <f>INDEX(EUR!$N$5:$N$234,MATCH($AQ9,EUR!$D$5:$D$234,0))</f>
        <v>0</v>
      </c>
      <c r="AT9" s="26">
        <f>INDEX(EUR!$O$5:$O$234,MATCH($AQ9,EUR!$D$5:$D$234,0))</f>
        <v>36164</v>
      </c>
      <c r="AU9" s="25"/>
      <c r="AV9" s="25">
        <f>INDEX(EUR!$H$5:$H$234,MATCH($AQ9,EUR!$D$5:$D$234,0))</f>
        <v>1</v>
      </c>
      <c r="AW9" s="25">
        <f>INDEX(EUR!$I$5:$I$234,MATCH($AQ9,EUR!$D$5:$D$234,0))</f>
        <v>1</v>
      </c>
      <c r="AX9" s="25">
        <f>INDEX(EUR!$J$5:$J$234,MATCH($AQ9,EUR!$D$5:$D$234,0))</f>
        <v>1</v>
      </c>
      <c r="AY9" s="25">
        <f>INDEX(EUR!$K$5:$K$234,MATCH($AQ9,EUR!$D$5:$D$234,0))</f>
        <v>1</v>
      </c>
      <c r="AZ9" s="25" t="str">
        <f>INDEX(EUR!$L$5:$L$234,MATCH($AQ9,EUR!$D$5:$D$234,0))</f>
        <v>MID</v>
      </c>
      <c r="BC9" s="9" t="str">
        <f>INDEX(DKK!$C$5:$C$201,MATCH($BD9,DKK!$D$5:$D$201,0))</f>
        <v>OIS</v>
      </c>
      <c r="BD9" s="9" t="str">
        <f>DKK!$D9</f>
        <v>DKKAMTNC9M=</v>
      </c>
      <c r="BE9" s="25" t="str">
        <f>INDEX(DKK!$B$5:$B$201,MATCH($BD9,DKK!$D$5:$D$201,0))</f>
        <v>9M</v>
      </c>
      <c r="BF9" s="25">
        <f>INDEX(DKK!$N$5:$N$201,MATCH($BD9,DKK!$D$5:$D$201,0))</f>
        <v>0</v>
      </c>
      <c r="BG9" s="26">
        <f>INDEX(DKK!$O$5:$O$201,MATCH($BD9,DKK!$D$5:$D$201,0))</f>
        <v>37627</v>
      </c>
      <c r="BH9" s="25"/>
      <c r="BI9" s="25">
        <f>INDEX(DKK!$H$5:$H$201,MATCH($BD9,DKK!$D$5:$D$201,0))</f>
        <v>1</v>
      </c>
      <c r="BJ9" s="25">
        <f>INDEX(DKK!$I$5:$I$201,MATCH($BD9,DKK!$D$5:$D$201,0))</f>
        <v>1</v>
      </c>
      <c r="BK9" s="25">
        <f>INDEX(DKK!$J$5:$J$201,MATCH($BD9,DKK!$D$5:$D$201,0))</f>
        <v>1</v>
      </c>
      <c r="BL9" s="25">
        <f>INDEX(DKK!$K$5:$K$201,MATCH($BD9,DKK!$D$5:$D$201,0))</f>
        <v>1</v>
      </c>
      <c r="BM9" s="25" t="str">
        <f>INDEX(DKK!$L$5:$L$201,MATCH($BD9,DKK!$D$5:$D$201,0))</f>
        <v>MID</v>
      </c>
      <c r="BP9" s="9" t="str">
        <f>INDEX(GBP!$C$5:$C$200,MATCH($BQ9,GBP!$D$5:$D$200,0))</f>
        <v>OIS</v>
      </c>
      <c r="BQ9" s="9" t="str">
        <f>GBP!$D9</f>
        <v>GBP3MOIS=</v>
      </c>
      <c r="BR9" s="25" t="str">
        <f>INDEX(GBP!$B$5:$B$200,MATCH($BQ9,GBP!$D$5:$D$200,0))</f>
        <v>3M</v>
      </c>
      <c r="BS9" s="25">
        <f>INDEX(GBP!$N$5:$N$200,MATCH($BQ9,GBP!$D$5:$D$200,0))</f>
        <v>0</v>
      </c>
      <c r="BT9" s="26">
        <f>INDEX(GBP!$O$5:$O$200,MATCH($BQ9,GBP!$D$5:$D$200,0))</f>
        <v>38005</v>
      </c>
      <c r="BU9" s="25"/>
      <c r="BV9" s="25">
        <f>INDEX(GBP!$H$5:$H$200,MATCH($BQ9,GBP!$D$5:$D$200,0))</f>
        <v>1</v>
      </c>
      <c r="BW9" s="25">
        <f>INDEX(GBP!$I$5:$I$200,MATCH($BQ9,GBP!$D$5:$D$200,0))</f>
        <v>1</v>
      </c>
      <c r="BX9" s="25">
        <f>INDEX(GBP!$J$5:$J$200,MATCH($BQ9,GBP!$D$5:$D$200,0))</f>
        <v>1</v>
      </c>
      <c r="BY9" s="25">
        <f>INDEX(GBP!$K$5:$K$200,MATCH($BQ9,GBP!$D$5:$D$200,0))</f>
        <v>1</v>
      </c>
      <c r="BZ9" s="25" t="str">
        <f>INDEX(GBP!$L$5:$L$200,MATCH($BQ9,GBP!$D$5:$D$200,0))</f>
        <v>MID</v>
      </c>
    </row>
    <row r="10" spans="2:78" x14ac:dyDescent="0.25">
      <c r="C10" s="9" t="str">
        <f>INDEX(SEK!$C$5:$C$200,MATCH($D10,SEK!$D$5:$D$200,0))</f>
        <v>OIS</v>
      </c>
      <c r="D10" s="9" t="str">
        <f>SEK!$D10</f>
        <v>SEKAMTNS1Y=</v>
      </c>
      <c r="E10" s="25" t="str">
        <f>INDEX(SEK!$B$5:$B$200,MATCH($D10,SEK!$D$5:$D$200,0))</f>
        <v>1Y</v>
      </c>
      <c r="F10" s="25">
        <f>INDEX(SEK!$N$5:$N$200,MATCH($D10,SEK!$D$5:$D$200,0))</f>
        <v>0</v>
      </c>
      <c r="G10" s="26">
        <f>INDEX(SEK!$O$5:$O$200,MATCH($D10,SEK!$D$5:$D$200,0))</f>
        <v>37497</v>
      </c>
      <c r="H10" s="25"/>
      <c r="I10" s="25">
        <f>INDEX(SEK!$H$5:$H$200,MATCH($D10,SEK!$D$5:$D$200,0))</f>
        <v>1</v>
      </c>
      <c r="J10" s="25">
        <f>INDEX(SEK!$I$5:$I$200,MATCH($D10,SEK!$D$5:$D$200,0))</f>
        <v>1</v>
      </c>
      <c r="K10" s="25">
        <f>INDEX(SEK!$J$5:$J$200,MATCH($D10,SEK!$D$5:$D$200,0))</f>
        <v>1</v>
      </c>
      <c r="L10" s="25">
        <f>INDEX(SEK!$K$5:$K$200,MATCH($D10,SEK!$D$5:$D$200,0))</f>
        <v>1</v>
      </c>
      <c r="M10" s="25" t="str">
        <f>INDEX(SEK!$L$5:$L$200,MATCH($D10,SEK!$D$5:$D$200,0))</f>
        <v>MID</v>
      </c>
      <c r="P10" s="9" t="str">
        <f>INDEX(USD!$C$5:$C$254,MATCH($Q10,USD!$D$5:$D$254,0))</f>
        <v>OIS</v>
      </c>
      <c r="Q10" s="9" t="str">
        <f>USD!$D10</f>
        <v>USD6MOIS=ICAP</v>
      </c>
      <c r="R10" s="25" t="str">
        <f>INDEX(USD!$B$5:$B$254,MATCH($Q10,USD!$D$5:$D$254,0))</f>
        <v>6M</v>
      </c>
      <c r="S10" s="25">
        <f>INDEX(USD!$N$5:$N$254,MATCH($Q10,USD!$D$5:$D$254,0))</f>
        <v>0</v>
      </c>
      <c r="T10" s="26">
        <f>INDEX(USD!$O$5:$O$254,MATCH($Q10,USD!$D$5:$D$254,0))</f>
        <v>37112</v>
      </c>
      <c r="U10" s="25"/>
      <c r="V10" s="25">
        <f>INDEX(USD!$H$5:$H$254,MATCH($Q10,USD!$D$5:$D$254,0))</f>
        <v>1</v>
      </c>
      <c r="W10" s="25">
        <f>INDEX(USD!$I$5:$I$254,MATCH($Q10,USD!$D$5:$D$254,0))</f>
        <v>1</v>
      </c>
      <c r="X10" s="25">
        <f>INDEX(USD!$J$5:$J$254,MATCH($Q10,USD!$D$5:$D$254,0))</f>
        <v>1</v>
      </c>
      <c r="Y10" s="25">
        <f>INDEX(USD!$K$5:$K$254,MATCH($Q10,USD!$D$5:$D$254,0))</f>
        <v>1</v>
      </c>
      <c r="Z10" s="25" t="str">
        <f>INDEX(USD!$L$5:$L$254,MATCH($Q10,USD!$D$5:$D$254,0))</f>
        <v>MID</v>
      </c>
      <c r="AC10" s="9" t="str">
        <f>INDEX(NOK!$C$5:$C$199,MATCH($AD10,NOK!$D$5:$D$199,0))</f>
        <v>IBOR</v>
      </c>
      <c r="AD10" s="9" t="str">
        <f>NOK!$D7</f>
        <v>OINOK2MD=</v>
      </c>
      <c r="AE10" s="25" t="str">
        <f>INDEX(NOK!$B$5:$B$199,MATCH($AD10,NOK!$D$5:$D$199,0))</f>
        <v>2M</v>
      </c>
      <c r="AF10" s="25">
        <f>INDEX(NOK!$N$5:$N$199,MATCH($AD10,NOK!$D$5:$D$199,0))</f>
        <v>0</v>
      </c>
      <c r="AG10" s="26">
        <f>INDEX(NOK!$O$5:$O$199,MATCH($AD10,NOK!$D$5:$D$199,0))</f>
        <v>42146</v>
      </c>
      <c r="AH10" s="25"/>
      <c r="AI10" s="25">
        <f>INDEX(NOK!$H$5:$H$199,MATCH($AD10,NOK!$D$5:$D$199,0))</f>
        <v>1</v>
      </c>
      <c r="AJ10" s="25">
        <f>INDEX(NOK!$I$5:$I$199,MATCH($AD10,NOK!$D$5:$D$199,0))</f>
        <v>1</v>
      </c>
      <c r="AK10" s="25">
        <f>INDEX(NOK!$J$5:$J$199,MATCH($AD10,NOK!$D$5:$D$199,0))</f>
        <v>1</v>
      </c>
      <c r="AL10" s="25">
        <f>INDEX(NOK!$K$5:$K$199,MATCH($AD10,NOK!$D$5:$D$199,0))</f>
        <v>1</v>
      </c>
      <c r="AM10" s="25" t="str">
        <f>INDEX(NOK!$L$5:$L$199,MATCH($AD10,NOK!$D$5:$D$199,0))</f>
        <v>MID</v>
      </c>
      <c r="AP10" s="9" t="str">
        <f>INDEX(EUR!$C$5:$C$234,MATCH($AQ10,EUR!$D$5:$D$234,0))</f>
        <v>OIS</v>
      </c>
      <c r="AQ10" s="9" t="str">
        <f>EUR!$D10</f>
        <v>EUREON3M=</v>
      </c>
      <c r="AR10" s="25" t="str">
        <f>INDEX(EUR!$B$5:$B$234,MATCH($AQ10,EUR!$D$5:$D$234,0))</f>
        <v>3M</v>
      </c>
      <c r="AS10" s="25">
        <f>INDEX(EUR!$N$5:$N$234,MATCH($AQ10,EUR!$D$5:$D$234,0))</f>
        <v>0</v>
      </c>
      <c r="AT10" s="26">
        <f>INDEX(EUR!$O$5:$O$234,MATCH($AQ10,EUR!$D$5:$D$234,0))</f>
        <v>36164</v>
      </c>
      <c r="AU10" s="25"/>
      <c r="AV10" s="25">
        <f>INDEX(EUR!$H$5:$H$234,MATCH($AQ10,EUR!$D$5:$D$234,0))</f>
        <v>1</v>
      </c>
      <c r="AW10" s="25">
        <f>INDEX(EUR!$I$5:$I$234,MATCH($AQ10,EUR!$D$5:$D$234,0))</f>
        <v>1</v>
      </c>
      <c r="AX10" s="25">
        <f>INDEX(EUR!$J$5:$J$234,MATCH($AQ10,EUR!$D$5:$D$234,0))</f>
        <v>1</v>
      </c>
      <c r="AY10" s="25">
        <f>INDEX(EUR!$K$5:$K$234,MATCH($AQ10,EUR!$D$5:$D$234,0))</f>
        <v>1</v>
      </c>
      <c r="AZ10" s="25" t="str">
        <f>INDEX(EUR!$L$5:$L$234,MATCH($AQ10,EUR!$D$5:$D$234,0))</f>
        <v>MID</v>
      </c>
      <c r="BC10" s="9" t="str">
        <f>INDEX(DKK!$C$5:$C$201,MATCH($BD10,DKK!$D$5:$D$201,0))</f>
        <v>OIS</v>
      </c>
      <c r="BD10" s="9" t="str">
        <f>DKK!$D10</f>
        <v>DKKAMTNC1Y=</v>
      </c>
      <c r="BE10" s="25" t="str">
        <f>INDEX(DKK!$B$5:$B$201,MATCH($BD10,DKK!$D$5:$D$201,0))</f>
        <v>1Y</v>
      </c>
      <c r="BF10" s="25">
        <f>INDEX(DKK!$N$5:$N$201,MATCH($BD10,DKK!$D$5:$D$201,0))</f>
        <v>0</v>
      </c>
      <c r="BG10" s="26">
        <f>INDEX(DKK!$O$5:$O$201,MATCH($BD10,DKK!$D$5:$D$201,0))</f>
        <v>37627</v>
      </c>
      <c r="BH10" s="25"/>
      <c r="BI10" s="25">
        <f>INDEX(DKK!$H$5:$H$201,MATCH($BD10,DKK!$D$5:$D$201,0))</f>
        <v>1</v>
      </c>
      <c r="BJ10" s="25">
        <f>INDEX(DKK!$I$5:$I$201,MATCH($BD10,DKK!$D$5:$D$201,0))</f>
        <v>1</v>
      </c>
      <c r="BK10" s="25">
        <f>INDEX(DKK!$J$5:$J$201,MATCH($BD10,DKK!$D$5:$D$201,0))</f>
        <v>1</v>
      </c>
      <c r="BL10" s="25">
        <f>INDEX(DKK!$K$5:$K$201,MATCH($BD10,DKK!$D$5:$D$201,0))</f>
        <v>1</v>
      </c>
      <c r="BM10" s="25" t="str">
        <f>INDEX(DKK!$L$5:$L$201,MATCH($BD10,DKK!$D$5:$D$201,0))</f>
        <v>MID</v>
      </c>
      <c r="BP10" s="9" t="str">
        <f>INDEX(GBP!$C$5:$C$200,MATCH($BQ10,GBP!$D$5:$D$200,0))</f>
        <v>OIS</v>
      </c>
      <c r="BQ10" s="9" t="str">
        <f>GBP!$D10</f>
        <v>GBP4MOIS=</v>
      </c>
      <c r="BR10" s="25" t="str">
        <f>INDEX(GBP!$B$5:$B$200,MATCH($BQ10,GBP!$D$5:$D$200,0))</f>
        <v>4M</v>
      </c>
      <c r="BS10" s="25">
        <f>INDEX(GBP!$N$5:$N$200,MATCH($BQ10,GBP!$D$5:$D$200,0))</f>
        <v>0</v>
      </c>
      <c r="BT10" s="26">
        <f>INDEX(GBP!$O$5:$O$200,MATCH($BQ10,GBP!$D$5:$D$200,0))</f>
        <v>39317</v>
      </c>
      <c r="BU10" s="25"/>
      <c r="BV10" s="25">
        <f>INDEX(GBP!$H$5:$H$200,MATCH($BQ10,GBP!$D$5:$D$200,0))</f>
        <v>1</v>
      </c>
      <c r="BW10" s="25">
        <f>INDEX(GBP!$I$5:$I$200,MATCH($BQ10,GBP!$D$5:$D$200,0))</f>
        <v>1</v>
      </c>
      <c r="BX10" s="25">
        <f>INDEX(GBP!$J$5:$J$200,MATCH($BQ10,GBP!$D$5:$D$200,0))</f>
        <v>1</v>
      </c>
      <c r="BY10" s="25">
        <f>INDEX(GBP!$K$5:$K$200,MATCH($BQ10,GBP!$D$5:$D$200,0))</f>
        <v>1</v>
      </c>
      <c r="BZ10" s="25" t="str">
        <f>INDEX(GBP!$L$5:$L$200,MATCH($BQ10,GBP!$D$5:$D$200,0))</f>
        <v>MID</v>
      </c>
    </row>
    <row r="11" spans="2:78" x14ac:dyDescent="0.25">
      <c r="C11" s="9" t="str">
        <f>INDEX(SEK!$C$5:$C$200,MATCH($D11,SEK!$D$5:$D$200,0))</f>
        <v>OIS</v>
      </c>
      <c r="D11" s="9" t="str">
        <f>SEK!$D11</f>
        <v>SEKAMTNS2Y=</v>
      </c>
      <c r="E11" s="25" t="str">
        <f>INDEX(SEK!$B$5:$B$200,MATCH($D11,SEK!$D$5:$D$200,0))</f>
        <v>2Y</v>
      </c>
      <c r="F11" s="25">
        <f>INDEX(SEK!$N$5:$N$200,MATCH($D11,SEK!$D$5:$D$200,0))</f>
        <v>0</v>
      </c>
      <c r="G11" s="26">
        <f>INDEX(SEK!$O$5:$O$200,MATCH($D11,SEK!$D$5:$D$200,0))</f>
        <v>41204</v>
      </c>
      <c r="H11" s="25"/>
      <c r="I11" s="25">
        <f>INDEX(SEK!$H$5:$H$200,MATCH($D11,SEK!$D$5:$D$200,0))</f>
        <v>1</v>
      </c>
      <c r="J11" s="25">
        <f>INDEX(SEK!$I$5:$I$200,MATCH($D11,SEK!$D$5:$D$200,0))</f>
        <v>1</v>
      </c>
      <c r="K11" s="25">
        <f>INDEX(SEK!$J$5:$J$200,MATCH($D11,SEK!$D$5:$D$200,0))</f>
        <v>1</v>
      </c>
      <c r="L11" s="25">
        <f>INDEX(SEK!$K$5:$K$200,MATCH($D11,SEK!$D$5:$D$200,0))</f>
        <v>1</v>
      </c>
      <c r="M11" s="25" t="str">
        <f>INDEX(SEK!$L$5:$L$200,MATCH($D11,SEK!$D$5:$D$200,0))</f>
        <v>MID</v>
      </c>
      <c r="P11" s="9" t="str">
        <f>INDEX(USD!$C$5:$C$254,MATCH($Q11,USD!$D$5:$D$254,0))</f>
        <v>OIS</v>
      </c>
      <c r="Q11" s="9" t="str">
        <f>USD!$D11</f>
        <v>USD7MOIS=ICAP</v>
      </c>
      <c r="R11" s="25" t="str">
        <f>INDEX(USD!$B$5:$B$254,MATCH($Q11,USD!$D$5:$D$254,0))</f>
        <v>7M</v>
      </c>
      <c r="S11" s="25">
        <f>INDEX(USD!$N$5:$N$254,MATCH($Q11,USD!$D$5:$D$254,0))</f>
        <v>0</v>
      </c>
      <c r="T11" s="26">
        <f>INDEX(USD!$O$5:$O$254,MATCH($Q11,USD!$D$5:$D$254,0))</f>
        <v>37112</v>
      </c>
      <c r="U11" s="25"/>
      <c r="V11" s="25">
        <f>INDEX(USD!$H$5:$H$254,MATCH($Q11,USD!$D$5:$D$254,0))</f>
        <v>1</v>
      </c>
      <c r="W11" s="25">
        <f>INDEX(USD!$I$5:$I$254,MATCH($Q11,USD!$D$5:$D$254,0))</f>
        <v>1</v>
      </c>
      <c r="X11" s="25">
        <f>INDEX(USD!$J$5:$J$254,MATCH($Q11,USD!$D$5:$D$254,0))</f>
        <v>1</v>
      </c>
      <c r="Y11" s="25">
        <f>INDEX(USD!$K$5:$K$254,MATCH($Q11,USD!$D$5:$D$254,0))</f>
        <v>1</v>
      </c>
      <c r="Z11" s="25" t="str">
        <f>INDEX(USD!$L$5:$L$254,MATCH($Q11,USD!$D$5:$D$254,0))</f>
        <v>MID</v>
      </c>
      <c r="AC11" s="9" t="str">
        <f>INDEX(NOK!$C$5:$C$199,MATCH($AD11,NOK!$D$5:$D$199,0))</f>
        <v>IBOR</v>
      </c>
      <c r="AD11" s="9" t="str">
        <f>NOK!$D8</f>
        <v>OINOK3MD=</v>
      </c>
      <c r="AE11" s="25" t="str">
        <f>INDEX(NOK!$B$5:$B$199,MATCH($AD11,NOK!$D$5:$D$199,0))</f>
        <v>3M</v>
      </c>
      <c r="AF11" s="25">
        <f>INDEX(NOK!$N$5:$N$199,MATCH($AD11,NOK!$D$5:$D$199,0))</f>
        <v>0</v>
      </c>
      <c r="AG11" s="26">
        <f>INDEX(NOK!$O$5:$O$199,MATCH($AD11,NOK!$D$5:$D$199,0))</f>
        <v>42146</v>
      </c>
      <c r="AH11" s="25"/>
      <c r="AI11" s="25">
        <f>INDEX(NOK!$H$5:$H$199,MATCH($AD11,NOK!$D$5:$D$199,0))</f>
        <v>1</v>
      </c>
      <c r="AJ11" s="25">
        <f>INDEX(NOK!$I$5:$I$199,MATCH($AD11,NOK!$D$5:$D$199,0))</f>
        <v>1</v>
      </c>
      <c r="AK11" s="25">
        <f>INDEX(NOK!$J$5:$J$199,MATCH($AD11,NOK!$D$5:$D$199,0))</f>
        <v>1</v>
      </c>
      <c r="AL11" s="25">
        <f>INDEX(NOK!$K$5:$K$199,MATCH($AD11,NOK!$D$5:$D$199,0))</f>
        <v>1</v>
      </c>
      <c r="AM11" s="25" t="str">
        <f>INDEX(NOK!$L$5:$L$199,MATCH($AD11,NOK!$D$5:$D$199,0))</f>
        <v>MID</v>
      </c>
      <c r="AP11" s="9" t="str">
        <f>INDEX(EUR!$C$5:$C$234,MATCH($AQ11,EUR!$D$5:$D$234,0))</f>
        <v>OIS</v>
      </c>
      <c r="AQ11" s="9" t="str">
        <f>EUR!$D11</f>
        <v>EUREON4M=</v>
      </c>
      <c r="AR11" s="25" t="str">
        <f>INDEX(EUR!$B$5:$B$234,MATCH($AQ11,EUR!$D$5:$D$234,0))</f>
        <v>4M</v>
      </c>
      <c r="AS11" s="25">
        <f>INDEX(EUR!$N$5:$N$234,MATCH($AQ11,EUR!$D$5:$D$234,0))</f>
        <v>0</v>
      </c>
      <c r="AT11" s="26">
        <f>INDEX(EUR!$O$5:$O$234,MATCH($AQ11,EUR!$D$5:$D$234,0))</f>
        <v>36229</v>
      </c>
      <c r="AU11" s="25"/>
      <c r="AV11" s="25">
        <f>INDEX(EUR!$H$5:$H$234,MATCH($AQ11,EUR!$D$5:$D$234,0))</f>
        <v>1</v>
      </c>
      <c r="AW11" s="25">
        <f>INDEX(EUR!$I$5:$I$234,MATCH($AQ11,EUR!$D$5:$D$234,0))</f>
        <v>1</v>
      </c>
      <c r="AX11" s="25">
        <f>INDEX(EUR!$J$5:$J$234,MATCH($AQ11,EUR!$D$5:$D$234,0))</f>
        <v>1</v>
      </c>
      <c r="AY11" s="25">
        <f>INDEX(EUR!$K$5:$K$234,MATCH($AQ11,EUR!$D$5:$D$234,0))</f>
        <v>1</v>
      </c>
      <c r="AZ11" s="25" t="str">
        <f>INDEX(EUR!$L$5:$L$234,MATCH($AQ11,EUR!$D$5:$D$234,0))</f>
        <v>MID</v>
      </c>
      <c r="BC11" s="9" t="str">
        <f>INDEX(DKK!$C$5:$C$201,MATCH($BD11,DKK!$D$5:$D$201,0))</f>
        <v>OIS</v>
      </c>
      <c r="BD11" s="9" t="str">
        <f>DKK!$D11</f>
        <v>DKKAMTNC2Y=</v>
      </c>
      <c r="BE11" s="25" t="str">
        <f>INDEX(DKK!$B$5:$B$201,MATCH($BD11,DKK!$D$5:$D$201,0))</f>
        <v>2Y</v>
      </c>
      <c r="BF11" s="25">
        <f>INDEX(DKK!$N$5:$N$201,MATCH($BD11,DKK!$D$5:$D$201,0))</f>
        <v>0</v>
      </c>
      <c r="BG11" s="26">
        <f>INDEX(DKK!$O$5:$O$201,MATCH($BD11,DKK!$D$5:$D$201,0))</f>
        <v>41374</v>
      </c>
      <c r="BH11" s="25"/>
      <c r="BI11" s="25">
        <f>INDEX(DKK!$H$5:$H$201,MATCH($BD11,DKK!$D$5:$D$201,0))</f>
        <v>1</v>
      </c>
      <c r="BJ11" s="25">
        <f>INDEX(DKK!$I$5:$I$201,MATCH($BD11,DKK!$D$5:$D$201,0))</f>
        <v>1</v>
      </c>
      <c r="BK11" s="25">
        <f>INDEX(DKK!$J$5:$J$201,MATCH($BD11,DKK!$D$5:$D$201,0))</f>
        <v>1</v>
      </c>
      <c r="BL11" s="25">
        <f>INDEX(DKK!$K$5:$K$201,MATCH($BD11,DKK!$D$5:$D$201,0))</f>
        <v>1</v>
      </c>
      <c r="BM11" s="25" t="str">
        <f>INDEX(DKK!$L$5:$L$201,MATCH($BD11,DKK!$D$5:$D$201,0))</f>
        <v>MID</v>
      </c>
      <c r="BP11" s="9" t="str">
        <f>INDEX(GBP!$C$5:$C$200,MATCH($BQ11,GBP!$D$5:$D$200,0))</f>
        <v>OIS</v>
      </c>
      <c r="BQ11" s="9" t="str">
        <f>GBP!$D11</f>
        <v>GBP5MOIS=</v>
      </c>
      <c r="BR11" s="25" t="str">
        <f>INDEX(GBP!$B$5:$B$200,MATCH($BQ11,GBP!$D$5:$D$200,0))</f>
        <v>5M</v>
      </c>
      <c r="BS11" s="25">
        <f>INDEX(GBP!$N$5:$N$200,MATCH($BQ11,GBP!$D$5:$D$200,0))</f>
        <v>0</v>
      </c>
      <c r="BT11" s="26">
        <f>INDEX(GBP!$O$5:$O$200,MATCH($BQ11,GBP!$D$5:$D$200,0))</f>
        <v>39322</v>
      </c>
      <c r="BU11" s="25"/>
      <c r="BV11" s="25">
        <f>INDEX(GBP!$H$5:$H$200,MATCH($BQ11,GBP!$D$5:$D$200,0))</f>
        <v>1</v>
      </c>
      <c r="BW11" s="25">
        <f>INDEX(GBP!$I$5:$I$200,MATCH($BQ11,GBP!$D$5:$D$200,0))</f>
        <v>1</v>
      </c>
      <c r="BX11" s="25">
        <f>INDEX(GBP!$J$5:$J$200,MATCH($BQ11,GBP!$D$5:$D$200,0))</f>
        <v>1</v>
      </c>
      <c r="BY11" s="25">
        <f>INDEX(GBP!$K$5:$K$200,MATCH($BQ11,GBP!$D$5:$D$200,0))</f>
        <v>1</v>
      </c>
      <c r="BZ11" s="25" t="str">
        <f>INDEX(GBP!$L$5:$L$200,MATCH($BQ11,GBP!$D$5:$D$200,0))</f>
        <v>MID</v>
      </c>
    </row>
    <row r="12" spans="2:78" x14ac:dyDescent="0.25">
      <c r="C12" s="9" t="str">
        <f>INDEX(SEK!$C$5:$C$200,MATCH($D12,SEK!$D$5:$D$200,0))</f>
        <v>OIS</v>
      </c>
      <c r="D12" s="9" t="str">
        <f>SEK!$D12</f>
        <v>SEKAMTNS3Y=</v>
      </c>
      <c r="E12" s="25" t="str">
        <f>INDEX(SEK!$B$5:$B$200,MATCH($D12,SEK!$D$5:$D$200,0))</f>
        <v>3Y</v>
      </c>
      <c r="F12" s="25">
        <f>INDEX(SEK!$N$5:$N$200,MATCH($D12,SEK!$D$5:$D$200,0))</f>
        <v>0</v>
      </c>
      <c r="G12" s="26">
        <f>INDEX(SEK!$O$5:$O$200,MATCH($D12,SEK!$D$5:$D$200,0))</f>
        <v>41204</v>
      </c>
      <c r="H12" s="25"/>
      <c r="I12" s="25">
        <f>INDEX(SEK!$H$5:$H$200,MATCH($D12,SEK!$D$5:$D$200,0))</f>
        <v>1</v>
      </c>
      <c r="J12" s="25">
        <f>INDEX(SEK!$I$5:$I$200,MATCH($D12,SEK!$D$5:$D$200,0))</f>
        <v>1</v>
      </c>
      <c r="K12" s="25">
        <f>INDEX(SEK!$J$5:$J$200,MATCH($D12,SEK!$D$5:$D$200,0))</f>
        <v>1</v>
      </c>
      <c r="L12" s="25">
        <f>INDEX(SEK!$K$5:$K$200,MATCH($D12,SEK!$D$5:$D$200,0))</f>
        <v>1</v>
      </c>
      <c r="M12" s="25" t="str">
        <f>INDEX(SEK!$L$5:$L$200,MATCH($D12,SEK!$D$5:$D$200,0))</f>
        <v>MID</v>
      </c>
      <c r="P12" s="9" t="str">
        <f>INDEX(USD!$C$5:$C$254,MATCH($Q12,USD!$D$5:$D$254,0))</f>
        <v>OIS</v>
      </c>
      <c r="Q12" s="9" t="str">
        <f>USD!$D12</f>
        <v>USD8MOIS=ICAP</v>
      </c>
      <c r="R12" s="25" t="str">
        <f>INDEX(USD!$B$5:$B$254,MATCH($Q12,USD!$D$5:$D$254,0))</f>
        <v>8M</v>
      </c>
      <c r="S12" s="25">
        <f>INDEX(USD!$N$5:$N$254,MATCH($Q12,USD!$D$5:$D$254,0))</f>
        <v>0</v>
      </c>
      <c r="T12" s="26">
        <f>INDEX(USD!$O$5:$O$254,MATCH($Q12,USD!$D$5:$D$254,0))</f>
        <v>37112</v>
      </c>
      <c r="U12" s="25"/>
      <c r="V12" s="25">
        <f>INDEX(USD!$H$5:$H$254,MATCH($Q12,USD!$D$5:$D$254,0))</f>
        <v>1</v>
      </c>
      <c r="W12" s="25">
        <f>INDEX(USD!$I$5:$I$254,MATCH($Q12,USD!$D$5:$D$254,0))</f>
        <v>1</v>
      </c>
      <c r="X12" s="25">
        <f>INDEX(USD!$J$5:$J$254,MATCH($Q12,USD!$D$5:$D$254,0))</f>
        <v>1</v>
      </c>
      <c r="Y12" s="25">
        <f>INDEX(USD!$K$5:$K$254,MATCH($Q12,USD!$D$5:$D$254,0))</f>
        <v>1</v>
      </c>
      <c r="Z12" s="25" t="str">
        <f>INDEX(USD!$L$5:$L$254,MATCH($Q12,USD!$D$5:$D$254,0))</f>
        <v>MID</v>
      </c>
      <c r="AC12" s="9" t="str">
        <f>INDEX(NOK!$C$5:$C$199,MATCH($AD12,NOK!$D$5:$D$199,0))</f>
        <v>IBOR</v>
      </c>
      <c r="AD12" s="9" t="str">
        <f>NOK!$D9</f>
        <v>OINOK6MD=</v>
      </c>
      <c r="AE12" s="25" t="str">
        <f>INDEX(NOK!$B$5:$B$199,MATCH($AD12,NOK!$D$5:$D$199,0))</f>
        <v>6M</v>
      </c>
      <c r="AF12" s="25">
        <f>INDEX(NOK!$N$5:$N$199,MATCH($AD12,NOK!$D$5:$D$199,0))</f>
        <v>0</v>
      </c>
      <c r="AG12" s="26">
        <f>INDEX(NOK!$O$5:$O$199,MATCH($AD12,NOK!$D$5:$D$199,0))</f>
        <v>42146</v>
      </c>
      <c r="AH12" s="25"/>
      <c r="AI12" s="25">
        <f>INDEX(NOK!$H$5:$H$199,MATCH($AD12,NOK!$D$5:$D$199,0))</f>
        <v>1</v>
      </c>
      <c r="AJ12" s="25">
        <f>INDEX(NOK!$I$5:$I$199,MATCH($AD12,NOK!$D$5:$D$199,0))</f>
        <v>1</v>
      </c>
      <c r="AK12" s="25">
        <f>INDEX(NOK!$J$5:$J$199,MATCH($AD12,NOK!$D$5:$D$199,0))</f>
        <v>1</v>
      </c>
      <c r="AL12" s="25">
        <f>INDEX(NOK!$K$5:$K$199,MATCH($AD12,NOK!$D$5:$D$199,0))</f>
        <v>1</v>
      </c>
      <c r="AM12" s="25" t="str">
        <f>INDEX(NOK!$L$5:$L$199,MATCH($AD12,NOK!$D$5:$D$199,0))</f>
        <v>MID</v>
      </c>
      <c r="AP12" s="9" t="str">
        <f>INDEX(EUR!$C$5:$C$234,MATCH($AQ12,EUR!$D$5:$D$234,0))</f>
        <v>OIS</v>
      </c>
      <c r="AQ12" s="9" t="str">
        <f>EUR!$D12</f>
        <v>EUREON5M=</v>
      </c>
      <c r="AR12" s="25" t="str">
        <f>INDEX(EUR!$B$5:$B$234,MATCH($AQ12,EUR!$D$5:$D$234,0))</f>
        <v>5M</v>
      </c>
      <c r="AS12" s="25">
        <f>INDEX(EUR!$N$5:$N$234,MATCH($AQ12,EUR!$D$5:$D$234,0))</f>
        <v>0</v>
      </c>
      <c r="AT12" s="26">
        <f>INDEX(EUR!$O$5:$O$234,MATCH($AQ12,EUR!$D$5:$D$234,0))</f>
        <v>36229</v>
      </c>
      <c r="AU12" s="25"/>
      <c r="AV12" s="25">
        <f>INDEX(EUR!$H$5:$H$234,MATCH($AQ12,EUR!$D$5:$D$234,0))</f>
        <v>1</v>
      </c>
      <c r="AW12" s="25">
        <f>INDEX(EUR!$I$5:$I$234,MATCH($AQ12,EUR!$D$5:$D$234,0))</f>
        <v>1</v>
      </c>
      <c r="AX12" s="25">
        <f>INDEX(EUR!$J$5:$J$234,MATCH($AQ12,EUR!$D$5:$D$234,0))</f>
        <v>1</v>
      </c>
      <c r="AY12" s="25">
        <f>INDEX(EUR!$K$5:$K$234,MATCH($AQ12,EUR!$D$5:$D$234,0))</f>
        <v>1</v>
      </c>
      <c r="AZ12" s="25" t="str">
        <f>INDEX(EUR!$L$5:$L$234,MATCH($AQ12,EUR!$D$5:$D$234,0))</f>
        <v>MID</v>
      </c>
      <c r="BC12" s="9" t="str">
        <f>INDEX(DKK!$C$5:$C$201,MATCH($BD12,DKK!$D$5:$D$201,0))</f>
        <v>OIS</v>
      </c>
      <c r="BD12" s="9" t="str">
        <f>DKK!$D12</f>
        <v>DKKAMTNC3Y=</v>
      </c>
      <c r="BE12" s="25" t="str">
        <f>INDEX(DKK!$B$5:$B$201,MATCH($BD12,DKK!$D$5:$D$201,0))</f>
        <v>3Y</v>
      </c>
      <c r="BF12" s="25">
        <f>INDEX(DKK!$N$5:$N$201,MATCH($BD12,DKK!$D$5:$D$201,0))</f>
        <v>0</v>
      </c>
      <c r="BG12" s="26">
        <f>INDEX(DKK!$O$5:$O$201,MATCH($BD12,DKK!$D$5:$D$201,0))</f>
        <v>41374</v>
      </c>
      <c r="BH12" s="25"/>
      <c r="BI12" s="25">
        <f>INDEX(DKK!$H$5:$H$201,MATCH($BD12,DKK!$D$5:$D$201,0))</f>
        <v>1</v>
      </c>
      <c r="BJ12" s="25">
        <f>INDEX(DKK!$I$5:$I$201,MATCH($BD12,DKK!$D$5:$D$201,0))</f>
        <v>1</v>
      </c>
      <c r="BK12" s="25">
        <f>INDEX(DKK!$J$5:$J$201,MATCH($BD12,DKK!$D$5:$D$201,0))</f>
        <v>1</v>
      </c>
      <c r="BL12" s="25">
        <f>INDEX(DKK!$K$5:$K$201,MATCH($BD12,DKK!$D$5:$D$201,0))</f>
        <v>1</v>
      </c>
      <c r="BM12" s="25" t="str">
        <f>INDEX(DKK!$L$5:$L$201,MATCH($BD12,DKK!$D$5:$D$201,0))</f>
        <v>MID</v>
      </c>
      <c r="BP12" s="9" t="str">
        <f>INDEX(GBP!$C$5:$C$200,MATCH($BQ12,GBP!$D$5:$D$200,0))</f>
        <v>OIS</v>
      </c>
      <c r="BQ12" s="9" t="str">
        <f>GBP!$D12</f>
        <v>GBP6MOIS=</v>
      </c>
      <c r="BR12" s="25" t="str">
        <f>INDEX(GBP!$B$5:$B$200,MATCH($BQ12,GBP!$D$5:$D$200,0))</f>
        <v>6M</v>
      </c>
      <c r="BS12" s="25">
        <f>INDEX(GBP!$N$5:$N$200,MATCH($BQ12,GBP!$D$5:$D$200,0))</f>
        <v>0</v>
      </c>
      <c r="BT12" s="26">
        <f>INDEX(GBP!$O$5:$O$200,MATCH($BQ12,GBP!$D$5:$D$200,0))</f>
        <v>39322</v>
      </c>
      <c r="BU12" s="25"/>
      <c r="BV12" s="25">
        <f>INDEX(GBP!$H$5:$H$200,MATCH($BQ12,GBP!$D$5:$D$200,0))</f>
        <v>1</v>
      </c>
      <c r="BW12" s="25">
        <f>INDEX(GBP!$I$5:$I$200,MATCH($BQ12,GBP!$D$5:$D$200,0))</f>
        <v>1</v>
      </c>
      <c r="BX12" s="25">
        <f>INDEX(GBP!$J$5:$J$200,MATCH($BQ12,GBP!$D$5:$D$200,0))</f>
        <v>1</v>
      </c>
      <c r="BY12" s="25">
        <f>INDEX(GBP!$K$5:$K$200,MATCH($BQ12,GBP!$D$5:$D$200,0))</f>
        <v>1</v>
      </c>
      <c r="BZ12" s="25" t="str">
        <f>INDEX(GBP!$L$5:$L$200,MATCH($BQ12,GBP!$D$5:$D$200,0))</f>
        <v>MID</v>
      </c>
    </row>
    <row r="13" spans="2:78" x14ac:dyDescent="0.25">
      <c r="C13" s="9" t="str">
        <f>INDEX(SEK!$C$5:$C$200,MATCH($D13,SEK!$D$5:$D$200,0))</f>
        <v>OIS</v>
      </c>
      <c r="D13" s="9" t="str">
        <f>SEK!$D13</f>
        <v>SEKAMTNS4Y=</v>
      </c>
      <c r="E13" s="25" t="str">
        <f>INDEX(SEK!$B$5:$B$200,MATCH($D13,SEK!$D$5:$D$200,0))</f>
        <v>4Y</v>
      </c>
      <c r="F13" s="25">
        <f>INDEX(SEK!$N$5:$N$200,MATCH($D13,SEK!$D$5:$D$200,0))</f>
        <v>0</v>
      </c>
      <c r="G13" s="26">
        <f>INDEX(SEK!$O$5:$O$200,MATCH($D13,SEK!$D$5:$D$200,0))</f>
        <v>41204</v>
      </c>
      <c r="H13" s="25"/>
      <c r="I13" s="25">
        <f>INDEX(SEK!$H$5:$H$200,MATCH($D13,SEK!$D$5:$D$200,0))</f>
        <v>1</v>
      </c>
      <c r="J13" s="25">
        <f>INDEX(SEK!$I$5:$I$200,MATCH($D13,SEK!$D$5:$D$200,0))</f>
        <v>1</v>
      </c>
      <c r="K13" s="25">
        <f>INDEX(SEK!$J$5:$J$200,MATCH($D13,SEK!$D$5:$D$200,0))</f>
        <v>1</v>
      </c>
      <c r="L13" s="25">
        <f>INDEX(SEK!$K$5:$K$200,MATCH($D13,SEK!$D$5:$D$200,0))</f>
        <v>1</v>
      </c>
      <c r="M13" s="25" t="str">
        <f>INDEX(SEK!$L$5:$L$200,MATCH($D13,SEK!$D$5:$D$200,0))</f>
        <v>MID</v>
      </c>
      <c r="P13" s="9" t="str">
        <f>INDEX(USD!$C$5:$C$254,MATCH($Q13,USD!$D$5:$D$254,0))</f>
        <v>OIS</v>
      </c>
      <c r="Q13" s="9" t="str">
        <f>USD!$D13</f>
        <v>USD9MOIS=ICAP</v>
      </c>
      <c r="R13" s="25" t="str">
        <f>INDEX(USD!$B$5:$B$254,MATCH($Q13,USD!$D$5:$D$254,0))</f>
        <v>9M</v>
      </c>
      <c r="S13" s="25">
        <f>INDEX(USD!$N$5:$N$254,MATCH($Q13,USD!$D$5:$D$254,0))</f>
        <v>0</v>
      </c>
      <c r="T13" s="26">
        <f>INDEX(USD!$O$5:$O$254,MATCH($Q13,USD!$D$5:$D$254,0))</f>
        <v>37112</v>
      </c>
      <c r="U13" s="25"/>
      <c r="V13" s="25">
        <f>INDEX(USD!$H$5:$H$254,MATCH($Q13,USD!$D$5:$D$254,0))</f>
        <v>1</v>
      </c>
      <c r="W13" s="25">
        <f>INDEX(USD!$I$5:$I$254,MATCH($Q13,USD!$D$5:$D$254,0))</f>
        <v>1</v>
      </c>
      <c r="X13" s="25">
        <f>INDEX(USD!$J$5:$J$254,MATCH($Q13,USD!$D$5:$D$254,0))</f>
        <v>1</v>
      </c>
      <c r="Y13" s="25">
        <f>INDEX(USD!$K$5:$K$254,MATCH($Q13,USD!$D$5:$D$254,0))</f>
        <v>1</v>
      </c>
      <c r="Z13" s="25" t="str">
        <f>INDEX(USD!$L$5:$L$254,MATCH($Q13,USD!$D$5:$D$254,0))</f>
        <v>MID</v>
      </c>
      <c r="AP13" s="9" t="str">
        <f>INDEX(EUR!$C$5:$C$234,MATCH($AQ13,EUR!$D$5:$D$234,0))</f>
        <v>OIS</v>
      </c>
      <c r="AQ13" s="9" t="str">
        <f>EUR!$D13</f>
        <v>EUREON6M=</v>
      </c>
      <c r="AR13" s="25" t="str">
        <f>INDEX(EUR!$B$5:$B$234,MATCH($AQ13,EUR!$D$5:$D$234,0))</f>
        <v>6M</v>
      </c>
      <c r="AS13" s="25">
        <f>INDEX(EUR!$N$5:$N$234,MATCH($AQ13,EUR!$D$5:$D$234,0))</f>
        <v>0</v>
      </c>
      <c r="AT13" s="26">
        <f>INDEX(EUR!$O$5:$O$234,MATCH($AQ13,EUR!$D$5:$D$234,0))</f>
        <v>36164</v>
      </c>
      <c r="AU13" s="25"/>
      <c r="AV13" s="25">
        <f>INDEX(EUR!$H$5:$H$234,MATCH($AQ13,EUR!$D$5:$D$234,0))</f>
        <v>1</v>
      </c>
      <c r="AW13" s="25">
        <f>INDEX(EUR!$I$5:$I$234,MATCH($AQ13,EUR!$D$5:$D$234,0))</f>
        <v>1</v>
      </c>
      <c r="AX13" s="25">
        <f>INDEX(EUR!$J$5:$J$234,MATCH($AQ13,EUR!$D$5:$D$234,0))</f>
        <v>1</v>
      </c>
      <c r="AY13" s="25">
        <f>INDEX(EUR!$K$5:$K$234,MATCH($AQ13,EUR!$D$5:$D$234,0))</f>
        <v>1</v>
      </c>
      <c r="AZ13" s="25" t="str">
        <f>INDEX(EUR!$L$5:$L$234,MATCH($AQ13,EUR!$D$5:$D$234,0))</f>
        <v>MID</v>
      </c>
      <c r="BC13" s="9" t="str">
        <f>INDEX(DKK!$C$5:$C$201,MATCH($BD13,DKK!$D$5:$D$201,0))</f>
        <v>OIS</v>
      </c>
      <c r="BD13" s="9" t="str">
        <f>DKK!$D13</f>
        <v>DKKAMTNC4Y=</v>
      </c>
      <c r="BE13" s="25" t="str">
        <f>INDEX(DKK!$B$5:$B$201,MATCH($BD13,DKK!$D$5:$D$201,0))</f>
        <v>4Y</v>
      </c>
      <c r="BF13" s="25">
        <f>INDEX(DKK!$N$5:$N$201,MATCH($BD13,DKK!$D$5:$D$201,0))</f>
        <v>0</v>
      </c>
      <c r="BG13" s="26">
        <f>INDEX(DKK!$O$5:$O$201,MATCH($BD13,DKK!$D$5:$D$201,0))</f>
        <v>41374</v>
      </c>
      <c r="BH13" s="25"/>
      <c r="BI13" s="25">
        <f>INDEX(DKK!$H$5:$H$201,MATCH($BD13,DKK!$D$5:$D$201,0))</f>
        <v>1</v>
      </c>
      <c r="BJ13" s="25">
        <f>INDEX(DKK!$I$5:$I$201,MATCH($BD13,DKK!$D$5:$D$201,0))</f>
        <v>1</v>
      </c>
      <c r="BK13" s="25">
        <f>INDEX(DKK!$J$5:$J$201,MATCH($BD13,DKK!$D$5:$D$201,0))</f>
        <v>1</v>
      </c>
      <c r="BL13" s="25">
        <f>INDEX(DKK!$K$5:$K$201,MATCH($BD13,DKK!$D$5:$D$201,0))</f>
        <v>1</v>
      </c>
      <c r="BM13" s="25" t="str">
        <f>INDEX(DKK!$L$5:$L$201,MATCH($BD13,DKK!$D$5:$D$201,0))</f>
        <v>MID</v>
      </c>
      <c r="BP13" s="9" t="str">
        <f>INDEX(GBP!$C$5:$C$200,MATCH($BQ13,GBP!$D$5:$D$200,0))</f>
        <v>OIS</v>
      </c>
      <c r="BQ13" s="9" t="str">
        <f>GBP!$D13</f>
        <v>GBP7MOIS=</v>
      </c>
      <c r="BR13" s="25" t="str">
        <f>INDEX(GBP!$B$5:$B$200,MATCH($BQ13,GBP!$D$5:$D$200,0))</f>
        <v>7M</v>
      </c>
      <c r="BS13" s="25">
        <f>INDEX(GBP!$N$5:$N$200,MATCH($BQ13,GBP!$D$5:$D$200,0))</f>
        <v>0</v>
      </c>
      <c r="BT13" s="26">
        <f>INDEX(GBP!$O$5:$O$200,MATCH($BQ13,GBP!$D$5:$D$200,0))</f>
        <v>39322</v>
      </c>
      <c r="BU13" s="25"/>
      <c r="BV13" s="25">
        <f>INDEX(GBP!$H$5:$H$200,MATCH($BQ13,GBP!$D$5:$D$200,0))</f>
        <v>1</v>
      </c>
      <c r="BW13" s="25">
        <f>INDEX(GBP!$I$5:$I$200,MATCH($BQ13,GBP!$D$5:$D$200,0))</f>
        <v>1</v>
      </c>
      <c r="BX13" s="25">
        <f>INDEX(GBP!$J$5:$J$200,MATCH($BQ13,GBP!$D$5:$D$200,0))</f>
        <v>1</v>
      </c>
      <c r="BY13" s="25">
        <f>INDEX(GBP!$K$5:$K$200,MATCH($BQ13,GBP!$D$5:$D$200,0))</f>
        <v>1</v>
      </c>
      <c r="BZ13" s="25" t="str">
        <f>INDEX(GBP!$L$5:$L$200,MATCH($BQ13,GBP!$D$5:$D$200,0))</f>
        <v>MID</v>
      </c>
    </row>
    <row r="14" spans="2:78" ht="15.75" x14ac:dyDescent="0.25">
      <c r="C14" s="9" t="str">
        <f>INDEX(SEK!$C$5:$C$200,MATCH($D14,SEK!$D$5:$D$200,0))</f>
        <v>OIS</v>
      </c>
      <c r="D14" s="9" t="str">
        <f>SEK!$D14</f>
        <v>SEKAMTNS5Y=</v>
      </c>
      <c r="E14" s="25" t="str">
        <f>INDEX(SEK!$B$5:$B$200,MATCH($D14,SEK!$D$5:$D$200,0))</f>
        <v>5Y</v>
      </c>
      <c r="F14" s="25">
        <f>INDEX(SEK!$N$5:$N$200,MATCH($D14,SEK!$D$5:$D$200,0))</f>
        <v>0</v>
      </c>
      <c r="G14" s="26">
        <f>INDEX(SEK!$O$5:$O$200,MATCH($D14,SEK!$D$5:$D$200,0))</f>
        <v>41204</v>
      </c>
      <c r="H14" s="25"/>
      <c r="I14" s="25">
        <f>INDEX(SEK!$H$5:$H$200,MATCH($D14,SEK!$D$5:$D$200,0))</f>
        <v>1</v>
      </c>
      <c r="J14" s="25">
        <f>INDEX(SEK!$I$5:$I$200,MATCH($D14,SEK!$D$5:$D$200,0))</f>
        <v>1</v>
      </c>
      <c r="K14" s="25">
        <f>INDEX(SEK!$J$5:$J$200,MATCH($D14,SEK!$D$5:$D$200,0))</f>
        <v>1</v>
      </c>
      <c r="L14" s="25">
        <f>INDEX(SEK!$K$5:$K$200,MATCH($D14,SEK!$D$5:$D$200,0))</f>
        <v>1</v>
      </c>
      <c r="M14" s="25" t="str">
        <f>INDEX(SEK!$L$5:$L$200,MATCH($D14,SEK!$D$5:$D$200,0))</f>
        <v>MID</v>
      </c>
      <c r="P14" s="9" t="str">
        <f>INDEX(USD!$C$5:$C$254,MATCH($Q14,USD!$D$5:$D$254,0))</f>
        <v>OIS</v>
      </c>
      <c r="Q14" s="9" t="str">
        <f>USD!$D14</f>
        <v>USD10MOIS=ICAP</v>
      </c>
      <c r="R14" s="25" t="str">
        <f>INDEX(USD!$B$5:$B$254,MATCH($Q14,USD!$D$5:$D$254,0))</f>
        <v>10M</v>
      </c>
      <c r="S14" s="25">
        <f>INDEX(USD!$N$5:$N$254,MATCH($Q14,USD!$D$5:$D$254,0))</f>
        <v>0</v>
      </c>
      <c r="T14" s="26">
        <f>INDEX(USD!$O$5:$O$254,MATCH($Q14,USD!$D$5:$D$254,0))</f>
        <v>37112</v>
      </c>
      <c r="U14" s="25"/>
      <c r="V14" s="25">
        <f>INDEX(USD!$H$5:$H$254,MATCH($Q14,USD!$D$5:$D$254,0))</f>
        <v>1</v>
      </c>
      <c r="W14" s="25">
        <f>INDEX(USD!$I$5:$I$254,MATCH($Q14,USD!$D$5:$D$254,0))</f>
        <v>1</v>
      </c>
      <c r="X14" s="25">
        <f>INDEX(USD!$J$5:$J$254,MATCH($Q14,USD!$D$5:$D$254,0))</f>
        <v>1</v>
      </c>
      <c r="Y14" s="25">
        <f>INDEX(USD!$K$5:$K$254,MATCH($Q14,USD!$D$5:$D$254,0))</f>
        <v>1</v>
      </c>
      <c r="Z14" s="25" t="str">
        <f>INDEX(USD!$L$5:$L$254,MATCH($Q14,USD!$D$5:$D$254,0))</f>
        <v>MID</v>
      </c>
      <c r="AB14" s="8" t="s">
        <v>33</v>
      </c>
      <c r="AC14" s="8" t="s">
        <v>51</v>
      </c>
      <c r="AD14" s="8" t="s">
        <v>52</v>
      </c>
      <c r="AE14" s="8" t="s">
        <v>0</v>
      </c>
      <c r="AF14" s="8" t="s">
        <v>229</v>
      </c>
      <c r="AG14" s="8" t="s">
        <v>555</v>
      </c>
      <c r="AH14" s="8" t="s">
        <v>554</v>
      </c>
      <c r="AI14" s="8" t="s">
        <v>556</v>
      </c>
      <c r="AJ14" s="8" t="s">
        <v>557</v>
      </c>
      <c r="AK14" s="8" t="s">
        <v>558</v>
      </c>
      <c r="AL14" s="8" t="s">
        <v>559</v>
      </c>
      <c r="AM14" s="8" t="s">
        <v>553</v>
      </c>
      <c r="AP14" s="9" t="str">
        <f>INDEX(EUR!$C$5:$C$234,MATCH($AQ14,EUR!$D$5:$D$234,0))</f>
        <v>OIS</v>
      </c>
      <c r="AQ14" s="9" t="str">
        <f>EUR!$D14</f>
        <v>EUREON7M=</v>
      </c>
      <c r="AR14" s="25" t="str">
        <f>INDEX(EUR!$B$5:$B$234,MATCH($AQ14,EUR!$D$5:$D$234,0))</f>
        <v>7M</v>
      </c>
      <c r="AS14" s="25">
        <f>INDEX(EUR!$N$5:$N$234,MATCH($AQ14,EUR!$D$5:$D$234,0))</f>
        <v>0</v>
      </c>
      <c r="AT14" s="26">
        <f>INDEX(EUR!$O$5:$O$234,MATCH($AQ14,EUR!$D$5:$D$234,0))</f>
        <v>36229</v>
      </c>
      <c r="AU14" s="25"/>
      <c r="AV14" s="25">
        <f>INDEX(EUR!$H$5:$H$234,MATCH($AQ14,EUR!$D$5:$D$234,0))</f>
        <v>1</v>
      </c>
      <c r="AW14" s="25">
        <f>INDEX(EUR!$I$5:$I$234,MATCH($AQ14,EUR!$D$5:$D$234,0))</f>
        <v>1</v>
      </c>
      <c r="AX14" s="25">
        <f>INDEX(EUR!$J$5:$J$234,MATCH($AQ14,EUR!$D$5:$D$234,0))</f>
        <v>1</v>
      </c>
      <c r="AY14" s="25">
        <f>INDEX(EUR!$K$5:$K$234,MATCH($AQ14,EUR!$D$5:$D$234,0))</f>
        <v>1</v>
      </c>
      <c r="AZ14" s="25" t="str">
        <f>INDEX(EUR!$L$5:$L$234,MATCH($AQ14,EUR!$D$5:$D$234,0))</f>
        <v>MID</v>
      </c>
      <c r="BC14" s="9" t="str">
        <f>INDEX(DKK!$C$5:$C$201,MATCH($BD14,DKK!$D$5:$D$201,0))</f>
        <v>OIS</v>
      </c>
      <c r="BD14" s="9" t="str">
        <f>DKK!$D14</f>
        <v>DKKAMTNC5Y=</v>
      </c>
      <c r="BE14" s="25" t="str">
        <f>INDEX(DKK!$B$5:$B$201,MATCH($BD14,DKK!$D$5:$D$201,0))</f>
        <v>5Y</v>
      </c>
      <c r="BF14" s="25">
        <f>INDEX(DKK!$N$5:$N$201,MATCH($BD14,DKK!$D$5:$D$201,0))</f>
        <v>0</v>
      </c>
      <c r="BG14" s="26">
        <f>INDEX(DKK!$O$5:$O$201,MATCH($BD14,DKK!$D$5:$D$201,0))</f>
        <v>41374</v>
      </c>
      <c r="BH14" s="25"/>
      <c r="BI14" s="25">
        <f>INDEX(DKK!$H$5:$H$201,MATCH($BD14,DKK!$D$5:$D$201,0))</f>
        <v>1</v>
      </c>
      <c r="BJ14" s="25">
        <f>INDEX(DKK!$I$5:$I$201,MATCH($BD14,DKK!$D$5:$D$201,0))</f>
        <v>1</v>
      </c>
      <c r="BK14" s="25">
        <f>INDEX(DKK!$J$5:$J$201,MATCH($BD14,DKK!$D$5:$D$201,0))</f>
        <v>1</v>
      </c>
      <c r="BL14" s="25">
        <f>INDEX(DKK!$K$5:$K$201,MATCH($BD14,DKK!$D$5:$D$201,0))</f>
        <v>1</v>
      </c>
      <c r="BM14" s="25" t="str">
        <f>INDEX(DKK!$L$5:$L$201,MATCH($BD14,DKK!$D$5:$D$201,0))</f>
        <v>MID</v>
      </c>
      <c r="BP14" s="9" t="str">
        <f>INDEX(GBP!$C$5:$C$200,MATCH($BQ14,GBP!$D$5:$D$200,0))</f>
        <v>OIS</v>
      </c>
      <c r="BQ14" s="9" t="str">
        <f>GBP!$D14</f>
        <v>GBP8MOIS=</v>
      </c>
      <c r="BR14" s="25" t="str">
        <f>INDEX(GBP!$B$5:$B$200,MATCH($BQ14,GBP!$D$5:$D$200,0))</f>
        <v>8M</v>
      </c>
      <c r="BS14" s="25">
        <f>INDEX(GBP!$N$5:$N$200,MATCH($BQ14,GBP!$D$5:$D$200,0))</f>
        <v>0</v>
      </c>
      <c r="BT14" s="26">
        <f>INDEX(GBP!$O$5:$O$200,MATCH($BQ14,GBP!$D$5:$D$200,0))</f>
        <v>39317</v>
      </c>
      <c r="BU14" s="25"/>
      <c r="BV14" s="25">
        <f>INDEX(GBP!$H$5:$H$200,MATCH($BQ14,GBP!$D$5:$D$200,0))</f>
        <v>1</v>
      </c>
      <c r="BW14" s="25">
        <f>INDEX(GBP!$I$5:$I$200,MATCH($BQ14,GBP!$D$5:$D$200,0))</f>
        <v>1</v>
      </c>
      <c r="BX14" s="25">
        <f>INDEX(GBP!$J$5:$J$200,MATCH($BQ14,GBP!$D$5:$D$200,0))</f>
        <v>1</v>
      </c>
      <c r="BY14" s="25">
        <f>INDEX(GBP!$K$5:$K$200,MATCH($BQ14,GBP!$D$5:$D$200,0))</f>
        <v>1</v>
      </c>
      <c r="BZ14" s="25" t="str">
        <f>INDEX(GBP!$L$5:$L$200,MATCH($BQ14,GBP!$D$5:$D$200,0))</f>
        <v>MID</v>
      </c>
    </row>
    <row r="15" spans="2:78" x14ac:dyDescent="0.25">
      <c r="C15" s="9" t="str">
        <f>INDEX(SEK!$C$5:$C$200,MATCH($D15,SEK!$D$5:$D$200,0))</f>
        <v>OIS</v>
      </c>
      <c r="D15" s="9" t="str">
        <f>SEK!$D15</f>
        <v>SEKAMTNS6Y=</v>
      </c>
      <c r="E15" s="25" t="str">
        <f>INDEX(SEK!$B$5:$B$200,MATCH($D15,SEK!$D$5:$D$200,0))</f>
        <v>6Y</v>
      </c>
      <c r="F15" s="25">
        <f>INDEX(SEK!$N$5:$N$200,MATCH($D15,SEK!$D$5:$D$200,0))</f>
        <v>0</v>
      </c>
      <c r="G15" s="26">
        <f>INDEX(SEK!$O$5:$O$200,MATCH($D15,SEK!$D$5:$D$200,0))</f>
        <v>41204</v>
      </c>
      <c r="H15" s="25"/>
      <c r="I15" s="25">
        <f>INDEX(SEK!$H$5:$H$200,MATCH($D15,SEK!$D$5:$D$200,0))</f>
        <v>1</v>
      </c>
      <c r="J15" s="25">
        <f>INDEX(SEK!$I$5:$I$200,MATCH($D15,SEK!$D$5:$D$200,0))</f>
        <v>1</v>
      </c>
      <c r="K15" s="25">
        <f>INDEX(SEK!$J$5:$J$200,MATCH($D15,SEK!$D$5:$D$200,0))</f>
        <v>1</v>
      </c>
      <c r="L15" s="25">
        <f>INDEX(SEK!$K$5:$K$200,MATCH($D15,SEK!$D$5:$D$200,0))</f>
        <v>1</v>
      </c>
      <c r="M15" s="25" t="str">
        <f>INDEX(SEK!$L$5:$L$200,MATCH($D15,SEK!$D$5:$D$200,0))</f>
        <v>MID</v>
      </c>
      <c r="P15" s="9" t="str">
        <f>INDEX(USD!$C$5:$C$254,MATCH($Q15,USD!$D$5:$D$254,0))</f>
        <v>OIS</v>
      </c>
      <c r="Q15" s="9" t="str">
        <f>USD!$D15</f>
        <v>USD11MOIS=ICAP</v>
      </c>
      <c r="R15" s="25" t="str">
        <f>INDEX(USD!$B$5:$B$254,MATCH($Q15,USD!$D$5:$D$254,0))</f>
        <v>11M</v>
      </c>
      <c r="S15" s="25">
        <f>INDEX(USD!$N$5:$N$254,MATCH($Q15,USD!$D$5:$D$254,0))</f>
        <v>0</v>
      </c>
      <c r="T15" s="26">
        <f>INDEX(USD!$O$5:$O$254,MATCH($Q15,USD!$D$5:$D$254,0))</f>
        <v>37112</v>
      </c>
      <c r="U15" s="25"/>
      <c r="V15" s="25">
        <f>INDEX(USD!$H$5:$H$254,MATCH($Q15,USD!$D$5:$D$254,0))</f>
        <v>1</v>
      </c>
      <c r="W15" s="25">
        <f>INDEX(USD!$I$5:$I$254,MATCH($Q15,USD!$D$5:$D$254,0))</f>
        <v>1</v>
      </c>
      <c r="X15" s="25">
        <f>INDEX(USD!$J$5:$J$254,MATCH($Q15,USD!$D$5:$D$254,0))</f>
        <v>1</v>
      </c>
      <c r="Y15" s="25">
        <f>INDEX(USD!$K$5:$K$254,MATCH($Q15,USD!$D$5:$D$254,0))</f>
        <v>1</v>
      </c>
      <c r="Z15" s="25" t="str">
        <f>INDEX(USD!$L$5:$L$254,MATCH($Q15,USD!$D$5:$D$254,0))</f>
        <v>MID</v>
      </c>
      <c r="AC15" s="9" t="str">
        <f>INDEX(NOK!$C$5:$C$199,MATCH($AD15,NOK!$D$5:$D$199,0))</f>
        <v>FRA</v>
      </c>
      <c r="AD15" s="9" t="str">
        <f>NOK!$D10</f>
        <v>NOK3F1=</v>
      </c>
      <c r="AE15" s="25">
        <f>INDEX(NOK!$B$5:$B$199,MATCH($AD15,NOK!$D$5:$D$199,0))</f>
        <v>1</v>
      </c>
      <c r="AF15" s="25" t="str">
        <f>INDEX(NOK!$N$5:$N$199,MATCH($AD15,NOK!$D$5:$D$199,0))</f>
        <v>3M</v>
      </c>
      <c r="AG15" s="26">
        <f>INDEX(NOK!$O$5:$O$199,MATCH($AD15,NOK!$D$5:$D$199,0))</f>
        <v>34705</v>
      </c>
      <c r="AH15" s="25"/>
      <c r="AI15" s="25">
        <f>INDEX(NOK!$H$5:$H$199,MATCH($AD15,NOK!$D$5:$D$199,0))</f>
        <v>1</v>
      </c>
      <c r="AJ15" s="25">
        <f>INDEX(NOK!$I$5:$I$199,MATCH($AD15,NOK!$D$5:$D$199,0))</f>
        <v>1</v>
      </c>
      <c r="AK15" s="25">
        <f>INDEX(NOK!$J$5:$J$199,MATCH($AD15,NOK!$D$5:$D$199,0))</f>
        <v>1</v>
      </c>
      <c r="AL15" s="25">
        <f>INDEX(NOK!$K$5:$K$199,MATCH($AD15,NOK!$D$5:$D$199,0))</f>
        <v>1</v>
      </c>
      <c r="AM15" s="25" t="str">
        <f>INDEX(NOK!$L$5:$L$199,MATCH($AD15,NOK!$D$5:$D$199,0))</f>
        <v>MID</v>
      </c>
      <c r="AP15" s="9" t="str">
        <f>INDEX(EUR!$C$5:$C$234,MATCH($AQ15,EUR!$D$5:$D$234,0))</f>
        <v>OIS</v>
      </c>
      <c r="AQ15" s="9" t="str">
        <f>EUR!$D15</f>
        <v>EUREON8M=</v>
      </c>
      <c r="AR15" s="25" t="str">
        <f>INDEX(EUR!$B$5:$B$234,MATCH($AQ15,EUR!$D$5:$D$234,0))</f>
        <v>8M</v>
      </c>
      <c r="AS15" s="25">
        <f>INDEX(EUR!$N$5:$N$234,MATCH($AQ15,EUR!$D$5:$D$234,0))</f>
        <v>0</v>
      </c>
      <c r="AT15" s="26">
        <f>INDEX(EUR!$O$5:$O$234,MATCH($AQ15,EUR!$D$5:$D$234,0))</f>
        <v>36229</v>
      </c>
      <c r="AU15" s="25"/>
      <c r="AV15" s="25">
        <f>INDEX(EUR!$H$5:$H$234,MATCH($AQ15,EUR!$D$5:$D$234,0))</f>
        <v>1</v>
      </c>
      <c r="AW15" s="25">
        <f>INDEX(EUR!$I$5:$I$234,MATCH($AQ15,EUR!$D$5:$D$234,0))</f>
        <v>1</v>
      </c>
      <c r="AX15" s="25">
        <f>INDEX(EUR!$J$5:$J$234,MATCH($AQ15,EUR!$D$5:$D$234,0))</f>
        <v>1</v>
      </c>
      <c r="AY15" s="25">
        <f>INDEX(EUR!$K$5:$K$234,MATCH($AQ15,EUR!$D$5:$D$234,0))</f>
        <v>1</v>
      </c>
      <c r="AZ15" s="25" t="str">
        <f>INDEX(EUR!$L$5:$L$234,MATCH($AQ15,EUR!$D$5:$D$234,0))</f>
        <v>MID</v>
      </c>
      <c r="BP15" s="9" t="str">
        <f>INDEX(GBP!$C$5:$C$200,MATCH($BQ15,GBP!$D$5:$D$200,0))</f>
        <v>OIS</v>
      </c>
      <c r="BQ15" s="9" t="str">
        <f>GBP!$D15</f>
        <v>GBP9MOIS=</v>
      </c>
      <c r="BR15" s="25" t="str">
        <f>INDEX(GBP!$B$5:$B$200,MATCH($BQ15,GBP!$D$5:$D$200,0))</f>
        <v>9M</v>
      </c>
      <c r="BS15" s="25">
        <f>INDEX(GBP!$N$5:$N$200,MATCH($BQ15,GBP!$D$5:$D$200,0))</f>
        <v>0</v>
      </c>
      <c r="BT15" s="26">
        <f>INDEX(GBP!$O$5:$O$200,MATCH($BQ15,GBP!$D$5:$D$200,0))</f>
        <v>39322</v>
      </c>
      <c r="BU15" s="25"/>
      <c r="BV15" s="25">
        <f>INDEX(GBP!$H$5:$H$200,MATCH($BQ15,GBP!$D$5:$D$200,0))</f>
        <v>1</v>
      </c>
      <c r="BW15" s="25">
        <f>INDEX(GBP!$I$5:$I$200,MATCH($BQ15,GBP!$D$5:$D$200,0))</f>
        <v>1</v>
      </c>
      <c r="BX15" s="25">
        <f>INDEX(GBP!$J$5:$J$200,MATCH($BQ15,GBP!$D$5:$D$200,0))</f>
        <v>1</v>
      </c>
      <c r="BY15" s="25">
        <f>INDEX(GBP!$K$5:$K$200,MATCH($BQ15,GBP!$D$5:$D$200,0))</f>
        <v>1</v>
      </c>
      <c r="BZ15" s="25" t="str">
        <f>INDEX(GBP!$L$5:$L$200,MATCH($BQ15,GBP!$D$5:$D$200,0))</f>
        <v>MID</v>
      </c>
    </row>
    <row r="16" spans="2:78" ht="15.75" x14ac:dyDescent="0.25">
      <c r="C16" s="9" t="str">
        <f>INDEX(SEK!$C$5:$C$200,MATCH($D16,SEK!$D$5:$D$200,0))</f>
        <v>OIS</v>
      </c>
      <c r="D16" s="9" t="str">
        <f>SEK!$D16</f>
        <v>SEKAMTNS7Y=</v>
      </c>
      <c r="E16" s="25" t="str">
        <f>INDEX(SEK!$B$5:$B$200,MATCH($D16,SEK!$D$5:$D$200,0))</f>
        <v>7Y</v>
      </c>
      <c r="F16" s="25">
        <f>INDEX(SEK!$N$5:$N$200,MATCH($D16,SEK!$D$5:$D$200,0))</f>
        <v>0</v>
      </c>
      <c r="G16" s="26">
        <f>INDEX(SEK!$O$5:$O$200,MATCH($D16,SEK!$D$5:$D$200,0))</f>
        <v>41204</v>
      </c>
      <c r="H16" s="25"/>
      <c r="I16" s="25">
        <f>INDEX(SEK!$H$5:$H$200,MATCH($D16,SEK!$D$5:$D$200,0))</f>
        <v>1</v>
      </c>
      <c r="J16" s="25">
        <f>INDEX(SEK!$I$5:$I$200,MATCH($D16,SEK!$D$5:$D$200,0))</f>
        <v>1</v>
      </c>
      <c r="K16" s="25">
        <f>INDEX(SEK!$J$5:$J$200,MATCH($D16,SEK!$D$5:$D$200,0))</f>
        <v>1</v>
      </c>
      <c r="L16" s="25">
        <f>INDEX(SEK!$K$5:$K$200,MATCH($D16,SEK!$D$5:$D$200,0))</f>
        <v>1</v>
      </c>
      <c r="M16" s="25" t="str">
        <f>INDEX(SEK!$L$5:$L$200,MATCH($D16,SEK!$D$5:$D$200,0))</f>
        <v>MID</v>
      </c>
      <c r="P16" s="9" t="str">
        <f>INDEX(USD!$C$5:$C$254,MATCH($Q16,USD!$D$5:$D$254,0))</f>
        <v>OIS</v>
      </c>
      <c r="Q16" s="9" t="str">
        <f>USD!$D16</f>
        <v>USD1YOIS=ICAP</v>
      </c>
      <c r="R16" s="25" t="str">
        <f>INDEX(USD!$B$5:$B$254,MATCH($Q16,USD!$D$5:$D$254,0))</f>
        <v>1Y</v>
      </c>
      <c r="S16" s="25">
        <f>INDEX(USD!$N$5:$N$254,MATCH($Q16,USD!$D$5:$D$254,0))</f>
        <v>0</v>
      </c>
      <c r="T16" s="26">
        <f>INDEX(USD!$O$5:$O$254,MATCH($Q16,USD!$D$5:$D$254,0))</f>
        <v>37112</v>
      </c>
      <c r="U16" s="25"/>
      <c r="V16" s="25">
        <f>INDEX(USD!$H$5:$H$254,MATCH($Q16,USD!$D$5:$D$254,0))</f>
        <v>1</v>
      </c>
      <c r="W16" s="25">
        <f>INDEX(USD!$I$5:$I$254,MATCH($Q16,USD!$D$5:$D$254,0))</f>
        <v>1</v>
      </c>
      <c r="X16" s="25">
        <f>INDEX(USD!$J$5:$J$254,MATCH($Q16,USD!$D$5:$D$254,0))</f>
        <v>1</v>
      </c>
      <c r="Y16" s="25">
        <f>INDEX(USD!$K$5:$K$254,MATCH($Q16,USD!$D$5:$D$254,0))</f>
        <v>1</v>
      </c>
      <c r="Z16" s="25" t="str">
        <f>INDEX(USD!$L$5:$L$254,MATCH($Q16,USD!$D$5:$D$254,0))</f>
        <v>MID</v>
      </c>
      <c r="AC16" s="9" t="str">
        <f>INDEX(NOK!$C$5:$C$199,MATCH($AD16,NOK!$D$5:$D$199,0))</f>
        <v>FRA</v>
      </c>
      <c r="AD16" s="9" t="str">
        <f>NOK!$D11</f>
        <v>NOK3F2=</v>
      </c>
      <c r="AE16" s="25">
        <f>INDEX(NOK!$B$5:$B$199,MATCH($AD16,NOK!$D$5:$D$199,0))</f>
        <v>2</v>
      </c>
      <c r="AF16" s="25" t="str">
        <f>INDEX(NOK!$N$5:$N$199,MATCH($AD16,NOK!$D$5:$D$199,0))</f>
        <v>3M</v>
      </c>
      <c r="AG16" s="26">
        <f>INDEX(NOK!$O$5:$O$199,MATCH($AD16,NOK!$D$5:$D$199,0))</f>
        <v>34705</v>
      </c>
      <c r="AH16" s="25"/>
      <c r="AI16" s="25">
        <f>INDEX(NOK!$H$5:$H$199,MATCH($AD16,NOK!$D$5:$D$199,0))</f>
        <v>1</v>
      </c>
      <c r="AJ16" s="25">
        <f>INDEX(NOK!$I$5:$I$199,MATCH($AD16,NOK!$D$5:$D$199,0))</f>
        <v>1</v>
      </c>
      <c r="AK16" s="25">
        <f>INDEX(NOK!$J$5:$J$199,MATCH($AD16,NOK!$D$5:$D$199,0))</f>
        <v>1</v>
      </c>
      <c r="AL16" s="25">
        <f>INDEX(NOK!$K$5:$K$199,MATCH($AD16,NOK!$D$5:$D$199,0))</f>
        <v>1</v>
      </c>
      <c r="AM16" s="25" t="str">
        <f>INDEX(NOK!$L$5:$L$199,MATCH($AD16,NOK!$D$5:$D$199,0))</f>
        <v>MID</v>
      </c>
      <c r="AP16" s="9" t="str">
        <f>INDEX(EUR!$C$5:$C$234,MATCH($AQ16,EUR!$D$5:$D$234,0))</f>
        <v>OIS</v>
      </c>
      <c r="AQ16" s="9" t="str">
        <f>EUR!$D16</f>
        <v>EUREON9M=</v>
      </c>
      <c r="AR16" s="25" t="str">
        <f>INDEX(EUR!$B$5:$B$234,MATCH($AQ16,EUR!$D$5:$D$234,0))</f>
        <v>9M</v>
      </c>
      <c r="AS16" s="25">
        <f>INDEX(EUR!$N$5:$N$234,MATCH($AQ16,EUR!$D$5:$D$234,0))</f>
        <v>0</v>
      </c>
      <c r="AT16" s="26">
        <f>INDEX(EUR!$O$5:$O$234,MATCH($AQ16,EUR!$D$5:$D$234,0))</f>
        <v>36164</v>
      </c>
      <c r="AU16" s="25"/>
      <c r="AV16" s="25">
        <f>INDEX(EUR!$H$5:$H$234,MATCH($AQ16,EUR!$D$5:$D$234,0))</f>
        <v>1</v>
      </c>
      <c r="AW16" s="25">
        <f>INDEX(EUR!$I$5:$I$234,MATCH($AQ16,EUR!$D$5:$D$234,0))</f>
        <v>1</v>
      </c>
      <c r="AX16" s="25">
        <f>INDEX(EUR!$J$5:$J$234,MATCH($AQ16,EUR!$D$5:$D$234,0))</f>
        <v>1</v>
      </c>
      <c r="AY16" s="25">
        <f>INDEX(EUR!$K$5:$K$234,MATCH($AQ16,EUR!$D$5:$D$234,0))</f>
        <v>1</v>
      </c>
      <c r="AZ16" s="25" t="str">
        <f>INDEX(EUR!$L$5:$L$234,MATCH($AQ16,EUR!$D$5:$D$234,0))</f>
        <v>MID</v>
      </c>
      <c r="BB16" s="8" t="s">
        <v>2</v>
      </c>
      <c r="BC16" s="8" t="s">
        <v>51</v>
      </c>
      <c r="BD16" s="8" t="s">
        <v>52</v>
      </c>
      <c r="BE16" s="8" t="s">
        <v>0</v>
      </c>
      <c r="BF16" s="8" t="s">
        <v>229</v>
      </c>
      <c r="BG16" s="8" t="s">
        <v>555</v>
      </c>
      <c r="BH16" s="8" t="s">
        <v>554</v>
      </c>
      <c r="BI16" s="8" t="s">
        <v>556</v>
      </c>
      <c r="BJ16" s="8" t="s">
        <v>557</v>
      </c>
      <c r="BK16" s="8" t="s">
        <v>558</v>
      </c>
      <c r="BL16" s="8" t="s">
        <v>559</v>
      </c>
      <c r="BM16" s="8" t="s">
        <v>553</v>
      </c>
      <c r="BP16" s="9" t="str">
        <f>INDEX(GBP!$C$5:$C$200,MATCH($BQ16,GBP!$D$5:$D$200,0))</f>
        <v>OIS</v>
      </c>
      <c r="BQ16" s="9" t="str">
        <f>GBP!$D16</f>
        <v>GBP10MOIS=</v>
      </c>
      <c r="BR16" s="25" t="str">
        <f>INDEX(GBP!$B$5:$B$200,MATCH($BQ16,GBP!$D$5:$D$200,0))</f>
        <v>10M</v>
      </c>
      <c r="BS16" s="25">
        <f>INDEX(GBP!$N$5:$N$200,MATCH($BQ16,GBP!$D$5:$D$200,0))</f>
        <v>0</v>
      </c>
      <c r="BT16" s="26">
        <f>INDEX(GBP!$O$5:$O$200,MATCH($BQ16,GBP!$D$5:$D$200,0))</f>
        <v>39322</v>
      </c>
      <c r="BU16" s="25"/>
      <c r="BV16" s="25">
        <f>INDEX(GBP!$H$5:$H$200,MATCH($BQ16,GBP!$D$5:$D$200,0))</f>
        <v>1</v>
      </c>
      <c r="BW16" s="25">
        <f>INDEX(GBP!$I$5:$I$200,MATCH($BQ16,GBP!$D$5:$D$200,0))</f>
        <v>1</v>
      </c>
      <c r="BX16" s="25">
        <f>INDEX(GBP!$J$5:$J$200,MATCH($BQ16,GBP!$D$5:$D$200,0))</f>
        <v>1</v>
      </c>
      <c r="BY16" s="25">
        <f>INDEX(GBP!$K$5:$K$200,MATCH($BQ16,GBP!$D$5:$D$200,0))</f>
        <v>1</v>
      </c>
      <c r="BZ16" s="25" t="str">
        <f>INDEX(GBP!$L$5:$L$200,MATCH($BQ16,GBP!$D$5:$D$200,0))</f>
        <v>MID</v>
      </c>
    </row>
    <row r="17" spans="2:78" x14ac:dyDescent="0.25">
      <c r="C17" s="9" t="str">
        <f>INDEX(SEK!$C$5:$C$200,MATCH($D17,SEK!$D$5:$D$200,0))</f>
        <v>OIS</v>
      </c>
      <c r="D17" s="9" t="str">
        <f>SEK!$D17</f>
        <v>SEKAMTNS8Y=</v>
      </c>
      <c r="E17" s="25" t="str">
        <f>INDEX(SEK!$B$5:$B$200,MATCH($D17,SEK!$D$5:$D$200,0))</f>
        <v>8Y</v>
      </c>
      <c r="F17" s="25">
        <f>INDEX(SEK!$N$5:$N$200,MATCH($D17,SEK!$D$5:$D$200,0))</f>
        <v>0</v>
      </c>
      <c r="G17" s="26">
        <f>INDEX(SEK!$O$5:$O$200,MATCH($D17,SEK!$D$5:$D$200,0))</f>
        <v>41204</v>
      </c>
      <c r="H17" s="25"/>
      <c r="I17" s="25">
        <f>INDEX(SEK!$H$5:$H$200,MATCH($D17,SEK!$D$5:$D$200,0))</f>
        <v>1</v>
      </c>
      <c r="J17" s="25">
        <f>INDEX(SEK!$I$5:$I$200,MATCH($D17,SEK!$D$5:$D$200,0))</f>
        <v>1</v>
      </c>
      <c r="K17" s="25">
        <f>INDEX(SEK!$J$5:$J$200,MATCH($D17,SEK!$D$5:$D$200,0))</f>
        <v>1</v>
      </c>
      <c r="L17" s="25">
        <f>INDEX(SEK!$K$5:$K$200,MATCH($D17,SEK!$D$5:$D$200,0))</f>
        <v>1</v>
      </c>
      <c r="M17" s="25" t="str">
        <f>INDEX(SEK!$L$5:$L$200,MATCH($D17,SEK!$D$5:$D$200,0))</f>
        <v>MID</v>
      </c>
      <c r="P17" s="9" t="str">
        <f>INDEX(USD!$C$5:$C$254,MATCH($Q17,USD!$D$5:$D$254,0))</f>
        <v>OIS</v>
      </c>
      <c r="Q17" s="9" t="str">
        <f>USD!$D17</f>
        <v>USD15MOIS=ICAP</v>
      </c>
      <c r="R17" s="25" t="str">
        <f>INDEX(USD!$B$5:$B$254,MATCH($Q17,USD!$D$5:$D$254,0))</f>
        <v>15M</v>
      </c>
      <c r="S17" s="25">
        <f>INDEX(USD!$N$5:$N$254,MATCH($Q17,USD!$D$5:$D$254,0))</f>
        <v>0</v>
      </c>
      <c r="T17" s="26">
        <f>INDEX(USD!$O$5:$O$254,MATCH($Q17,USD!$D$5:$D$254,0))</f>
        <v>37112</v>
      </c>
      <c r="U17" s="25"/>
      <c r="V17" s="25">
        <f>INDEX(USD!$H$5:$H$254,MATCH($Q17,USD!$D$5:$D$254,0))</f>
        <v>1</v>
      </c>
      <c r="W17" s="25">
        <f>INDEX(USD!$I$5:$I$254,MATCH($Q17,USD!$D$5:$D$254,0))</f>
        <v>1</v>
      </c>
      <c r="X17" s="25">
        <f>INDEX(USD!$J$5:$J$254,MATCH($Q17,USD!$D$5:$D$254,0))</f>
        <v>1</v>
      </c>
      <c r="Y17" s="25">
        <f>INDEX(USD!$K$5:$K$254,MATCH($Q17,USD!$D$5:$D$254,0))</f>
        <v>1</v>
      </c>
      <c r="Z17" s="25" t="str">
        <f>INDEX(USD!$L$5:$L$254,MATCH($Q17,USD!$D$5:$D$254,0))</f>
        <v>MID</v>
      </c>
      <c r="AC17" s="9" t="str">
        <f>INDEX(NOK!$C$5:$C$199,MATCH($AD17,NOK!$D$5:$D$199,0))</f>
        <v>FRA</v>
      </c>
      <c r="AD17" s="9" t="str">
        <f>NOK!$D12</f>
        <v>NOK3F3=</v>
      </c>
      <c r="AE17" s="25">
        <f>INDEX(NOK!$B$5:$B$199,MATCH($AD17,NOK!$D$5:$D$199,0))</f>
        <v>3</v>
      </c>
      <c r="AF17" s="25" t="str">
        <f>INDEX(NOK!$N$5:$N$199,MATCH($AD17,NOK!$D$5:$D$199,0))</f>
        <v>3M</v>
      </c>
      <c r="AG17" s="26">
        <f>INDEX(NOK!$O$5:$O$199,MATCH($AD17,NOK!$D$5:$D$199,0))</f>
        <v>34705</v>
      </c>
      <c r="AH17" s="25"/>
      <c r="AI17" s="25">
        <f>INDEX(NOK!$H$5:$H$199,MATCH($AD17,NOK!$D$5:$D$199,0))</f>
        <v>1</v>
      </c>
      <c r="AJ17" s="25">
        <f>INDEX(NOK!$I$5:$I$199,MATCH($AD17,NOK!$D$5:$D$199,0))</f>
        <v>1</v>
      </c>
      <c r="AK17" s="25">
        <f>INDEX(NOK!$J$5:$J$199,MATCH($AD17,NOK!$D$5:$D$199,0))</f>
        <v>1</v>
      </c>
      <c r="AL17" s="25">
        <f>INDEX(NOK!$K$5:$K$199,MATCH($AD17,NOK!$D$5:$D$199,0))</f>
        <v>1</v>
      </c>
      <c r="AM17" s="25" t="str">
        <f>INDEX(NOK!$L$5:$L$199,MATCH($AD17,NOK!$D$5:$D$199,0))</f>
        <v>MID</v>
      </c>
      <c r="AP17" s="9" t="str">
        <f>INDEX(EUR!$C$5:$C$234,MATCH($AQ17,EUR!$D$5:$D$234,0))</f>
        <v>OIS</v>
      </c>
      <c r="AQ17" s="9" t="str">
        <f>EUR!$D17</f>
        <v>EUREON10M=</v>
      </c>
      <c r="AR17" s="25" t="str">
        <f>INDEX(EUR!$B$5:$B$234,MATCH($AQ17,EUR!$D$5:$D$234,0))</f>
        <v>10M</v>
      </c>
      <c r="AS17" s="25">
        <f>INDEX(EUR!$N$5:$N$234,MATCH($AQ17,EUR!$D$5:$D$234,0))</f>
        <v>0</v>
      </c>
      <c r="AT17" s="26">
        <f>INDEX(EUR!$O$5:$O$234,MATCH($AQ17,EUR!$D$5:$D$234,0))</f>
        <v>36229</v>
      </c>
      <c r="AU17" s="25"/>
      <c r="AV17" s="25">
        <f>INDEX(EUR!$H$5:$H$234,MATCH($AQ17,EUR!$D$5:$D$234,0))</f>
        <v>1</v>
      </c>
      <c r="AW17" s="25">
        <f>INDEX(EUR!$I$5:$I$234,MATCH($AQ17,EUR!$D$5:$D$234,0))</f>
        <v>1</v>
      </c>
      <c r="AX17" s="25">
        <f>INDEX(EUR!$J$5:$J$234,MATCH($AQ17,EUR!$D$5:$D$234,0))</f>
        <v>1</v>
      </c>
      <c r="AY17" s="25">
        <f>INDEX(EUR!$K$5:$K$234,MATCH($AQ17,EUR!$D$5:$D$234,0))</f>
        <v>1</v>
      </c>
      <c r="AZ17" s="25" t="str">
        <f>INDEX(EUR!$L$5:$L$234,MATCH($AQ17,EUR!$D$5:$D$234,0))</f>
        <v>MID</v>
      </c>
      <c r="BC17" s="9" t="str">
        <f>INDEX(DKK!$C$5:$C$201,MATCH($BD17,DKK!$D$5:$D$201,0))</f>
        <v>IBOR</v>
      </c>
      <c r="BD17" s="9" t="str">
        <f>DKK!$D15</f>
        <v>DKKAMTNC=</v>
      </c>
      <c r="BE17" s="25" t="str">
        <f>INDEX(DKK!$B$5:$B$201,MATCH($BD17,DKK!$D$5:$D$201,0))</f>
        <v>TN</v>
      </c>
      <c r="BF17" s="25">
        <f>INDEX(DKK!$N$5:$N$201,MATCH($BD17,DKK!$D$5:$D$201,0))</f>
        <v>0</v>
      </c>
      <c r="BG17" s="26">
        <f>INDEX(DKK!$O$5:$O$201,MATCH($BD17,DKK!$D$5:$D$201,0))</f>
        <v>43739</v>
      </c>
      <c r="BH17" s="25"/>
      <c r="BI17" s="25">
        <f>INDEX(DKK!$H$5:$H$201,MATCH($BD17,DKK!$D$5:$D$201,0))</f>
        <v>1</v>
      </c>
      <c r="BJ17" s="25">
        <f>INDEX(DKK!$I$5:$I$201,MATCH($BD17,DKK!$D$5:$D$201,0))</f>
        <v>1</v>
      </c>
      <c r="BK17" s="25">
        <f>INDEX(DKK!$J$5:$J$201,MATCH($BD17,DKK!$D$5:$D$201,0))</f>
        <v>1</v>
      </c>
      <c r="BL17" s="25">
        <f>INDEX(DKK!$K$5:$K$201,MATCH($BD17,DKK!$D$5:$D$201,0))</f>
        <v>1</v>
      </c>
      <c r="BM17" s="25" t="str">
        <f>INDEX(DKK!$L$5:$L$201,MATCH($BD17,DKK!$D$5:$D$201,0))</f>
        <v>MID</v>
      </c>
      <c r="BP17" s="9" t="str">
        <f>INDEX(GBP!$C$5:$C$200,MATCH($BQ17,GBP!$D$5:$D$200,0))</f>
        <v>OIS</v>
      </c>
      <c r="BQ17" s="9" t="str">
        <f>GBP!$D17</f>
        <v>GBP11MOIS=</v>
      </c>
      <c r="BR17" s="25" t="str">
        <f>INDEX(GBP!$B$5:$B$200,MATCH($BQ17,GBP!$D$5:$D$200,0))</f>
        <v>11M</v>
      </c>
      <c r="BS17" s="25">
        <f>INDEX(GBP!$N$5:$N$200,MATCH($BQ17,GBP!$D$5:$D$200,0))</f>
        <v>0</v>
      </c>
      <c r="BT17" s="26">
        <f>INDEX(GBP!$O$5:$O$200,MATCH($BQ17,GBP!$D$5:$D$200,0))</f>
        <v>39322</v>
      </c>
      <c r="BU17" s="25"/>
      <c r="BV17" s="25">
        <f>INDEX(GBP!$H$5:$H$200,MATCH($BQ17,GBP!$D$5:$D$200,0))</f>
        <v>1</v>
      </c>
      <c r="BW17" s="25">
        <f>INDEX(GBP!$I$5:$I$200,MATCH($BQ17,GBP!$D$5:$D$200,0))</f>
        <v>1</v>
      </c>
      <c r="BX17" s="25">
        <f>INDEX(GBP!$J$5:$J$200,MATCH($BQ17,GBP!$D$5:$D$200,0))</f>
        <v>1</v>
      </c>
      <c r="BY17" s="25">
        <f>INDEX(GBP!$K$5:$K$200,MATCH($BQ17,GBP!$D$5:$D$200,0))</f>
        <v>1</v>
      </c>
      <c r="BZ17" s="25" t="str">
        <f>INDEX(GBP!$L$5:$L$200,MATCH($BQ17,GBP!$D$5:$D$200,0))</f>
        <v>MID</v>
      </c>
    </row>
    <row r="18" spans="2:78" x14ac:dyDescent="0.25">
      <c r="C18" s="9" t="str">
        <f>INDEX(SEK!$C$5:$C$200,MATCH($D18,SEK!$D$5:$D$200,0))</f>
        <v>OIS</v>
      </c>
      <c r="D18" s="9" t="str">
        <f>SEK!$D18</f>
        <v>SEKAMTNS9Y=</v>
      </c>
      <c r="E18" s="25" t="str">
        <f>INDEX(SEK!$B$5:$B$200,MATCH($D18,SEK!$D$5:$D$200,0))</f>
        <v>9Y</v>
      </c>
      <c r="F18" s="25">
        <f>INDEX(SEK!$N$5:$N$200,MATCH($D18,SEK!$D$5:$D$200,0))</f>
        <v>0</v>
      </c>
      <c r="G18" s="26">
        <f>INDEX(SEK!$O$5:$O$200,MATCH($D18,SEK!$D$5:$D$200,0))</f>
        <v>41204</v>
      </c>
      <c r="H18" s="25"/>
      <c r="I18" s="25">
        <f>INDEX(SEK!$H$5:$H$200,MATCH($D18,SEK!$D$5:$D$200,0))</f>
        <v>1</v>
      </c>
      <c r="J18" s="25">
        <f>INDEX(SEK!$I$5:$I$200,MATCH($D18,SEK!$D$5:$D$200,0))</f>
        <v>1</v>
      </c>
      <c r="K18" s="25">
        <f>INDEX(SEK!$J$5:$J$200,MATCH($D18,SEK!$D$5:$D$200,0))</f>
        <v>1</v>
      </c>
      <c r="L18" s="25">
        <f>INDEX(SEK!$K$5:$K$200,MATCH($D18,SEK!$D$5:$D$200,0))</f>
        <v>1</v>
      </c>
      <c r="M18" s="25" t="str">
        <f>INDEX(SEK!$L$5:$L$200,MATCH($D18,SEK!$D$5:$D$200,0))</f>
        <v>MID</v>
      </c>
      <c r="P18" s="9" t="str">
        <f>INDEX(USD!$C$5:$C$254,MATCH($Q18,USD!$D$5:$D$254,0))</f>
        <v>OIS</v>
      </c>
      <c r="Q18" s="9" t="str">
        <f>USD!$D18</f>
        <v>USD18MOIS=ICAP</v>
      </c>
      <c r="R18" s="25" t="str">
        <f>INDEX(USD!$B$5:$B$254,MATCH($Q18,USD!$D$5:$D$254,0))</f>
        <v>18M</v>
      </c>
      <c r="S18" s="25">
        <f>INDEX(USD!$N$5:$N$254,MATCH($Q18,USD!$D$5:$D$254,0))</f>
        <v>0</v>
      </c>
      <c r="T18" s="26">
        <f>INDEX(USD!$O$5:$O$254,MATCH($Q18,USD!$D$5:$D$254,0))</f>
        <v>37112</v>
      </c>
      <c r="U18" s="25"/>
      <c r="V18" s="25">
        <f>INDEX(USD!$H$5:$H$254,MATCH($Q18,USD!$D$5:$D$254,0))</f>
        <v>1</v>
      </c>
      <c r="W18" s="25">
        <f>INDEX(USD!$I$5:$I$254,MATCH($Q18,USD!$D$5:$D$254,0))</f>
        <v>1</v>
      </c>
      <c r="X18" s="25">
        <f>INDEX(USD!$J$5:$J$254,MATCH($Q18,USD!$D$5:$D$254,0))</f>
        <v>1</v>
      </c>
      <c r="Y18" s="25">
        <f>INDEX(USD!$K$5:$K$254,MATCH($Q18,USD!$D$5:$D$254,0))</f>
        <v>1</v>
      </c>
      <c r="Z18" s="25" t="str">
        <f>INDEX(USD!$L$5:$L$254,MATCH($Q18,USD!$D$5:$D$254,0))</f>
        <v>MID</v>
      </c>
      <c r="AC18" s="9" t="str">
        <f>INDEX(NOK!$C$5:$C$199,MATCH($AD18,NOK!$D$5:$D$199,0))</f>
        <v>FRA</v>
      </c>
      <c r="AD18" s="9" t="str">
        <f>NOK!$D13</f>
        <v>NOK3F4=</v>
      </c>
      <c r="AE18" s="25">
        <f>INDEX(NOK!$B$5:$B$199,MATCH($AD18,NOK!$D$5:$D$199,0))</f>
        <v>4</v>
      </c>
      <c r="AF18" s="25" t="str">
        <f>INDEX(NOK!$N$5:$N$199,MATCH($AD18,NOK!$D$5:$D$199,0))</f>
        <v>3M</v>
      </c>
      <c r="AG18" s="26">
        <f>INDEX(NOK!$O$5:$O$199,MATCH($AD18,NOK!$D$5:$D$199,0))</f>
        <v>34705</v>
      </c>
      <c r="AH18" s="25"/>
      <c r="AI18" s="25">
        <f>INDEX(NOK!$H$5:$H$199,MATCH($AD18,NOK!$D$5:$D$199,0))</f>
        <v>1</v>
      </c>
      <c r="AJ18" s="25">
        <f>INDEX(NOK!$I$5:$I$199,MATCH($AD18,NOK!$D$5:$D$199,0))</f>
        <v>1</v>
      </c>
      <c r="AK18" s="25">
        <f>INDEX(NOK!$J$5:$J$199,MATCH($AD18,NOK!$D$5:$D$199,0))</f>
        <v>1</v>
      </c>
      <c r="AL18" s="25">
        <f>INDEX(NOK!$K$5:$K$199,MATCH($AD18,NOK!$D$5:$D$199,0))</f>
        <v>1</v>
      </c>
      <c r="AM18" s="25" t="str">
        <f>INDEX(NOK!$L$5:$L$199,MATCH($AD18,NOK!$D$5:$D$199,0))</f>
        <v>MID</v>
      </c>
      <c r="AP18" s="9" t="str">
        <f>INDEX(EUR!$C$5:$C$234,MATCH($AQ18,EUR!$D$5:$D$234,0))</f>
        <v>OIS</v>
      </c>
      <c r="AQ18" s="9" t="str">
        <f>EUR!$D18</f>
        <v>EUREON11M=</v>
      </c>
      <c r="AR18" s="25" t="str">
        <f>INDEX(EUR!$B$5:$B$234,MATCH($AQ18,EUR!$D$5:$D$234,0))</f>
        <v>11M</v>
      </c>
      <c r="AS18" s="25">
        <f>INDEX(EUR!$N$5:$N$234,MATCH($AQ18,EUR!$D$5:$D$234,0))</f>
        <v>0</v>
      </c>
      <c r="AT18" s="26">
        <f>INDEX(EUR!$O$5:$O$234,MATCH($AQ18,EUR!$D$5:$D$234,0))</f>
        <v>36229</v>
      </c>
      <c r="AU18" s="25"/>
      <c r="AV18" s="25">
        <f>INDEX(EUR!$H$5:$H$234,MATCH($AQ18,EUR!$D$5:$D$234,0))</f>
        <v>1</v>
      </c>
      <c r="AW18" s="25">
        <f>INDEX(EUR!$I$5:$I$234,MATCH($AQ18,EUR!$D$5:$D$234,0))</f>
        <v>1</v>
      </c>
      <c r="AX18" s="25">
        <f>INDEX(EUR!$J$5:$J$234,MATCH($AQ18,EUR!$D$5:$D$234,0))</f>
        <v>1</v>
      </c>
      <c r="AY18" s="25">
        <f>INDEX(EUR!$K$5:$K$234,MATCH($AQ18,EUR!$D$5:$D$234,0))</f>
        <v>1</v>
      </c>
      <c r="AZ18" s="25" t="str">
        <f>INDEX(EUR!$L$5:$L$234,MATCH($AQ18,EUR!$D$5:$D$234,0))</f>
        <v>MID</v>
      </c>
      <c r="BC18" s="9" t="str">
        <f>INDEX(DKK!$C$5:$C$201,MATCH($BD18,DKK!$D$5:$D$201,0))</f>
        <v>IBOR</v>
      </c>
      <c r="BD18" s="9" t="str">
        <f>DKK!$D16</f>
        <v>CIDKKSWD=</v>
      </c>
      <c r="BE18" s="25" t="str">
        <f>INDEX(DKK!$B$5:$B$201,MATCH($BD18,DKK!$D$5:$D$201,0))</f>
        <v>SW</v>
      </c>
      <c r="BF18" s="25">
        <f>INDEX(DKK!$N$5:$N$201,MATCH($BD18,DKK!$D$5:$D$201,0))</f>
        <v>0</v>
      </c>
      <c r="BG18" s="26">
        <f>INDEX(DKK!$O$5:$O$201,MATCH($BD18,DKK!$D$5:$D$201,0))</f>
        <v>38443</v>
      </c>
      <c r="BH18" s="25"/>
      <c r="BI18" s="25">
        <f>INDEX(DKK!$H$5:$H$201,MATCH($BD18,DKK!$D$5:$D$201,0))</f>
        <v>1</v>
      </c>
      <c r="BJ18" s="25">
        <f>INDEX(DKK!$I$5:$I$201,MATCH($BD18,DKK!$D$5:$D$201,0))</f>
        <v>1</v>
      </c>
      <c r="BK18" s="25">
        <f>INDEX(DKK!$J$5:$J$201,MATCH($BD18,DKK!$D$5:$D$201,0))</f>
        <v>1</v>
      </c>
      <c r="BL18" s="25">
        <f>INDEX(DKK!$K$5:$K$201,MATCH($BD18,DKK!$D$5:$D$201,0))</f>
        <v>1</v>
      </c>
      <c r="BM18" s="25" t="str">
        <f>INDEX(DKK!$L$5:$L$201,MATCH($BD18,DKK!$D$5:$D$201,0))</f>
        <v>MID</v>
      </c>
      <c r="BP18" s="9" t="str">
        <f>INDEX(GBP!$C$5:$C$200,MATCH($BQ18,GBP!$D$5:$D$200,0))</f>
        <v>OIS</v>
      </c>
      <c r="BQ18" s="9" t="str">
        <f>GBP!$D18</f>
        <v>GBP1YOIS=</v>
      </c>
      <c r="BR18" s="25" t="str">
        <f>INDEX(GBP!$B$5:$B$200,MATCH($BQ18,GBP!$D$5:$D$200,0))</f>
        <v>1Y</v>
      </c>
      <c r="BS18" s="25">
        <f>INDEX(GBP!$N$5:$N$200,MATCH($BQ18,GBP!$D$5:$D$200,0))</f>
        <v>0</v>
      </c>
      <c r="BT18" s="26">
        <f>INDEX(GBP!$O$5:$O$200,MATCH($BQ18,GBP!$D$5:$D$200,0))</f>
        <v>39322</v>
      </c>
      <c r="BU18" s="25"/>
      <c r="BV18" s="25">
        <f>INDEX(GBP!$H$5:$H$200,MATCH($BQ18,GBP!$D$5:$D$200,0))</f>
        <v>1</v>
      </c>
      <c r="BW18" s="25">
        <f>INDEX(GBP!$I$5:$I$200,MATCH($BQ18,GBP!$D$5:$D$200,0))</f>
        <v>1</v>
      </c>
      <c r="BX18" s="25">
        <f>INDEX(GBP!$J$5:$J$200,MATCH($BQ18,GBP!$D$5:$D$200,0))</f>
        <v>1</v>
      </c>
      <c r="BY18" s="25">
        <f>INDEX(GBP!$K$5:$K$200,MATCH($BQ18,GBP!$D$5:$D$200,0))</f>
        <v>1</v>
      </c>
      <c r="BZ18" s="25" t="str">
        <f>INDEX(GBP!$L$5:$L$200,MATCH($BQ18,GBP!$D$5:$D$200,0))</f>
        <v>MID</v>
      </c>
    </row>
    <row r="19" spans="2:78" x14ac:dyDescent="0.25">
      <c r="C19" s="9" t="str">
        <f>INDEX(SEK!$C$5:$C$200,MATCH($D19,SEK!$D$5:$D$200,0))</f>
        <v>OIS</v>
      </c>
      <c r="D19" s="9" t="str">
        <f>SEK!$D19</f>
        <v>SEKAMTNS10Y=</v>
      </c>
      <c r="E19" s="25" t="str">
        <f>INDEX(SEK!$B$5:$B$200,MATCH($D19,SEK!$D$5:$D$200,0))</f>
        <v>10Y</v>
      </c>
      <c r="F19" s="25">
        <f>INDEX(SEK!$N$5:$N$200,MATCH($D19,SEK!$D$5:$D$200,0))</f>
        <v>0</v>
      </c>
      <c r="G19" s="26">
        <f>INDEX(SEK!$O$5:$O$200,MATCH($D19,SEK!$D$5:$D$200,0))</f>
        <v>41204</v>
      </c>
      <c r="H19" s="25"/>
      <c r="I19" s="25">
        <f>INDEX(SEK!$H$5:$H$200,MATCH($D19,SEK!$D$5:$D$200,0))</f>
        <v>1</v>
      </c>
      <c r="J19" s="25">
        <f>INDEX(SEK!$I$5:$I$200,MATCH($D19,SEK!$D$5:$D$200,0))</f>
        <v>1</v>
      </c>
      <c r="K19" s="25">
        <f>INDEX(SEK!$J$5:$J$200,MATCH($D19,SEK!$D$5:$D$200,0))</f>
        <v>1</v>
      </c>
      <c r="L19" s="25">
        <f>INDEX(SEK!$K$5:$K$200,MATCH($D19,SEK!$D$5:$D$200,0))</f>
        <v>1</v>
      </c>
      <c r="M19" s="25" t="str">
        <f>INDEX(SEK!$L$5:$L$200,MATCH($D19,SEK!$D$5:$D$200,0))</f>
        <v>MID</v>
      </c>
      <c r="P19" s="9" t="str">
        <f>INDEX(USD!$C$5:$C$254,MATCH($Q19,USD!$D$5:$D$254,0))</f>
        <v>OIS</v>
      </c>
      <c r="Q19" s="9" t="str">
        <f>USD!$D19</f>
        <v>USD21MOIS=ICAP</v>
      </c>
      <c r="R19" s="25" t="str">
        <f>INDEX(USD!$B$5:$B$254,MATCH($Q19,USD!$D$5:$D$254,0))</f>
        <v>21M</v>
      </c>
      <c r="S19" s="25">
        <f>INDEX(USD!$N$5:$N$254,MATCH($Q19,USD!$D$5:$D$254,0))</f>
        <v>0</v>
      </c>
      <c r="T19" s="26">
        <f>INDEX(USD!$O$5:$O$254,MATCH($Q19,USD!$D$5:$D$254,0))</f>
        <v>37112</v>
      </c>
      <c r="U19" s="25"/>
      <c r="V19" s="25">
        <f>INDEX(USD!$H$5:$H$254,MATCH($Q19,USD!$D$5:$D$254,0))</f>
        <v>1</v>
      </c>
      <c r="W19" s="25">
        <f>INDEX(USD!$I$5:$I$254,MATCH($Q19,USD!$D$5:$D$254,0))</f>
        <v>1</v>
      </c>
      <c r="X19" s="25">
        <f>INDEX(USD!$J$5:$J$254,MATCH($Q19,USD!$D$5:$D$254,0))</f>
        <v>1</v>
      </c>
      <c r="Y19" s="25">
        <f>INDEX(USD!$K$5:$K$254,MATCH($Q19,USD!$D$5:$D$254,0))</f>
        <v>1</v>
      </c>
      <c r="Z19" s="25" t="str">
        <f>INDEX(USD!$L$5:$L$254,MATCH($Q19,USD!$D$5:$D$254,0))</f>
        <v>MID</v>
      </c>
      <c r="AC19" s="9" t="str">
        <f>INDEX(NOK!$C$5:$C$199,MATCH($AD19,NOK!$D$5:$D$199,0))</f>
        <v>FRA</v>
      </c>
      <c r="AD19" s="9" t="str">
        <f>NOK!$D14</f>
        <v>NOK3F5=</v>
      </c>
      <c r="AE19" s="25">
        <f>INDEX(NOK!$B$5:$B$199,MATCH($AD19,NOK!$D$5:$D$199,0))</f>
        <v>5</v>
      </c>
      <c r="AF19" s="25" t="str">
        <f>INDEX(NOK!$N$5:$N$199,MATCH($AD19,NOK!$D$5:$D$199,0))</f>
        <v>3M</v>
      </c>
      <c r="AG19" s="26">
        <f>INDEX(NOK!$O$5:$O$199,MATCH($AD19,NOK!$D$5:$D$199,0))</f>
        <v>39310</v>
      </c>
      <c r="AH19" s="25"/>
      <c r="AI19" s="25">
        <f>INDEX(NOK!$H$5:$H$199,MATCH($AD19,NOK!$D$5:$D$199,0))</f>
        <v>1</v>
      </c>
      <c r="AJ19" s="25">
        <f>INDEX(NOK!$I$5:$I$199,MATCH($AD19,NOK!$D$5:$D$199,0))</f>
        <v>1</v>
      </c>
      <c r="AK19" s="25">
        <f>INDEX(NOK!$J$5:$J$199,MATCH($AD19,NOK!$D$5:$D$199,0))</f>
        <v>1</v>
      </c>
      <c r="AL19" s="25">
        <f>INDEX(NOK!$K$5:$K$199,MATCH($AD19,NOK!$D$5:$D$199,0))</f>
        <v>1</v>
      </c>
      <c r="AM19" s="25" t="str">
        <f>INDEX(NOK!$L$5:$L$199,MATCH($AD19,NOK!$D$5:$D$199,0))</f>
        <v>MID</v>
      </c>
      <c r="AP19" s="9" t="str">
        <f>INDEX(EUR!$C$5:$C$234,MATCH($AQ19,EUR!$D$5:$D$234,0))</f>
        <v>OIS</v>
      </c>
      <c r="AQ19" s="9" t="str">
        <f>EUR!$D19</f>
        <v>EUREON1Y=</v>
      </c>
      <c r="AR19" s="25" t="str">
        <f>INDEX(EUR!$B$5:$B$234,MATCH($AQ19,EUR!$D$5:$D$234,0))</f>
        <v>1Y</v>
      </c>
      <c r="AS19" s="25">
        <f>INDEX(EUR!$N$5:$N$234,MATCH($AQ19,EUR!$D$5:$D$234,0))</f>
        <v>0</v>
      </c>
      <c r="AT19" s="26">
        <f>INDEX(EUR!$O$5:$O$234,MATCH($AQ19,EUR!$D$5:$D$234,0))</f>
        <v>36164</v>
      </c>
      <c r="AU19" s="25"/>
      <c r="AV19" s="25">
        <f>INDEX(EUR!$H$5:$H$234,MATCH($AQ19,EUR!$D$5:$D$234,0))</f>
        <v>1</v>
      </c>
      <c r="AW19" s="25">
        <f>INDEX(EUR!$I$5:$I$234,MATCH($AQ19,EUR!$D$5:$D$234,0))</f>
        <v>1</v>
      </c>
      <c r="AX19" s="25">
        <f>INDEX(EUR!$J$5:$J$234,MATCH($AQ19,EUR!$D$5:$D$234,0))</f>
        <v>1</v>
      </c>
      <c r="AY19" s="25">
        <f>INDEX(EUR!$K$5:$K$234,MATCH($AQ19,EUR!$D$5:$D$234,0))</f>
        <v>1</v>
      </c>
      <c r="AZ19" s="25" t="str">
        <f>INDEX(EUR!$L$5:$L$234,MATCH($AQ19,EUR!$D$5:$D$234,0))</f>
        <v>MID</v>
      </c>
      <c r="BC19" s="9" t="str">
        <f>INDEX(DKK!$C$5:$C$201,MATCH($BD19,DKK!$D$5:$D$201,0))</f>
        <v>IBOR</v>
      </c>
      <c r="BD19" s="9" t="str">
        <f>DKK!$D17</f>
        <v>CIDKK2WD=</v>
      </c>
      <c r="BE19" s="25" t="str">
        <f>INDEX(DKK!$B$5:$B$201,MATCH($BD19,DKK!$D$5:$D$201,0))</f>
        <v>2W</v>
      </c>
      <c r="BF19" s="25">
        <f>INDEX(DKK!$N$5:$N$201,MATCH($BD19,DKK!$D$5:$D$201,0))</f>
        <v>0</v>
      </c>
      <c r="BG19" s="26">
        <f>INDEX(DKK!$O$5:$O$201,MATCH($BD19,DKK!$D$5:$D$201,0))</f>
        <v>38443</v>
      </c>
      <c r="BH19" s="25"/>
      <c r="BI19" s="25">
        <f>INDEX(DKK!$H$5:$H$201,MATCH($BD19,DKK!$D$5:$D$201,0))</f>
        <v>1</v>
      </c>
      <c r="BJ19" s="25">
        <f>INDEX(DKK!$I$5:$I$201,MATCH($BD19,DKK!$D$5:$D$201,0))</f>
        <v>1</v>
      </c>
      <c r="BK19" s="25">
        <f>INDEX(DKK!$J$5:$J$201,MATCH($BD19,DKK!$D$5:$D$201,0))</f>
        <v>1</v>
      </c>
      <c r="BL19" s="25">
        <f>INDEX(DKK!$K$5:$K$201,MATCH($BD19,DKK!$D$5:$D$201,0))</f>
        <v>1</v>
      </c>
      <c r="BM19" s="25" t="str">
        <f>INDEX(DKK!$L$5:$L$201,MATCH($BD19,DKK!$D$5:$D$201,0))</f>
        <v>MID</v>
      </c>
      <c r="BP19" s="9" t="str">
        <f>INDEX(GBP!$C$5:$C$200,MATCH($BQ19,GBP!$D$5:$D$200,0))</f>
        <v>OIS</v>
      </c>
      <c r="BQ19" s="9" t="str">
        <f>GBP!$D19</f>
        <v>GBP18MOIS=</v>
      </c>
      <c r="BR19" s="25" t="str">
        <f>INDEX(GBP!$B$5:$B$200,MATCH($BQ19,GBP!$D$5:$D$200,0))</f>
        <v>18M</v>
      </c>
      <c r="BS19" s="25">
        <f>INDEX(GBP!$N$5:$N$200,MATCH($BQ19,GBP!$D$5:$D$200,0))</f>
        <v>0</v>
      </c>
      <c r="BT19" s="26">
        <f>INDEX(GBP!$O$5:$O$200,MATCH($BQ19,GBP!$D$5:$D$200,0))</f>
        <v>43025</v>
      </c>
      <c r="BU19" s="25"/>
      <c r="BV19" s="25">
        <f>INDEX(GBP!$H$5:$H$200,MATCH($BQ19,GBP!$D$5:$D$200,0))</f>
        <v>1</v>
      </c>
      <c r="BW19" s="25">
        <f>INDEX(GBP!$I$5:$I$200,MATCH($BQ19,GBP!$D$5:$D$200,0))</f>
        <v>1</v>
      </c>
      <c r="BX19" s="25">
        <f>INDEX(GBP!$J$5:$J$200,MATCH($BQ19,GBP!$D$5:$D$200,0))</f>
        <v>1</v>
      </c>
      <c r="BY19" s="25">
        <f>INDEX(GBP!$K$5:$K$200,MATCH($BQ19,GBP!$D$5:$D$200,0))</f>
        <v>1</v>
      </c>
      <c r="BZ19" s="25" t="str">
        <f>INDEX(GBP!$L$5:$L$200,MATCH($BQ19,GBP!$D$5:$D$200,0))</f>
        <v>MID</v>
      </c>
    </row>
    <row r="20" spans="2:78" x14ac:dyDescent="0.25">
      <c r="C20" s="9" t="str">
        <f>INDEX(SEK!$C$5:$C$200,MATCH($D20,SEK!$D$5:$D$200,0))</f>
        <v>OIS</v>
      </c>
      <c r="D20" s="9" t="str">
        <f>SEK!$D20</f>
        <v>SEKAMTNS12Y=</v>
      </c>
      <c r="E20" s="25" t="str">
        <f>INDEX(SEK!$B$5:$B$200,MATCH($D20,SEK!$D$5:$D$200,0))</f>
        <v>12Y</v>
      </c>
      <c r="F20" s="25">
        <f>INDEX(SEK!$N$5:$N$200,MATCH($D20,SEK!$D$5:$D$200,0))</f>
        <v>0</v>
      </c>
      <c r="G20" s="26">
        <f>INDEX(SEK!$O$5:$O$200,MATCH($D20,SEK!$D$5:$D$200,0))</f>
        <v>41459</v>
      </c>
      <c r="H20" s="25"/>
      <c r="I20" s="25">
        <f>INDEX(SEK!$H$5:$H$200,MATCH($D20,SEK!$D$5:$D$200,0))</f>
        <v>1</v>
      </c>
      <c r="J20" s="25">
        <f>INDEX(SEK!$I$5:$I$200,MATCH($D20,SEK!$D$5:$D$200,0))</f>
        <v>1</v>
      </c>
      <c r="K20" s="25">
        <f>INDEX(SEK!$J$5:$J$200,MATCH($D20,SEK!$D$5:$D$200,0))</f>
        <v>1</v>
      </c>
      <c r="L20" s="25">
        <f>INDEX(SEK!$K$5:$K$200,MATCH($D20,SEK!$D$5:$D$200,0))</f>
        <v>1</v>
      </c>
      <c r="M20" s="25" t="str">
        <f>INDEX(SEK!$L$5:$L$200,MATCH($D20,SEK!$D$5:$D$200,0))</f>
        <v>MID</v>
      </c>
      <c r="P20" s="9" t="str">
        <f>INDEX(USD!$C$5:$C$254,MATCH($Q20,USD!$D$5:$D$254,0))</f>
        <v>OIS</v>
      </c>
      <c r="Q20" s="9" t="str">
        <f>USD!$D20</f>
        <v>USD2YOIS=ICAP</v>
      </c>
      <c r="R20" s="25" t="str">
        <f>INDEX(USD!$B$5:$B$254,MATCH($Q20,USD!$D$5:$D$254,0))</f>
        <v>2Y</v>
      </c>
      <c r="S20" s="25">
        <f>INDEX(USD!$N$5:$N$254,MATCH($Q20,USD!$D$5:$D$254,0))</f>
        <v>0</v>
      </c>
      <c r="T20" s="26">
        <f>INDEX(USD!$O$5:$O$254,MATCH($Q20,USD!$D$5:$D$254,0))</f>
        <v>37112</v>
      </c>
      <c r="U20" s="25"/>
      <c r="V20" s="25">
        <f>INDEX(USD!$H$5:$H$254,MATCH($Q20,USD!$D$5:$D$254,0))</f>
        <v>1</v>
      </c>
      <c r="W20" s="25">
        <f>INDEX(USD!$I$5:$I$254,MATCH($Q20,USD!$D$5:$D$254,0))</f>
        <v>1</v>
      </c>
      <c r="X20" s="25">
        <f>INDEX(USD!$J$5:$J$254,MATCH($Q20,USD!$D$5:$D$254,0))</f>
        <v>1</v>
      </c>
      <c r="Y20" s="25">
        <f>INDEX(USD!$K$5:$K$254,MATCH($Q20,USD!$D$5:$D$254,0))</f>
        <v>1</v>
      </c>
      <c r="Z20" s="25" t="str">
        <f>INDEX(USD!$L$5:$L$254,MATCH($Q20,USD!$D$5:$D$254,0))</f>
        <v>MID</v>
      </c>
      <c r="AC20" s="9" t="str">
        <f>INDEX(NOK!$C$5:$C$199,MATCH($AD20,NOK!$D$5:$D$199,0))</f>
        <v>FRA</v>
      </c>
      <c r="AD20" s="9" t="str">
        <f>NOK!$D15</f>
        <v>NOK3F6=</v>
      </c>
      <c r="AE20" s="25">
        <f>INDEX(NOK!$B$5:$B$199,MATCH($AD20,NOK!$D$5:$D$199,0))</f>
        <v>6</v>
      </c>
      <c r="AF20" s="25" t="str">
        <f>INDEX(NOK!$N$5:$N$199,MATCH($AD20,NOK!$D$5:$D$199,0))</f>
        <v>3M</v>
      </c>
      <c r="AG20" s="26">
        <f>INDEX(NOK!$O$5:$O$199,MATCH($AD20,NOK!$D$5:$D$199,0))</f>
        <v>39310</v>
      </c>
      <c r="AH20" s="25"/>
      <c r="AI20" s="25">
        <f>INDEX(NOK!$H$5:$H$199,MATCH($AD20,NOK!$D$5:$D$199,0))</f>
        <v>1</v>
      </c>
      <c r="AJ20" s="25">
        <f>INDEX(NOK!$I$5:$I$199,MATCH($AD20,NOK!$D$5:$D$199,0))</f>
        <v>1</v>
      </c>
      <c r="AK20" s="25">
        <f>INDEX(NOK!$J$5:$J$199,MATCH($AD20,NOK!$D$5:$D$199,0))</f>
        <v>1</v>
      </c>
      <c r="AL20" s="25">
        <f>INDEX(NOK!$K$5:$K$199,MATCH($AD20,NOK!$D$5:$D$199,0))</f>
        <v>1</v>
      </c>
      <c r="AM20" s="25" t="str">
        <f>INDEX(NOK!$L$5:$L$199,MATCH($AD20,NOK!$D$5:$D$199,0))</f>
        <v>MID</v>
      </c>
      <c r="AP20" s="9" t="str">
        <f>INDEX(EUR!$C$5:$C$234,MATCH($AQ20,EUR!$D$5:$D$234,0))</f>
        <v>OIS</v>
      </c>
      <c r="AQ20" s="9" t="str">
        <f>EUR!$D20</f>
        <v>EUREON15M=</v>
      </c>
      <c r="AR20" s="25" t="str">
        <f>INDEX(EUR!$B$5:$B$234,MATCH($AQ20,EUR!$D$5:$D$234,0))</f>
        <v>15M</v>
      </c>
      <c r="AS20" s="25">
        <f>INDEX(EUR!$N$5:$N$234,MATCH($AQ20,EUR!$D$5:$D$234,0))</f>
        <v>0</v>
      </c>
      <c r="AT20" s="26">
        <f>INDEX(EUR!$O$5:$O$234,MATCH($AQ20,EUR!$D$5:$D$234,0))</f>
        <v>38344</v>
      </c>
      <c r="AU20" s="25"/>
      <c r="AV20" s="25">
        <f>INDEX(EUR!$H$5:$H$234,MATCH($AQ20,EUR!$D$5:$D$234,0))</f>
        <v>1</v>
      </c>
      <c r="AW20" s="25">
        <f>INDEX(EUR!$I$5:$I$234,MATCH($AQ20,EUR!$D$5:$D$234,0))</f>
        <v>1</v>
      </c>
      <c r="AX20" s="25">
        <f>INDEX(EUR!$J$5:$J$234,MATCH($AQ20,EUR!$D$5:$D$234,0))</f>
        <v>1</v>
      </c>
      <c r="AY20" s="25">
        <f>INDEX(EUR!$K$5:$K$234,MATCH($AQ20,EUR!$D$5:$D$234,0))</f>
        <v>1</v>
      </c>
      <c r="AZ20" s="25" t="str">
        <f>INDEX(EUR!$L$5:$L$234,MATCH($AQ20,EUR!$D$5:$D$234,0))</f>
        <v>MID</v>
      </c>
      <c r="BC20" s="9" t="str">
        <f>INDEX(DKK!$C$5:$C$201,MATCH($BD20,DKK!$D$5:$D$201,0))</f>
        <v>IBOR</v>
      </c>
      <c r="BD20" s="9" t="str">
        <f>DKK!$D18</f>
        <v>CIDKK1MD=</v>
      </c>
      <c r="BE20" s="25" t="str">
        <f>INDEX(DKK!$B$5:$B$201,MATCH($BD20,DKK!$D$5:$D$201,0))</f>
        <v>1M</v>
      </c>
      <c r="BF20" s="25">
        <f>INDEX(DKK!$N$5:$N$201,MATCH($BD20,DKK!$D$5:$D$201,0))</f>
        <v>0</v>
      </c>
      <c r="BG20" s="26">
        <f>INDEX(DKK!$O$5:$O$201,MATCH($BD20,DKK!$D$5:$D$201,0))</f>
        <v>34166</v>
      </c>
      <c r="BH20" s="25"/>
      <c r="BI20" s="25">
        <f>INDEX(DKK!$H$5:$H$201,MATCH($BD20,DKK!$D$5:$D$201,0))</f>
        <v>1</v>
      </c>
      <c r="BJ20" s="25">
        <f>INDEX(DKK!$I$5:$I$201,MATCH($BD20,DKK!$D$5:$D$201,0))</f>
        <v>1</v>
      </c>
      <c r="BK20" s="25">
        <f>INDEX(DKK!$J$5:$J$201,MATCH($BD20,DKK!$D$5:$D$201,0))</f>
        <v>1</v>
      </c>
      <c r="BL20" s="25">
        <f>INDEX(DKK!$K$5:$K$201,MATCH($BD20,DKK!$D$5:$D$201,0))</f>
        <v>1</v>
      </c>
      <c r="BM20" s="25" t="str">
        <f>INDEX(DKK!$L$5:$L$201,MATCH($BD20,DKK!$D$5:$D$201,0))</f>
        <v>MID</v>
      </c>
      <c r="BP20" s="9" t="str">
        <f>INDEX(GBP!$C$5:$C$200,MATCH($BQ20,GBP!$D$5:$D$200,0))</f>
        <v>OIS</v>
      </c>
      <c r="BQ20" s="9" t="str">
        <f>GBP!$D20</f>
        <v>GBP2YOIS=</v>
      </c>
      <c r="BR20" s="25" t="str">
        <f>INDEX(GBP!$B$5:$B$200,MATCH($BQ20,GBP!$D$5:$D$200,0))</f>
        <v>2Y</v>
      </c>
      <c r="BS20" s="25">
        <f>INDEX(GBP!$N$5:$N$200,MATCH($BQ20,GBP!$D$5:$D$200,0))</f>
        <v>0</v>
      </c>
      <c r="BT20" s="26">
        <f>INDEX(GBP!$O$5:$O$200,MATCH($BQ20,GBP!$D$5:$D$200,0))</f>
        <v>39322</v>
      </c>
      <c r="BU20" s="25"/>
      <c r="BV20" s="25">
        <f>INDEX(GBP!$H$5:$H$200,MATCH($BQ20,GBP!$D$5:$D$200,0))</f>
        <v>1</v>
      </c>
      <c r="BW20" s="25">
        <f>INDEX(GBP!$I$5:$I$200,MATCH($BQ20,GBP!$D$5:$D$200,0))</f>
        <v>1</v>
      </c>
      <c r="BX20" s="25">
        <f>INDEX(GBP!$J$5:$J$200,MATCH($BQ20,GBP!$D$5:$D$200,0))</f>
        <v>1</v>
      </c>
      <c r="BY20" s="25">
        <f>INDEX(GBP!$K$5:$K$200,MATCH($BQ20,GBP!$D$5:$D$200,0))</f>
        <v>1</v>
      </c>
      <c r="BZ20" s="25" t="str">
        <f>INDEX(GBP!$L$5:$L$200,MATCH($BQ20,GBP!$D$5:$D$200,0))</f>
        <v>MID</v>
      </c>
    </row>
    <row r="21" spans="2:78" x14ac:dyDescent="0.25">
      <c r="C21" s="9" t="str">
        <f>INDEX(SEK!$C$5:$C$200,MATCH($D21,SEK!$D$5:$D$200,0))</f>
        <v>OIS</v>
      </c>
      <c r="D21" s="9" t="str">
        <f>SEK!$D21</f>
        <v>SEKAMTNS15Y=</v>
      </c>
      <c r="E21" s="25" t="str">
        <f>INDEX(SEK!$B$5:$B$200,MATCH($D21,SEK!$D$5:$D$200,0))</f>
        <v>15Y</v>
      </c>
      <c r="F21" s="25">
        <f>INDEX(SEK!$N$5:$N$200,MATCH($D21,SEK!$D$5:$D$200,0))</f>
        <v>0</v>
      </c>
      <c r="G21" s="26">
        <f>INDEX(SEK!$O$5:$O$200,MATCH($D21,SEK!$D$5:$D$200,0))</f>
        <v>41459</v>
      </c>
      <c r="H21" s="25"/>
      <c r="I21" s="25">
        <f>INDEX(SEK!$H$5:$H$200,MATCH($D21,SEK!$D$5:$D$200,0))</f>
        <v>1</v>
      </c>
      <c r="J21" s="25">
        <f>INDEX(SEK!$I$5:$I$200,MATCH($D21,SEK!$D$5:$D$200,0))</f>
        <v>1</v>
      </c>
      <c r="K21" s="25">
        <f>INDEX(SEK!$J$5:$J$200,MATCH($D21,SEK!$D$5:$D$200,0))</f>
        <v>1</v>
      </c>
      <c r="L21" s="25">
        <f>INDEX(SEK!$K$5:$K$200,MATCH($D21,SEK!$D$5:$D$200,0))</f>
        <v>1</v>
      </c>
      <c r="M21" s="25" t="str">
        <f>INDEX(SEK!$L$5:$L$200,MATCH($D21,SEK!$D$5:$D$200,0))</f>
        <v>MID</v>
      </c>
      <c r="P21" s="9" t="str">
        <f>INDEX(USD!$C$5:$C$254,MATCH($Q21,USD!$D$5:$D$254,0))</f>
        <v>OIS</v>
      </c>
      <c r="Q21" s="9" t="str">
        <f>USD!$D21</f>
        <v>USD3YOIS=ICAP</v>
      </c>
      <c r="R21" s="25" t="str">
        <f>INDEX(USD!$B$5:$B$254,MATCH($Q21,USD!$D$5:$D$254,0))</f>
        <v>3Y</v>
      </c>
      <c r="S21" s="25">
        <f>INDEX(USD!$N$5:$N$254,MATCH($Q21,USD!$D$5:$D$254,0))</f>
        <v>0</v>
      </c>
      <c r="T21" s="26">
        <f>INDEX(USD!$O$5:$O$254,MATCH($Q21,USD!$D$5:$D$254,0))</f>
        <v>40998</v>
      </c>
      <c r="U21" s="25"/>
      <c r="V21" s="25">
        <f>INDEX(USD!$H$5:$H$254,MATCH($Q21,USD!$D$5:$D$254,0))</f>
        <v>1</v>
      </c>
      <c r="W21" s="25">
        <f>INDEX(USD!$I$5:$I$254,MATCH($Q21,USD!$D$5:$D$254,0))</f>
        <v>1</v>
      </c>
      <c r="X21" s="25">
        <f>INDEX(USD!$J$5:$J$254,MATCH($Q21,USD!$D$5:$D$254,0))</f>
        <v>1</v>
      </c>
      <c r="Y21" s="25">
        <f>INDEX(USD!$K$5:$K$254,MATCH($Q21,USD!$D$5:$D$254,0))</f>
        <v>1</v>
      </c>
      <c r="Z21" s="25" t="str">
        <f>INDEX(USD!$L$5:$L$254,MATCH($Q21,USD!$D$5:$D$254,0))</f>
        <v>MID</v>
      </c>
      <c r="AC21" s="9" t="str">
        <f>INDEX(NOK!$C$5:$C$199,MATCH($AD21,NOK!$D$5:$D$199,0))</f>
        <v>FRA</v>
      </c>
      <c r="AD21" s="9" t="str">
        <f>NOK!$D16</f>
        <v>NOK3F7=</v>
      </c>
      <c r="AE21" s="25">
        <f>INDEX(NOK!$B$5:$B$199,MATCH($AD21,NOK!$D$5:$D$199,0))</f>
        <v>7</v>
      </c>
      <c r="AF21" s="25" t="str">
        <f>INDEX(NOK!$N$5:$N$199,MATCH($AD21,NOK!$D$5:$D$199,0))</f>
        <v>3M</v>
      </c>
      <c r="AG21" s="26">
        <f>INDEX(NOK!$O$5:$O$199,MATCH($AD21,NOK!$D$5:$D$199,0))</f>
        <v>39951</v>
      </c>
      <c r="AH21" s="25"/>
      <c r="AI21" s="25">
        <f>INDEX(NOK!$H$5:$H$199,MATCH($AD21,NOK!$D$5:$D$199,0))</f>
        <v>1</v>
      </c>
      <c r="AJ21" s="25">
        <f>INDEX(NOK!$I$5:$I$199,MATCH($AD21,NOK!$D$5:$D$199,0))</f>
        <v>1</v>
      </c>
      <c r="AK21" s="25">
        <f>INDEX(NOK!$J$5:$J$199,MATCH($AD21,NOK!$D$5:$D$199,0))</f>
        <v>1</v>
      </c>
      <c r="AL21" s="25">
        <f>INDEX(NOK!$K$5:$K$199,MATCH($AD21,NOK!$D$5:$D$199,0))</f>
        <v>1</v>
      </c>
      <c r="AM21" s="25" t="str">
        <f>INDEX(NOK!$L$5:$L$199,MATCH($AD21,NOK!$D$5:$D$199,0))</f>
        <v>MID</v>
      </c>
      <c r="AP21" s="9" t="str">
        <f>INDEX(EUR!$C$5:$C$234,MATCH($AQ21,EUR!$D$5:$D$234,0))</f>
        <v>OIS</v>
      </c>
      <c r="AQ21" s="9" t="str">
        <f>EUR!$D21</f>
        <v>EUREON18M=</v>
      </c>
      <c r="AR21" s="25" t="str">
        <f>INDEX(EUR!$B$5:$B$234,MATCH($AQ21,EUR!$D$5:$D$234,0))</f>
        <v>18M</v>
      </c>
      <c r="AS21" s="25">
        <f>INDEX(EUR!$N$5:$N$234,MATCH($AQ21,EUR!$D$5:$D$234,0))</f>
        <v>0</v>
      </c>
      <c r="AT21" s="26">
        <f>INDEX(EUR!$O$5:$O$234,MATCH($AQ21,EUR!$D$5:$D$234,0))</f>
        <v>38344</v>
      </c>
      <c r="AU21" s="25"/>
      <c r="AV21" s="25">
        <f>INDEX(EUR!$H$5:$H$234,MATCH($AQ21,EUR!$D$5:$D$234,0))</f>
        <v>1</v>
      </c>
      <c r="AW21" s="25">
        <f>INDEX(EUR!$I$5:$I$234,MATCH($AQ21,EUR!$D$5:$D$234,0))</f>
        <v>1</v>
      </c>
      <c r="AX21" s="25">
        <f>INDEX(EUR!$J$5:$J$234,MATCH($AQ21,EUR!$D$5:$D$234,0))</f>
        <v>1</v>
      </c>
      <c r="AY21" s="25">
        <f>INDEX(EUR!$K$5:$K$234,MATCH($AQ21,EUR!$D$5:$D$234,0))</f>
        <v>1</v>
      </c>
      <c r="AZ21" s="25" t="str">
        <f>INDEX(EUR!$L$5:$L$234,MATCH($AQ21,EUR!$D$5:$D$234,0))</f>
        <v>MID</v>
      </c>
      <c r="BC21" s="9" t="str">
        <f>INDEX(DKK!$C$5:$C$201,MATCH($BD21,DKK!$D$5:$D$201,0))</f>
        <v>IBOR</v>
      </c>
      <c r="BD21" s="9" t="str">
        <f>DKK!$D19</f>
        <v>CIDKK2MD=</v>
      </c>
      <c r="BE21" s="25" t="str">
        <f>INDEX(DKK!$B$5:$B$201,MATCH($BD21,DKK!$D$5:$D$201,0))</f>
        <v>2M</v>
      </c>
      <c r="BF21" s="25">
        <f>INDEX(DKK!$N$5:$N$201,MATCH($BD21,DKK!$D$5:$D$201,0))</f>
        <v>0</v>
      </c>
      <c r="BG21" s="26">
        <f>INDEX(DKK!$O$5:$O$201,MATCH($BD21,DKK!$D$5:$D$201,0))</f>
        <v>34166</v>
      </c>
      <c r="BH21" s="25"/>
      <c r="BI21" s="25">
        <f>INDEX(DKK!$H$5:$H$201,MATCH($BD21,DKK!$D$5:$D$201,0))</f>
        <v>1</v>
      </c>
      <c r="BJ21" s="25">
        <f>INDEX(DKK!$I$5:$I$201,MATCH($BD21,DKK!$D$5:$D$201,0))</f>
        <v>1</v>
      </c>
      <c r="BK21" s="25">
        <f>INDEX(DKK!$J$5:$J$201,MATCH($BD21,DKK!$D$5:$D$201,0))</f>
        <v>1</v>
      </c>
      <c r="BL21" s="25">
        <f>INDEX(DKK!$K$5:$K$201,MATCH($BD21,DKK!$D$5:$D$201,0))</f>
        <v>1</v>
      </c>
      <c r="BM21" s="25" t="str">
        <f>INDEX(DKK!$L$5:$L$201,MATCH($BD21,DKK!$D$5:$D$201,0))</f>
        <v>MID</v>
      </c>
      <c r="BP21" s="9" t="str">
        <f>INDEX(GBP!$C$5:$C$200,MATCH($BQ21,GBP!$D$5:$D$200,0))</f>
        <v>OIS</v>
      </c>
      <c r="BQ21" s="9" t="str">
        <f>GBP!$D21</f>
        <v>GBP3YOIS=</v>
      </c>
      <c r="BR21" s="25" t="str">
        <f>INDEX(GBP!$B$5:$B$200,MATCH($BQ21,GBP!$D$5:$D$200,0))</f>
        <v>3Y</v>
      </c>
      <c r="BS21" s="25">
        <f>INDEX(GBP!$N$5:$N$200,MATCH($BQ21,GBP!$D$5:$D$200,0))</f>
        <v>0</v>
      </c>
      <c r="BT21" s="26">
        <f>INDEX(GBP!$O$5:$O$200,MATCH($BQ21,GBP!$D$5:$D$200,0))</f>
        <v>42012</v>
      </c>
      <c r="BU21" s="25"/>
      <c r="BV21" s="25">
        <f>INDEX(GBP!$H$5:$H$200,MATCH($BQ21,GBP!$D$5:$D$200,0))</f>
        <v>1</v>
      </c>
      <c r="BW21" s="25">
        <f>INDEX(GBP!$I$5:$I$200,MATCH($BQ21,GBP!$D$5:$D$200,0))</f>
        <v>1</v>
      </c>
      <c r="BX21" s="25">
        <f>INDEX(GBP!$J$5:$J$200,MATCH($BQ21,GBP!$D$5:$D$200,0))</f>
        <v>1</v>
      </c>
      <c r="BY21" s="25">
        <f>INDEX(GBP!$K$5:$K$200,MATCH($BQ21,GBP!$D$5:$D$200,0))</f>
        <v>1</v>
      </c>
      <c r="BZ21" s="25" t="str">
        <f>INDEX(GBP!$L$5:$L$200,MATCH($BQ21,GBP!$D$5:$D$200,0))</f>
        <v>MID</v>
      </c>
    </row>
    <row r="22" spans="2:78" x14ac:dyDescent="0.25">
      <c r="C22" s="9" t="str">
        <f>INDEX(SEK!$C$5:$C$200,MATCH($D22,SEK!$D$5:$D$200,0))</f>
        <v>OIS</v>
      </c>
      <c r="D22" s="9" t="str">
        <f>SEK!$D22</f>
        <v>SEKAMTNS20Y=</v>
      </c>
      <c r="E22" s="25" t="str">
        <f>INDEX(SEK!$B$5:$B$200,MATCH($D22,SEK!$D$5:$D$200,0))</f>
        <v>20Y</v>
      </c>
      <c r="F22" s="25">
        <f>INDEX(SEK!$N$5:$N$200,MATCH($D22,SEK!$D$5:$D$200,0))</f>
        <v>0</v>
      </c>
      <c r="G22" s="26">
        <f>INDEX(SEK!$O$5:$O$200,MATCH($D22,SEK!$D$5:$D$200,0))</f>
        <v>41459</v>
      </c>
      <c r="H22" s="25"/>
      <c r="I22" s="25">
        <f>INDEX(SEK!$H$5:$H$200,MATCH($D22,SEK!$D$5:$D$200,0))</f>
        <v>1</v>
      </c>
      <c r="J22" s="25">
        <f>INDEX(SEK!$I$5:$I$200,MATCH($D22,SEK!$D$5:$D$200,0))</f>
        <v>1</v>
      </c>
      <c r="K22" s="25">
        <f>INDEX(SEK!$J$5:$J$200,MATCH($D22,SEK!$D$5:$D$200,0))</f>
        <v>1</v>
      </c>
      <c r="L22" s="25">
        <f>INDEX(SEK!$K$5:$K$200,MATCH($D22,SEK!$D$5:$D$200,0))</f>
        <v>1</v>
      </c>
      <c r="M22" s="25" t="str">
        <f>INDEX(SEK!$L$5:$L$200,MATCH($D22,SEK!$D$5:$D$200,0))</f>
        <v>MID</v>
      </c>
      <c r="P22" s="9" t="str">
        <f>INDEX(USD!$C$5:$C$254,MATCH($Q22,USD!$D$5:$D$254,0))</f>
        <v>OIS</v>
      </c>
      <c r="Q22" s="9" t="str">
        <f>USD!$D22</f>
        <v>USD4YOIS=ICAP</v>
      </c>
      <c r="R22" s="25" t="str">
        <f>INDEX(USD!$B$5:$B$254,MATCH($Q22,USD!$D$5:$D$254,0))</f>
        <v>4Y</v>
      </c>
      <c r="S22" s="25">
        <f>INDEX(USD!$N$5:$N$254,MATCH($Q22,USD!$D$5:$D$254,0))</f>
        <v>0</v>
      </c>
      <c r="T22" s="26">
        <f>INDEX(USD!$O$5:$O$254,MATCH($Q22,USD!$D$5:$D$254,0))</f>
        <v>40998</v>
      </c>
      <c r="U22" s="25"/>
      <c r="V22" s="25">
        <f>INDEX(USD!$H$5:$H$254,MATCH($Q22,USD!$D$5:$D$254,0))</f>
        <v>1</v>
      </c>
      <c r="W22" s="25">
        <f>INDEX(USD!$I$5:$I$254,MATCH($Q22,USD!$D$5:$D$254,0))</f>
        <v>1</v>
      </c>
      <c r="X22" s="25">
        <f>INDEX(USD!$J$5:$J$254,MATCH($Q22,USD!$D$5:$D$254,0))</f>
        <v>1</v>
      </c>
      <c r="Y22" s="25">
        <f>INDEX(USD!$K$5:$K$254,MATCH($Q22,USD!$D$5:$D$254,0))</f>
        <v>1</v>
      </c>
      <c r="Z22" s="25" t="str">
        <f>INDEX(USD!$L$5:$L$254,MATCH($Q22,USD!$D$5:$D$254,0))</f>
        <v>MID</v>
      </c>
      <c r="AC22" s="9" t="str">
        <f>INDEX(NOK!$C$5:$C$199,MATCH($AD22,NOK!$D$5:$D$199,0))</f>
        <v>FRA</v>
      </c>
      <c r="AD22" s="9" t="str">
        <f>NOK!$D17</f>
        <v>NOK3F8=</v>
      </c>
      <c r="AE22" s="25">
        <f>INDEX(NOK!$B$5:$B$199,MATCH($AD22,NOK!$D$5:$D$199,0))</f>
        <v>8</v>
      </c>
      <c r="AF22" s="25" t="str">
        <f>INDEX(NOK!$N$5:$N$199,MATCH($AD22,NOK!$D$5:$D$199,0))</f>
        <v>3M</v>
      </c>
      <c r="AG22" s="26">
        <f>INDEX(NOK!$O$5:$O$199,MATCH($AD22,NOK!$D$5:$D$199,0))</f>
        <v>39951</v>
      </c>
      <c r="AH22" s="25"/>
      <c r="AI22" s="25">
        <f>INDEX(NOK!$H$5:$H$199,MATCH($AD22,NOK!$D$5:$D$199,0))</f>
        <v>1</v>
      </c>
      <c r="AJ22" s="25">
        <f>INDEX(NOK!$I$5:$I$199,MATCH($AD22,NOK!$D$5:$D$199,0))</f>
        <v>1</v>
      </c>
      <c r="AK22" s="25">
        <f>INDEX(NOK!$J$5:$J$199,MATCH($AD22,NOK!$D$5:$D$199,0))</f>
        <v>1</v>
      </c>
      <c r="AL22" s="25">
        <f>INDEX(NOK!$K$5:$K$199,MATCH($AD22,NOK!$D$5:$D$199,0))</f>
        <v>1</v>
      </c>
      <c r="AM22" s="25" t="str">
        <f>INDEX(NOK!$L$5:$L$199,MATCH($AD22,NOK!$D$5:$D$199,0))</f>
        <v>MID</v>
      </c>
      <c r="AP22" s="9" t="str">
        <f>INDEX(EUR!$C$5:$C$234,MATCH($AQ22,EUR!$D$5:$D$234,0))</f>
        <v>OIS</v>
      </c>
      <c r="AQ22" s="9" t="str">
        <f>EUR!$D22</f>
        <v>EUREON21M=</v>
      </c>
      <c r="AR22" s="25" t="str">
        <f>INDEX(EUR!$B$5:$B$234,MATCH($AQ22,EUR!$D$5:$D$234,0))</f>
        <v>21M</v>
      </c>
      <c r="AS22" s="25">
        <f>INDEX(EUR!$N$5:$N$234,MATCH($AQ22,EUR!$D$5:$D$234,0))</f>
        <v>0</v>
      </c>
      <c r="AT22" s="26">
        <f>INDEX(EUR!$O$5:$O$234,MATCH($AQ22,EUR!$D$5:$D$234,0))</f>
        <v>38344</v>
      </c>
      <c r="AU22" s="25"/>
      <c r="AV22" s="25">
        <f>INDEX(EUR!$H$5:$H$234,MATCH($AQ22,EUR!$D$5:$D$234,0))</f>
        <v>1</v>
      </c>
      <c r="AW22" s="25">
        <f>INDEX(EUR!$I$5:$I$234,MATCH($AQ22,EUR!$D$5:$D$234,0))</f>
        <v>1</v>
      </c>
      <c r="AX22" s="25">
        <f>INDEX(EUR!$J$5:$J$234,MATCH($AQ22,EUR!$D$5:$D$234,0))</f>
        <v>1</v>
      </c>
      <c r="AY22" s="25">
        <f>INDEX(EUR!$K$5:$K$234,MATCH($AQ22,EUR!$D$5:$D$234,0))</f>
        <v>1</v>
      </c>
      <c r="AZ22" s="25" t="str">
        <f>INDEX(EUR!$L$5:$L$234,MATCH($AQ22,EUR!$D$5:$D$234,0))</f>
        <v>MID</v>
      </c>
      <c r="BC22" s="9" t="str">
        <f>INDEX(DKK!$C$5:$C$201,MATCH($BD22,DKK!$D$5:$D$201,0))</f>
        <v>IBOR</v>
      </c>
      <c r="BD22" s="9" t="str">
        <f>DKK!$D20</f>
        <v>CIDKK3MD=</v>
      </c>
      <c r="BE22" s="25" t="str">
        <f>INDEX(DKK!$B$5:$B$201,MATCH($BD22,DKK!$D$5:$D$201,0))</f>
        <v>3M</v>
      </c>
      <c r="BF22" s="25">
        <f>INDEX(DKK!$N$5:$N$201,MATCH($BD22,DKK!$D$5:$D$201,0))</f>
        <v>0</v>
      </c>
      <c r="BG22" s="26">
        <f>INDEX(DKK!$O$5:$O$201,MATCH($BD22,DKK!$D$5:$D$201,0))</f>
        <v>34166</v>
      </c>
      <c r="BH22" s="25"/>
      <c r="BI22" s="25">
        <f>INDEX(DKK!$H$5:$H$201,MATCH($BD22,DKK!$D$5:$D$201,0))</f>
        <v>1</v>
      </c>
      <c r="BJ22" s="25">
        <f>INDEX(DKK!$I$5:$I$201,MATCH($BD22,DKK!$D$5:$D$201,0))</f>
        <v>1</v>
      </c>
      <c r="BK22" s="25">
        <f>INDEX(DKK!$J$5:$J$201,MATCH($BD22,DKK!$D$5:$D$201,0))</f>
        <v>1</v>
      </c>
      <c r="BL22" s="25">
        <f>INDEX(DKK!$K$5:$K$201,MATCH($BD22,DKK!$D$5:$D$201,0))</f>
        <v>1</v>
      </c>
      <c r="BM22" s="25" t="str">
        <f>INDEX(DKK!$L$5:$L$201,MATCH($BD22,DKK!$D$5:$D$201,0))</f>
        <v>MID</v>
      </c>
    </row>
    <row r="23" spans="2:78" ht="15.75" x14ac:dyDescent="0.25">
      <c r="C23" s="9" t="str">
        <f>INDEX(SEK!$C$5:$C$200,MATCH($D23,SEK!$D$5:$D$200,0))</f>
        <v>OIS</v>
      </c>
      <c r="D23" s="9" t="str">
        <f>SEK!$D23</f>
        <v>SEKAMTNS25Y=</v>
      </c>
      <c r="E23" s="25" t="str">
        <f>INDEX(SEK!$B$5:$B$200,MATCH($D23,SEK!$D$5:$D$200,0))</f>
        <v>25Y</v>
      </c>
      <c r="F23" s="25">
        <f>INDEX(SEK!$N$5:$N$200,MATCH($D23,SEK!$D$5:$D$200,0))</f>
        <v>0</v>
      </c>
      <c r="G23" s="26">
        <f>INDEX(SEK!$O$5:$O$200,MATCH($D23,SEK!$D$5:$D$200,0))</f>
        <v>41459</v>
      </c>
      <c r="H23" s="25"/>
      <c r="I23" s="25">
        <f>INDEX(SEK!$H$5:$H$200,MATCH($D23,SEK!$D$5:$D$200,0))</f>
        <v>1</v>
      </c>
      <c r="J23" s="25">
        <f>INDEX(SEK!$I$5:$I$200,MATCH($D23,SEK!$D$5:$D$200,0))</f>
        <v>1</v>
      </c>
      <c r="K23" s="25">
        <f>INDEX(SEK!$J$5:$J$200,MATCH($D23,SEK!$D$5:$D$200,0))</f>
        <v>1</v>
      </c>
      <c r="L23" s="25">
        <f>INDEX(SEK!$K$5:$K$200,MATCH($D23,SEK!$D$5:$D$200,0))</f>
        <v>1</v>
      </c>
      <c r="M23" s="25" t="str">
        <f>INDEX(SEK!$L$5:$L$200,MATCH($D23,SEK!$D$5:$D$200,0))</f>
        <v>MID</v>
      </c>
      <c r="P23" s="9" t="str">
        <f>INDEX(USD!$C$5:$C$254,MATCH($Q23,USD!$D$5:$D$254,0))</f>
        <v>OIS</v>
      </c>
      <c r="Q23" s="9" t="str">
        <f>USD!$D23</f>
        <v>USD5YOIS=ICAP</v>
      </c>
      <c r="R23" s="25" t="str">
        <f>INDEX(USD!$B$5:$B$254,MATCH($Q23,USD!$D$5:$D$254,0))</f>
        <v>5Y</v>
      </c>
      <c r="S23" s="25">
        <f>INDEX(USD!$N$5:$N$254,MATCH($Q23,USD!$D$5:$D$254,0))</f>
        <v>0</v>
      </c>
      <c r="T23" s="26">
        <f>INDEX(USD!$O$5:$O$254,MATCH($Q23,USD!$D$5:$D$254,0))</f>
        <v>40998</v>
      </c>
      <c r="U23" s="25"/>
      <c r="V23" s="25">
        <f>INDEX(USD!$H$5:$H$254,MATCH($Q23,USD!$D$5:$D$254,0))</f>
        <v>1</v>
      </c>
      <c r="W23" s="25">
        <f>INDEX(USD!$I$5:$I$254,MATCH($Q23,USD!$D$5:$D$254,0))</f>
        <v>1</v>
      </c>
      <c r="X23" s="25">
        <f>INDEX(USD!$J$5:$J$254,MATCH($Q23,USD!$D$5:$D$254,0))</f>
        <v>1</v>
      </c>
      <c r="Y23" s="25">
        <f>INDEX(USD!$K$5:$K$254,MATCH($Q23,USD!$D$5:$D$254,0))</f>
        <v>1</v>
      </c>
      <c r="Z23" s="25" t="str">
        <f>INDEX(USD!$L$5:$L$254,MATCH($Q23,USD!$D$5:$D$254,0))</f>
        <v>MID</v>
      </c>
      <c r="AC23" s="9" t="str">
        <f>INDEX(NOK!$C$5:$C$199,MATCH($AD23,NOK!$D$5:$D$199,0))</f>
        <v>FRA</v>
      </c>
      <c r="AD23" s="9" t="str">
        <f>NOK!$D18</f>
        <v>NOK3F9=</v>
      </c>
      <c r="AE23" s="25">
        <f>INDEX(NOK!$B$5:$B$199,MATCH($AD23,NOK!$D$5:$D$199,0))</f>
        <v>9</v>
      </c>
      <c r="AF23" s="25" t="str">
        <f>INDEX(NOK!$N$5:$N$199,MATCH($AD23,NOK!$D$5:$D$199,0))</f>
        <v>3M</v>
      </c>
      <c r="AG23" s="26">
        <f>INDEX(NOK!$O$5:$O$199,MATCH($AD23,NOK!$D$5:$D$199,0))</f>
        <v>42934</v>
      </c>
      <c r="AH23" s="25"/>
      <c r="AI23" s="25">
        <f>INDEX(NOK!$H$5:$H$199,MATCH($AD23,NOK!$D$5:$D$199,0))</f>
        <v>1</v>
      </c>
      <c r="AJ23" s="25">
        <f>INDEX(NOK!$I$5:$I$199,MATCH($AD23,NOK!$D$5:$D$199,0))</f>
        <v>1</v>
      </c>
      <c r="AK23" s="25">
        <f>INDEX(NOK!$J$5:$J$199,MATCH($AD23,NOK!$D$5:$D$199,0))</f>
        <v>1</v>
      </c>
      <c r="AL23" s="25">
        <f>INDEX(NOK!$K$5:$K$199,MATCH($AD23,NOK!$D$5:$D$199,0))</f>
        <v>1</v>
      </c>
      <c r="AM23" s="25" t="str">
        <f>INDEX(NOK!$L$5:$L$199,MATCH($AD23,NOK!$D$5:$D$199,0))</f>
        <v>MID</v>
      </c>
      <c r="AP23" s="9" t="str">
        <f>INDEX(EUR!$C$5:$C$234,MATCH($AQ23,EUR!$D$5:$D$234,0))</f>
        <v>OIS</v>
      </c>
      <c r="AQ23" s="9" t="str">
        <f>EUR!$D23</f>
        <v>EUREON2Y=</v>
      </c>
      <c r="AR23" s="25" t="str">
        <f>INDEX(EUR!$B$5:$B$234,MATCH($AQ23,EUR!$D$5:$D$234,0))</f>
        <v>2Y</v>
      </c>
      <c r="AS23" s="25">
        <f>INDEX(EUR!$N$5:$N$234,MATCH($AQ23,EUR!$D$5:$D$234,0))</f>
        <v>0</v>
      </c>
      <c r="AT23" s="26">
        <f>INDEX(EUR!$O$5:$O$234,MATCH($AQ23,EUR!$D$5:$D$234,0))</f>
        <v>36907</v>
      </c>
      <c r="AU23" s="25"/>
      <c r="AV23" s="25">
        <f>INDEX(EUR!$H$5:$H$234,MATCH($AQ23,EUR!$D$5:$D$234,0))</f>
        <v>1</v>
      </c>
      <c r="AW23" s="25">
        <f>INDEX(EUR!$I$5:$I$234,MATCH($AQ23,EUR!$D$5:$D$234,0))</f>
        <v>1</v>
      </c>
      <c r="AX23" s="25">
        <f>INDEX(EUR!$J$5:$J$234,MATCH($AQ23,EUR!$D$5:$D$234,0))</f>
        <v>1</v>
      </c>
      <c r="AY23" s="25">
        <f>INDEX(EUR!$K$5:$K$234,MATCH($AQ23,EUR!$D$5:$D$234,0))</f>
        <v>1</v>
      </c>
      <c r="AZ23" s="25" t="str">
        <f>INDEX(EUR!$L$5:$L$234,MATCH($AQ23,EUR!$D$5:$D$234,0))</f>
        <v>MID</v>
      </c>
      <c r="BC23" s="9" t="str">
        <f>INDEX(DKK!$C$5:$C$201,MATCH($BD23,DKK!$D$5:$D$201,0))</f>
        <v>IBOR</v>
      </c>
      <c r="BD23" s="9" t="str">
        <f>DKK!$D21</f>
        <v>CIDKK6MD=</v>
      </c>
      <c r="BE23" s="25" t="str">
        <f>INDEX(DKK!$B$5:$B$201,MATCH($BD23,DKK!$D$5:$D$201,0))</f>
        <v>6M</v>
      </c>
      <c r="BF23" s="25">
        <f>INDEX(DKK!$N$5:$N$201,MATCH($BD23,DKK!$D$5:$D$201,0))</f>
        <v>0</v>
      </c>
      <c r="BG23" s="26">
        <f>INDEX(DKK!$O$5:$O$201,MATCH($BD23,DKK!$D$5:$D$201,0))</f>
        <v>34166</v>
      </c>
      <c r="BH23" s="25"/>
      <c r="BI23" s="25">
        <f>INDEX(DKK!$H$5:$H$201,MATCH($BD23,DKK!$D$5:$D$201,0))</f>
        <v>1</v>
      </c>
      <c r="BJ23" s="25">
        <f>INDEX(DKK!$I$5:$I$201,MATCH($BD23,DKK!$D$5:$D$201,0))</f>
        <v>1</v>
      </c>
      <c r="BK23" s="25">
        <f>INDEX(DKK!$J$5:$J$201,MATCH($BD23,DKK!$D$5:$D$201,0))</f>
        <v>1</v>
      </c>
      <c r="BL23" s="25">
        <f>INDEX(DKK!$K$5:$K$201,MATCH($BD23,DKK!$D$5:$D$201,0))</f>
        <v>1</v>
      </c>
      <c r="BM23" s="25" t="str">
        <f>INDEX(DKK!$L$5:$L$201,MATCH($BD23,DKK!$D$5:$D$201,0))</f>
        <v>MID</v>
      </c>
      <c r="BO23" s="8" t="s">
        <v>2</v>
      </c>
      <c r="BP23" s="8" t="s">
        <v>51</v>
      </c>
      <c r="BQ23" s="8" t="s">
        <v>52</v>
      </c>
      <c r="BR23" s="8" t="s">
        <v>0</v>
      </c>
      <c r="BS23" s="8" t="s">
        <v>229</v>
      </c>
      <c r="BT23" s="8" t="s">
        <v>555</v>
      </c>
      <c r="BU23" s="8" t="s">
        <v>554</v>
      </c>
      <c r="BV23" s="8" t="s">
        <v>556</v>
      </c>
      <c r="BW23" s="8" t="s">
        <v>557</v>
      </c>
      <c r="BX23" s="8" t="s">
        <v>558</v>
      </c>
      <c r="BY23" s="8" t="s">
        <v>559</v>
      </c>
      <c r="BZ23" s="8" t="s">
        <v>553</v>
      </c>
    </row>
    <row r="24" spans="2:78" x14ac:dyDescent="0.25">
      <c r="C24" s="9" t="str">
        <f>INDEX(SEK!$C$5:$C$200,MATCH($D24,SEK!$D$5:$D$200,0))</f>
        <v>OIS</v>
      </c>
      <c r="D24" s="9" t="str">
        <f>SEK!$D24</f>
        <v>SEKAMTNS30Y=</v>
      </c>
      <c r="E24" s="25" t="str">
        <f>INDEX(SEK!$B$5:$B$200,MATCH($D24,SEK!$D$5:$D$200,0))</f>
        <v>30Y</v>
      </c>
      <c r="F24" s="25">
        <f>INDEX(SEK!$N$5:$N$200,MATCH($D24,SEK!$D$5:$D$200,0))</f>
        <v>0</v>
      </c>
      <c r="G24" s="26">
        <f>INDEX(SEK!$O$5:$O$200,MATCH($D24,SEK!$D$5:$D$200,0))</f>
        <v>41459</v>
      </c>
      <c r="H24" s="25"/>
      <c r="I24" s="25">
        <f>INDEX(SEK!$H$5:$H$200,MATCH($D24,SEK!$D$5:$D$200,0))</f>
        <v>1</v>
      </c>
      <c r="J24" s="25">
        <f>INDEX(SEK!$I$5:$I$200,MATCH($D24,SEK!$D$5:$D$200,0))</f>
        <v>1</v>
      </c>
      <c r="K24" s="25">
        <f>INDEX(SEK!$J$5:$J$200,MATCH($D24,SEK!$D$5:$D$200,0))</f>
        <v>1</v>
      </c>
      <c r="L24" s="25">
        <f>INDEX(SEK!$K$5:$K$200,MATCH($D24,SEK!$D$5:$D$200,0))</f>
        <v>1</v>
      </c>
      <c r="M24" s="25" t="str">
        <f>INDEX(SEK!$L$5:$L$200,MATCH($D24,SEK!$D$5:$D$200,0))</f>
        <v>MID</v>
      </c>
      <c r="P24" s="9" t="str">
        <f>INDEX(USD!$C$5:$C$254,MATCH($Q24,USD!$D$5:$D$254,0))</f>
        <v>OIS</v>
      </c>
      <c r="Q24" s="9" t="str">
        <f>USD!$D24</f>
        <v>USD6YOIS=ICAP</v>
      </c>
      <c r="R24" s="25" t="str">
        <f>INDEX(USD!$B$5:$B$254,MATCH($Q24,USD!$D$5:$D$254,0))</f>
        <v>6Y</v>
      </c>
      <c r="S24" s="25">
        <f>INDEX(USD!$N$5:$N$254,MATCH($Q24,USD!$D$5:$D$254,0))</f>
        <v>0</v>
      </c>
      <c r="T24" s="26">
        <f>INDEX(USD!$O$5:$O$254,MATCH($Q24,USD!$D$5:$D$254,0))</f>
        <v>40998</v>
      </c>
      <c r="U24" s="25"/>
      <c r="V24" s="25">
        <f>INDEX(USD!$H$5:$H$254,MATCH($Q24,USD!$D$5:$D$254,0))</f>
        <v>1</v>
      </c>
      <c r="W24" s="25">
        <f>INDEX(USD!$I$5:$I$254,MATCH($Q24,USD!$D$5:$D$254,0))</f>
        <v>1</v>
      </c>
      <c r="X24" s="25">
        <f>INDEX(USD!$J$5:$J$254,MATCH($Q24,USD!$D$5:$D$254,0))</f>
        <v>1</v>
      </c>
      <c r="Y24" s="25">
        <f>INDEX(USD!$K$5:$K$254,MATCH($Q24,USD!$D$5:$D$254,0))</f>
        <v>1</v>
      </c>
      <c r="Z24" s="25" t="str">
        <f>INDEX(USD!$L$5:$L$254,MATCH($Q24,USD!$D$5:$D$254,0))</f>
        <v>MID</v>
      </c>
      <c r="AC24" s="9" t="str">
        <f>INDEX(NOK!$C$5:$C$199,MATCH($AD24,NOK!$D$5:$D$199,0))</f>
        <v>FRA</v>
      </c>
      <c r="AD24" s="9" t="str">
        <f>NOK!$D19</f>
        <v>NOK3F10=</v>
      </c>
      <c r="AE24" s="25">
        <f>INDEX(NOK!$B$5:$B$199,MATCH($AD24,NOK!$D$5:$D$199,0))</f>
        <v>10</v>
      </c>
      <c r="AF24" s="25" t="str">
        <f>INDEX(NOK!$N$5:$N$199,MATCH($AD24,NOK!$D$5:$D$199,0))</f>
        <v>3M</v>
      </c>
      <c r="AG24" s="26">
        <f>INDEX(NOK!$O$5:$O$199,MATCH($AD24,NOK!$D$5:$D$199,0))</f>
        <v>42934</v>
      </c>
      <c r="AH24" s="25"/>
      <c r="AI24" s="25">
        <f>INDEX(NOK!$H$5:$H$199,MATCH($AD24,NOK!$D$5:$D$199,0))</f>
        <v>1</v>
      </c>
      <c r="AJ24" s="25">
        <f>INDEX(NOK!$I$5:$I$199,MATCH($AD24,NOK!$D$5:$D$199,0))</f>
        <v>1</v>
      </c>
      <c r="AK24" s="25">
        <f>INDEX(NOK!$J$5:$J$199,MATCH($AD24,NOK!$D$5:$D$199,0))</f>
        <v>1</v>
      </c>
      <c r="AL24" s="25">
        <f>INDEX(NOK!$K$5:$K$199,MATCH($AD24,NOK!$D$5:$D$199,0))</f>
        <v>1</v>
      </c>
      <c r="AM24" s="25" t="str">
        <f>INDEX(NOK!$L$5:$L$199,MATCH($AD24,NOK!$D$5:$D$199,0))</f>
        <v>MID</v>
      </c>
      <c r="AP24" s="9" t="str">
        <f>INDEX(EUR!$C$5:$C$234,MATCH($AQ24,EUR!$D$5:$D$234,0))</f>
        <v>OIS</v>
      </c>
      <c r="AQ24" s="9" t="str">
        <f>EUR!$D24</f>
        <v>EUREON3Y=</v>
      </c>
      <c r="AR24" s="25" t="str">
        <f>INDEX(EUR!$B$5:$B$234,MATCH($AQ24,EUR!$D$5:$D$234,0))</f>
        <v>3Y</v>
      </c>
      <c r="AS24" s="25">
        <f>INDEX(EUR!$N$5:$N$234,MATCH($AQ24,EUR!$D$5:$D$234,0))</f>
        <v>0</v>
      </c>
      <c r="AT24" s="26">
        <f>INDEX(EUR!$O$5:$O$234,MATCH($AQ24,EUR!$D$5:$D$234,0))</f>
        <v>38344</v>
      </c>
      <c r="AU24" s="25"/>
      <c r="AV24" s="25">
        <f>INDEX(EUR!$H$5:$H$234,MATCH($AQ24,EUR!$D$5:$D$234,0))</f>
        <v>1</v>
      </c>
      <c r="AW24" s="25">
        <f>INDEX(EUR!$I$5:$I$234,MATCH($AQ24,EUR!$D$5:$D$234,0))</f>
        <v>1</v>
      </c>
      <c r="AX24" s="25">
        <f>INDEX(EUR!$J$5:$J$234,MATCH($AQ24,EUR!$D$5:$D$234,0))</f>
        <v>1</v>
      </c>
      <c r="AY24" s="25">
        <f>INDEX(EUR!$K$5:$K$234,MATCH($AQ24,EUR!$D$5:$D$234,0))</f>
        <v>1</v>
      </c>
      <c r="AZ24" s="25" t="str">
        <f>INDEX(EUR!$L$5:$L$234,MATCH($AQ24,EUR!$D$5:$D$234,0))</f>
        <v>MID</v>
      </c>
      <c r="BC24" s="9" t="str">
        <f>INDEX(DKK!$C$5:$C$201,MATCH($BD24,DKK!$D$5:$D$201,0))</f>
        <v>IBOR</v>
      </c>
      <c r="BD24" s="9" t="str">
        <f>DKK!$D22</f>
        <v>CIDKK9MD=</v>
      </c>
      <c r="BE24" s="25" t="str">
        <f>INDEX(DKK!$B$5:$B$201,MATCH($BD24,DKK!$D$5:$D$201,0))</f>
        <v>9M</v>
      </c>
      <c r="BF24" s="25">
        <f>INDEX(DKK!$N$5:$N$201,MATCH($BD24,DKK!$D$5:$D$201,0))</f>
        <v>0</v>
      </c>
      <c r="BG24" s="26">
        <f>INDEX(DKK!$O$5:$O$201,MATCH($BD24,DKK!$D$5:$D$201,0))</f>
        <v>34980</v>
      </c>
      <c r="BH24" s="25"/>
      <c r="BI24" s="25">
        <f>INDEX(DKK!$H$5:$H$201,MATCH($BD24,DKK!$D$5:$D$201,0))</f>
        <v>1</v>
      </c>
      <c r="BJ24" s="25">
        <f>INDEX(DKK!$I$5:$I$201,MATCH($BD24,DKK!$D$5:$D$201,0))</f>
        <v>1</v>
      </c>
      <c r="BK24" s="25">
        <f>INDEX(DKK!$J$5:$J$201,MATCH($BD24,DKK!$D$5:$D$201,0))</f>
        <v>1</v>
      </c>
      <c r="BL24" s="25">
        <f>INDEX(DKK!$K$5:$K$201,MATCH($BD24,DKK!$D$5:$D$201,0))</f>
        <v>1</v>
      </c>
      <c r="BM24" s="25" t="str">
        <f>INDEX(DKK!$L$5:$L$201,MATCH($BD24,DKK!$D$5:$D$201,0))</f>
        <v>MID</v>
      </c>
      <c r="BP24" s="9" t="str">
        <f>INDEX(GBP!$C$5:$C$200,MATCH($BQ24,GBP!$D$5:$D$200,0))</f>
        <v>IBOR</v>
      </c>
      <c r="BQ24" s="9" t="str">
        <f>GBP!$D22</f>
        <v>GBPONFSR=</v>
      </c>
      <c r="BR24" s="25" t="str">
        <f>INDEX(GBP!$B$5:$B$200,MATCH($BQ24,GBP!$D$5:$D$200,0))</f>
        <v>ON</v>
      </c>
      <c r="BS24" s="25">
        <f>INDEX(GBP!$N$5:$N$200,MATCH($BQ24,GBP!$D$5:$D$200,0))</f>
        <v>0</v>
      </c>
      <c r="BT24" s="26">
        <f>INDEX(GBP!$O$5:$O$200,MATCH($BQ24,GBP!$D$5:$D$200,0))</f>
        <v>36893</v>
      </c>
      <c r="BU24" s="25"/>
      <c r="BV24" s="25">
        <f>INDEX(GBP!$H$5:$H$200,MATCH($BQ24,GBP!$D$5:$D$200,0))</f>
        <v>1</v>
      </c>
      <c r="BW24" s="25">
        <f>INDEX(GBP!$I$5:$I$200,MATCH($BQ24,GBP!$D$5:$D$200,0))</f>
        <v>1</v>
      </c>
      <c r="BX24" s="25">
        <f>INDEX(GBP!$J$5:$J$200,MATCH($BQ24,GBP!$D$5:$D$200,0))</f>
        <v>1</v>
      </c>
      <c r="BY24" s="25">
        <f>INDEX(GBP!$K$5:$K$200,MATCH($BQ24,GBP!$D$5:$D$200,0))</f>
        <v>1</v>
      </c>
      <c r="BZ24" s="25" t="str">
        <f>INDEX(GBP!$L$5:$L$200,MATCH($BQ24,GBP!$D$5:$D$200,0))</f>
        <v>MID</v>
      </c>
    </row>
    <row r="25" spans="2:78" x14ac:dyDescent="0.25">
      <c r="P25" s="9" t="str">
        <f>INDEX(USD!$C$5:$C$254,MATCH($Q25,USD!$D$5:$D$254,0))</f>
        <v>OIS</v>
      </c>
      <c r="Q25" s="9" t="str">
        <f>USD!$D25</f>
        <v>USD7YOIS=ICAP</v>
      </c>
      <c r="R25" s="25" t="str">
        <f>INDEX(USD!$B$5:$B$254,MATCH($Q25,USD!$D$5:$D$254,0))</f>
        <v>7Y</v>
      </c>
      <c r="S25" s="25">
        <f>INDEX(USD!$N$5:$N$254,MATCH($Q25,USD!$D$5:$D$254,0))</f>
        <v>0</v>
      </c>
      <c r="T25" s="26">
        <f>INDEX(USD!$O$5:$O$254,MATCH($Q25,USD!$D$5:$D$254,0))</f>
        <v>40998</v>
      </c>
      <c r="U25" s="25"/>
      <c r="V25" s="25">
        <f>INDEX(USD!$H$5:$H$254,MATCH($Q25,USD!$D$5:$D$254,0))</f>
        <v>1</v>
      </c>
      <c r="W25" s="25">
        <f>INDEX(USD!$I$5:$I$254,MATCH($Q25,USD!$D$5:$D$254,0))</f>
        <v>1</v>
      </c>
      <c r="X25" s="25">
        <f>INDEX(USD!$J$5:$J$254,MATCH($Q25,USD!$D$5:$D$254,0))</f>
        <v>1</v>
      </c>
      <c r="Y25" s="25">
        <f>INDEX(USD!$K$5:$K$254,MATCH($Q25,USD!$D$5:$D$254,0))</f>
        <v>1</v>
      </c>
      <c r="Z25" s="25" t="str">
        <f>INDEX(USD!$L$5:$L$254,MATCH($Q25,USD!$D$5:$D$254,0))</f>
        <v>MID</v>
      </c>
      <c r="AC25" s="9" t="str">
        <f>INDEX(NOK!$C$5:$C$199,MATCH($AD25,NOK!$D$5:$D$199,0))</f>
        <v>FRA</v>
      </c>
      <c r="AD25" s="9" t="str">
        <f>NOK!$D20</f>
        <v>NOK3F11=</v>
      </c>
      <c r="AE25" s="25">
        <f>INDEX(NOK!$B$5:$B$199,MATCH($AD25,NOK!$D$5:$D$199,0))</f>
        <v>11</v>
      </c>
      <c r="AF25" s="25" t="str">
        <f>INDEX(NOK!$N$5:$N$199,MATCH($AD25,NOK!$D$5:$D$199,0))</f>
        <v>3M</v>
      </c>
      <c r="AG25" s="26">
        <f>INDEX(NOK!$O$5:$O$199,MATCH($AD25,NOK!$D$5:$D$199,0))</f>
        <v>42934</v>
      </c>
      <c r="AH25" s="25"/>
      <c r="AI25" s="25">
        <f>INDEX(NOK!$H$5:$H$199,MATCH($AD25,NOK!$D$5:$D$199,0))</f>
        <v>1</v>
      </c>
      <c r="AJ25" s="25">
        <f>INDEX(NOK!$I$5:$I$199,MATCH($AD25,NOK!$D$5:$D$199,0))</f>
        <v>1</v>
      </c>
      <c r="AK25" s="25">
        <f>INDEX(NOK!$J$5:$J$199,MATCH($AD25,NOK!$D$5:$D$199,0))</f>
        <v>1</v>
      </c>
      <c r="AL25" s="25">
        <f>INDEX(NOK!$K$5:$K$199,MATCH($AD25,NOK!$D$5:$D$199,0))</f>
        <v>1</v>
      </c>
      <c r="AM25" s="25" t="str">
        <f>INDEX(NOK!$L$5:$L$199,MATCH($AD25,NOK!$D$5:$D$199,0))</f>
        <v>MID</v>
      </c>
      <c r="AP25" s="9" t="str">
        <f>INDEX(EUR!$C$5:$C$234,MATCH($AQ25,EUR!$D$5:$D$234,0))</f>
        <v>OIS</v>
      </c>
      <c r="AQ25" s="9" t="str">
        <f>EUR!$D25</f>
        <v>EUREON4Y=</v>
      </c>
      <c r="AR25" s="25" t="str">
        <f>INDEX(EUR!$B$5:$B$234,MATCH($AQ25,EUR!$D$5:$D$234,0))</f>
        <v>4Y</v>
      </c>
      <c r="AS25" s="25">
        <f>INDEX(EUR!$N$5:$N$234,MATCH($AQ25,EUR!$D$5:$D$234,0))</f>
        <v>0</v>
      </c>
      <c r="AT25" s="26">
        <f>INDEX(EUR!$O$5:$O$234,MATCH($AQ25,EUR!$D$5:$D$234,0))</f>
        <v>38579</v>
      </c>
      <c r="AU25" s="25"/>
      <c r="AV25" s="25">
        <f>INDEX(EUR!$H$5:$H$234,MATCH($AQ25,EUR!$D$5:$D$234,0))</f>
        <v>1</v>
      </c>
      <c r="AW25" s="25">
        <f>INDEX(EUR!$I$5:$I$234,MATCH($AQ25,EUR!$D$5:$D$234,0))</f>
        <v>1</v>
      </c>
      <c r="AX25" s="25">
        <f>INDEX(EUR!$J$5:$J$234,MATCH($AQ25,EUR!$D$5:$D$234,0))</f>
        <v>1</v>
      </c>
      <c r="AY25" s="25">
        <f>INDEX(EUR!$K$5:$K$234,MATCH($AQ25,EUR!$D$5:$D$234,0))</f>
        <v>1</v>
      </c>
      <c r="AZ25" s="25" t="str">
        <f>INDEX(EUR!$L$5:$L$234,MATCH($AQ25,EUR!$D$5:$D$234,0))</f>
        <v>MID</v>
      </c>
      <c r="BC25" s="9" t="str">
        <f>INDEX(DKK!$C$5:$C$201,MATCH($BD25,DKK!$D$5:$D$201,0))</f>
        <v>IBOR</v>
      </c>
      <c r="BD25" s="9" t="str">
        <f>DKK!$D23</f>
        <v>CIDKK1YD=</v>
      </c>
      <c r="BE25" s="25" t="str">
        <f>INDEX(DKK!$B$5:$B$201,MATCH($BD25,DKK!$D$5:$D$201,0))</f>
        <v>1Y</v>
      </c>
      <c r="BF25" s="25">
        <f>INDEX(DKK!$N$5:$N$201,MATCH($BD25,DKK!$D$5:$D$201,0))</f>
        <v>0</v>
      </c>
      <c r="BG25" s="26">
        <f>INDEX(DKK!$O$5:$O$201,MATCH($BD25,DKK!$D$5:$D$201,0))</f>
        <v>34988</v>
      </c>
      <c r="BH25" s="25"/>
      <c r="BI25" s="25">
        <f>INDEX(DKK!$H$5:$H$201,MATCH($BD25,DKK!$D$5:$D$201,0))</f>
        <v>1</v>
      </c>
      <c r="BJ25" s="25">
        <f>INDEX(DKK!$I$5:$I$201,MATCH($BD25,DKK!$D$5:$D$201,0))</f>
        <v>1</v>
      </c>
      <c r="BK25" s="25">
        <f>INDEX(DKK!$J$5:$J$201,MATCH($BD25,DKK!$D$5:$D$201,0))</f>
        <v>1</v>
      </c>
      <c r="BL25" s="25">
        <f>INDEX(DKK!$K$5:$K$201,MATCH($BD25,DKK!$D$5:$D$201,0))</f>
        <v>1</v>
      </c>
      <c r="BM25" s="25" t="str">
        <f>INDEX(DKK!$L$5:$L$201,MATCH($BD25,DKK!$D$5:$D$201,0))</f>
        <v>MID</v>
      </c>
      <c r="BP25" s="9" t="str">
        <f>INDEX(GBP!$C$5:$C$200,MATCH($BQ25,GBP!$D$5:$D$200,0))</f>
        <v>IBOR</v>
      </c>
      <c r="BQ25" s="9" t="str">
        <f>GBP!$D23</f>
        <v>GBPSWFSR=</v>
      </c>
      <c r="BR25" s="25" t="str">
        <f>INDEX(GBP!$B$5:$B$200,MATCH($BQ25,GBP!$D$5:$D$200,0))</f>
        <v>SW</v>
      </c>
      <c r="BS25" s="25">
        <f>INDEX(GBP!$N$5:$N$200,MATCH($BQ25,GBP!$D$5:$D$200,0))</f>
        <v>0</v>
      </c>
      <c r="BT25" s="26">
        <f>INDEX(GBP!$O$5:$O$200,MATCH($BQ25,GBP!$D$5:$D$200,0))</f>
        <v>35766</v>
      </c>
      <c r="BU25" s="25"/>
      <c r="BV25" s="25">
        <f>INDEX(GBP!$H$5:$H$200,MATCH($BQ25,GBP!$D$5:$D$200,0))</f>
        <v>1</v>
      </c>
      <c r="BW25" s="25">
        <f>INDEX(GBP!$I$5:$I$200,MATCH($BQ25,GBP!$D$5:$D$200,0))</f>
        <v>1</v>
      </c>
      <c r="BX25" s="25">
        <f>INDEX(GBP!$J$5:$J$200,MATCH($BQ25,GBP!$D$5:$D$200,0))</f>
        <v>1</v>
      </c>
      <c r="BY25" s="25">
        <f>INDEX(GBP!$K$5:$K$200,MATCH($BQ25,GBP!$D$5:$D$200,0))</f>
        <v>1</v>
      </c>
      <c r="BZ25" s="25" t="str">
        <f>INDEX(GBP!$L$5:$L$200,MATCH($BQ25,GBP!$D$5:$D$200,0))</f>
        <v>MID</v>
      </c>
    </row>
    <row r="26" spans="2:78" ht="15.75" x14ac:dyDescent="0.25">
      <c r="B26" s="8" t="s">
        <v>2</v>
      </c>
      <c r="C26" s="8" t="s">
        <v>51</v>
      </c>
      <c r="D26" s="8" t="s">
        <v>52</v>
      </c>
      <c r="E26" s="8" t="s">
        <v>0</v>
      </c>
      <c r="F26" s="8" t="s">
        <v>229</v>
      </c>
      <c r="G26" s="8" t="s">
        <v>555</v>
      </c>
      <c r="H26" s="8" t="s">
        <v>554</v>
      </c>
      <c r="I26" s="8" t="s">
        <v>556</v>
      </c>
      <c r="J26" s="8" t="s">
        <v>557</v>
      </c>
      <c r="K26" s="8" t="s">
        <v>558</v>
      </c>
      <c r="L26" s="8" t="s">
        <v>559</v>
      </c>
      <c r="M26" s="8" t="s">
        <v>553</v>
      </c>
      <c r="P26" s="9" t="str">
        <f>INDEX(USD!$C$5:$C$254,MATCH($Q26,USD!$D$5:$D$254,0))</f>
        <v>OIS</v>
      </c>
      <c r="Q26" s="9" t="str">
        <f>USD!$D26</f>
        <v>USD8YOIS=ICAP</v>
      </c>
      <c r="R26" s="25" t="str">
        <f>INDEX(USD!$B$5:$B$254,MATCH($Q26,USD!$D$5:$D$254,0))</f>
        <v>8Y</v>
      </c>
      <c r="S26" s="25">
        <f>INDEX(USD!$N$5:$N$254,MATCH($Q26,USD!$D$5:$D$254,0))</f>
        <v>0</v>
      </c>
      <c r="T26" s="26">
        <f>INDEX(USD!$O$5:$O$254,MATCH($Q26,USD!$D$5:$D$254,0))</f>
        <v>40998</v>
      </c>
      <c r="U26" s="25"/>
      <c r="V26" s="25">
        <f>INDEX(USD!$H$5:$H$254,MATCH($Q26,USD!$D$5:$D$254,0))</f>
        <v>1</v>
      </c>
      <c r="W26" s="25">
        <f>INDEX(USD!$I$5:$I$254,MATCH($Q26,USD!$D$5:$D$254,0))</f>
        <v>1</v>
      </c>
      <c r="X26" s="25">
        <f>INDEX(USD!$J$5:$J$254,MATCH($Q26,USD!$D$5:$D$254,0))</f>
        <v>1</v>
      </c>
      <c r="Y26" s="25">
        <f>INDEX(USD!$K$5:$K$254,MATCH($Q26,USD!$D$5:$D$254,0))</f>
        <v>1</v>
      </c>
      <c r="Z26" s="25" t="str">
        <f>INDEX(USD!$L$5:$L$254,MATCH($Q26,USD!$D$5:$D$254,0))</f>
        <v>MID</v>
      </c>
      <c r="AC26" s="9" t="str">
        <f>INDEX(NOK!$C$5:$C$199,MATCH($AD26,NOK!$D$5:$D$199,0))</f>
        <v>FRA</v>
      </c>
      <c r="AD26" s="9" t="str">
        <f>NOK!$D21</f>
        <v>NOK3F12=</v>
      </c>
      <c r="AE26" s="25">
        <f>INDEX(NOK!$B$5:$B$199,MATCH($AD26,NOK!$D$5:$D$199,0))</f>
        <v>12</v>
      </c>
      <c r="AF26" s="25" t="str">
        <f>INDEX(NOK!$N$5:$N$199,MATCH($AD26,NOK!$D$5:$D$199,0))</f>
        <v>3M</v>
      </c>
      <c r="AG26" s="26">
        <f>INDEX(NOK!$O$5:$O$199,MATCH($AD26,NOK!$D$5:$D$199,0))</f>
        <v>42934</v>
      </c>
      <c r="AH26" s="25"/>
      <c r="AI26" s="25">
        <f>INDEX(NOK!$H$5:$H$199,MATCH($AD26,NOK!$D$5:$D$199,0))</f>
        <v>1</v>
      </c>
      <c r="AJ26" s="25">
        <f>INDEX(NOK!$I$5:$I$199,MATCH($AD26,NOK!$D$5:$D$199,0))</f>
        <v>1</v>
      </c>
      <c r="AK26" s="25">
        <f>INDEX(NOK!$J$5:$J$199,MATCH($AD26,NOK!$D$5:$D$199,0))</f>
        <v>1</v>
      </c>
      <c r="AL26" s="25">
        <f>INDEX(NOK!$K$5:$K$199,MATCH($AD26,NOK!$D$5:$D$199,0))</f>
        <v>1</v>
      </c>
      <c r="AM26" s="25" t="str">
        <f>INDEX(NOK!$L$5:$L$199,MATCH($AD26,NOK!$D$5:$D$199,0))</f>
        <v>MID</v>
      </c>
      <c r="AP26" s="9" t="str">
        <f>INDEX(EUR!$C$5:$C$234,MATCH($AQ26,EUR!$D$5:$D$234,0))</f>
        <v>OIS</v>
      </c>
      <c r="AQ26" s="9" t="str">
        <f>EUR!$D26</f>
        <v>EUREON5Y=</v>
      </c>
      <c r="AR26" s="25" t="str">
        <f>INDEX(EUR!$B$5:$B$234,MATCH($AQ26,EUR!$D$5:$D$234,0))</f>
        <v>5Y</v>
      </c>
      <c r="AS26" s="25">
        <f>INDEX(EUR!$N$5:$N$234,MATCH($AQ26,EUR!$D$5:$D$234,0))</f>
        <v>0</v>
      </c>
      <c r="AT26" s="26">
        <f>INDEX(EUR!$O$5:$O$234,MATCH($AQ26,EUR!$D$5:$D$234,0))</f>
        <v>38579</v>
      </c>
      <c r="AU26" s="25"/>
      <c r="AV26" s="25">
        <f>INDEX(EUR!$H$5:$H$234,MATCH($AQ26,EUR!$D$5:$D$234,0))</f>
        <v>1</v>
      </c>
      <c r="AW26" s="25">
        <f>INDEX(EUR!$I$5:$I$234,MATCH($AQ26,EUR!$D$5:$D$234,0))</f>
        <v>1</v>
      </c>
      <c r="AX26" s="25">
        <f>INDEX(EUR!$J$5:$J$234,MATCH($AQ26,EUR!$D$5:$D$234,0))</f>
        <v>1</v>
      </c>
      <c r="AY26" s="25">
        <f>INDEX(EUR!$K$5:$K$234,MATCH($AQ26,EUR!$D$5:$D$234,0))</f>
        <v>1</v>
      </c>
      <c r="AZ26" s="25" t="str">
        <f>INDEX(EUR!$L$5:$L$234,MATCH($AQ26,EUR!$D$5:$D$234,0))</f>
        <v>MID</v>
      </c>
      <c r="BP26" s="9" t="str">
        <f>INDEX(GBP!$C$5:$C$200,MATCH($BQ26,GBP!$D$5:$D$200,0))</f>
        <v>IBOR</v>
      </c>
      <c r="BQ26" s="9" t="str">
        <f>GBP!$D24</f>
        <v>GBP1MFSR=</v>
      </c>
      <c r="BR26" s="25" t="str">
        <f>INDEX(GBP!$B$5:$B$200,MATCH($BQ26,GBP!$D$5:$D$200,0))</f>
        <v>1M</v>
      </c>
      <c r="BS26" s="25">
        <f>INDEX(GBP!$N$5:$N$200,MATCH($BQ26,GBP!$D$5:$D$200,0))</f>
        <v>0</v>
      </c>
      <c r="BT26" s="26">
        <f>INDEX(GBP!$O$5:$O$200,MATCH($BQ26,GBP!$D$5:$D$200,0))</f>
        <v>33863</v>
      </c>
      <c r="BU26" s="25"/>
      <c r="BV26" s="25">
        <f>INDEX(GBP!$H$5:$H$200,MATCH($BQ26,GBP!$D$5:$D$200,0))</f>
        <v>1</v>
      </c>
      <c r="BW26" s="25">
        <f>INDEX(GBP!$I$5:$I$200,MATCH($BQ26,GBP!$D$5:$D$200,0))</f>
        <v>1</v>
      </c>
      <c r="BX26" s="25">
        <f>INDEX(GBP!$J$5:$J$200,MATCH($BQ26,GBP!$D$5:$D$200,0))</f>
        <v>1</v>
      </c>
      <c r="BY26" s="25">
        <f>INDEX(GBP!$K$5:$K$200,MATCH($BQ26,GBP!$D$5:$D$200,0))</f>
        <v>1</v>
      </c>
      <c r="BZ26" s="25" t="str">
        <f>INDEX(GBP!$L$5:$L$200,MATCH($BQ26,GBP!$D$5:$D$200,0))</f>
        <v>MID</v>
      </c>
    </row>
    <row r="27" spans="2:78" ht="15.75" x14ac:dyDescent="0.25">
      <c r="C27" s="9" t="str">
        <f>INDEX(SEK!$C$5:$C$200,MATCH($D27,SEK!$D$5:$D$200,0))</f>
        <v>IBOR</v>
      </c>
      <c r="D27" s="9" t="str">
        <f>SEK!$D25</f>
        <v>STISEKTNDFI=</v>
      </c>
      <c r="E27" s="25" t="str">
        <f>INDEX(SEK!$B$5:$B$200,MATCH($D27,SEK!$D$5:$D$200,0))</f>
        <v>TN</v>
      </c>
      <c r="F27" s="25">
        <f>INDEX(SEK!$N$5:$N$200,MATCH($D27,SEK!$D$5:$D$200,0))</f>
        <v>0</v>
      </c>
      <c r="G27" s="26">
        <f>INDEX(SEK!$O$5:$O$200,MATCH($D27,SEK!$D$5:$D$200,0))</f>
        <v>35591</v>
      </c>
      <c r="H27" s="25"/>
      <c r="I27" s="25">
        <f>INDEX(SEK!$H$5:$H$200,MATCH($D27,SEK!$D$5:$D$200,0))</f>
        <v>1</v>
      </c>
      <c r="J27" s="25">
        <f>INDEX(SEK!$I$5:$I$200,MATCH($D27,SEK!$D$5:$D$200,0))</f>
        <v>1</v>
      </c>
      <c r="K27" s="25">
        <f>INDEX(SEK!$J$5:$J$200,MATCH($D27,SEK!$D$5:$D$200,0))</f>
        <v>1</v>
      </c>
      <c r="L27" s="25">
        <f>INDEX(SEK!$K$5:$K$200,MATCH($D27,SEK!$D$5:$D$200,0))</f>
        <v>1</v>
      </c>
      <c r="M27" s="25" t="str">
        <f>INDEX(SEK!$L$5:$L$200,MATCH($D27,SEK!$D$5:$D$200,0))</f>
        <v>MID</v>
      </c>
      <c r="P27" s="9" t="str">
        <f>INDEX(USD!$C$5:$C$254,MATCH($Q27,USD!$D$5:$D$254,0))</f>
        <v>OIS</v>
      </c>
      <c r="Q27" s="9" t="str">
        <f>USD!$D27</f>
        <v>USD9YOIS=ICAP</v>
      </c>
      <c r="R27" s="25" t="str">
        <f>INDEX(USD!$B$5:$B$254,MATCH($Q27,USD!$D$5:$D$254,0))</f>
        <v>9Y</v>
      </c>
      <c r="S27" s="25">
        <f>INDEX(USD!$N$5:$N$254,MATCH($Q27,USD!$D$5:$D$254,0))</f>
        <v>0</v>
      </c>
      <c r="T27" s="26">
        <f>INDEX(USD!$O$5:$O$254,MATCH($Q27,USD!$D$5:$D$254,0))</f>
        <v>40998</v>
      </c>
      <c r="U27" s="25"/>
      <c r="V27" s="25">
        <f>INDEX(USD!$H$5:$H$254,MATCH($Q27,USD!$D$5:$D$254,0))</f>
        <v>1</v>
      </c>
      <c r="W27" s="25">
        <f>INDEX(USD!$I$5:$I$254,MATCH($Q27,USD!$D$5:$D$254,0))</f>
        <v>1</v>
      </c>
      <c r="X27" s="25">
        <f>INDEX(USD!$J$5:$J$254,MATCH($Q27,USD!$D$5:$D$254,0))</f>
        <v>1</v>
      </c>
      <c r="Y27" s="25">
        <f>INDEX(USD!$K$5:$K$254,MATCH($Q27,USD!$D$5:$D$254,0))</f>
        <v>1</v>
      </c>
      <c r="Z27" s="25" t="str">
        <f>INDEX(USD!$L$5:$L$254,MATCH($Q27,USD!$D$5:$D$254,0))</f>
        <v>MID</v>
      </c>
      <c r="AC27" s="9" t="str">
        <f>INDEX(NOK!$C$5:$C$199,MATCH($AD27,NOK!$D$5:$D$199,0))</f>
        <v>FRA</v>
      </c>
      <c r="AD27" s="9" t="str">
        <f>NOK!$D22</f>
        <v>NOK6F1=</v>
      </c>
      <c r="AE27" s="25">
        <f>INDEX(NOK!$B$5:$B$199,MATCH($AD27,NOK!$D$5:$D$199,0))</f>
        <v>1</v>
      </c>
      <c r="AF27" s="25" t="str">
        <f>INDEX(NOK!$N$5:$N$199,MATCH($AD27,NOK!$D$5:$D$199,0))</f>
        <v>6M</v>
      </c>
      <c r="AG27" s="26">
        <f>INDEX(NOK!$O$5:$O$199,MATCH($AD27,NOK!$D$5:$D$199,0))</f>
        <v>34705</v>
      </c>
      <c r="AH27" s="25"/>
      <c r="AI27" s="25">
        <f>INDEX(NOK!$H$5:$H$199,MATCH($AD27,NOK!$D$5:$D$199,0))</f>
        <v>1</v>
      </c>
      <c r="AJ27" s="25">
        <f>INDEX(NOK!$I$5:$I$199,MATCH($AD27,NOK!$D$5:$D$199,0))</f>
        <v>1</v>
      </c>
      <c r="AK27" s="25">
        <f>INDEX(NOK!$J$5:$J$199,MATCH($AD27,NOK!$D$5:$D$199,0))</f>
        <v>1</v>
      </c>
      <c r="AL27" s="25">
        <f>INDEX(NOK!$K$5:$K$199,MATCH($AD27,NOK!$D$5:$D$199,0))</f>
        <v>1</v>
      </c>
      <c r="AM27" s="25" t="str">
        <f>INDEX(NOK!$L$5:$L$199,MATCH($AD27,NOK!$D$5:$D$199,0))</f>
        <v>MID</v>
      </c>
      <c r="AP27" s="9" t="str">
        <f>INDEX(EUR!$C$5:$C$234,MATCH($AQ27,EUR!$D$5:$D$234,0))</f>
        <v>OIS</v>
      </c>
      <c r="AQ27" s="9" t="str">
        <f>EUR!$D27</f>
        <v>EUREON6Y=</v>
      </c>
      <c r="AR27" s="25" t="str">
        <f>INDEX(EUR!$B$5:$B$234,MATCH($AQ27,EUR!$D$5:$D$234,0))</f>
        <v>6Y</v>
      </c>
      <c r="AS27" s="25">
        <f>INDEX(EUR!$N$5:$N$234,MATCH($AQ27,EUR!$D$5:$D$234,0))</f>
        <v>0</v>
      </c>
      <c r="AT27" s="26">
        <f>INDEX(EUR!$O$5:$O$234,MATCH($AQ27,EUR!$D$5:$D$234,0))</f>
        <v>38579</v>
      </c>
      <c r="AU27" s="25"/>
      <c r="AV27" s="25">
        <f>INDEX(EUR!$H$5:$H$234,MATCH($AQ27,EUR!$D$5:$D$234,0))</f>
        <v>1</v>
      </c>
      <c r="AW27" s="25">
        <f>INDEX(EUR!$I$5:$I$234,MATCH($AQ27,EUR!$D$5:$D$234,0))</f>
        <v>1</v>
      </c>
      <c r="AX27" s="25">
        <f>INDEX(EUR!$J$5:$J$234,MATCH($AQ27,EUR!$D$5:$D$234,0))</f>
        <v>1</v>
      </c>
      <c r="AY27" s="25">
        <f>INDEX(EUR!$K$5:$K$234,MATCH($AQ27,EUR!$D$5:$D$234,0))</f>
        <v>1</v>
      </c>
      <c r="AZ27" s="25" t="str">
        <f>INDEX(EUR!$L$5:$L$234,MATCH($AQ27,EUR!$D$5:$D$234,0))</f>
        <v>MID</v>
      </c>
      <c r="BB27" s="8" t="s">
        <v>33</v>
      </c>
      <c r="BC27" s="8" t="s">
        <v>51</v>
      </c>
      <c r="BD27" s="8" t="s">
        <v>52</v>
      </c>
      <c r="BE27" s="8" t="s">
        <v>0</v>
      </c>
      <c r="BF27" s="8" t="s">
        <v>229</v>
      </c>
      <c r="BG27" s="8" t="s">
        <v>555</v>
      </c>
      <c r="BH27" s="8" t="s">
        <v>554</v>
      </c>
      <c r="BI27" s="8" t="s">
        <v>556</v>
      </c>
      <c r="BJ27" s="8" t="s">
        <v>557</v>
      </c>
      <c r="BK27" s="8" t="s">
        <v>558</v>
      </c>
      <c r="BL27" s="8" t="s">
        <v>559</v>
      </c>
      <c r="BM27" s="8" t="s">
        <v>553</v>
      </c>
      <c r="BP27" s="9" t="str">
        <f>INDEX(GBP!$C$5:$C$200,MATCH($BQ27,GBP!$D$5:$D$200,0))</f>
        <v>IBOR</v>
      </c>
      <c r="BQ27" s="9" t="str">
        <f>GBP!$D25</f>
        <v>GBP2MFSR=</v>
      </c>
      <c r="BR27" s="25" t="str">
        <f>INDEX(GBP!$B$5:$B$200,MATCH($BQ27,GBP!$D$5:$D$200,0))</f>
        <v>2M</v>
      </c>
      <c r="BS27" s="25">
        <f>INDEX(GBP!$N$5:$N$200,MATCH($BQ27,GBP!$D$5:$D$200,0))</f>
        <v>0</v>
      </c>
      <c r="BT27" s="26">
        <f>INDEX(GBP!$O$5:$O$200,MATCH($BQ27,GBP!$D$5:$D$200,0))</f>
        <v>32875</v>
      </c>
      <c r="BU27" s="25"/>
      <c r="BV27" s="25">
        <f>INDEX(GBP!$H$5:$H$200,MATCH($BQ27,GBP!$D$5:$D$200,0))</f>
        <v>1</v>
      </c>
      <c r="BW27" s="25">
        <f>INDEX(GBP!$I$5:$I$200,MATCH($BQ27,GBP!$D$5:$D$200,0))</f>
        <v>1</v>
      </c>
      <c r="BX27" s="25">
        <f>INDEX(GBP!$J$5:$J$200,MATCH($BQ27,GBP!$D$5:$D$200,0))</f>
        <v>1</v>
      </c>
      <c r="BY27" s="25">
        <f>INDEX(GBP!$K$5:$K$200,MATCH($BQ27,GBP!$D$5:$D$200,0))</f>
        <v>1</v>
      </c>
      <c r="BZ27" s="25" t="str">
        <f>INDEX(GBP!$L$5:$L$200,MATCH($BQ27,GBP!$D$5:$D$200,0))</f>
        <v>MID</v>
      </c>
    </row>
    <row r="28" spans="2:78" x14ac:dyDescent="0.25">
      <c r="C28" s="9" t="str">
        <f>INDEX(SEK!$C$5:$C$200,MATCH($D28,SEK!$D$5:$D$200,0))</f>
        <v>IBOR</v>
      </c>
      <c r="D28" s="9" t="str">
        <f>SEK!$D26</f>
        <v>STISEK1WDFI=</v>
      </c>
      <c r="E28" s="25" t="str">
        <f>INDEX(SEK!$B$5:$B$200,MATCH($D28,SEK!$D$5:$D$200,0))</f>
        <v>1W</v>
      </c>
      <c r="F28" s="25">
        <f>INDEX(SEK!$N$5:$N$200,MATCH($D28,SEK!$D$5:$D$200,0))</f>
        <v>0</v>
      </c>
      <c r="G28" s="26">
        <f>INDEX(SEK!$O$5:$O$200,MATCH($D28,SEK!$D$5:$D$200,0))</f>
        <v>32875</v>
      </c>
      <c r="H28" s="25"/>
      <c r="I28" s="25">
        <f>INDEX(SEK!$H$5:$H$200,MATCH($D28,SEK!$D$5:$D$200,0))</f>
        <v>1</v>
      </c>
      <c r="J28" s="25">
        <f>INDEX(SEK!$I$5:$I$200,MATCH($D28,SEK!$D$5:$D$200,0))</f>
        <v>1</v>
      </c>
      <c r="K28" s="25">
        <f>INDEX(SEK!$J$5:$J$200,MATCH($D28,SEK!$D$5:$D$200,0))</f>
        <v>1</v>
      </c>
      <c r="L28" s="25">
        <f>INDEX(SEK!$K$5:$K$200,MATCH($D28,SEK!$D$5:$D$200,0))</f>
        <v>1</v>
      </c>
      <c r="M28" s="25" t="str">
        <f>INDEX(SEK!$L$5:$L$200,MATCH($D28,SEK!$D$5:$D$200,0))</f>
        <v>MID</v>
      </c>
      <c r="P28" s="9" t="str">
        <f>INDEX(USD!$C$5:$C$254,MATCH($Q28,USD!$D$5:$D$254,0))</f>
        <v>OIS</v>
      </c>
      <c r="Q28" s="9" t="str">
        <f>USD!$D28</f>
        <v>USD10YOIS=ICAP</v>
      </c>
      <c r="R28" s="25" t="str">
        <f>INDEX(USD!$B$5:$B$254,MATCH($Q28,USD!$D$5:$D$254,0))</f>
        <v>10Y</v>
      </c>
      <c r="S28" s="25">
        <f>INDEX(USD!$N$5:$N$254,MATCH($Q28,USD!$D$5:$D$254,0))</f>
        <v>0</v>
      </c>
      <c r="T28" s="26">
        <f>INDEX(USD!$O$5:$O$254,MATCH($Q28,USD!$D$5:$D$254,0))</f>
        <v>40998</v>
      </c>
      <c r="U28" s="25"/>
      <c r="V28" s="25">
        <f>INDEX(USD!$H$5:$H$254,MATCH($Q28,USD!$D$5:$D$254,0))</f>
        <v>1</v>
      </c>
      <c r="W28" s="25">
        <f>INDEX(USD!$I$5:$I$254,MATCH($Q28,USD!$D$5:$D$254,0))</f>
        <v>1</v>
      </c>
      <c r="X28" s="25">
        <f>INDEX(USD!$J$5:$J$254,MATCH($Q28,USD!$D$5:$D$254,0))</f>
        <v>1</v>
      </c>
      <c r="Y28" s="25">
        <f>INDEX(USD!$K$5:$K$254,MATCH($Q28,USD!$D$5:$D$254,0))</f>
        <v>1</v>
      </c>
      <c r="Z28" s="25" t="str">
        <f>INDEX(USD!$L$5:$L$254,MATCH($Q28,USD!$D$5:$D$254,0))</f>
        <v>MID</v>
      </c>
      <c r="AC28" s="9" t="str">
        <f>INDEX(NOK!$C$5:$C$199,MATCH($AD28,NOK!$D$5:$D$199,0))</f>
        <v>FRA</v>
      </c>
      <c r="AD28" s="9" t="str">
        <f>NOK!$D23</f>
        <v>NOK6F2=</v>
      </c>
      <c r="AE28" s="25">
        <f>INDEX(NOK!$B$5:$B$199,MATCH($AD28,NOK!$D$5:$D$199,0))</f>
        <v>2</v>
      </c>
      <c r="AF28" s="25" t="str">
        <f>INDEX(NOK!$N$5:$N$199,MATCH($AD28,NOK!$D$5:$D$199,0))</f>
        <v>6M</v>
      </c>
      <c r="AG28" s="26">
        <f>INDEX(NOK!$O$5:$O$199,MATCH($AD28,NOK!$D$5:$D$199,0))</f>
        <v>34705</v>
      </c>
      <c r="AH28" s="25"/>
      <c r="AI28" s="25">
        <f>INDEX(NOK!$H$5:$H$199,MATCH($AD28,NOK!$D$5:$D$199,0))</f>
        <v>1</v>
      </c>
      <c r="AJ28" s="25">
        <f>INDEX(NOK!$I$5:$I$199,MATCH($AD28,NOK!$D$5:$D$199,0))</f>
        <v>1</v>
      </c>
      <c r="AK28" s="25">
        <f>INDEX(NOK!$J$5:$J$199,MATCH($AD28,NOK!$D$5:$D$199,0))</f>
        <v>1</v>
      </c>
      <c r="AL28" s="25">
        <f>INDEX(NOK!$K$5:$K$199,MATCH($AD28,NOK!$D$5:$D$199,0))</f>
        <v>1</v>
      </c>
      <c r="AM28" s="25" t="str">
        <f>INDEX(NOK!$L$5:$L$199,MATCH($AD28,NOK!$D$5:$D$199,0))</f>
        <v>MID</v>
      </c>
      <c r="AP28" s="9" t="str">
        <f>INDEX(EUR!$C$5:$C$234,MATCH($AQ28,EUR!$D$5:$D$234,0))</f>
        <v>OIS</v>
      </c>
      <c r="AQ28" s="9" t="str">
        <f>EUR!$D28</f>
        <v>EUREON7Y=</v>
      </c>
      <c r="AR28" s="25" t="str">
        <f>INDEX(EUR!$B$5:$B$234,MATCH($AQ28,EUR!$D$5:$D$234,0))</f>
        <v>7Y</v>
      </c>
      <c r="AS28" s="25">
        <f>INDEX(EUR!$N$5:$N$234,MATCH($AQ28,EUR!$D$5:$D$234,0))</f>
        <v>0</v>
      </c>
      <c r="AT28" s="26">
        <f>INDEX(EUR!$O$5:$O$234,MATCH($AQ28,EUR!$D$5:$D$234,0))</f>
        <v>38579</v>
      </c>
      <c r="AU28" s="25"/>
      <c r="AV28" s="25">
        <f>INDEX(EUR!$H$5:$H$234,MATCH($AQ28,EUR!$D$5:$D$234,0))</f>
        <v>1</v>
      </c>
      <c r="AW28" s="25">
        <f>INDEX(EUR!$I$5:$I$234,MATCH($AQ28,EUR!$D$5:$D$234,0))</f>
        <v>1</v>
      </c>
      <c r="AX28" s="25">
        <f>INDEX(EUR!$J$5:$J$234,MATCH($AQ28,EUR!$D$5:$D$234,0))</f>
        <v>1</v>
      </c>
      <c r="AY28" s="25">
        <f>INDEX(EUR!$K$5:$K$234,MATCH($AQ28,EUR!$D$5:$D$234,0))</f>
        <v>1</v>
      </c>
      <c r="AZ28" s="25" t="str">
        <f>INDEX(EUR!$L$5:$L$234,MATCH($AQ28,EUR!$D$5:$D$234,0))</f>
        <v>MID</v>
      </c>
      <c r="BC28" s="9" t="str">
        <f>INDEX(DKK!$C$5:$C$201,MATCH($BD28,DKK!$D$5:$D$201,0))</f>
        <v>FRA</v>
      </c>
      <c r="BD28" s="9" t="str">
        <f>DKK!$D24</f>
        <v>DKK3F1=</v>
      </c>
      <c r="BE28" s="25">
        <f>INDEX(DKK!$B$5:$B$201,MATCH($BD28,DKK!$D$5:$D$201,0))</f>
        <v>1</v>
      </c>
      <c r="BF28" s="25" t="str">
        <f>INDEX(DKK!$N$5:$N$201,MATCH($BD28,DKK!$D$5:$D$201,0))</f>
        <v>3M</v>
      </c>
      <c r="BG28" s="26">
        <f>INDEX(DKK!$O$5:$O$201,MATCH($BD28,DKK!$D$5:$D$201,0))</f>
        <v>36322</v>
      </c>
      <c r="BH28" s="25"/>
      <c r="BI28" s="25">
        <f>INDEX(DKK!$H$5:$H$201,MATCH($BD28,DKK!$D$5:$D$201,0))</f>
        <v>1</v>
      </c>
      <c r="BJ28" s="25">
        <f>INDEX(DKK!$I$5:$I$201,MATCH($BD28,DKK!$D$5:$D$201,0))</f>
        <v>1</v>
      </c>
      <c r="BK28" s="25">
        <f>INDEX(DKK!$J$5:$J$201,MATCH($BD28,DKK!$D$5:$D$201,0))</f>
        <v>1</v>
      </c>
      <c r="BL28" s="25">
        <f>INDEX(DKK!$K$5:$K$201,MATCH($BD28,DKK!$D$5:$D$201,0))</f>
        <v>1</v>
      </c>
      <c r="BM28" s="25" t="str">
        <f>INDEX(DKK!$L$5:$L$201,MATCH($BD28,DKK!$D$5:$D$201,0))</f>
        <v>MID</v>
      </c>
      <c r="BP28" s="9" t="str">
        <f>INDEX(GBP!$C$5:$C$200,MATCH($BQ28,GBP!$D$5:$D$200,0))</f>
        <v>IBOR</v>
      </c>
      <c r="BQ28" s="9" t="str">
        <f>GBP!$D26</f>
        <v>GBP3MFSR=</v>
      </c>
      <c r="BR28" s="25" t="str">
        <f>INDEX(GBP!$B$5:$B$200,MATCH($BQ28,GBP!$D$5:$D$200,0))</f>
        <v>3M</v>
      </c>
      <c r="BS28" s="25">
        <f>INDEX(GBP!$N$5:$N$200,MATCH($BQ28,GBP!$D$5:$D$200,0))</f>
        <v>0</v>
      </c>
      <c r="BT28" s="26">
        <f>INDEX(GBP!$O$5:$O$200,MATCH($BQ28,GBP!$D$5:$D$200,0))</f>
        <v>32875</v>
      </c>
      <c r="BU28" s="25"/>
      <c r="BV28" s="25">
        <f>INDEX(GBP!$H$5:$H$200,MATCH($BQ28,GBP!$D$5:$D$200,0))</f>
        <v>1</v>
      </c>
      <c r="BW28" s="25">
        <f>INDEX(GBP!$I$5:$I$200,MATCH($BQ28,GBP!$D$5:$D$200,0))</f>
        <v>1</v>
      </c>
      <c r="BX28" s="25">
        <f>INDEX(GBP!$J$5:$J$200,MATCH($BQ28,GBP!$D$5:$D$200,0))</f>
        <v>1</v>
      </c>
      <c r="BY28" s="25">
        <f>INDEX(GBP!$K$5:$K$200,MATCH($BQ28,GBP!$D$5:$D$200,0))</f>
        <v>1</v>
      </c>
      <c r="BZ28" s="25" t="str">
        <f>INDEX(GBP!$L$5:$L$200,MATCH($BQ28,GBP!$D$5:$D$200,0))</f>
        <v>MID</v>
      </c>
    </row>
    <row r="29" spans="2:78" x14ac:dyDescent="0.25">
      <c r="C29" s="9" t="str">
        <f>INDEX(SEK!$C$5:$C$200,MATCH($D29,SEK!$D$5:$D$200,0))</f>
        <v>IBOR</v>
      </c>
      <c r="D29" s="9" t="str">
        <f>SEK!$D27</f>
        <v>STISEK1MDFI=</v>
      </c>
      <c r="E29" s="25" t="str">
        <f>INDEX(SEK!$B$5:$B$200,MATCH($D29,SEK!$D$5:$D$200,0))</f>
        <v>1M</v>
      </c>
      <c r="F29" s="25">
        <f>INDEX(SEK!$N$5:$N$200,MATCH($D29,SEK!$D$5:$D$200,0))</f>
        <v>0</v>
      </c>
      <c r="G29" s="26">
        <f>INDEX(SEK!$O$5:$O$200,MATCH($D29,SEK!$D$5:$D$200,0))</f>
        <v>32875</v>
      </c>
      <c r="H29" s="25"/>
      <c r="I29" s="25">
        <f>INDEX(SEK!$H$5:$H$200,MATCH($D29,SEK!$D$5:$D$200,0))</f>
        <v>1</v>
      </c>
      <c r="J29" s="25">
        <f>INDEX(SEK!$I$5:$I$200,MATCH($D29,SEK!$D$5:$D$200,0))</f>
        <v>1</v>
      </c>
      <c r="K29" s="25">
        <f>INDEX(SEK!$J$5:$J$200,MATCH($D29,SEK!$D$5:$D$200,0))</f>
        <v>1</v>
      </c>
      <c r="L29" s="25">
        <f>INDEX(SEK!$K$5:$K$200,MATCH($D29,SEK!$D$5:$D$200,0))</f>
        <v>1</v>
      </c>
      <c r="M29" s="25" t="str">
        <f>INDEX(SEK!$L$5:$L$200,MATCH($D29,SEK!$D$5:$D$200,0))</f>
        <v>MID</v>
      </c>
      <c r="P29" s="9" t="str">
        <f>INDEX(USD!$C$5:$C$254,MATCH($Q29,USD!$D$5:$D$254,0))</f>
        <v>OIS</v>
      </c>
      <c r="Q29" s="9" t="str">
        <f>USD!$D29</f>
        <v>USD12YOIS=ICAP</v>
      </c>
      <c r="R29" s="25" t="str">
        <f>INDEX(USD!$B$5:$B$254,MATCH($Q29,USD!$D$5:$D$254,0))</f>
        <v>12Y</v>
      </c>
      <c r="S29" s="25">
        <f>INDEX(USD!$N$5:$N$254,MATCH($Q29,USD!$D$5:$D$254,0))</f>
        <v>0</v>
      </c>
      <c r="T29" s="26">
        <f>INDEX(USD!$O$5:$O$254,MATCH($Q29,USD!$D$5:$D$254,0))</f>
        <v>40998</v>
      </c>
      <c r="U29" s="25"/>
      <c r="V29" s="25">
        <f>INDEX(USD!$H$5:$H$254,MATCH($Q29,USD!$D$5:$D$254,0))</f>
        <v>1</v>
      </c>
      <c r="W29" s="25">
        <f>INDEX(USD!$I$5:$I$254,MATCH($Q29,USD!$D$5:$D$254,0))</f>
        <v>1</v>
      </c>
      <c r="X29" s="25">
        <f>INDEX(USD!$J$5:$J$254,MATCH($Q29,USD!$D$5:$D$254,0))</f>
        <v>1</v>
      </c>
      <c r="Y29" s="25">
        <f>INDEX(USD!$K$5:$K$254,MATCH($Q29,USD!$D$5:$D$254,0))</f>
        <v>1</v>
      </c>
      <c r="Z29" s="25" t="str">
        <f>INDEX(USD!$L$5:$L$254,MATCH($Q29,USD!$D$5:$D$254,0))</f>
        <v>MID</v>
      </c>
      <c r="AC29" s="9" t="str">
        <f>INDEX(NOK!$C$5:$C$199,MATCH($AD29,NOK!$D$5:$D$199,0))</f>
        <v>FRA</v>
      </c>
      <c r="AD29" s="9" t="str">
        <f>NOK!$D24</f>
        <v>NOK6F3=</v>
      </c>
      <c r="AE29" s="25">
        <f>INDEX(NOK!$B$5:$B$199,MATCH($AD29,NOK!$D$5:$D$199,0))</f>
        <v>3</v>
      </c>
      <c r="AF29" s="25" t="str">
        <f>INDEX(NOK!$N$5:$N$199,MATCH($AD29,NOK!$D$5:$D$199,0))</f>
        <v>6M</v>
      </c>
      <c r="AG29" s="26">
        <f>INDEX(NOK!$O$5:$O$199,MATCH($AD29,NOK!$D$5:$D$199,0))</f>
        <v>34705</v>
      </c>
      <c r="AH29" s="25"/>
      <c r="AI29" s="25">
        <f>INDEX(NOK!$H$5:$H$199,MATCH($AD29,NOK!$D$5:$D$199,0))</f>
        <v>1</v>
      </c>
      <c r="AJ29" s="25">
        <f>INDEX(NOK!$I$5:$I$199,MATCH($AD29,NOK!$D$5:$D$199,0))</f>
        <v>1</v>
      </c>
      <c r="AK29" s="25">
        <f>INDEX(NOK!$J$5:$J$199,MATCH($AD29,NOK!$D$5:$D$199,0))</f>
        <v>1</v>
      </c>
      <c r="AL29" s="25">
        <f>INDEX(NOK!$K$5:$K$199,MATCH($AD29,NOK!$D$5:$D$199,0))</f>
        <v>1</v>
      </c>
      <c r="AM29" s="25" t="str">
        <f>INDEX(NOK!$L$5:$L$199,MATCH($AD29,NOK!$D$5:$D$199,0))</f>
        <v>MID</v>
      </c>
      <c r="AP29" s="9" t="str">
        <f>INDEX(EUR!$C$5:$C$234,MATCH($AQ29,EUR!$D$5:$D$234,0))</f>
        <v>OIS</v>
      </c>
      <c r="AQ29" s="9" t="str">
        <f>EUR!$D29</f>
        <v>EUREON8Y=</v>
      </c>
      <c r="AR29" s="25" t="str">
        <f>INDEX(EUR!$B$5:$B$234,MATCH($AQ29,EUR!$D$5:$D$234,0))</f>
        <v>8Y</v>
      </c>
      <c r="AS29" s="25">
        <f>INDEX(EUR!$N$5:$N$234,MATCH($AQ29,EUR!$D$5:$D$234,0))</f>
        <v>0</v>
      </c>
      <c r="AT29" s="26">
        <f>INDEX(EUR!$O$5:$O$234,MATCH($AQ29,EUR!$D$5:$D$234,0))</f>
        <v>38579</v>
      </c>
      <c r="AU29" s="25"/>
      <c r="AV29" s="25">
        <f>INDEX(EUR!$H$5:$H$234,MATCH($AQ29,EUR!$D$5:$D$234,0))</f>
        <v>1</v>
      </c>
      <c r="AW29" s="25">
        <f>INDEX(EUR!$I$5:$I$234,MATCH($AQ29,EUR!$D$5:$D$234,0))</f>
        <v>1</v>
      </c>
      <c r="AX29" s="25">
        <f>INDEX(EUR!$J$5:$J$234,MATCH($AQ29,EUR!$D$5:$D$234,0))</f>
        <v>1</v>
      </c>
      <c r="AY29" s="25">
        <f>INDEX(EUR!$K$5:$K$234,MATCH($AQ29,EUR!$D$5:$D$234,0))</f>
        <v>1</v>
      </c>
      <c r="AZ29" s="25" t="str">
        <f>INDEX(EUR!$L$5:$L$234,MATCH($AQ29,EUR!$D$5:$D$234,0))</f>
        <v>MID</v>
      </c>
      <c r="BC29" s="9" t="str">
        <f>INDEX(DKK!$C$5:$C$201,MATCH($BD29,DKK!$D$5:$D$201,0))</f>
        <v>FRA</v>
      </c>
      <c r="BD29" s="9" t="str">
        <f>DKK!$D25</f>
        <v>DKK3F2=</v>
      </c>
      <c r="BE29" s="25">
        <f>INDEX(DKK!$B$5:$B$201,MATCH($BD29,DKK!$D$5:$D$201,0))</f>
        <v>2</v>
      </c>
      <c r="BF29" s="25" t="str">
        <f>INDEX(DKK!$N$5:$N$201,MATCH($BD29,DKK!$D$5:$D$201,0))</f>
        <v>3M</v>
      </c>
      <c r="BG29" s="26">
        <f>INDEX(DKK!$O$5:$O$201,MATCH($BD29,DKK!$D$5:$D$201,0))</f>
        <v>36322</v>
      </c>
      <c r="BH29" s="25"/>
      <c r="BI29" s="25">
        <f>INDEX(DKK!$H$5:$H$201,MATCH($BD29,DKK!$D$5:$D$201,0))</f>
        <v>1</v>
      </c>
      <c r="BJ29" s="25">
        <f>INDEX(DKK!$I$5:$I$201,MATCH($BD29,DKK!$D$5:$D$201,0))</f>
        <v>1</v>
      </c>
      <c r="BK29" s="25">
        <f>INDEX(DKK!$J$5:$J$201,MATCH($BD29,DKK!$D$5:$D$201,0))</f>
        <v>1</v>
      </c>
      <c r="BL29" s="25">
        <f>INDEX(DKK!$K$5:$K$201,MATCH($BD29,DKK!$D$5:$D$201,0))</f>
        <v>1</v>
      </c>
      <c r="BM29" s="25" t="str">
        <f>INDEX(DKK!$L$5:$L$201,MATCH($BD29,DKK!$D$5:$D$201,0))</f>
        <v>MID</v>
      </c>
      <c r="BP29" s="9" t="str">
        <f>INDEX(GBP!$C$5:$C$200,MATCH($BQ29,GBP!$D$5:$D$200,0))</f>
        <v>IBOR</v>
      </c>
      <c r="BQ29" s="9" t="str">
        <f>GBP!$D27</f>
        <v>GBP6MFSR=</v>
      </c>
      <c r="BR29" s="25" t="str">
        <f>INDEX(GBP!$B$5:$B$200,MATCH($BQ29,GBP!$D$5:$D$200,0))</f>
        <v>6M</v>
      </c>
      <c r="BS29" s="25">
        <f>INDEX(GBP!$N$5:$N$200,MATCH($BQ29,GBP!$D$5:$D$200,0))</f>
        <v>0</v>
      </c>
      <c r="BT29" s="26">
        <f>INDEX(GBP!$O$5:$O$200,MATCH($BQ29,GBP!$D$5:$D$200,0))</f>
        <v>32875</v>
      </c>
      <c r="BU29" s="25"/>
      <c r="BV29" s="25">
        <f>INDEX(GBP!$H$5:$H$200,MATCH($BQ29,GBP!$D$5:$D$200,0))</f>
        <v>1</v>
      </c>
      <c r="BW29" s="25">
        <f>INDEX(GBP!$I$5:$I$200,MATCH($BQ29,GBP!$D$5:$D$200,0))</f>
        <v>1</v>
      </c>
      <c r="BX29" s="25">
        <f>INDEX(GBP!$J$5:$J$200,MATCH($BQ29,GBP!$D$5:$D$200,0))</f>
        <v>1</v>
      </c>
      <c r="BY29" s="25">
        <f>INDEX(GBP!$K$5:$K$200,MATCH($BQ29,GBP!$D$5:$D$200,0))</f>
        <v>1</v>
      </c>
      <c r="BZ29" s="25" t="str">
        <f>INDEX(GBP!$L$5:$L$200,MATCH($BQ29,GBP!$D$5:$D$200,0))</f>
        <v>MID</v>
      </c>
    </row>
    <row r="30" spans="2:78" x14ac:dyDescent="0.25">
      <c r="C30" s="9" t="str">
        <f>INDEX(SEK!$C$5:$C$200,MATCH($D30,SEK!$D$5:$D$200,0))</f>
        <v>IBOR</v>
      </c>
      <c r="D30" s="9" t="str">
        <f>SEK!$D28</f>
        <v>STISEK2MDFI=</v>
      </c>
      <c r="E30" s="25" t="str">
        <f>INDEX(SEK!$B$5:$B$200,MATCH($D30,SEK!$D$5:$D$200,0))</f>
        <v>2M</v>
      </c>
      <c r="F30" s="25">
        <f>INDEX(SEK!$N$5:$N$200,MATCH($D30,SEK!$D$5:$D$200,0))</f>
        <v>0</v>
      </c>
      <c r="G30" s="26">
        <f>INDEX(SEK!$O$5:$O$200,MATCH($D30,SEK!$D$5:$D$200,0))</f>
        <v>34583</v>
      </c>
      <c r="H30" s="25"/>
      <c r="I30" s="25">
        <f>INDEX(SEK!$H$5:$H$200,MATCH($D30,SEK!$D$5:$D$200,0))</f>
        <v>1</v>
      </c>
      <c r="J30" s="25">
        <f>INDEX(SEK!$I$5:$I$200,MATCH($D30,SEK!$D$5:$D$200,0))</f>
        <v>1</v>
      </c>
      <c r="K30" s="25">
        <f>INDEX(SEK!$J$5:$J$200,MATCH($D30,SEK!$D$5:$D$200,0))</f>
        <v>1</v>
      </c>
      <c r="L30" s="25">
        <f>INDEX(SEK!$K$5:$K$200,MATCH($D30,SEK!$D$5:$D$200,0))</f>
        <v>1</v>
      </c>
      <c r="M30" s="25" t="str">
        <f>INDEX(SEK!$L$5:$L$200,MATCH($D30,SEK!$D$5:$D$200,0))</f>
        <v>MID</v>
      </c>
      <c r="P30" s="9" t="str">
        <f>INDEX(USD!$C$5:$C$254,MATCH($Q30,USD!$D$5:$D$254,0))</f>
        <v>OIS</v>
      </c>
      <c r="Q30" s="9" t="str">
        <f>USD!$D30</f>
        <v>USD15YOIS=ICAP</v>
      </c>
      <c r="R30" s="25" t="str">
        <f>INDEX(USD!$B$5:$B$254,MATCH($Q30,USD!$D$5:$D$254,0))</f>
        <v>15Y</v>
      </c>
      <c r="S30" s="25">
        <f>INDEX(USD!$N$5:$N$254,MATCH($Q30,USD!$D$5:$D$254,0))</f>
        <v>0</v>
      </c>
      <c r="T30" s="26">
        <f>INDEX(USD!$O$5:$O$254,MATCH($Q30,USD!$D$5:$D$254,0))</f>
        <v>40998</v>
      </c>
      <c r="U30" s="25"/>
      <c r="V30" s="25">
        <f>INDEX(USD!$H$5:$H$254,MATCH($Q30,USD!$D$5:$D$254,0))</f>
        <v>1</v>
      </c>
      <c r="W30" s="25">
        <f>INDEX(USD!$I$5:$I$254,MATCH($Q30,USD!$D$5:$D$254,0))</f>
        <v>1</v>
      </c>
      <c r="X30" s="25">
        <f>INDEX(USD!$J$5:$J$254,MATCH($Q30,USD!$D$5:$D$254,0))</f>
        <v>1</v>
      </c>
      <c r="Y30" s="25">
        <f>INDEX(USD!$K$5:$K$254,MATCH($Q30,USD!$D$5:$D$254,0))</f>
        <v>1</v>
      </c>
      <c r="Z30" s="25" t="str">
        <f>INDEX(USD!$L$5:$L$254,MATCH($Q30,USD!$D$5:$D$254,0))</f>
        <v>MID</v>
      </c>
      <c r="AC30" s="9" t="str">
        <f>INDEX(NOK!$C$5:$C$199,MATCH($AD30,NOK!$D$5:$D$199,0))</f>
        <v>FRA</v>
      </c>
      <c r="AD30" s="9" t="str">
        <f>NOK!$D25</f>
        <v>NOK6F4=</v>
      </c>
      <c r="AE30" s="25">
        <f>INDEX(NOK!$B$5:$B$199,MATCH($AD30,NOK!$D$5:$D$199,0))</f>
        <v>4</v>
      </c>
      <c r="AF30" s="25" t="str">
        <f>INDEX(NOK!$N$5:$N$199,MATCH($AD30,NOK!$D$5:$D$199,0))</f>
        <v>6M</v>
      </c>
      <c r="AG30" s="26">
        <f>INDEX(NOK!$O$5:$O$199,MATCH($AD30,NOK!$D$5:$D$199,0))</f>
        <v>34705</v>
      </c>
      <c r="AH30" s="25"/>
      <c r="AI30" s="25">
        <f>INDEX(NOK!$H$5:$H$199,MATCH($AD30,NOK!$D$5:$D$199,0))</f>
        <v>1</v>
      </c>
      <c r="AJ30" s="25">
        <f>INDEX(NOK!$I$5:$I$199,MATCH($AD30,NOK!$D$5:$D$199,0))</f>
        <v>1</v>
      </c>
      <c r="AK30" s="25">
        <f>INDEX(NOK!$J$5:$J$199,MATCH($AD30,NOK!$D$5:$D$199,0))</f>
        <v>1</v>
      </c>
      <c r="AL30" s="25">
        <f>INDEX(NOK!$K$5:$K$199,MATCH($AD30,NOK!$D$5:$D$199,0))</f>
        <v>1</v>
      </c>
      <c r="AM30" s="25" t="str">
        <f>INDEX(NOK!$L$5:$L$199,MATCH($AD30,NOK!$D$5:$D$199,0))</f>
        <v>MID</v>
      </c>
      <c r="AP30" s="9" t="str">
        <f>INDEX(EUR!$C$5:$C$234,MATCH($AQ30,EUR!$D$5:$D$234,0))</f>
        <v>OIS</v>
      </c>
      <c r="AQ30" s="9" t="str">
        <f>EUR!$D30</f>
        <v>EUREON9Y=</v>
      </c>
      <c r="AR30" s="25" t="str">
        <f>INDEX(EUR!$B$5:$B$234,MATCH($AQ30,EUR!$D$5:$D$234,0))</f>
        <v>9Y</v>
      </c>
      <c r="AS30" s="25">
        <f>INDEX(EUR!$N$5:$N$234,MATCH($AQ30,EUR!$D$5:$D$234,0))</f>
        <v>0</v>
      </c>
      <c r="AT30" s="26">
        <f>INDEX(EUR!$O$5:$O$234,MATCH($AQ30,EUR!$D$5:$D$234,0))</f>
        <v>38579</v>
      </c>
      <c r="AU30" s="25"/>
      <c r="AV30" s="25">
        <f>INDEX(EUR!$H$5:$H$234,MATCH($AQ30,EUR!$D$5:$D$234,0))</f>
        <v>1</v>
      </c>
      <c r="AW30" s="25">
        <f>INDEX(EUR!$I$5:$I$234,MATCH($AQ30,EUR!$D$5:$D$234,0))</f>
        <v>1</v>
      </c>
      <c r="AX30" s="25">
        <f>INDEX(EUR!$J$5:$J$234,MATCH($AQ30,EUR!$D$5:$D$234,0))</f>
        <v>1</v>
      </c>
      <c r="AY30" s="25">
        <f>INDEX(EUR!$K$5:$K$234,MATCH($AQ30,EUR!$D$5:$D$234,0))</f>
        <v>1</v>
      </c>
      <c r="AZ30" s="25" t="str">
        <f>INDEX(EUR!$L$5:$L$234,MATCH($AQ30,EUR!$D$5:$D$234,0))</f>
        <v>MID</v>
      </c>
      <c r="BC30" s="9" t="str">
        <f>INDEX(DKK!$C$5:$C$201,MATCH($BD30,DKK!$D$5:$D$201,0))</f>
        <v>FRA</v>
      </c>
      <c r="BD30" s="9" t="str">
        <f>DKK!$D26</f>
        <v>DKK3F3=</v>
      </c>
      <c r="BE30" s="25">
        <f>INDEX(DKK!$B$5:$B$201,MATCH($BD30,DKK!$D$5:$D$201,0))</f>
        <v>3</v>
      </c>
      <c r="BF30" s="25" t="str">
        <f>INDEX(DKK!$N$5:$N$201,MATCH($BD30,DKK!$D$5:$D$201,0))</f>
        <v>3M</v>
      </c>
      <c r="BG30" s="26">
        <f>INDEX(DKK!$O$5:$O$201,MATCH($BD30,DKK!$D$5:$D$201,0))</f>
        <v>36322</v>
      </c>
      <c r="BH30" s="25"/>
      <c r="BI30" s="25">
        <f>INDEX(DKK!$H$5:$H$201,MATCH($BD30,DKK!$D$5:$D$201,0))</f>
        <v>1</v>
      </c>
      <c r="BJ30" s="25">
        <f>INDEX(DKK!$I$5:$I$201,MATCH($BD30,DKK!$D$5:$D$201,0))</f>
        <v>1</v>
      </c>
      <c r="BK30" s="25">
        <f>INDEX(DKK!$J$5:$J$201,MATCH($BD30,DKK!$D$5:$D$201,0))</f>
        <v>1</v>
      </c>
      <c r="BL30" s="25">
        <f>INDEX(DKK!$K$5:$K$201,MATCH($BD30,DKK!$D$5:$D$201,0))</f>
        <v>1</v>
      </c>
      <c r="BM30" s="25" t="str">
        <f>INDEX(DKK!$L$5:$L$201,MATCH($BD30,DKK!$D$5:$D$201,0))</f>
        <v>MID</v>
      </c>
      <c r="BP30" s="9" t="str">
        <f>INDEX(GBP!$C$5:$C$200,MATCH($BQ30,GBP!$D$5:$D$200,0))</f>
        <v>IBOR</v>
      </c>
      <c r="BQ30" s="9" t="str">
        <f>GBP!$D28</f>
        <v>GBP1YFSR=</v>
      </c>
      <c r="BR30" s="25" t="str">
        <f>INDEX(GBP!$B$5:$B$200,MATCH($BQ30,GBP!$D$5:$D$200,0))</f>
        <v>1Y</v>
      </c>
      <c r="BS30" s="25">
        <f>INDEX(GBP!$N$5:$N$200,MATCH($BQ30,GBP!$D$5:$D$200,0))</f>
        <v>0</v>
      </c>
      <c r="BT30" s="26">
        <f>INDEX(GBP!$O$5:$O$200,MATCH($BQ30,GBP!$D$5:$D$200,0))</f>
        <v>32875</v>
      </c>
      <c r="BU30" s="25"/>
      <c r="BV30" s="25">
        <f>INDEX(GBP!$H$5:$H$200,MATCH($BQ30,GBP!$D$5:$D$200,0))</f>
        <v>1</v>
      </c>
      <c r="BW30" s="25">
        <f>INDEX(GBP!$I$5:$I$200,MATCH($BQ30,GBP!$D$5:$D$200,0))</f>
        <v>1</v>
      </c>
      <c r="BX30" s="25">
        <f>INDEX(GBP!$J$5:$J$200,MATCH($BQ30,GBP!$D$5:$D$200,0))</f>
        <v>1</v>
      </c>
      <c r="BY30" s="25">
        <f>INDEX(GBP!$K$5:$K$200,MATCH($BQ30,GBP!$D$5:$D$200,0))</f>
        <v>1</v>
      </c>
      <c r="BZ30" s="25" t="str">
        <f>INDEX(GBP!$L$5:$L$200,MATCH($BQ30,GBP!$D$5:$D$200,0))</f>
        <v>MID</v>
      </c>
    </row>
    <row r="31" spans="2:78" x14ac:dyDescent="0.25">
      <c r="C31" s="9" t="str">
        <f>INDEX(SEK!$C$5:$C$200,MATCH($D31,SEK!$D$5:$D$200,0))</f>
        <v>IBOR</v>
      </c>
      <c r="D31" s="9" t="str">
        <f>SEK!$D29</f>
        <v>STISEK3MDFI=</v>
      </c>
      <c r="E31" s="25" t="str">
        <f>INDEX(SEK!$B$5:$B$200,MATCH($D31,SEK!$D$5:$D$200,0))</f>
        <v>3M</v>
      </c>
      <c r="F31" s="25">
        <f>INDEX(SEK!$N$5:$N$200,MATCH($D31,SEK!$D$5:$D$200,0))</f>
        <v>0</v>
      </c>
      <c r="G31" s="26">
        <f>INDEX(SEK!$O$5:$O$200,MATCH($D31,SEK!$D$5:$D$200,0))</f>
        <v>32875</v>
      </c>
      <c r="H31" s="25"/>
      <c r="I31" s="25">
        <f>INDEX(SEK!$H$5:$H$200,MATCH($D31,SEK!$D$5:$D$200,0))</f>
        <v>1</v>
      </c>
      <c r="J31" s="25">
        <f>INDEX(SEK!$I$5:$I$200,MATCH($D31,SEK!$D$5:$D$200,0))</f>
        <v>1</v>
      </c>
      <c r="K31" s="25">
        <f>INDEX(SEK!$J$5:$J$200,MATCH($D31,SEK!$D$5:$D$200,0))</f>
        <v>1</v>
      </c>
      <c r="L31" s="25">
        <f>INDEX(SEK!$K$5:$K$200,MATCH($D31,SEK!$D$5:$D$200,0))</f>
        <v>1</v>
      </c>
      <c r="M31" s="25" t="str">
        <f>INDEX(SEK!$L$5:$L$200,MATCH($D31,SEK!$D$5:$D$200,0))</f>
        <v>MID</v>
      </c>
      <c r="P31" s="9" t="str">
        <f>INDEX(USD!$C$5:$C$254,MATCH($Q31,USD!$D$5:$D$254,0))</f>
        <v>OIS</v>
      </c>
      <c r="Q31" s="9" t="str">
        <f>USD!$D31</f>
        <v>USD20YOIS=ICAP</v>
      </c>
      <c r="R31" s="25" t="str">
        <f>INDEX(USD!$B$5:$B$254,MATCH($Q31,USD!$D$5:$D$254,0))</f>
        <v>20Y</v>
      </c>
      <c r="S31" s="25">
        <f>INDEX(USD!$N$5:$N$254,MATCH($Q31,USD!$D$5:$D$254,0))</f>
        <v>0</v>
      </c>
      <c r="T31" s="26">
        <f>INDEX(USD!$O$5:$O$254,MATCH($Q31,USD!$D$5:$D$254,0))</f>
        <v>40998</v>
      </c>
      <c r="U31" s="25"/>
      <c r="V31" s="25">
        <f>INDEX(USD!$H$5:$H$254,MATCH($Q31,USD!$D$5:$D$254,0))</f>
        <v>1</v>
      </c>
      <c r="W31" s="25">
        <f>INDEX(USD!$I$5:$I$254,MATCH($Q31,USD!$D$5:$D$254,0))</f>
        <v>1</v>
      </c>
      <c r="X31" s="25">
        <f>INDEX(USD!$J$5:$J$254,MATCH($Q31,USD!$D$5:$D$254,0))</f>
        <v>1</v>
      </c>
      <c r="Y31" s="25">
        <f>INDEX(USD!$K$5:$K$254,MATCH($Q31,USD!$D$5:$D$254,0))</f>
        <v>1</v>
      </c>
      <c r="Z31" s="25" t="str">
        <f>INDEX(USD!$L$5:$L$254,MATCH($Q31,USD!$D$5:$D$254,0))</f>
        <v>MID</v>
      </c>
      <c r="AP31" s="9" t="str">
        <f>INDEX(EUR!$C$5:$C$234,MATCH($AQ31,EUR!$D$5:$D$234,0))</f>
        <v>OIS</v>
      </c>
      <c r="AQ31" s="9" t="str">
        <f>EUR!$D31</f>
        <v>EUREON10Y=</v>
      </c>
      <c r="AR31" s="25" t="str">
        <f>INDEX(EUR!$B$5:$B$234,MATCH($AQ31,EUR!$D$5:$D$234,0))</f>
        <v>10Y</v>
      </c>
      <c r="AS31" s="25">
        <f>INDEX(EUR!$N$5:$N$234,MATCH($AQ31,EUR!$D$5:$D$234,0))</f>
        <v>0</v>
      </c>
      <c r="AT31" s="26">
        <f>INDEX(EUR!$O$5:$O$234,MATCH($AQ31,EUR!$D$5:$D$234,0))</f>
        <v>38579</v>
      </c>
      <c r="AU31" s="25"/>
      <c r="AV31" s="25">
        <f>INDEX(EUR!$H$5:$H$234,MATCH($AQ31,EUR!$D$5:$D$234,0))</f>
        <v>1</v>
      </c>
      <c r="AW31" s="25">
        <f>INDEX(EUR!$I$5:$I$234,MATCH($AQ31,EUR!$D$5:$D$234,0))</f>
        <v>1</v>
      </c>
      <c r="AX31" s="25">
        <f>INDEX(EUR!$J$5:$J$234,MATCH($AQ31,EUR!$D$5:$D$234,0))</f>
        <v>1</v>
      </c>
      <c r="AY31" s="25">
        <f>INDEX(EUR!$K$5:$K$234,MATCH($AQ31,EUR!$D$5:$D$234,0))</f>
        <v>1</v>
      </c>
      <c r="AZ31" s="25" t="str">
        <f>INDEX(EUR!$L$5:$L$234,MATCH($AQ31,EUR!$D$5:$D$234,0))</f>
        <v>MID</v>
      </c>
      <c r="BC31" s="9" t="str">
        <f>INDEX(DKK!$C$5:$C$201,MATCH($BD31,DKK!$D$5:$D$201,0))</f>
        <v>FRA</v>
      </c>
      <c r="BD31" s="9" t="str">
        <f>DKK!$D27</f>
        <v>DKK3F4=</v>
      </c>
      <c r="BE31" s="25">
        <f>INDEX(DKK!$B$5:$B$201,MATCH($BD31,DKK!$D$5:$D$201,0))</f>
        <v>4</v>
      </c>
      <c r="BF31" s="25" t="str">
        <f>INDEX(DKK!$N$5:$N$201,MATCH($BD31,DKK!$D$5:$D$201,0))</f>
        <v>3M</v>
      </c>
      <c r="BG31" s="26">
        <f>INDEX(DKK!$O$5:$O$201,MATCH($BD31,DKK!$D$5:$D$201,0))</f>
        <v>36322</v>
      </c>
      <c r="BH31" s="25"/>
      <c r="BI31" s="25">
        <f>INDEX(DKK!$H$5:$H$201,MATCH($BD31,DKK!$D$5:$D$201,0))</f>
        <v>1</v>
      </c>
      <c r="BJ31" s="25">
        <f>INDEX(DKK!$I$5:$I$201,MATCH($BD31,DKK!$D$5:$D$201,0))</f>
        <v>1</v>
      </c>
      <c r="BK31" s="25">
        <f>INDEX(DKK!$J$5:$J$201,MATCH($BD31,DKK!$D$5:$D$201,0))</f>
        <v>1</v>
      </c>
      <c r="BL31" s="25">
        <f>INDEX(DKK!$K$5:$K$201,MATCH($BD31,DKK!$D$5:$D$201,0))</f>
        <v>1</v>
      </c>
      <c r="BM31" s="25" t="str">
        <f>INDEX(DKK!$L$5:$L$201,MATCH($BD31,DKK!$D$5:$D$201,0))</f>
        <v>MID</v>
      </c>
    </row>
    <row r="32" spans="2:78" ht="15.75" x14ac:dyDescent="0.25">
      <c r="C32" s="9" t="str">
        <f>INDEX(SEK!$C$5:$C$200,MATCH($D32,SEK!$D$5:$D$200,0))</f>
        <v>IBOR</v>
      </c>
      <c r="D32" s="9" t="str">
        <f>SEK!$D30</f>
        <v>STISEK6MDFI=</v>
      </c>
      <c r="E32" s="25" t="str">
        <f>INDEX(SEK!$B$5:$B$200,MATCH($D32,SEK!$D$5:$D$200,0))</f>
        <v>6M</v>
      </c>
      <c r="F32" s="25">
        <f>INDEX(SEK!$N$5:$N$200,MATCH($D32,SEK!$D$5:$D$200,0))</f>
        <v>0</v>
      </c>
      <c r="G32" s="26">
        <f>INDEX(SEK!$O$5:$O$200,MATCH($D32,SEK!$D$5:$D$200,0))</f>
        <v>32875</v>
      </c>
      <c r="H32" s="25"/>
      <c r="I32" s="25">
        <f>INDEX(SEK!$H$5:$H$200,MATCH($D32,SEK!$D$5:$D$200,0))</f>
        <v>1</v>
      </c>
      <c r="J32" s="25">
        <f>INDEX(SEK!$I$5:$I$200,MATCH($D32,SEK!$D$5:$D$200,0))</f>
        <v>1</v>
      </c>
      <c r="K32" s="25">
        <f>INDEX(SEK!$J$5:$J$200,MATCH($D32,SEK!$D$5:$D$200,0))</f>
        <v>1</v>
      </c>
      <c r="L32" s="25">
        <f>INDEX(SEK!$K$5:$K$200,MATCH($D32,SEK!$D$5:$D$200,0))</f>
        <v>1</v>
      </c>
      <c r="M32" s="25" t="str">
        <f>INDEX(SEK!$L$5:$L$200,MATCH($D32,SEK!$D$5:$D$200,0))</f>
        <v>MID</v>
      </c>
      <c r="P32" s="9" t="str">
        <f>INDEX(USD!$C$5:$C$254,MATCH($Q32,USD!$D$5:$D$254,0))</f>
        <v>OIS</v>
      </c>
      <c r="Q32" s="9" t="str">
        <f>USD!$D32</f>
        <v>USD25YOIS=ICAP</v>
      </c>
      <c r="R32" s="25" t="str">
        <f>INDEX(USD!$B$5:$B$254,MATCH($Q32,USD!$D$5:$D$254,0))</f>
        <v>25Y</v>
      </c>
      <c r="S32" s="25">
        <f>INDEX(USD!$N$5:$N$254,MATCH($Q32,USD!$D$5:$D$254,0))</f>
        <v>0</v>
      </c>
      <c r="T32" s="26">
        <f>INDEX(USD!$O$5:$O$254,MATCH($Q32,USD!$D$5:$D$254,0))</f>
        <v>40998</v>
      </c>
      <c r="U32" s="25"/>
      <c r="V32" s="25">
        <f>INDEX(USD!$H$5:$H$254,MATCH($Q32,USD!$D$5:$D$254,0))</f>
        <v>1</v>
      </c>
      <c r="W32" s="25">
        <f>INDEX(USD!$I$5:$I$254,MATCH($Q32,USD!$D$5:$D$254,0))</f>
        <v>1</v>
      </c>
      <c r="X32" s="25">
        <f>INDEX(USD!$J$5:$J$254,MATCH($Q32,USD!$D$5:$D$254,0))</f>
        <v>1</v>
      </c>
      <c r="Y32" s="25">
        <f>INDEX(USD!$K$5:$K$254,MATCH($Q32,USD!$D$5:$D$254,0))</f>
        <v>1</v>
      </c>
      <c r="Z32" s="25" t="str">
        <f>INDEX(USD!$L$5:$L$254,MATCH($Q32,USD!$D$5:$D$254,0))</f>
        <v>MID</v>
      </c>
      <c r="AB32" s="8" t="s">
        <v>3</v>
      </c>
      <c r="AC32" s="8" t="s">
        <v>51</v>
      </c>
      <c r="AD32" s="8" t="s">
        <v>52</v>
      </c>
      <c r="AE32" s="8" t="s">
        <v>0</v>
      </c>
      <c r="AF32" s="8" t="s">
        <v>229</v>
      </c>
      <c r="AG32" s="8" t="s">
        <v>555</v>
      </c>
      <c r="AH32" s="8" t="s">
        <v>554</v>
      </c>
      <c r="AI32" s="8" t="s">
        <v>556</v>
      </c>
      <c r="AJ32" s="8" t="s">
        <v>557</v>
      </c>
      <c r="AK32" s="8" t="s">
        <v>558</v>
      </c>
      <c r="AL32" s="8" t="s">
        <v>559</v>
      </c>
      <c r="AM32" s="8" t="s">
        <v>553</v>
      </c>
      <c r="AP32" s="9" t="str">
        <f>INDEX(EUR!$C$5:$C$234,MATCH($AQ32,EUR!$D$5:$D$234,0))</f>
        <v>OIS</v>
      </c>
      <c r="AQ32" s="9" t="str">
        <f>EUR!$D32</f>
        <v>EUREON20Y=</v>
      </c>
      <c r="AR32" s="25" t="str">
        <f>INDEX(EUR!$B$5:$B$234,MATCH($AQ32,EUR!$D$5:$D$234,0))</f>
        <v>20Y</v>
      </c>
      <c r="AS32" s="25">
        <f>INDEX(EUR!$N$5:$N$234,MATCH($AQ32,EUR!$D$5:$D$234,0))</f>
        <v>0</v>
      </c>
      <c r="AT32" s="26">
        <f>INDEX(EUR!$O$5:$O$234,MATCH($AQ32,EUR!$D$5:$D$234,0))</f>
        <v>39450</v>
      </c>
      <c r="AU32" s="25"/>
      <c r="AV32" s="25">
        <f>INDEX(EUR!$H$5:$H$234,MATCH($AQ32,EUR!$D$5:$D$234,0))</f>
        <v>1</v>
      </c>
      <c r="AW32" s="25">
        <f>INDEX(EUR!$I$5:$I$234,MATCH($AQ32,EUR!$D$5:$D$234,0))</f>
        <v>1</v>
      </c>
      <c r="AX32" s="25">
        <f>INDEX(EUR!$J$5:$J$234,MATCH($AQ32,EUR!$D$5:$D$234,0))</f>
        <v>1</v>
      </c>
      <c r="AY32" s="25">
        <f>INDEX(EUR!$K$5:$K$234,MATCH($AQ32,EUR!$D$5:$D$234,0))</f>
        <v>1</v>
      </c>
      <c r="AZ32" s="25" t="str">
        <f>INDEX(EUR!$L$5:$L$234,MATCH($AQ32,EUR!$D$5:$D$234,0))</f>
        <v>MID</v>
      </c>
      <c r="BC32" s="9" t="str">
        <f>INDEX(DKK!$C$5:$C$201,MATCH($BD32,DKK!$D$5:$D$201,0))</f>
        <v>FRA</v>
      </c>
      <c r="BD32" s="9" t="str">
        <f>DKK!$D28</f>
        <v>DKK3F5=</v>
      </c>
      <c r="BE32" s="25">
        <f>INDEX(DKK!$B$5:$B$201,MATCH($BD32,DKK!$D$5:$D$201,0))</f>
        <v>5</v>
      </c>
      <c r="BF32" s="25" t="str">
        <f>INDEX(DKK!$N$5:$N$201,MATCH($BD32,DKK!$D$5:$D$201,0))</f>
        <v>3M</v>
      </c>
      <c r="BG32" s="26">
        <f>INDEX(DKK!$O$5:$O$201,MATCH($BD32,DKK!$D$5:$D$201,0))</f>
        <v>36356</v>
      </c>
      <c r="BH32" s="25"/>
      <c r="BI32" s="25">
        <f>INDEX(DKK!$H$5:$H$201,MATCH($BD32,DKK!$D$5:$D$201,0))</f>
        <v>1</v>
      </c>
      <c r="BJ32" s="25">
        <f>INDEX(DKK!$I$5:$I$201,MATCH($BD32,DKK!$D$5:$D$201,0))</f>
        <v>1</v>
      </c>
      <c r="BK32" s="25">
        <f>INDEX(DKK!$J$5:$J$201,MATCH($BD32,DKK!$D$5:$D$201,0))</f>
        <v>1</v>
      </c>
      <c r="BL32" s="25">
        <f>INDEX(DKK!$K$5:$K$201,MATCH($BD32,DKK!$D$5:$D$201,0))</f>
        <v>1</v>
      </c>
      <c r="BM32" s="25" t="str">
        <f>INDEX(DKK!$L$5:$L$201,MATCH($BD32,DKK!$D$5:$D$201,0))</f>
        <v>MID</v>
      </c>
      <c r="BO32" s="8" t="s">
        <v>33</v>
      </c>
      <c r="BP32" s="8" t="s">
        <v>51</v>
      </c>
      <c r="BQ32" s="8" t="s">
        <v>52</v>
      </c>
      <c r="BR32" s="8" t="s">
        <v>0</v>
      </c>
      <c r="BS32" s="8" t="s">
        <v>229</v>
      </c>
      <c r="BT32" s="8" t="s">
        <v>555</v>
      </c>
      <c r="BU32" s="8" t="s">
        <v>554</v>
      </c>
      <c r="BV32" s="8" t="s">
        <v>556</v>
      </c>
      <c r="BW32" s="8" t="s">
        <v>557</v>
      </c>
      <c r="BX32" s="8" t="s">
        <v>558</v>
      </c>
      <c r="BY32" s="8" t="s">
        <v>559</v>
      </c>
      <c r="BZ32" s="8" t="s">
        <v>553</v>
      </c>
    </row>
    <row r="33" spans="2:78" x14ac:dyDescent="0.25">
      <c r="P33" s="9" t="str">
        <f>INDEX(USD!$C$5:$C$254,MATCH($Q33,USD!$D$5:$D$254,0))</f>
        <v>OIS</v>
      </c>
      <c r="Q33" s="9" t="str">
        <f>USD!$D33</f>
        <v>USD30YOIS=ICAP</v>
      </c>
      <c r="R33" s="25" t="str">
        <f>INDEX(USD!$B$5:$B$254,MATCH($Q33,USD!$D$5:$D$254,0))</f>
        <v>30Y</v>
      </c>
      <c r="S33" s="25">
        <f>INDEX(USD!$N$5:$N$254,MATCH($Q33,USD!$D$5:$D$254,0))</f>
        <v>0</v>
      </c>
      <c r="T33" s="26">
        <f>INDEX(USD!$O$5:$O$254,MATCH($Q33,USD!$D$5:$D$254,0))</f>
        <v>40998</v>
      </c>
      <c r="U33" s="25"/>
      <c r="V33" s="25">
        <f>INDEX(USD!$H$5:$H$254,MATCH($Q33,USD!$D$5:$D$254,0))</f>
        <v>1</v>
      </c>
      <c r="W33" s="25">
        <f>INDEX(USD!$I$5:$I$254,MATCH($Q33,USD!$D$5:$D$254,0))</f>
        <v>1</v>
      </c>
      <c r="X33" s="25">
        <f>INDEX(USD!$J$5:$J$254,MATCH($Q33,USD!$D$5:$D$254,0))</f>
        <v>1</v>
      </c>
      <c r="Y33" s="25">
        <f>INDEX(USD!$K$5:$K$254,MATCH($Q33,USD!$D$5:$D$254,0))</f>
        <v>1</v>
      </c>
      <c r="Z33" s="25" t="str">
        <f>INDEX(USD!$L$5:$L$254,MATCH($Q33,USD!$D$5:$D$254,0))</f>
        <v>MID</v>
      </c>
      <c r="AC33" s="9" t="str">
        <f>INDEX(NOK!$C$5:$C$199,MATCH($AD33,NOK!$D$5:$D$199,0))</f>
        <v>IRS</v>
      </c>
      <c r="AD33" s="9" t="str">
        <f>NOK!$D26</f>
        <v>NOKAB3O1Y=</v>
      </c>
      <c r="AE33" s="25" t="str">
        <f>INDEX(NOK!$B$5:$B$199,MATCH($AD33,NOK!$D$5:$D$199,0))</f>
        <v>1Y</v>
      </c>
      <c r="AF33" s="25" t="str">
        <f>INDEX(NOK!$N$5:$N$199,MATCH($AD33,NOK!$D$5:$D$199,0))</f>
        <v>3M</v>
      </c>
      <c r="AG33" s="26">
        <f>INDEX(NOK!$O$5:$O$199,MATCH($AD33,NOK!$D$5:$D$199,0))</f>
        <v>35696</v>
      </c>
      <c r="AH33" s="25"/>
      <c r="AI33" s="25">
        <f>INDEX(NOK!$H$5:$H$199,MATCH($AD33,NOK!$D$5:$D$199,0))</f>
        <v>1</v>
      </c>
      <c r="AJ33" s="25">
        <f>INDEX(NOK!$I$5:$I$199,MATCH($AD33,NOK!$D$5:$D$199,0))</f>
        <v>1</v>
      </c>
      <c r="AK33" s="25">
        <f>INDEX(NOK!$J$5:$J$199,MATCH($AD33,NOK!$D$5:$D$199,0))</f>
        <v>1</v>
      </c>
      <c r="AL33" s="25">
        <f>INDEX(NOK!$K$5:$K$199,MATCH($AD33,NOK!$D$5:$D$199,0))</f>
        <v>1</v>
      </c>
      <c r="AM33" s="25" t="str">
        <f>INDEX(NOK!$L$5:$L$199,MATCH($AD33,NOK!$D$5:$D$199,0))</f>
        <v>MID</v>
      </c>
      <c r="AP33" s="9" t="str">
        <f>INDEX(EUR!$C$5:$C$234,MATCH($AQ33,EUR!$D$5:$D$234,0))</f>
        <v>OIS</v>
      </c>
      <c r="AQ33" s="9" t="str">
        <f>EUR!$D33</f>
        <v>EUREON25Y=</v>
      </c>
      <c r="AR33" s="25" t="str">
        <f>INDEX(EUR!$B$5:$B$234,MATCH($AQ33,EUR!$D$5:$D$234,0))</f>
        <v>25Y</v>
      </c>
      <c r="AS33" s="25">
        <f>INDEX(EUR!$N$5:$N$234,MATCH($AQ33,EUR!$D$5:$D$234,0))</f>
        <v>0</v>
      </c>
      <c r="AT33" s="26">
        <f>INDEX(EUR!$O$5:$O$234,MATCH($AQ33,EUR!$D$5:$D$234,0))</f>
        <v>43025</v>
      </c>
      <c r="AU33" s="25"/>
      <c r="AV33" s="25">
        <f>INDEX(EUR!$H$5:$H$234,MATCH($AQ33,EUR!$D$5:$D$234,0))</f>
        <v>1</v>
      </c>
      <c r="AW33" s="25">
        <f>INDEX(EUR!$I$5:$I$234,MATCH($AQ33,EUR!$D$5:$D$234,0))</f>
        <v>1</v>
      </c>
      <c r="AX33" s="25">
        <f>INDEX(EUR!$J$5:$J$234,MATCH($AQ33,EUR!$D$5:$D$234,0))</f>
        <v>1</v>
      </c>
      <c r="AY33" s="25">
        <f>INDEX(EUR!$K$5:$K$234,MATCH($AQ33,EUR!$D$5:$D$234,0))</f>
        <v>1</v>
      </c>
      <c r="AZ33" s="25" t="str">
        <f>INDEX(EUR!$L$5:$L$234,MATCH($AQ33,EUR!$D$5:$D$234,0))</f>
        <v>MID</v>
      </c>
      <c r="BC33" s="9" t="str">
        <f>INDEX(DKK!$C$5:$C$201,MATCH($BD33,DKK!$D$5:$D$201,0))</f>
        <v>FRA</v>
      </c>
      <c r="BD33" s="9" t="str">
        <f>DKK!$D29</f>
        <v>DKK3F6=</v>
      </c>
      <c r="BE33" s="25">
        <f>INDEX(DKK!$B$5:$B$201,MATCH($BD33,DKK!$D$5:$D$201,0))</f>
        <v>6</v>
      </c>
      <c r="BF33" s="25" t="str">
        <f>INDEX(DKK!$N$5:$N$201,MATCH($BD33,DKK!$D$5:$D$201,0))</f>
        <v>3M</v>
      </c>
      <c r="BG33" s="26">
        <f>INDEX(DKK!$O$5:$O$201,MATCH($BD33,DKK!$D$5:$D$201,0))</f>
        <v>36356</v>
      </c>
      <c r="BH33" s="25"/>
      <c r="BI33" s="25">
        <f>INDEX(DKK!$H$5:$H$201,MATCH($BD33,DKK!$D$5:$D$201,0))</f>
        <v>1</v>
      </c>
      <c r="BJ33" s="25">
        <f>INDEX(DKK!$I$5:$I$201,MATCH($BD33,DKK!$D$5:$D$201,0))</f>
        <v>1</v>
      </c>
      <c r="BK33" s="25">
        <f>INDEX(DKK!$J$5:$J$201,MATCH($BD33,DKK!$D$5:$D$201,0))</f>
        <v>1</v>
      </c>
      <c r="BL33" s="25">
        <f>INDEX(DKK!$K$5:$K$201,MATCH($BD33,DKK!$D$5:$D$201,0))</f>
        <v>1</v>
      </c>
      <c r="BM33" s="25" t="str">
        <f>INDEX(DKK!$L$5:$L$201,MATCH($BD33,DKK!$D$5:$D$201,0))</f>
        <v>MID</v>
      </c>
      <c r="BP33" s="9" t="str">
        <f>INDEX(GBP!$C$5:$C$200,MATCH($BQ33,GBP!$D$5:$D$200,0))</f>
        <v>FRA</v>
      </c>
      <c r="BQ33" s="9" t="str">
        <f>GBP!$D29</f>
        <v>GBP1X4F=</v>
      </c>
      <c r="BR33" s="25" t="str">
        <f>INDEX(GBP!$B$5:$B$200,MATCH($BQ33,GBP!$D$5:$D$200,0))</f>
        <v>4M</v>
      </c>
      <c r="BS33" s="25" t="str">
        <f>INDEX(GBP!$N$5:$N$200,MATCH($BQ33,GBP!$D$5:$D$200,0))</f>
        <v>3M</v>
      </c>
      <c r="BT33" s="26">
        <f>INDEX(GBP!$O$5:$O$200,MATCH($BQ33,GBP!$D$5:$D$200,0))</f>
        <v>34705</v>
      </c>
      <c r="BU33" s="25"/>
      <c r="BV33" s="25">
        <f>INDEX(GBP!$H$5:$H$200,MATCH($BQ33,GBP!$D$5:$D$200,0))</f>
        <v>1</v>
      </c>
      <c r="BW33" s="25">
        <f>INDEX(GBP!$I$5:$I$200,MATCH($BQ33,GBP!$D$5:$D$200,0))</f>
        <v>1</v>
      </c>
      <c r="BX33" s="25">
        <f>INDEX(GBP!$J$5:$J$200,MATCH($BQ33,GBP!$D$5:$D$200,0))</f>
        <v>1</v>
      </c>
      <c r="BY33" s="25">
        <f>INDEX(GBP!$K$5:$K$200,MATCH($BQ33,GBP!$D$5:$D$200,0))</f>
        <v>1</v>
      </c>
      <c r="BZ33" s="25" t="str">
        <f>INDEX(GBP!$L$5:$L$200,MATCH($BQ33,GBP!$D$5:$D$200,0))</f>
        <v>MID</v>
      </c>
    </row>
    <row r="34" spans="2:78" ht="15.75" x14ac:dyDescent="0.25">
      <c r="B34" s="8" t="s">
        <v>33</v>
      </c>
      <c r="C34" s="8" t="s">
        <v>51</v>
      </c>
      <c r="D34" s="8" t="s">
        <v>52</v>
      </c>
      <c r="E34" s="8" t="s">
        <v>720</v>
      </c>
      <c r="F34" s="8" t="s">
        <v>229</v>
      </c>
      <c r="G34" s="8" t="s">
        <v>555</v>
      </c>
      <c r="H34" s="8" t="s">
        <v>554</v>
      </c>
      <c r="I34" s="8" t="s">
        <v>556</v>
      </c>
      <c r="J34" s="8" t="s">
        <v>557</v>
      </c>
      <c r="K34" s="8" t="s">
        <v>558</v>
      </c>
      <c r="L34" s="8" t="s">
        <v>559</v>
      </c>
      <c r="M34" s="8" t="s">
        <v>553</v>
      </c>
      <c r="P34" s="9" t="str">
        <f>INDEX(USD!$C$5:$C$254,MATCH($Q34,USD!$D$5:$D$254,0))</f>
        <v>OIS</v>
      </c>
      <c r="Q34" s="9" t="str">
        <f>USD!$D34</f>
        <v>USD40YOIS=ICAP</v>
      </c>
      <c r="R34" s="25" t="str">
        <f>INDEX(USD!$B$5:$B$254,MATCH($Q34,USD!$D$5:$D$254,0))</f>
        <v>40Y</v>
      </c>
      <c r="S34" s="25">
        <f>INDEX(USD!$N$5:$N$254,MATCH($Q34,USD!$D$5:$D$254,0))</f>
        <v>0</v>
      </c>
      <c r="T34" s="26">
        <f>INDEX(USD!$O$5:$O$254,MATCH($Q34,USD!$D$5:$D$254,0))</f>
        <v>40998</v>
      </c>
      <c r="U34" s="25"/>
      <c r="V34" s="25">
        <f>INDEX(USD!$H$5:$H$254,MATCH($Q34,USD!$D$5:$D$254,0))</f>
        <v>1</v>
      </c>
      <c r="W34" s="25">
        <f>INDEX(USD!$I$5:$I$254,MATCH($Q34,USD!$D$5:$D$254,0))</f>
        <v>1</v>
      </c>
      <c r="X34" s="25">
        <f>INDEX(USD!$J$5:$J$254,MATCH($Q34,USD!$D$5:$D$254,0))</f>
        <v>1</v>
      </c>
      <c r="Y34" s="25">
        <f>INDEX(USD!$K$5:$K$254,MATCH($Q34,USD!$D$5:$D$254,0))</f>
        <v>1</v>
      </c>
      <c r="Z34" s="25" t="str">
        <f>INDEX(USD!$L$5:$L$254,MATCH($Q34,USD!$D$5:$D$254,0))</f>
        <v>MID</v>
      </c>
      <c r="AC34" s="9" t="str">
        <f>INDEX(NOK!$C$5:$C$199,MATCH($AD34,NOK!$D$5:$D$199,0))</f>
        <v>IRS</v>
      </c>
      <c r="AD34" s="9" t="str">
        <f>NOK!$D27</f>
        <v>NOKAB6O2Y=</v>
      </c>
      <c r="AE34" s="25" t="str">
        <f>INDEX(NOK!$B$5:$B$199,MATCH($AD34,NOK!$D$5:$D$199,0))</f>
        <v>2Y</v>
      </c>
      <c r="AF34" s="25" t="str">
        <f>INDEX(NOK!$N$5:$N$199,MATCH($AD34,NOK!$D$5:$D$199,0))</f>
        <v>6M</v>
      </c>
      <c r="AG34" s="26">
        <f>INDEX(NOK!$O$5:$O$199,MATCH($AD34,NOK!$D$5:$D$199,0))</f>
        <v>34705</v>
      </c>
      <c r="AH34" s="25"/>
      <c r="AI34" s="25">
        <f>INDEX(NOK!$H$5:$H$199,MATCH($AD34,NOK!$D$5:$D$199,0))</f>
        <v>1</v>
      </c>
      <c r="AJ34" s="25">
        <f>INDEX(NOK!$I$5:$I$199,MATCH($AD34,NOK!$D$5:$D$199,0))</f>
        <v>1</v>
      </c>
      <c r="AK34" s="25">
        <f>INDEX(NOK!$J$5:$J$199,MATCH($AD34,NOK!$D$5:$D$199,0))</f>
        <v>1</v>
      </c>
      <c r="AL34" s="25">
        <f>INDEX(NOK!$K$5:$K$199,MATCH($AD34,NOK!$D$5:$D$199,0))</f>
        <v>1</v>
      </c>
      <c r="AM34" s="25" t="str">
        <f>INDEX(NOK!$L$5:$L$199,MATCH($AD34,NOK!$D$5:$D$199,0))</f>
        <v>MID</v>
      </c>
      <c r="AP34" s="9" t="str">
        <f>INDEX(EUR!$C$5:$C$234,MATCH($AQ34,EUR!$D$5:$D$234,0))</f>
        <v>OIS</v>
      </c>
      <c r="AQ34" s="9" t="str">
        <f>EUR!$D34</f>
        <v>EUREON30Y=</v>
      </c>
      <c r="AR34" s="25" t="str">
        <f>INDEX(EUR!$B$5:$B$234,MATCH($AQ34,EUR!$D$5:$D$234,0))</f>
        <v>30Y</v>
      </c>
      <c r="AS34" s="25">
        <f>INDEX(EUR!$N$5:$N$234,MATCH($AQ34,EUR!$D$5:$D$234,0))</f>
        <v>0</v>
      </c>
      <c r="AT34" s="26">
        <f>INDEX(EUR!$O$5:$O$234,MATCH($AQ34,EUR!$D$5:$D$234,0))</f>
        <v>39450</v>
      </c>
      <c r="AU34" s="25"/>
      <c r="AV34" s="25">
        <f>INDEX(EUR!$H$5:$H$234,MATCH($AQ34,EUR!$D$5:$D$234,0))</f>
        <v>1</v>
      </c>
      <c r="AW34" s="25">
        <f>INDEX(EUR!$I$5:$I$234,MATCH($AQ34,EUR!$D$5:$D$234,0))</f>
        <v>1</v>
      </c>
      <c r="AX34" s="25">
        <f>INDEX(EUR!$J$5:$J$234,MATCH($AQ34,EUR!$D$5:$D$234,0))</f>
        <v>1</v>
      </c>
      <c r="AY34" s="25">
        <f>INDEX(EUR!$K$5:$K$234,MATCH($AQ34,EUR!$D$5:$D$234,0))</f>
        <v>1</v>
      </c>
      <c r="AZ34" s="25" t="str">
        <f>INDEX(EUR!$L$5:$L$234,MATCH($AQ34,EUR!$D$5:$D$234,0))</f>
        <v>MID</v>
      </c>
      <c r="BC34" s="9" t="str">
        <f>INDEX(DKK!$C$5:$C$201,MATCH($BD34,DKK!$D$5:$D$201,0))</f>
        <v>FRA</v>
      </c>
      <c r="BD34" s="9" t="str">
        <f>DKK!$D30</f>
        <v>DKK3F7=</v>
      </c>
      <c r="BE34" s="25">
        <f>INDEX(DKK!$B$5:$B$201,MATCH($BD34,DKK!$D$5:$D$201,0))</f>
        <v>7</v>
      </c>
      <c r="BF34" s="25" t="str">
        <f>INDEX(DKK!$N$5:$N$201,MATCH($BD34,DKK!$D$5:$D$201,0))</f>
        <v>3M</v>
      </c>
      <c r="BG34" s="26">
        <f>INDEX(DKK!$O$5:$O$201,MATCH($BD34,DKK!$D$5:$D$201,0))</f>
        <v>38280</v>
      </c>
      <c r="BH34" s="25"/>
      <c r="BI34" s="25">
        <f>INDEX(DKK!$H$5:$H$201,MATCH($BD34,DKK!$D$5:$D$201,0))</f>
        <v>1</v>
      </c>
      <c r="BJ34" s="25">
        <f>INDEX(DKK!$I$5:$I$201,MATCH($BD34,DKK!$D$5:$D$201,0))</f>
        <v>1</v>
      </c>
      <c r="BK34" s="25">
        <f>INDEX(DKK!$J$5:$J$201,MATCH($BD34,DKK!$D$5:$D$201,0))</f>
        <v>1</v>
      </c>
      <c r="BL34" s="25">
        <f>INDEX(DKK!$K$5:$K$201,MATCH($BD34,DKK!$D$5:$D$201,0))</f>
        <v>1</v>
      </c>
      <c r="BM34" s="25" t="str">
        <f>INDEX(DKK!$L$5:$L$201,MATCH($BD34,DKK!$D$5:$D$201,0))</f>
        <v>MID</v>
      </c>
      <c r="BP34" s="9" t="str">
        <f>INDEX(GBP!$C$5:$C$200,MATCH($BQ34,GBP!$D$5:$D$200,0))</f>
        <v>FRA</v>
      </c>
      <c r="BQ34" s="9" t="str">
        <f>GBP!$D30</f>
        <v>GBP2X5F=</v>
      </c>
      <c r="BR34" s="25" t="str">
        <f>INDEX(GBP!$B$5:$B$200,MATCH($BQ34,GBP!$D$5:$D$200,0))</f>
        <v>5M</v>
      </c>
      <c r="BS34" s="25" t="str">
        <f>INDEX(GBP!$N$5:$N$200,MATCH($BQ34,GBP!$D$5:$D$200,0))</f>
        <v>3M</v>
      </c>
      <c r="BT34" s="26">
        <f>INDEX(GBP!$O$5:$O$200,MATCH($BQ34,GBP!$D$5:$D$200,0))</f>
        <v>34705</v>
      </c>
      <c r="BU34" s="25"/>
      <c r="BV34" s="25">
        <f>INDEX(GBP!$H$5:$H$200,MATCH($BQ34,GBP!$D$5:$D$200,0))</f>
        <v>1</v>
      </c>
      <c r="BW34" s="25">
        <f>INDEX(GBP!$I$5:$I$200,MATCH($BQ34,GBP!$D$5:$D$200,0))</f>
        <v>1</v>
      </c>
      <c r="BX34" s="25">
        <f>INDEX(GBP!$J$5:$J$200,MATCH($BQ34,GBP!$D$5:$D$200,0))</f>
        <v>1</v>
      </c>
      <c r="BY34" s="25">
        <f>INDEX(GBP!$K$5:$K$200,MATCH($BQ34,GBP!$D$5:$D$200,0))</f>
        <v>1</v>
      </c>
      <c r="BZ34" s="25" t="str">
        <f>INDEX(GBP!$L$5:$L$200,MATCH($BQ34,GBP!$D$5:$D$200,0))</f>
        <v>MID</v>
      </c>
    </row>
    <row r="35" spans="2:78" x14ac:dyDescent="0.25">
      <c r="C35" s="9" t="str">
        <f>INDEX(SEK!$C$5:$C$200,MATCH($D35,SEK!$D$5:$D$200,0))</f>
        <v>FRA</v>
      </c>
      <c r="D35" s="9" t="str">
        <f>SEK!$D31</f>
        <v>SEK3F1=</v>
      </c>
      <c r="E35" s="25">
        <f>INDEX(SEK!$B$5:$B$200,MATCH($D35,SEK!$D$5:$D$200,0))</f>
        <v>1</v>
      </c>
      <c r="F35" s="25" t="str">
        <f>INDEX(SEK!$N$5:$N$200,MATCH($D35,SEK!$D$5:$D$200,0))</f>
        <v>3M</v>
      </c>
      <c r="G35" s="26">
        <f>INDEX(SEK!$O$5:$O$200,MATCH($D35,SEK!$D$5:$D$200,0))</f>
        <v>35048</v>
      </c>
      <c r="H35" s="25"/>
      <c r="I35" s="25">
        <f>INDEX(SEK!$H$5:$H$200,MATCH($D35,SEK!$D$5:$D$200,0))</f>
        <v>1</v>
      </c>
      <c r="J35" s="25">
        <f>INDEX(SEK!$I$5:$I$200,MATCH($D35,SEK!$D$5:$D$200,0))</f>
        <v>1</v>
      </c>
      <c r="K35" s="25">
        <f>INDEX(SEK!$J$5:$J$200,MATCH($D35,SEK!$D$5:$D$200,0))</f>
        <v>1</v>
      </c>
      <c r="L35" s="25">
        <f>INDEX(SEK!$K$5:$K$200,MATCH($D35,SEK!$D$5:$D$200,0))</f>
        <v>1</v>
      </c>
      <c r="M35" s="25" t="str">
        <f>INDEX(SEK!$L$5:$L$200,MATCH($D35,SEK!$D$5:$D$200,0))</f>
        <v>MID</v>
      </c>
      <c r="P35" s="9" t="str">
        <f>INDEX(USD!$C$5:$C$254,MATCH($Q35,USD!$D$5:$D$254,0))</f>
        <v>OIS</v>
      </c>
      <c r="Q35" s="9" t="str">
        <f>USD!$D35</f>
        <v>USDSROISSW=FMD</v>
      </c>
      <c r="R35" s="25" t="str">
        <f>INDEX(USD!$B$5:$B$254,MATCH($Q35,USD!$D$5:$D$254,0))</f>
        <v>SW</v>
      </c>
      <c r="S35" s="25">
        <f>INDEX(USD!$N$5:$N$254,MATCH($Q35,USD!$D$5:$D$254,0))</f>
        <v>0</v>
      </c>
      <c r="T35" s="26">
        <f>INDEX(USD!$O$5:$O$254,MATCH($Q35,USD!$D$5:$D$254,0))</f>
        <v>43599</v>
      </c>
      <c r="U35" s="25"/>
      <c r="V35" s="25">
        <f>INDEX(USD!$H$5:$H$254,MATCH($Q35,USD!$D$5:$D$254,0))</f>
        <v>1</v>
      </c>
      <c r="W35" s="25">
        <f>INDEX(USD!$I$5:$I$254,MATCH($Q35,USD!$D$5:$D$254,0))</f>
        <v>1</v>
      </c>
      <c r="X35" s="25">
        <f>INDEX(USD!$J$5:$J$254,MATCH($Q35,USD!$D$5:$D$254,0))</f>
        <v>1</v>
      </c>
      <c r="Y35" s="25">
        <f>INDEX(USD!$K$5:$K$254,MATCH($Q35,USD!$D$5:$D$254,0))</f>
        <v>1</v>
      </c>
      <c r="Z35" s="25" t="str">
        <f>INDEX(USD!$L$5:$L$254,MATCH($Q35,USD!$D$5:$D$254,0))</f>
        <v>MID</v>
      </c>
      <c r="AC35" s="9" t="str">
        <f>INDEX(NOK!$C$5:$C$199,MATCH($AD35,NOK!$D$5:$D$199,0))</f>
        <v>IRS</v>
      </c>
      <c r="AD35" s="9" t="str">
        <f>NOK!$D28</f>
        <v>NOKAB6O3Y=</v>
      </c>
      <c r="AE35" s="25" t="str">
        <f>INDEX(NOK!$B$5:$B$199,MATCH($AD35,NOK!$D$5:$D$199,0))</f>
        <v>3Y</v>
      </c>
      <c r="AF35" s="25" t="str">
        <f>INDEX(NOK!$N$5:$N$199,MATCH($AD35,NOK!$D$5:$D$199,0))</f>
        <v>6M</v>
      </c>
      <c r="AG35" s="26">
        <f>INDEX(NOK!$O$5:$O$199,MATCH($AD35,NOK!$D$5:$D$199,0))</f>
        <v>34705</v>
      </c>
      <c r="AH35" s="25"/>
      <c r="AI35" s="25">
        <f>INDEX(NOK!$H$5:$H$199,MATCH($AD35,NOK!$D$5:$D$199,0))</f>
        <v>1</v>
      </c>
      <c r="AJ35" s="25">
        <f>INDEX(NOK!$I$5:$I$199,MATCH($AD35,NOK!$D$5:$D$199,0))</f>
        <v>1</v>
      </c>
      <c r="AK35" s="25">
        <f>INDEX(NOK!$J$5:$J$199,MATCH($AD35,NOK!$D$5:$D$199,0))</f>
        <v>1</v>
      </c>
      <c r="AL35" s="25">
        <f>INDEX(NOK!$K$5:$K$199,MATCH($AD35,NOK!$D$5:$D$199,0))</f>
        <v>1</v>
      </c>
      <c r="AM35" s="25" t="str">
        <f>INDEX(NOK!$L$5:$L$199,MATCH($AD35,NOK!$D$5:$D$199,0))</f>
        <v>MID</v>
      </c>
      <c r="AP35" s="9" t="str">
        <f>INDEX(EUR!$C$5:$C$234,MATCH($AQ35,EUR!$D$5:$D$234,0))</f>
        <v>OIS</v>
      </c>
      <c r="AQ35" s="9" t="str">
        <f>EUR!$D35</f>
        <v>EURESTSW=</v>
      </c>
      <c r="AR35" s="25" t="str">
        <f>INDEX(EUR!$B$5:$B$234,MATCH($AQ35,EUR!$D$5:$D$234,0))</f>
        <v>SW</v>
      </c>
      <c r="AS35" s="25">
        <f>INDEX(EUR!$N$5:$N$234,MATCH($AQ35,EUR!$D$5:$D$234,0))</f>
        <v>0</v>
      </c>
      <c r="AT35" s="26">
        <f>INDEX(EUR!$O$5:$O$234,MATCH($AQ35,EUR!$D$5:$D$234,0))</f>
        <v>43734</v>
      </c>
      <c r="AU35" s="25"/>
      <c r="AV35" s="25">
        <f>INDEX(EUR!$H$5:$H$234,MATCH($AQ35,EUR!$D$5:$D$234,0))</f>
        <v>1</v>
      </c>
      <c r="AW35" s="25">
        <f>INDEX(EUR!$I$5:$I$234,MATCH($AQ35,EUR!$D$5:$D$234,0))</f>
        <v>1</v>
      </c>
      <c r="AX35" s="25">
        <f>INDEX(EUR!$J$5:$J$234,MATCH($AQ35,EUR!$D$5:$D$234,0))</f>
        <v>1</v>
      </c>
      <c r="AY35" s="25">
        <f>INDEX(EUR!$K$5:$K$234,MATCH($AQ35,EUR!$D$5:$D$234,0))</f>
        <v>1</v>
      </c>
      <c r="AZ35" s="25" t="str">
        <f>INDEX(EUR!$L$5:$L$234,MATCH($AQ35,EUR!$D$5:$D$234,0))</f>
        <v>MID</v>
      </c>
      <c r="BC35" s="9" t="str">
        <f>INDEX(DKK!$C$5:$C$201,MATCH($BD35,DKK!$D$5:$D$201,0))</f>
        <v>FRA</v>
      </c>
      <c r="BD35" s="9" t="str">
        <f>DKK!$D31</f>
        <v>DKK3F8=</v>
      </c>
      <c r="BE35" s="25">
        <f>INDEX(DKK!$B$5:$B$201,MATCH($BD35,DKK!$D$5:$D$201,0))</f>
        <v>8</v>
      </c>
      <c r="BF35" s="25" t="str">
        <f>INDEX(DKK!$N$5:$N$201,MATCH($BD35,DKK!$D$5:$D$201,0))</f>
        <v>3M</v>
      </c>
      <c r="BG35" s="26">
        <f>INDEX(DKK!$O$5:$O$201,MATCH($BD35,DKK!$D$5:$D$201,0))</f>
        <v>38280</v>
      </c>
      <c r="BH35" s="25"/>
      <c r="BI35" s="25">
        <f>INDEX(DKK!$H$5:$H$201,MATCH($BD35,DKK!$D$5:$D$201,0))</f>
        <v>1</v>
      </c>
      <c r="BJ35" s="25">
        <f>INDEX(DKK!$I$5:$I$201,MATCH($BD35,DKK!$D$5:$D$201,0))</f>
        <v>1</v>
      </c>
      <c r="BK35" s="25">
        <f>INDEX(DKK!$J$5:$J$201,MATCH($BD35,DKK!$D$5:$D$201,0))</f>
        <v>1</v>
      </c>
      <c r="BL35" s="25">
        <f>INDEX(DKK!$K$5:$K$201,MATCH($BD35,DKK!$D$5:$D$201,0))</f>
        <v>1</v>
      </c>
      <c r="BM35" s="25" t="str">
        <f>INDEX(DKK!$L$5:$L$201,MATCH($BD35,DKK!$D$5:$D$201,0))</f>
        <v>MID</v>
      </c>
      <c r="BP35" s="9" t="str">
        <f>INDEX(GBP!$C$5:$C$200,MATCH($BQ35,GBP!$D$5:$D$200,0))</f>
        <v>FRA</v>
      </c>
      <c r="BQ35" s="9" t="str">
        <f>GBP!$D31</f>
        <v>GBP3X6F=</v>
      </c>
      <c r="BR35" s="25" t="str">
        <f>INDEX(GBP!$B$5:$B$200,MATCH($BQ35,GBP!$D$5:$D$200,0))</f>
        <v>6M</v>
      </c>
      <c r="BS35" s="25" t="str">
        <f>INDEX(GBP!$N$5:$N$200,MATCH($BQ35,GBP!$D$5:$D$200,0))</f>
        <v>3M</v>
      </c>
      <c r="BT35" s="26">
        <f>INDEX(GBP!$O$5:$O$200,MATCH($BQ35,GBP!$D$5:$D$200,0))</f>
        <v>34705</v>
      </c>
      <c r="BU35" s="25"/>
      <c r="BV35" s="25">
        <f>INDEX(GBP!$H$5:$H$200,MATCH($BQ35,GBP!$D$5:$D$200,0))</f>
        <v>1</v>
      </c>
      <c r="BW35" s="25">
        <f>INDEX(GBP!$I$5:$I$200,MATCH($BQ35,GBP!$D$5:$D$200,0))</f>
        <v>1</v>
      </c>
      <c r="BX35" s="25">
        <f>INDEX(GBP!$J$5:$J$200,MATCH($BQ35,GBP!$D$5:$D$200,0))</f>
        <v>1</v>
      </c>
      <c r="BY35" s="25">
        <f>INDEX(GBP!$K$5:$K$200,MATCH($BQ35,GBP!$D$5:$D$200,0))</f>
        <v>1</v>
      </c>
      <c r="BZ35" s="25" t="str">
        <f>INDEX(GBP!$L$5:$L$200,MATCH($BQ35,GBP!$D$5:$D$200,0))</f>
        <v>MID</v>
      </c>
    </row>
    <row r="36" spans="2:78" x14ac:dyDescent="0.25">
      <c r="C36" s="9" t="str">
        <f>INDEX(SEK!$C$5:$C$200,MATCH($D36,SEK!$D$5:$D$200,0))</f>
        <v>FRA</v>
      </c>
      <c r="D36" s="9" t="str">
        <f>SEK!$D32</f>
        <v>SEK3F2=</v>
      </c>
      <c r="E36" s="25">
        <f>INDEX(SEK!$B$5:$B$200,MATCH($D36,SEK!$D$5:$D$200,0))</f>
        <v>2</v>
      </c>
      <c r="F36" s="25" t="str">
        <f>INDEX(SEK!$N$5:$N$200,MATCH($D36,SEK!$D$5:$D$200,0))</f>
        <v>3M</v>
      </c>
      <c r="G36" s="26">
        <f>INDEX(SEK!$O$5:$O$200,MATCH($D36,SEK!$D$5:$D$200,0))</f>
        <v>35048</v>
      </c>
      <c r="H36" s="25"/>
      <c r="I36" s="25">
        <f>INDEX(SEK!$H$5:$H$200,MATCH($D36,SEK!$D$5:$D$200,0))</f>
        <v>1</v>
      </c>
      <c r="J36" s="25">
        <f>INDEX(SEK!$I$5:$I$200,MATCH($D36,SEK!$D$5:$D$200,0))</f>
        <v>1</v>
      </c>
      <c r="K36" s="25">
        <f>INDEX(SEK!$J$5:$J$200,MATCH($D36,SEK!$D$5:$D$200,0))</f>
        <v>1</v>
      </c>
      <c r="L36" s="25">
        <f>INDEX(SEK!$K$5:$K$200,MATCH($D36,SEK!$D$5:$D$200,0))</f>
        <v>1</v>
      </c>
      <c r="M36" s="25" t="str">
        <f>INDEX(SEK!$L$5:$L$200,MATCH($D36,SEK!$D$5:$D$200,0))</f>
        <v>MID</v>
      </c>
      <c r="P36" s="9" t="str">
        <f>INDEX(USD!$C$5:$C$254,MATCH($Q36,USD!$D$5:$D$254,0))</f>
        <v>OIS</v>
      </c>
      <c r="Q36" s="9" t="str">
        <f>USD!$D36</f>
        <v>USDSROIS2W=FMD</v>
      </c>
      <c r="R36" s="25" t="str">
        <f>INDEX(USD!$B$5:$B$254,MATCH($Q36,USD!$D$5:$D$254,0))</f>
        <v>2W</v>
      </c>
      <c r="S36" s="25">
        <f>INDEX(USD!$N$5:$N$254,MATCH($Q36,USD!$D$5:$D$254,0))</f>
        <v>0</v>
      </c>
      <c r="T36" s="26">
        <f>INDEX(USD!$O$5:$O$254,MATCH($Q36,USD!$D$5:$D$254,0))</f>
        <v>43599</v>
      </c>
      <c r="U36" s="25"/>
      <c r="V36" s="25">
        <f>INDEX(USD!$H$5:$H$254,MATCH($Q36,USD!$D$5:$D$254,0))</f>
        <v>1</v>
      </c>
      <c r="W36" s="25">
        <f>INDEX(USD!$I$5:$I$254,MATCH($Q36,USD!$D$5:$D$254,0))</f>
        <v>1</v>
      </c>
      <c r="X36" s="25">
        <f>INDEX(USD!$J$5:$J$254,MATCH($Q36,USD!$D$5:$D$254,0))</f>
        <v>1</v>
      </c>
      <c r="Y36" s="25">
        <f>INDEX(USD!$K$5:$K$254,MATCH($Q36,USD!$D$5:$D$254,0))</f>
        <v>1</v>
      </c>
      <c r="Z36" s="25" t="str">
        <f>INDEX(USD!$L$5:$L$254,MATCH($Q36,USD!$D$5:$D$254,0))</f>
        <v>MID</v>
      </c>
      <c r="AC36" s="9" t="str">
        <f>INDEX(NOK!$C$5:$C$199,MATCH($AD36,NOK!$D$5:$D$199,0))</f>
        <v>IRS</v>
      </c>
      <c r="AD36" s="9" t="str">
        <f>NOK!$D29</f>
        <v>NOKAB6O4Y=</v>
      </c>
      <c r="AE36" s="25" t="str">
        <f>INDEX(NOK!$B$5:$B$199,MATCH($AD36,NOK!$D$5:$D$199,0))</f>
        <v>4Y</v>
      </c>
      <c r="AF36" s="25" t="str">
        <f>INDEX(NOK!$N$5:$N$199,MATCH($AD36,NOK!$D$5:$D$199,0))</f>
        <v>6M</v>
      </c>
      <c r="AG36" s="26">
        <f>INDEX(NOK!$O$5:$O$199,MATCH($AD36,NOK!$D$5:$D$199,0))</f>
        <v>34705</v>
      </c>
      <c r="AH36" s="25"/>
      <c r="AI36" s="25">
        <f>INDEX(NOK!$H$5:$H$199,MATCH($AD36,NOK!$D$5:$D$199,0))</f>
        <v>1</v>
      </c>
      <c r="AJ36" s="25">
        <f>INDEX(NOK!$I$5:$I$199,MATCH($AD36,NOK!$D$5:$D$199,0))</f>
        <v>1</v>
      </c>
      <c r="AK36" s="25">
        <f>INDEX(NOK!$J$5:$J$199,MATCH($AD36,NOK!$D$5:$D$199,0))</f>
        <v>1</v>
      </c>
      <c r="AL36" s="25">
        <f>INDEX(NOK!$K$5:$K$199,MATCH($AD36,NOK!$D$5:$D$199,0))</f>
        <v>1</v>
      </c>
      <c r="AM36" s="25" t="str">
        <f>INDEX(NOK!$L$5:$L$199,MATCH($AD36,NOK!$D$5:$D$199,0))</f>
        <v>MID</v>
      </c>
      <c r="AP36" s="9" t="str">
        <f>INDEX(EUR!$C$5:$C$234,MATCH($AQ36,EUR!$D$5:$D$234,0))</f>
        <v>OIS</v>
      </c>
      <c r="AQ36" s="9" t="str">
        <f>EUR!$D36</f>
        <v>EUREST2W=</v>
      </c>
      <c r="AR36" s="25" t="str">
        <f>INDEX(EUR!$B$5:$B$234,MATCH($AQ36,EUR!$D$5:$D$234,0))</f>
        <v>2W</v>
      </c>
      <c r="AS36" s="25">
        <f>INDEX(EUR!$N$5:$N$234,MATCH($AQ36,EUR!$D$5:$D$234,0))</f>
        <v>0</v>
      </c>
      <c r="AT36" s="26">
        <f>INDEX(EUR!$O$5:$O$234,MATCH($AQ36,EUR!$D$5:$D$234,0))</f>
        <v>43734</v>
      </c>
      <c r="AU36" s="25"/>
      <c r="AV36" s="25">
        <f>INDEX(EUR!$H$5:$H$234,MATCH($AQ36,EUR!$D$5:$D$234,0))</f>
        <v>1</v>
      </c>
      <c r="AW36" s="25">
        <f>INDEX(EUR!$I$5:$I$234,MATCH($AQ36,EUR!$D$5:$D$234,0))</f>
        <v>1</v>
      </c>
      <c r="AX36" s="25">
        <f>INDEX(EUR!$J$5:$J$234,MATCH($AQ36,EUR!$D$5:$D$234,0))</f>
        <v>1</v>
      </c>
      <c r="AY36" s="25">
        <f>INDEX(EUR!$K$5:$K$234,MATCH($AQ36,EUR!$D$5:$D$234,0))</f>
        <v>1</v>
      </c>
      <c r="AZ36" s="25" t="str">
        <f>INDEX(EUR!$L$5:$L$234,MATCH($AQ36,EUR!$D$5:$D$234,0))</f>
        <v>MID</v>
      </c>
      <c r="BC36" s="9" t="str">
        <f>INDEX(DKK!$C$5:$C$201,MATCH($BD36,DKK!$D$5:$D$201,0))</f>
        <v>FRA</v>
      </c>
      <c r="BD36" s="9" t="str">
        <f>DKK!$D32</f>
        <v>DKK3F9=</v>
      </c>
      <c r="BE36" s="25">
        <f>INDEX(DKK!$B$5:$B$201,MATCH($BD36,DKK!$D$5:$D$201,0))</f>
        <v>9</v>
      </c>
      <c r="BF36" s="25" t="str">
        <f>INDEX(DKK!$N$5:$N$201,MATCH($BD36,DKK!$D$5:$D$201,0))</f>
        <v>3M</v>
      </c>
      <c r="BG36" s="26">
        <f>INDEX(DKK!$O$5:$O$201,MATCH($BD36,DKK!$D$5:$D$201,0))</f>
        <v>38280</v>
      </c>
      <c r="BH36" s="25"/>
      <c r="BI36" s="25">
        <f>INDEX(DKK!$H$5:$H$201,MATCH($BD36,DKK!$D$5:$D$201,0))</f>
        <v>1</v>
      </c>
      <c r="BJ36" s="25">
        <f>INDEX(DKK!$I$5:$I$201,MATCH($BD36,DKK!$D$5:$D$201,0))</f>
        <v>1</v>
      </c>
      <c r="BK36" s="25">
        <f>INDEX(DKK!$J$5:$J$201,MATCH($BD36,DKK!$D$5:$D$201,0))</f>
        <v>1</v>
      </c>
      <c r="BL36" s="25">
        <f>INDEX(DKK!$K$5:$K$201,MATCH($BD36,DKK!$D$5:$D$201,0))</f>
        <v>1</v>
      </c>
      <c r="BM36" s="25" t="str">
        <f>INDEX(DKK!$L$5:$L$201,MATCH($BD36,DKK!$D$5:$D$201,0))</f>
        <v>MID</v>
      </c>
      <c r="BP36" s="9" t="str">
        <f>INDEX(GBP!$C$5:$C$200,MATCH($BQ36,GBP!$D$5:$D$200,0))</f>
        <v>FRA</v>
      </c>
      <c r="BQ36" s="9" t="str">
        <f>GBP!$D32</f>
        <v>GBP4X7F=</v>
      </c>
      <c r="BR36" s="25" t="str">
        <f>INDEX(GBP!$B$5:$B$200,MATCH($BQ36,GBP!$D$5:$D$200,0))</f>
        <v>7M</v>
      </c>
      <c r="BS36" s="25" t="str">
        <f>INDEX(GBP!$N$5:$N$200,MATCH($BQ36,GBP!$D$5:$D$200,0))</f>
        <v>3M</v>
      </c>
      <c r="BT36" s="26">
        <f>INDEX(GBP!$O$5:$O$200,MATCH($BQ36,GBP!$D$5:$D$200,0))</f>
        <v>34705</v>
      </c>
      <c r="BU36" s="25"/>
      <c r="BV36" s="25">
        <f>INDEX(GBP!$H$5:$H$200,MATCH($BQ36,GBP!$D$5:$D$200,0))</f>
        <v>1</v>
      </c>
      <c r="BW36" s="25">
        <f>INDEX(GBP!$I$5:$I$200,MATCH($BQ36,GBP!$D$5:$D$200,0))</f>
        <v>1</v>
      </c>
      <c r="BX36" s="25">
        <f>INDEX(GBP!$J$5:$J$200,MATCH($BQ36,GBP!$D$5:$D$200,0))</f>
        <v>1</v>
      </c>
      <c r="BY36" s="25">
        <f>INDEX(GBP!$K$5:$K$200,MATCH($BQ36,GBP!$D$5:$D$200,0))</f>
        <v>1</v>
      </c>
      <c r="BZ36" s="25" t="str">
        <f>INDEX(GBP!$L$5:$L$200,MATCH($BQ36,GBP!$D$5:$D$200,0))</f>
        <v>MID</v>
      </c>
    </row>
    <row r="37" spans="2:78" x14ac:dyDescent="0.25">
      <c r="C37" s="9" t="str">
        <f>INDEX(SEK!$C$5:$C$200,MATCH($D37,SEK!$D$5:$D$200,0))</f>
        <v>FRA</v>
      </c>
      <c r="D37" s="9" t="str">
        <f>SEK!$D33</f>
        <v>SEK3F3=</v>
      </c>
      <c r="E37" s="25">
        <f>INDEX(SEK!$B$5:$B$200,MATCH($D37,SEK!$D$5:$D$200,0))</f>
        <v>3</v>
      </c>
      <c r="F37" s="25" t="str">
        <f>INDEX(SEK!$N$5:$N$200,MATCH($D37,SEK!$D$5:$D$200,0))</f>
        <v>3M</v>
      </c>
      <c r="G37" s="26">
        <f>INDEX(SEK!$O$5:$O$200,MATCH($D37,SEK!$D$5:$D$200,0))</f>
        <v>35048</v>
      </c>
      <c r="H37" s="25"/>
      <c r="I37" s="25">
        <f>INDEX(SEK!$H$5:$H$200,MATCH($D37,SEK!$D$5:$D$200,0))</f>
        <v>1</v>
      </c>
      <c r="J37" s="25">
        <f>INDEX(SEK!$I$5:$I$200,MATCH($D37,SEK!$D$5:$D$200,0))</f>
        <v>1</v>
      </c>
      <c r="K37" s="25">
        <f>INDEX(SEK!$J$5:$J$200,MATCH($D37,SEK!$D$5:$D$200,0))</f>
        <v>1</v>
      </c>
      <c r="L37" s="25">
        <f>INDEX(SEK!$K$5:$K$200,MATCH($D37,SEK!$D$5:$D$200,0))</f>
        <v>1</v>
      </c>
      <c r="M37" s="25" t="str">
        <f>INDEX(SEK!$L$5:$L$200,MATCH($D37,SEK!$D$5:$D$200,0))</f>
        <v>MID</v>
      </c>
      <c r="P37" s="9" t="str">
        <f>INDEX(USD!$C$5:$C$254,MATCH($Q37,USD!$D$5:$D$254,0))</f>
        <v>OIS</v>
      </c>
      <c r="Q37" s="9" t="str">
        <f>USD!$D37</f>
        <v>USDSROIS3W=FMD</v>
      </c>
      <c r="R37" s="25" t="str">
        <f>INDEX(USD!$B$5:$B$254,MATCH($Q37,USD!$D$5:$D$254,0))</f>
        <v>3W</v>
      </c>
      <c r="S37" s="25">
        <f>INDEX(USD!$N$5:$N$254,MATCH($Q37,USD!$D$5:$D$254,0))</f>
        <v>0</v>
      </c>
      <c r="T37" s="26">
        <f>INDEX(USD!$O$5:$O$254,MATCH($Q37,USD!$D$5:$D$254,0))</f>
        <v>43599</v>
      </c>
      <c r="U37" s="25"/>
      <c r="V37" s="25">
        <f>INDEX(USD!$H$5:$H$254,MATCH($Q37,USD!$D$5:$D$254,0))</f>
        <v>1</v>
      </c>
      <c r="W37" s="25">
        <f>INDEX(USD!$I$5:$I$254,MATCH($Q37,USD!$D$5:$D$254,0))</f>
        <v>1</v>
      </c>
      <c r="X37" s="25">
        <f>INDEX(USD!$J$5:$J$254,MATCH($Q37,USD!$D$5:$D$254,0))</f>
        <v>1</v>
      </c>
      <c r="Y37" s="25">
        <f>INDEX(USD!$K$5:$K$254,MATCH($Q37,USD!$D$5:$D$254,0))</f>
        <v>1</v>
      </c>
      <c r="Z37" s="25" t="str">
        <f>INDEX(USD!$L$5:$L$254,MATCH($Q37,USD!$D$5:$D$254,0))</f>
        <v>MID</v>
      </c>
      <c r="AC37" s="9" t="str">
        <f>INDEX(NOK!$C$5:$C$199,MATCH($AD37,NOK!$D$5:$D$199,0))</f>
        <v>IRS</v>
      </c>
      <c r="AD37" s="9" t="str">
        <f>NOK!$D30</f>
        <v>NOKAB6O5Y=</v>
      </c>
      <c r="AE37" s="25" t="str">
        <f>INDEX(NOK!$B$5:$B$199,MATCH($AD37,NOK!$D$5:$D$199,0))</f>
        <v>5Y</v>
      </c>
      <c r="AF37" s="25" t="str">
        <f>INDEX(NOK!$N$5:$N$199,MATCH($AD37,NOK!$D$5:$D$199,0))</f>
        <v>6M</v>
      </c>
      <c r="AG37" s="26">
        <f>INDEX(NOK!$O$5:$O$199,MATCH($AD37,NOK!$D$5:$D$199,0))</f>
        <v>34705</v>
      </c>
      <c r="AH37" s="25"/>
      <c r="AI37" s="25">
        <f>INDEX(NOK!$H$5:$H$199,MATCH($AD37,NOK!$D$5:$D$199,0))</f>
        <v>1</v>
      </c>
      <c r="AJ37" s="25">
        <f>INDEX(NOK!$I$5:$I$199,MATCH($AD37,NOK!$D$5:$D$199,0))</f>
        <v>1</v>
      </c>
      <c r="AK37" s="25">
        <f>INDEX(NOK!$J$5:$J$199,MATCH($AD37,NOK!$D$5:$D$199,0))</f>
        <v>1</v>
      </c>
      <c r="AL37" s="25">
        <f>INDEX(NOK!$K$5:$K$199,MATCH($AD37,NOK!$D$5:$D$199,0))</f>
        <v>1</v>
      </c>
      <c r="AM37" s="25" t="str">
        <f>INDEX(NOK!$L$5:$L$199,MATCH($AD37,NOK!$D$5:$D$199,0))</f>
        <v>MID</v>
      </c>
      <c r="AP37" s="9" t="str">
        <f>INDEX(EUR!$C$5:$C$234,MATCH($AQ37,EUR!$D$5:$D$234,0))</f>
        <v>OIS</v>
      </c>
      <c r="AQ37" s="9" t="str">
        <f>EUR!$D37</f>
        <v>EUREST3W=</v>
      </c>
      <c r="AR37" s="25" t="str">
        <f>INDEX(EUR!$B$5:$B$234,MATCH($AQ37,EUR!$D$5:$D$234,0))</f>
        <v>3W</v>
      </c>
      <c r="AS37" s="25">
        <f>INDEX(EUR!$N$5:$N$234,MATCH($AQ37,EUR!$D$5:$D$234,0))</f>
        <v>0</v>
      </c>
      <c r="AT37" s="26">
        <f>INDEX(EUR!$O$5:$O$234,MATCH($AQ37,EUR!$D$5:$D$234,0))</f>
        <v>43734</v>
      </c>
      <c r="AU37" s="25"/>
      <c r="AV37" s="25">
        <f>INDEX(EUR!$H$5:$H$234,MATCH($AQ37,EUR!$D$5:$D$234,0))</f>
        <v>1</v>
      </c>
      <c r="AW37" s="25">
        <f>INDEX(EUR!$I$5:$I$234,MATCH($AQ37,EUR!$D$5:$D$234,0))</f>
        <v>1</v>
      </c>
      <c r="AX37" s="25">
        <f>INDEX(EUR!$J$5:$J$234,MATCH($AQ37,EUR!$D$5:$D$234,0))</f>
        <v>1</v>
      </c>
      <c r="AY37" s="25">
        <f>INDEX(EUR!$K$5:$K$234,MATCH($AQ37,EUR!$D$5:$D$234,0))</f>
        <v>1</v>
      </c>
      <c r="AZ37" s="25" t="str">
        <f>INDEX(EUR!$L$5:$L$234,MATCH($AQ37,EUR!$D$5:$D$234,0))</f>
        <v>MID</v>
      </c>
      <c r="BC37" s="9" t="str">
        <f>INDEX(DKK!$C$5:$C$201,MATCH($BD37,DKK!$D$5:$D$201,0))</f>
        <v>FRA</v>
      </c>
      <c r="BD37" s="9" t="str">
        <f>DKK!$D33</f>
        <v>DKK3F10=</v>
      </c>
      <c r="BE37" s="25">
        <f>INDEX(DKK!$B$5:$B$201,MATCH($BD37,DKK!$D$5:$D$201,0))</f>
        <v>10</v>
      </c>
      <c r="BF37" s="25" t="str">
        <f>INDEX(DKK!$N$5:$N$201,MATCH($BD37,DKK!$D$5:$D$201,0))</f>
        <v>3M</v>
      </c>
      <c r="BG37" s="26">
        <f>INDEX(DKK!$O$5:$O$201,MATCH($BD37,DKK!$D$5:$D$201,0))</f>
        <v>38280</v>
      </c>
      <c r="BH37" s="25"/>
      <c r="BI37" s="25">
        <f>INDEX(DKK!$H$5:$H$201,MATCH($BD37,DKK!$D$5:$D$201,0))</f>
        <v>1</v>
      </c>
      <c r="BJ37" s="25">
        <f>INDEX(DKK!$I$5:$I$201,MATCH($BD37,DKK!$D$5:$D$201,0))</f>
        <v>1</v>
      </c>
      <c r="BK37" s="25">
        <f>INDEX(DKK!$J$5:$J$201,MATCH($BD37,DKK!$D$5:$D$201,0))</f>
        <v>1</v>
      </c>
      <c r="BL37" s="25">
        <f>INDEX(DKK!$K$5:$K$201,MATCH($BD37,DKK!$D$5:$D$201,0))</f>
        <v>1</v>
      </c>
      <c r="BM37" s="25" t="str">
        <f>INDEX(DKK!$L$5:$L$201,MATCH($BD37,DKK!$D$5:$D$201,0))</f>
        <v>MID</v>
      </c>
      <c r="BP37" s="9" t="str">
        <f>INDEX(GBP!$C$5:$C$200,MATCH($BQ37,GBP!$D$5:$D$200,0))</f>
        <v>FRA</v>
      </c>
      <c r="BQ37" s="9" t="str">
        <f>GBP!$D33</f>
        <v>GBP5X8F=</v>
      </c>
      <c r="BR37" s="25" t="str">
        <f>INDEX(GBP!$B$5:$B$200,MATCH($BQ37,GBP!$D$5:$D$200,0))</f>
        <v>8M</v>
      </c>
      <c r="BS37" s="25" t="str">
        <f>INDEX(GBP!$N$5:$N$200,MATCH($BQ37,GBP!$D$5:$D$200,0))</f>
        <v>3M</v>
      </c>
      <c r="BT37" s="26">
        <f>INDEX(GBP!$O$5:$O$200,MATCH($BQ37,GBP!$D$5:$D$200,0))</f>
        <v>34705</v>
      </c>
      <c r="BU37" s="25"/>
      <c r="BV37" s="25">
        <f>INDEX(GBP!$H$5:$H$200,MATCH($BQ37,GBP!$D$5:$D$200,0))</f>
        <v>1</v>
      </c>
      <c r="BW37" s="25">
        <f>INDEX(GBP!$I$5:$I$200,MATCH($BQ37,GBP!$D$5:$D$200,0))</f>
        <v>1</v>
      </c>
      <c r="BX37" s="25">
        <f>INDEX(GBP!$J$5:$J$200,MATCH($BQ37,GBP!$D$5:$D$200,0))</f>
        <v>1</v>
      </c>
      <c r="BY37" s="25">
        <f>INDEX(GBP!$K$5:$K$200,MATCH($BQ37,GBP!$D$5:$D$200,0))</f>
        <v>1</v>
      </c>
      <c r="BZ37" s="25" t="str">
        <f>INDEX(GBP!$L$5:$L$200,MATCH($BQ37,GBP!$D$5:$D$200,0))</f>
        <v>MID</v>
      </c>
    </row>
    <row r="38" spans="2:78" x14ac:dyDescent="0.25">
      <c r="C38" s="9" t="str">
        <f>INDEX(SEK!$C$5:$C$200,MATCH($D38,SEK!$D$5:$D$200,0))</f>
        <v>FRA</v>
      </c>
      <c r="D38" s="9" t="str">
        <f>SEK!$D34</f>
        <v>SEK3F4=</v>
      </c>
      <c r="E38" s="25">
        <f>INDEX(SEK!$B$5:$B$200,MATCH($D38,SEK!$D$5:$D$200,0))</f>
        <v>4</v>
      </c>
      <c r="F38" s="25" t="str">
        <f>INDEX(SEK!$N$5:$N$200,MATCH($D38,SEK!$D$5:$D$200,0))</f>
        <v>3M</v>
      </c>
      <c r="G38" s="26">
        <f>INDEX(SEK!$O$5:$O$200,MATCH($D38,SEK!$D$5:$D$200,0))</f>
        <v>35048</v>
      </c>
      <c r="H38" s="25"/>
      <c r="I38" s="25">
        <f>INDEX(SEK!$H$5:$H$200,MATCH($D38,SEK!$D$5:$D$200,0))</f>
        <v>1</v>
      </c>
      <c r="J38" s="25">
        <f>INDEX(SEK!$I$5:$I$200,MATCH($D38,SEK!$D$5:$D$200,0))</f>
        <v>1</v>
      </c>
      <c r="K38" s="25">
        <f>INDEX(SEK!$J$5:$J$200,MATCH($D38,SEK!$D$5:$D$200,0))</f>
        <v>1</v>
      </c>
      <c r="L38" s="25">
        <f>INDEX(SEK!$K$5:$K$200,MATCH($D38,SEK!$D$5:$D$200,0))</f>
        <v>1</v>
      </c>
      <c r="M38" s="25" t="str">
        <f>INDEX(SEK!$L$5:$L$200,MATCH($D38,SEK!$D$5:$D$200,0))</f>
        <v>MID</v>
      </c>
      <c r="P38" s="9" t="str">
        <f>INDEX(USD!$C$5:$C$254,MATCH($Q38,USD!$D$5:$D$254,0))</f>
        <v>OIS</v>
      </c>
      <c r="Q38" s="9" t="str">
        <f>USD!$D38</f>
        <v>USDSROIS1M=FMD</v>
      </c>
      <c r="R38" s="25" t="str">
        <f>INDEX(USD!$B$5:$B$254,MATCH($Q38,USD!$D$5:$D$254,0))</f>
        <v>1M</v>
      </c>
      <c r="S38" s="25">
        <f>INDEX(USD!$N$5:$N$254,MATCH($Q38,USD!$D$5:$D$254,0))</f>
        <v>0</v>
      </c>
      <c r="T38" s="26">
        <f>INDEX(USD!$O$5:$O$254,MATCH($Q38,USD!$D$5:$D$254,0))</f>
        <v>43599</v>
      </c>
      <c r="U38" s="25"/>
      <c r="V38" s="25">
        <f>INDEX(USD!$H$5:$H$254,MATCH($Q38,USD!$D$5:$D$254,0))</f>
        <v>1</v>
      </c>
      <c r="W38" s="25">
        <f>INDEX(USD!$I$5:$I$254,MATCH($Q38,USD!$D$5:$D$254,0))</f>
        <v>1</v>
      </c>
      <c r="X38" s="25">
        <f>INDEX(USD!$J$5:$J$254,MATCH($Q38,USD!$D$5:$D$254,0))</f>
        <v>1</v>
      </c>
      <c r="Y38" s="25">
        <f>INDEX(USD!$K$5:$K$254,MATCH($Q38,USD!$D$5:$D$254,0))</f>
        <v>1</v>
      </c>
      <c r="Z38" s="25" t="str">
        <f>INDEX(USD!$L$5:$L$254,MATCH($Q38,USD!$D$5:$D$254,0))</f>
        <v>MID</v>
      </c>
      <c r="AC38" s="9" t="str">
        <f>INDEX(NOK!$C$5:$C$199,MATCH($AD38,NOK!$D$5:$D$199,0))</f>
        <v>IRS</v>
      </c>
      <c r="AD38" s="9" t="str">
        <f>NOK!$D31</f>
        <v>NOKAB6O6Y=</v>
      </c>
      <c r="AE38" s="25" t="str">
        <f>INDEX(NOK!$B$5:$B$199,MATCH($AD38,NOK!$D$5:$D$199,0))</f>
        <v>6Y</v>
      </c>
      <c r="AF38" s="25" t="str">
        <f>INDEX(NOK!$N$5:$N$199,MATCH($AD38,NOK!$D$5:$D$199,0))</f>
        <v>6M</v>
      </c>
      <c r="AG38" s="26">
        <f>INDEX(NOK!$O$5:$O$199,MATCH($AD38,NOK!$D$5:$D$199,0))</f>
        <v>35655</v>
      </c>
      <c r="AH38" s="25"/>
      <c r="AI38" s="25">
        <f>INDEX(NOK!$H$5:$H$199,MATCH($AD38,NOK!$D$5:$D$199,0))</f>
        <v>1</v>
      </c>
      <c r="AJ38" s="25">
        <f>INDEX(NOK!$I$5:$I$199,MATCH($AD38,NOK!$D$5:$D$199,0))</f>
        <v>1</v>
      </c>
      <c r="AK38" s="25">
        <f>INDEX(NOK!$J$5:$J$199,MATCH($AD38,NOK!$D$5:$D$199,0))</f>
        <v>1</v>
      </c>
      <c r="AL38" s="25">
        <f>INDEX(NOK!$K$5:$K$199,MATCH($AD38,NOK!$D$5:$D$199,0))</f>
        <v>1</v>
      </c>
      <c r="AM38" s="25" t="str">
        <f>INDEX(NOK!$L$5:$L$199,MATCH($AD38,NOK!$D$5:$D$199,0))</f>
        <v>MID</v>
      </c>
      <c r="AP38" s="9" t="str">
        <f>INDEX(EUR!$C$5:$C$234,MATCH($AQ38,EUR!$D$5:$D$234,0))</f>
        <v>OIS</v>
      </c>
      <c r="AQ38" s="9" t="str">
        <f>EUR!$D38</f>
        <v>EUREST1M=</v>
      </c>
      <c r="AR38" s="25" t="str">
        <f>INDEX(EUR!$B$5:$B$234,MATCH($AQ38,EUR!$D$5:$D$234,0))</f>
        <v>1M</v>
      </c>
      <c r="AS38" s="25">
        <f>INDEX(EUR!$N$5:$N$234,MATCH($AQ38,EUR!$D$5:$D$234,0))</f>
        <v>0</v>
      </c>
      <c r="AT38" s="26">
        <f>INDEX(EUR!$O$5:$O$234,MATCH($AQ38,EUR!$D$5:$D$234,0))</f>
        <v>43734</v>
      </c>
      <c r="AU38" s="25"/>
      <c r="AV38" s="25">
        <f>INDEX(EUR!$H$5:$H$234,MATCH($AQ38,EUR!$D$5:$D$234,0))</f>
        <v>1</v>
      </c>
      <c r="AW38" s="25">
        <f>INDEX(EUR!$I$5:$I$234,MATCH($AQ38,EUR!$D$5:$D$234,0))</f>
        <v>1</v>
      </c>
      <c r="AX38" s="25">
        <f>INDEX(EUR!$J$5:$J$234,MATCH($AQ38,EUR!$D$5:$D$234,0))</f>
        <v>1</v>
      </c>
      <c r="AY38" s="25">
        <f>INDEX(EUR!$K$5:$K$234,MATCH($AQ38,EUR!$D$5:$D$234,0))</f>
        <v>1</v>
      </c>
      <c r="AZ38" s="25" t="str">
        <f>INDEX(EUR!$L$5:$L$234,MATCH($AQ38,EUR!$D$5:$D$234,0))</f>
        <v>MID</v>
      </c>
      <c r="BC38" s="9" t="str">
        <f>INDEX(DKK!$C$5:$C$201,MATCH($BD38,DKK!$D$5:$D$201,0))</f>
        <v>FRA</v>
      </c>
      <c r="BD38" s="9" t="str">
        <f>DKK!$D34</f>
        <v>DKK6F1=</v>
      </c>
      <c r="BE38" s="25">
        <f>INDEX(DKK!$B$5:$B$201,MATCH($BD38,DKK!$D$5:$D$201,0))</f>
        <v>1</v>
      </c>
      <c r="BF38" s="25" t="str">
        <f>INDEX(DKK!$N$5:$N$201,MATCH($BD38,DKK!$D$5:$D$201,0))</f>
        <v>6M</v>
      </c>
      <c r="BG38" s="26">
        <f>INDEX(DKK!$O$5:$O$201,MATCH($BD38,DKK!$D$5:$D$201,0))</f>
        <v>36322</v>
      </c>
      <c r="BH38" s="25"/>
      <c r="BI38" s="25">
        <f>INDEX(DKK!$H$5:$H$201,MATCH($BD38,DKK!$D$5:$D$201,0))</f>
        <v>1</v>
      </c>
      <c r="BJ38" s="25">
        <f>INDEX(DKK!$I$5:$I$201,MATCH($BD38,DKK!$D$5:$D$201,0))</f>
        <v>1</v>
      </c>
      <c r="BK38" s="25">
        <f>INDEX(DKK!$J$5:$J$201,MATCH($BD38,DKK!$D$5:$D$201,0))</f>
        <v>1</v>
      </c>
      <c r="BL38" s="25">
        <f>INDEX(DKK!$K$5:$K$201,MATCH($BD38,DKK!$D$5:$D$201,0))</f>
        <v>1</v>
      </c>
      <c r="BM38" s="25" t="str">
        <f>INDEX(DKK!$L$5:$L$201,MATCH($BD38,DKK!$D$5:$D$201,0))</f>
        <v>MID</v>
      </c>
      <c r="BP38" s="9" t="str">
        <f>INDEX(GBP!$C$5:$C$200,MATCH($BQ38,GBP!$D$5:$D$200,0))</f>
        <v>FRA</v>
      </c>
      <c r="BQ38" s="9" t="str">
        <f>GBP!$D34</f>
        <v>GBP6X9F=</v>
      </c>
      <c r="BR38" s="25" t="str">
        <f>INDEX(GBP!$B$5:$B$200,MATCH($BQ38,GBP!$D$5:$D$200,0))</f>
        <v>9M</v>
      </c>
      <c r="BS38" s="25" t="str">
        <f>INDEX(GBP!$N$5:$N$200,MATCH($BQ38,GBP!$D$5:$D$200,0))</f>
        <v>3M</v>
      </c>
      <c r="BT38" s="26">
        <f>INDEX(GBP!$O$5:$O$200,MATCH($BQ38,GBP!$D$5:$D$200,0))</f>
        <v>34705</v>
      </c>
      <c r="BU38" s="25"/>
      <c r="BV38" s="25">
        <f>INDEX(GBP!$H$5:$H$200,MATCH($BQ38,GBP!$D$5:$D$200,0))</f>
        <v>1</v>
      </c>
      <c r="BW38" s="25">
        <f>INDEX(GBP!$I$5:$I$200,MATCH($BQ38,GBP!$D$5:$D$200,0))</f>
        <v>1</v>
      </c>
      <c r="BX38" s="25">
        <f>INDEX(GBP!$J$5:$J$200,MATCH($BQ38,GBP!$D$5:$D$200,0))</f>
        <v>1</v>
      </c>
      <c r="BY38" s="25">
        <f>INDEX(GBP!$K$5:$K$200,MATCH($BQ38,GBP!$D$5:$D$200,0))</f>
        <v>1</v>
      </c>
      <c r="BZ38" s="25" t="str">
        <f>INDEX(GBP!$L$5:$L$200,MATCH($BQ38,GBP!$D$5:$D$200,0))</f>
        <v>MID</v>
      </c>
    </row>
    <row r="39" spans="2:78" x14ac:dyDescent="0.25">
      <c r="C39" s="9" t="str">
        <f>INDEX(SEK!$C$5:$C$200,MATCH($D39,SEK!$D$5:$D$200,0))</f>
        <v>FRA</v>
      </c>
      <c r="D39" s="9" t="str">
        <f>SEK!$D35</f>
        <v>SEK3F5=</v>
      </c>
      <c r="E39" s="25">
        <f>INDEX(SEK!$B$5:$B$200,MATCH($D39,SEK!$D$5:$D$200,0))</f>
        <v>5</v>
      </c>
      <c r="F39" s="25" t="str">
        <f>INDEX(SEK!$N$5:$N$200,MATCH($D39,SEK!$D$5:$D$200,0))</f>
        <v>3M</v>
      </c>
      <c r="G39" s="26">
        <f>INDEX(SEK!$O$5:$O$200,MATCH($D39,SEK!$D$5:$D$200,0))</f>
        <v>35048</v>
      </c>
      <c r="H39" s="25"/>
      <c r="I39" s="25">
        <f>INDEX(SEK!$H$5:$H$200,MATCH($D39,SEK!$D$5:$D$200,0))</f>
        <v>1</v>
      </c>
      <c r="J39" s="25">
        <f>INDEX(SEK!$I$5:$I$200,MATCH($D39,SEK!$D$5:$D$200,0))</f>
        <v>1</v>
      </c>
      <c r="K39" s="25">
        <f>INDEX(SEK!$J$5:$J$200,MATCH($D39,SEK!$D$5:$D$200,0))</f>
        <v>1</v>
      </c>
      <c r="L39" s="25">
        <f>INDEX(SEK!$K$5:$K$200,MATCH($D39,SEK!$D$5:$D$200,0))</f>
        <v>1</v>
      </c>
      <c r="M39" s="25" t="str">
        <f>INDEX(SEK!$L$5:$L$200,MATCH($D39,SEK!$D$5:$D$200,0))</f>
        <v>MID</v>
      </c>
      <c r="P39" s="9" t="str">
        <f>INDEX(USD!$C$5:$C$254,MATCH($Q39,USD!$D$5:$D$254,0))</f>
        <v>OIS</v>
      </c>
      <c r="Q39" s="9" t="str">
        <f>USD!$D39</f>
        <v>USDSROIS2M=FMD</v>
      </c>
      <c r="R39" s="25" t="str">
        <f>INDEX(USD!$B$5:$B$254,MATCH($Q39,USD!$D$5:$D$254,0))</f>
        <v>2M</v>
      </c>
      <c r="S39" s="25">
        <f>INDEX(USD!$N$5:$N$254,MATCH($Q39,USD!$D$5:$D$254,0))</f>
        <v>0</v>
      </c>
      <c r="T39" s="26">
        <f>INDEX(USD!$O$5:$O$254,MATCH($Q39,USD!$D$5:$D$254,0))</f>
        <v>43587</v>
      </c>
      <c r="U39" s="25"/>
      <c r="V39" s="25">
        <f>INDEX(USD!$H$5:$H$254,MATCH($Q39,USD!$D$5:$D$254,0))</f>
        <v>1</v>
      </c>
      <c r="W39" s="25">
        <f>INDEX(USD!$I$5:$I$254,MATCH($Q39,USD!$D$5:$D$254,0))</f>
        <v>1</v>
      </c>
      <c r="X39" s="25">
        <f>INDEX(USD!$J$5:$J$254,MATCH($Q39,USD!$D$5:$D$254,0))</f>
        <v>1</v>
      </c>
      <c r="Y39" s="25">
        <f>INDEX(USD!$K$5:$K$254,MATCH($Q39,USD!$D$5:$D$254,0))</f>
        <v>1</v>
      </c>
      <c r="Z39" s="25" t="str">
        <f>INDEX(USD!$L$5:$L$254,MATCH($Q39,USD!$D$5:$D$254,0))</f>
        <v>MID</v>
      </c>
      <c r="AC39" s="9" t="str">
        <f>INDEX(NOK!$C$5:$C$199,MATCH($AD39,NOK!$D$5:$D$199,0))</f>
        <v>IRS</v>
      </c>
      <c r="AD39" s="9" t="str">
        <f>NOK!$D32</f>
        <v>NOKAB6O7Y=</v>
      </c>
      <c r="AE39" s="25" t="str">
        <f>INDEX(NOK!$B$5:$B$199,MATCH($AD39,NOK!$D$5:$D$199,0))</f>
        <v>7Y</v>
      </c>
      <c r="AF39" s="25" t="str">
        <f>INDEX(NOK!$N$5:$N$199,MATCH($AD39,NOK!$D$5:$D$199,0))</f>
        <v>6M</v>
      </c>
      <c r="AG39" s="26">
        <f>INDEX(NOK!$O$5:$O$199,MATCH($AD39,NOK!$D$5:$D$199,0))</f>
        <v>34928</v>
      </c>
      <c r="AH39" s="25"/>
      <c r="AI39" s="25">
        <f>INDEX(NOK!$H$5:$H$199,MATCH($AD39,NOK!$D$5:$D$199,0))</f>
        <v>1</v>
      </c>
      <c r="AJ39" s="25">
        <f>INDEX(NOK!$I$5:$I$199,MATCH($AD39,NOK!$D$5:$D$199,0))</f>
        <v>1</v>
      </c>
      <c r="AK39" s="25">
        <f>INDEX(NOK!$J$5:$J$199,MATCH($AD39,NOK!$D$5:$D$199,0))</f>
        <v>1</v>
      </c>
      <c r="AL39" s="25">
        <f>INDEX(NOK!$K$5:$K$199,MATCH($AD39,NOK!$D$5:$D$199,0))</f>
        <v>1</v>
      </c>
      <c r="AM39" s="25" t="str">
        <f>INDEX(NOK!$L$5:$L$199,MATCH($AD39,NOK!$D$5:$D$199,0))</f>
        <v>MID</v>
      </c>
      <c r="AP39" s="9" t="str">
        <f>INDEX(EUR!$C$5:$C$234,MATCH($AQ39,EUR!$D$5:$D$234,0))</f>
        <v>OIS</v>
      </c>
      <c r="AQ39" s="9" t="str">
        <f>EUR!$D39</f>
        <v>EUREST2M=</v>
      </c>
      <c r="AR39" s="25" t="str">
        <f>INDEX(EUR!$B$5:$B$234,MATCH($AQ39,EUR!$D$5:$D$234,0))</f>
        <v>2M</v>
      </c>
      <c r="AS39" s="25">
        <f>INDEX(EUR!$N$5:$N$234,MATCH($AQ39,EUR!$D$5:$D$234,0))</f>
        <v>0</v>
      </c>
      <c r="AT39" s="26">
        <f>INDEX(EUR!$O$5:$O$234,MATCH($AQ39,EUR!$D$5:$D$234,0))</f>
        <v>43734</v>
      </c>
      <c r="AU39" s="25"/>
      <c r="AV39" s="25">
        <f>INDEX(EUR!$H$5:$H$234,MATCH($AQ39,EUR!$D$5:$D$234,0))</f>
        <v>1</v>
      </c>
      <c r="AW39" s="25">
        <f>INDEX(EUR!$I$5:$I$234,MATCH($AQ39,EUR!$D$5:$D$234,0))</f>
        <v>1</v>
      </c>
      <c r="AX39" s="25">
        <f>INDEX(EUR!$J$5:$J$234,MATCH($AQ39,EUR!$D$5:$D$234,0))</f>
        <v>1</v>
      </c>
      <c r="AY39" s="25">
        <f>INDEX(EUR!$K$5:$K$234,MATCH($AQ39,EUR!$D$5:$D$234,0))</f>
        <v>1</v>
      </c>
      <c r="AZ39" s="25" t="str">
        <f>INDEX(EUR!$L$5:$L$234,MATCH($AQ39,EUR!$D$5:$D$234,0))</f>
        <v>MID</v>
      </c>
      <c r="BC39" s="9" t="str">
        <f>INDEX(DKK!$C$5:$C$201,MATCH($BD39,DKK!$D$5:$D$201,0))</f>
        <v>FRA</v>
      </c>
      <c r="BD39" s="9" t="str">
        <f>DKK!$D35</f>
        <v>DKK6F2=</v>
      </c>
      <c r="BE39" s="25">
        <f>INDEX(DKK!$B$5:$B$201,MATCH($BD39,DKK!$D$5:$D$201,0))</f>
        <v>2</v>
      </c>
      <c r="BF39" s="25" t="str">
        <f>INDEX(DKK!$N$5:$N$201,MATCH($BD39,DKK!$D$5:$D$201,0))</f>
        <v>6M</v>
      </c>
      <c r="BG39" s="26">
        <f>INDEX(DKK!$O$5:$O$201,MATCH($BD39,DKK!$D$5:$D$201,0))</f>
        <v>36322</v>
      </c>
      <c r="BH39" s="25"/>
      <c r="BI39" s="25">
        <f>INDEX(DKK!$H$5:$H$201,MATCH($BD39,DKK!$D$5:$D$201,0))</f>
        <v>1</v>
      </c>
      <c r="BJ39" s="25">
        <f>INDEX(DKK!$I$5:$I$201,MATCH($BD39,DKK!$D$5:$D$201,0))</f>
        <v>1</v>
      </c>
      <c r="BK39" s="25">
        <f>INDEX(DKK!$J$5:$J$201,MATCH($BD39,DKK!$D$5:$D$201,0))</f>
        <v>1</v>
      </c>
      <c r="BL39" s="25">
        <f>INDEX(DKK!$K$5:$K$201,MATCH($BD39,DKK!$D$5:$D$201,0))</f>
        <v>1</v>
      </c>
      <c r="BM39" s="25" t="str">
        <f>INDEX(DKK!$L$5:$L$201,MATCH($BD39,DKK!$D$5:$D$201,0))</f>
        <v>MID</v>
      </c>
      <c r="BP39" s="9" t="str">
        <f>INDEX(GBP!$C$5:$C$200,MATCH($BQ39,GBP!$D$5:$D$200,0))</f>
        <v>FRA</v>
      </c>
      <c r="BQ39" s="9" t="str">
        <f>GBP!$D35</f>
        <v>GBP7X10F=</v>
      </c>
      <c r="BR39" s="25" t="str">
        <f>INDEX(GBP!$B$5:$B$200,MATCH($BQ39,GBP!$D$5:$D$200,0))</f>
        <v>10M</v>
      </c>
      <c r="BS39" s="25" t="str">
        <f>INDEX(GBP!$N$5:$N$200,MATCH($BQ39,GBP!$D$5:$D$200,0))</f>
        <v>3M</v>
      </c>
      <c r="BT39" s="26">
        <f>INDEX(GBP!$O$5:$O$200,MATCH($BQ39,GBP!$D$5:$D$200,0))</f>
        <v>34705</v>
      </c>
      <c r="BU39" s="25"/>
      <c r="BV39" s="25">
        <f>INDEX(GBP!$H$5:$H$200,MATCH($BQ39,GBP!$D$5:$D$200,0))</f>
        <v>1</v>
      </c>
      <c r="BW39" s="25">
        <f>INDEX(GBP!$I$5:$I$200,MATCH($BQ39,GBP!$D$5:$D$200,0))</f>
        <v>1</v>
      </c>
      <c r="BX39" s="25">
        <f>INDEX(GBP!$J$5:$J$200,MATCH($BQ39,GBP!$D$5:$D$200,0))</f>
        <v>1</v>
      </c>
      <c r="BY39" s="25">
        <f>INDEX(GBP!$K$5:$K$200,MATCH($BQ39,GBP!$D$5:$D$200,0))</f>
        <v>1</v>
      </c>
      <c r="BZ39" s="25" t="str">
        <f>INDEX(GBP!$L$5:$L$200,MATCH($BQ39,GBP!$D$5:$D$200,0))</f>
        <v>MID</v>
      </c>
    </row>
    <row r="40" spans="2:78" x14ac:dyDescent="0.25">
      <c r="C40" s="9" t="str">
        <f>INDEX(SEK!$C$5:$C$200,MATCH($D40,SEK!$D$5:$D$200,0))</f>
        <v>FRA</v>
      </c>
      <c r="D40" s="9" t="str">
        <f>SEK!$D36</f>
        <v>SEK3F6=</v>
      </c>
      <c r="E40" s="25">
        <f>INDEX(SEK!$B$5:$B$200,MATCH($D40,SEK!$D$5:$D$200,0))</f>
        <v>6</v>
      </c>
      <c r="F40" s="25" t="str">
        <f>INDEX(SEK!$N$5:$N$200,MATCH($D40,SEK!$D$5:$D$200,0))</f>
        <v>3M</v>
      </c>
      <c r="G40" s="26">
        <f>INDEX(SEK!$O$5:$O$200,MATCH($D40,SEK!$D$5:$D$200,0))</f>
        <v>35048</v>
      </c>
      <c r="H40" s="25"/>
      <c r="I40" s="25">
        <f>INDEX(SEK!$H$5:$H$200,MATCH($D40,SEK!$D$5:$D$200,0))</f>
        <v>1</v>
      </c>
      <c r="J40" s="25">
        <f>INDEX(SEK!$I$5:$I$200,MATCH($D40,SEK!$D$5:$D$200,0))</f>
        <v>1</v>
      </c>
      <c r="K40" s="25">
        <f>INDEX(SEK!$J$5:$J$200,MATCH($D40,SEK!$D$5:$D$200,0))</f>
        <v>1</v>
      </c>
      <c r="L40" s="25">
        <f>INDEX(SEK!$K$5:$K$200,MATCH($D40,SEK!$D$5:$D$200,0))</f>
        <v>1</v>
      </c>
      <c r="M40" s="25" t="str">
        <f>INDEX(SEK!$L$5:$L$200,MATCH($D40,SEK!$D$5:$D$200,0))</f>
        <v>MID</v>
      </c>
      <c r="P40" s="9" t="str">
        <f>INDEX(USD!$C$5:$C$254,MATCH($Q40,USD!$D$5:$D$254,0))</f>
        <v>OIS</v>
      </c>
      <c r="Q40" s="9" t="str">
        <f>USD!$D40</f>
        <v>USDSROIS3M=FMD</v>
      </c>
      <c r="R40" s="25" t="str">
        <f>INDEX(USD!$B$5:$B$254,MATCH($Q40,USD!$D$5:$D$254,0))</f>
        <v>3M</v>
      </c>
      <c r="S40" s="25">
        <f>INDEX(USD!$N$5:$N$254,MATCH($Q40,USD!$D$5:$D$254,0))</f>
        <v>0</v>
      </c>
      <c r="T40" s="26">
        <f>INDEX(USD!$O$5:$O$254,MATCH($Q40,USD!$D$5:$D$254,0))</f>
        <v>43587</v>
      </c>
      <c r="U40" s="25"/>
      <c r="V40" s="25">
        <f>INDEX(USD!$H$5:$H$254,MATCH($Q40,USD!$D$5:$D$254,0))</f>
        <v>1</v>
      </c>
      <c r="W40" s="25">
        <f>INDEX(USD!$I$5:$I$254,MATCH($Q40,USD!$D$5:$D$254,0))</f>
        <v>1</v>
      </c>
      <c r="X40" s="25">
        <f>INDEX(USD!$J$5:$J$254,MATCH($Q40,USD!$D$5:$D$254,0))</f>
        <v>1</v>
      </c>
      <c r="Y40" s="25">
        <f>INDEX(USD!$K$5:$K$254,MATCH($Q40,USD!$D$5:$D$254,0))</f>
        <v>1</v>
      </c>
      <c r="Z40" s="25" t="str">
        <f>INDEX(USD!$L$5:$L$254,MATCH($Q40,USD!$D$5:$D$254,0))</f>
        <v>MID</v>
      </c>
      <c r="AC40" s="9" t="str">
        <f>INDEX(NOK!$C$5:$C$199,MATCH($AD40,NOK!$D$5:$D$199,0))</f>
        <v>IRS</v>
      </c>
      <c r="AD40" s="9" t="str">
        <f>NOK!$D33</f>
        <v>NOKAB6O8Y=</v>
      </c>
      <c r="AE40" s="25" t="str">
        <f>INDEX(NOK!$B$5:$B$199,MATCH($AD40,NOK!$D$5:$D$199,0))</f>
        <v>8Y</v>
      </c>
      <c r="AF40" s="25" t="str">
        <f>INDEX(NOK!$N$5:$N$199,MATCH($AD40,NOK!$D$5:$D$199,0))</f>
        <v>6M</v>
      </c>
      <c r="AG40" s="26">
        <f>INDEX(NOK!$O$5:$O$199,MATCH($AD40,NOK!$D$5:$D$199,0))</f>
        <v>35655</v>
      </c>
      <c r="AH40" s="25"/>
      <c r="AI40" s="25">
        <f>INDEX(NOK!$H$5:$H$199,MATCH($AD40,NOK!$D$5:$D$199,0))</f>
        <v>1</v>
      </c>
      <c r="AJ40" s="25">
        <f>INDEX(NOK!$I$5:$I$199,MATCH($AD40,NOK!$D$5:$D$199,0))</f>
        <v>1</v>
      </c>
      <c r="AK40" s="25">
        <f>INDEX(NOK!$J$5:$J$199,MATCH($AD40,NOK!$D$5:$D$199,0))</f>
        <v>1</v>
      </c>
      <c r="AL40" s="25">
        <f>INDEX(NOK!$K$5:$K$199,MATCH($AD40,NOK!$D$5:$D$199,0))</f>
        <v>1</v>
      </c>
      <c r="AM40" s="25" t="str">
        <f>INDEX(NOK!$L$5:$L$199,MATCH($AD40,NOK!$D$5:$D$199,0))</f>
        <v>MID</v>
      </c>
      <c r="AP40" s="9" t="str">
        <f>INDEX(EUR!$C$5:$C$234,MATCH($AQ40,EUR!$D$5:$D$234,0))</f>
        <v>OIS</v>
      </c>
      <c r="AQ40" s="9" t="str">
        <f>EUR!$D40</f>
        <v>EUREST3M=</v>
      </c>
      <c r="AR40" s="25" t="str">
        <f>INDEX(EUR!$B$5:$B$234,MATCH($AQ40,EUR!$D$5:$D$234,0))</f>
        <v>3M</v>
      </c>
      <c r="AS40" s="25">
        <f>INDEX(EUR!$N$5:$N$234,MATCH($AQ40,EUR!$D$5:$D$234,0))</f>
        <v>0</v>
      </c>
      <c r="AT40" s="26">
        <f>INDEX(EUR!$O$5:$O$234,MATCH($AQ40,EUR!$D$5:$D$234,0))</f>
        <v>43734</v>
      </c>
      <c r="AU40" s="25"/>
      <c r="AV40" s="25">
        <f>INDEX(EUR!$H$5:$H$234,MATCH($AQ40,EUR!$D$5:$D$234,0))</f>
        <v>1</v>
      </c>
      <c r="AW40" s="25">
        <f>INDEX(EUR!$I$5:$I$234,MATCH($AQ40,EUR!$D$5:$D$234,0))</f>
        <v>1</v>
      </c>
      <c r="AX40" s="25">
        <f>INDEX(EUR!$J$5:$J$234,MATCH($AQ40,EUR!$D$5:$D$234,0))</f>
        <v>1</v>
      </c>
      <c r="AY40" s="25">
        <f>INDEX(EUR!$K$5:$K$234,MATCH($AQ40,EUR!$D$5:$D$234,0))</f>
        <v>1</v>
      </c>
      <c r="AZ40" s="25" t="str">
        <f>INDEX(EUR!$L$5:$L$234,MATCH($AQ40,EUR!$D$5:$D$234,0))</f>
        <v>MID</v>
      </c>
      <c r="BC40" s="9" t="str">
        <f>INDEX(DKK!$C$5:$C$201,MATCH($BD40,DKK!$D$5:$D$201,0))</f>
        <v>FRA</v>
      </c>
      <c r="BD40" s="9" t="str">
        <f>DKK!$D36</f>
        <v>DKK6F3=</v>
      </c>
      <c r="BE40" s="25">
        <f>INDEX(DKK!$B$5:$B$201,MATCH($BD40,DKK!$D$5:$D$201,0))</f>
        <v>3</v>
      </c>
      <c r="BF40" s="25" t="str">
        <f>INDEX(DKK!$N$5:$N$201,MATCH($BD40,DKK!$D$5:$D$201,0))</f>
        <v>6M</v>
      </c>
      <c r="BG40" s="26">
        <f>INDEX(DKK!$O$5:$O$201,MATCH($BD40,DKK!$D$5:$D$201,0))</f>
        <v>36322</v>
      </c>
      <c r="BH40" s="25"/>
      <c r="BI40" s="25">
        <f>INDEX(DKK!$H$5:$H$201,MATCH($BD40,DKK!$D$5:$D$201,0))</f>
        <v>1</v>
      </c>
      <c r="BJ40" s="25">
        <f>INDEX(DKK!$I$5:$I$201,MATCH($BD40,DKK!$D$5:$D$201,0))</f>
        <v>1</v>
      </c>
      <c r="BK40" s="25">
        <f>INDEX(DKK!$J$5:$J$201,MATCH($BD40,DKK!$D$5:$D$201,0))</f>
        <v>1</v>
      </c>
      <c r="BL40" s="25">
        <f>INDEX(DKK!$K$5:$K$201,MATCH($BD40,DKK!$D$5:$D$201,0))</f>
        <v>1</v>
      </c>
      <c r="BM40" s="25" t="str">
        <f>INDEX(DKK!$L$5:$L$201,MATCH($BD40,DKK!$D$5:$D$201,0))</f>
        <v>MID</v>
      </c>
      <c r="BP40" s="9" t="str">
        <f>INDEX(GBP!$C$5:$C$200,MATCH($BQ40,GBP!$D$5:$D$200,0))</f>
        <v>FRA</v>
      </c>
      <c r="BQ40" s="9" t="str">
        <f>GBP!$D36</f>
        <v>GBP8X11F=</v>
      </c>
      <c r="BR40" s="25" t="str">
        <f>INDEX(GBP!$B$5:$B$200,MATCH($BQ40,GBP!$D$5:$D$200,0))</f>
        <v>11M</v>
      </c>
      <c r="BS40" s="25" t="str">
        <f>INDEX(GBP!$N$5:$N$200,MATCH($BQ40,GBP!$D$5:$D$200,0))</f>
        <v>3M</v>
      </c>
      <c r="BT40" s="26">
        <f>INDEX(GBP!$O$5:$O$200,MATCH($BQ40,GBP!$D$5:$D$200,0))</f>
        <v>34705</v>
      </c>
      <c r="BU40" s="25"/>
      <c r="BV40" s="25">
        <f>INDEX(GBP!$H$5:$H$200,MATCH($BQ40,GBP!$D$5:$D$200,0))</f>
        <v>1</v>
      </c>
      <c r="BW40" s="25">
        <f>INDEX(GBP!$I$5:$I$200,MATCH($BQ40,GBP!$D$5:$D$200,0))</f>
        <v>1</v>
      </c>
      <c r="BX40" s="25">
        <f>INDEX(GBP!$J$5:$J$200,MATCH($BQ40,GBP!$D$5:$D$200,0))</f>
        <v>1</v>
      </c>
      <c r="BY40" s="25">
        <f>INDEX(GBP!$K$5:$K$200,MATCH($BQ40,GBP!$D$5:$D$200,0))</f>
        <v>1</v>
      </c>
      <c r="BZ40" s="25" t="str">
        <f>INDEX(GBP!$L$5:$L$200,MATCH($BQ40,GBP!$D$5:$D$200,0))</f>
        <v>MID</v>
      </c>
    </row>
    <row r="41" spans="2:78" x14ac:dyDescent="0.25">
      <c r="C41" s="9" t="str">
        <f>INDEX(SEK!$C$5:$C$200,MATCH($D41,SEK!$D$5:$D$200,0))</f>
        <v>FRA</v>
      </c>
      <c r="D41" s="9" t="str">
        <f>SEK!$D37</f>
        <v>SEK3F7=</v>
      </c>
      <c r="E41" s="25">
        <f>INDEX(SEK!$B$5:$B$200,MATCH($D41,SEK!$D$5:$D$200,0))</f>
        <v>7</v>
      </c>
      <c r="F41" s="25" t="str">
        <f>INDEX(SEK!$N$5:$N$200,MATCH($D41,SEK!$D$5:$D$200,0))</f>
        <v>3M</v>
      </c>
      <c r="G41" s="26">
        <f>INDEX(SEK!$O$5:$O$200,MATCH($D41,SEK!$D$5:$D$200,0))</f>
        <v>35048</v>
      </c>
      <c r="H41" s="25"/>
      <c r="I41" s="25">
        <f>INDEX(SEK!$H$5:$H$200,MATCH($D41,SEK!$D$5:$D$200,0))</f>
        <v>1</v>
      </c>
      <c r="J41" s="25">
        <f>INDEX(SEK!$I$5:$I$200,MATCH($D41,SEK!$D$5:$D$200,0))</f>
        <v>1</v>
      </c>
      <c r="K41" s="25">
        <f>INDEX(SEK!$J$5:$J$200,MATCH($D41,SEK!$D$5:$D$200,0))</f>
        <v>1</v>
      </c>
      <c r="L41" s="25">
        <f>INDEX(SEK!$K$5:$K$200,MATCH($D41,SEK!$D$5:$D$200,0))</f>
        <v>1</v>
      </c>
      <c r="M41" s="25" t="str">
        <f>INDEX(SEK!$L$5:$L$200,MATCH($D41,SEK!$D$5:$D$200,0))</f>
        <v>MID</v>
      </c>
      <c r="P41" s="9" t="str">
        <f>INDEX(USD!$C$5:$C$254,MATCH($Q41,USD!$D$5:$D$254,0))</f>
        <v>OIS</v>
      </c>
      <c r="Q41" s="9" t="str">
        <f>USD!$D41</f>
        <v>USDSROIS4M=FMD</v>
      </c>
      <c r="R41" s="25" t="str">
        <f>INDEX(USD!$B$5:$B$254,MATCH($Q41,USD!$D$5:$D$254,0))</f>
        <v>4M</v>
      </c>
      <c r="S41" s="25">
        <f>INDEX(USD!$N$5:$N$254,MATCH($Q41,USD!$D$5:$D$254,0))</f>
        <v>0</v>
      </c>
      <c r="T41" s="26">
        <f>INDEX(USD!$O$5:$O$254,MATCH($Q41,USD!$D$5:$D$254,0))</f>
        <v>43587</v>
      </c>
      <c r="U41" s="25"/>
      <c r="V41" s="25">
        <f>INDEX(USD!$H$5:$H$254,MATCH($Q41,USD!$D$5:$D$254,0))</f>
        <v>1</v>
      </c>
      <c r="W41" s="25">
        <f>INDEX(USD!$I$5:$I$254,MATCH($Q41,USD!$D$5:$D$254,0))</f>
        <v>1</v>
      </c>
      <c r="X41" s="25">
        <f>INDEX(USD!$J$5:$J$254,MATCH($Q41,USD!$D$5:$D$254,0))</f>
        <v>1</v>
      </c>
      <c r="Y41" s="25">
        <f>INDEX(USD!$K$5:$K$254,MATCH($Q41,USD!$D$5:$D$254,0))</f>
        <v>1</v>
      </c>
      <c r="Z41" s="25" t="str">
        <f>INDEX(USD!$L$5:$L$254,MATCH($Q41,USD!$D$5:$D$254,0))</f>
        <v>MID</v>
      </c>
      <c r="AC41" s="9" t="str">
        <f>INDEX(NOK!$C$5:$C$199,MATCH($AD41,NOK!$D$5:$D$199,0))</f>
        <v>IRS</v>
      </c>
      <c r="AD41" s="9" t="str">
        <f>NOK!$D34</f>
        <v>NOKAB6O9Y=</v>
      </c>
      <c r="AE41" s="25" t="str">
        <f>INDEX(NOK!$B$5:$B$199,MATCH($AD41,NOK!$D$5:$D$199,0))</f>
        <v>9Y</v>
      </c>
      <c r="AF41" s="25" t="str">
        <f>INDEX(NOK!$N$5:$N$199,MATCH($AD41,NOK!$D$5:$D$199,0))</f>
        <v>6M</v>
      </c>
      <c r="AG41" s="26">
        <f>INDEX(NOK!$O$5:$O$199,MATCH($AD41,NOK!$D$5:$D$199,0))</f>
        <v>35655</v>
      </c>
      <c r="AH41" s="25"/>
      <c r="AI41" s="25">
        <f>INDEX(NOK!$H$5:$H$199,MATCH($AD41,NOK!$D$5:$D$199,0))</f>
        <v>1</v>
      </c>
      <c r="AJ41" s="25">
        <f>INDEX(NOK!$I$5:$I$199,MATCH($AD41,NOK!$D$5:$D$199,0))</f>
        <v>1</v>
      </c>
      <c r="AK41" s="25">
        <f>INDEX(NOK!$J$5:$J$199,MATCH($AD41,NOK!$D$5:$D$199,0))</f>
        <v>1</v>
      </c>
      <c r="AL41" s="25">
        <f>INDEX(NOK!$K$5:$K$199,MATCH($AD41,NOK!$D$5:$D$199,0))</f>
        <v>1</v>
      </c>
      <c r="AM41" s="25" t="str">
        <f>INDEX(NOK!$L$5:$L$199,MATCH($AD41,NOK!$D$5:$D$199,0))</f>
        <v>MID</v>
      </c>
      <c r="AP41" s="9" t="str">
        <f>INDEX(EUR!$C$5:$C$234,MATCH($AQ41,EUR!$D$5:$D$234,0))</f>
        <v>OIS</v>
      </c>
      <c r="AQ41" s="9" t="str">
        <f>EUR!$D41</f>
        <v>EUREST4M=</v>
      </c>
      <c r="AR41" s="25" t="str">
        <f>INDEX(EUR!$B$5:$B$234,MATCH($AQ41,EUR!$D$5:$D$234,0))</f>
        <v>4M</v>
      </c>
      <c r="AS41" s="25">
        <f>INDEX(EUR!$N$5:$N$234,MATCH($AQ41,EUR!$D$5:$D$234,0))</f>
        <v>0</v>
      </c>
      <c r="AT41" s="26">
        <f>INDEX(EUR!$O$5:$O$234,MATCH($AQ41,EUR!$D$5:$D$234,0))</f>
        <v>43734</v>
      </c>
      <c r="AU41" s="25"/>
      <c r="AV41" s="25">
        <f>INDEX(EUR!$H$5:$H$234,MATCH($AQ41,EUR!$D$5:$D$234,0))</f>
        <v>1</v>
      </c>
      <c r="AW41" s="25">
        <f>INDEX(EUR!$I$5:$I$234,MATCH($AQ41,EUR!$D$5:$D$234,0))</f>
        <v>1</v>
      </c>
      <c r="AX41" s="25">
        <f>INDEX(EUR!$J$5:$J$234,MATCH($AQ41,EUR!$D$5:$D$234,0))</f>
        <v>1</v>
      </c>
      <c r="AY41" s="25">
        <f>INDEX(EUR!$K$5:$K$234,MATCH($AQ41,EUR!$D$5:$D$234,0))</f>
        <v>1</v>
      </c>
      <c r="AZ41" s="25" t="str">
        <f>INDEX(EUR!$L$5:$L$234,MATCH($AQ41,EUR!$D$5:$D$234,0))</f>
        <v>MID</v>
      </c>
      <c r="BC41" s="9" t="str">
        <f>INDEX(DKK!$C$5:$C$201,MATCH($BD41,DKK!$D$5:$D$201,0))</f>
        <v>FRA</v>
      </c>
      <c r="BD41" s="9" t="str">
        <f>DKK!$D37</f>
        <v>DKK6F4=</v>
      </c>
      <c r="BE41" s="25">
        <f>INDEX(DKK!$B$5:$B$201,MATCH($BD41,DKK!$D$5:$D$201,0))</f>
        <v>4</v>
      </c>
      <c r="BF41" s="25" t="str">
        <f>INDEX(DKK!$N$5:$N$201,MATCH($BD41,DKK!$D$5:$D$201,0))</f>
        <v>6M</v>
      </c>
      <c r="BG41" s="26">
        <f>INDEX(DKK!$O$5:$O$201,MATCH($BD41,DKK!$D$5:$D$201,0))</f>
        <v>36322</v>
      </c>
      <c r="BH41" s="25"/>
      <c r="BI41" s="25">
        <f>INDEX(DKK!$H$5:$H$201,MATCH($BD41,DKK!$D$5:$D$201,0))</f>
        <v>1</v>
      </c>
      <c r="BJ41" s="25">
        <f>INDEX(DKK!$I$5:$I$201,MATCH($BD41,DKK!$D$5:$D$201,0))</f>
        <v>1</v>
      </c>
      <c r="BK41" s="25">
        <f>INDEX(DKK!$J$5:$J$201,MATCH($BD41,DKK!$D$5:$D$201,0))</f>
        <v>1</v>
      </c>
      <c r="BL41" s="25">
        <f>INDEX(DKK!$K$5:$K$201,MATCH($BD41,DKK!$D$5:$D$201,0))</f>
        <v>1</v>
      </c>
      <c r="BM41" s="25" t="str">
        <f>INDEX(DKK!$L$5:$L$201,MATCH($BD41,DKK!$D$5:$D$201,0))</f>
        <v>MID</v>
      </c>
      <c r="BP41" s="9" t="str">
        <f>INDEX(GBP!$C$5:$C$200,MATCH($BQ41,GBP!$D$5:$D$200,0))</f>
        <v>FRA</v>
      </c>
      <c r="BQ41" s="9" t="str">
        <f>GBP!$D37</f>
        <v>GBP9X12F=</v>
      </c>
      <c r="BR41" s="25" t="str">
        <f>INDEX(GBP!$B$5:$B$200,MATCH($BQ41,GBP!$D$5:$D$200,0))</f>
        <v>12M</v>
      </c>
      <c r="BS41" s="25" t="str">
        <f>INDEX(GBP!$N$5:$N$200,MATCH($BQ41,GBP!$D$5:$D$200,0))</f>
        <v>3M</v>
      </c>
      <c r="BT41" s="26">
        <f>INDEX(GBP!$O$5:$O$200,MATCH($BQ41,GBP!$D$5:$D$200,0))</f>
        <v>34705</v>
      </c>
      <c r="BU41" s="25"/>
      <c r="BV41" s="25">
        <f>INDEX(GBP!$H$5:$H$200,MATCH($BQ41,GBP!$D$5:$D$200,0))</f>
        <v>1</v>
      </c>
      <c r="BW41" s="25">
        <f>INDEX(GBP!$I$5:$I$200,MATCH($BQ41,GBP!$D$5:$D$200,0))</f>
        <v>1</v>
      </c>
      <c r="BX41" s="25">
        <f>INDEX(GBP!$J$5:$J$200,MATCH($BQ41,GBP!$D$5:$D$200,0))</f>
        <v>1</v>
      </c>
      <c r="BY41" s="25">
        <f>INDEX(GBP!$K$5:$K$200,MATCH($BQ41,GBP!$D$5:$D$200,0))</f>
        <v>1</v>
      </c>
      <c r="BZ41" s="25" t="str">
        <f>INDEX(GBP!$L$5:$L$200,MATCH($BQ41,GBP!$D$5:$D$200,0))</f>
        <v>MID</v>
      </c>
    </row>
    <row r="42" spans="2:78" x14ac:dyDescent="0.25">
      <c r="C42" s="9" t="str">
        <f>INDEX(SEK!$C$5:$C$200,MATCH($D42,SEK!$D$5:$D$200,0))</f>
        <v>FRA</v>
      </c>
      <c r="D42" s="9" t="str">
        <f>SEK!$D38</f>
        <v>SEK3F8=</v>
      </c>
      <c r="E42" s="25">
        <f>INDEX(SEK!$B$5:$B$200,MATCH($D42,SEK!$D$5:$D$200,0))</f>
        <v>8</v>
      </c>
      <c r="F42" s="25" t="str">
        <f>INDEX(SEK!$N$5:$N$200,MATCH($D42,SEK!$D$5:$D$200,0))</f>
        <v>3M</v>
      </c>
      <c r="G42" s="26">
        <f>INDEX(SEK!$O$5:$O$200,MATCH($D42,SEK!$D$5:$D$200,0))</f>
        <v>35048</v>
      </c>
      <c r="H42" s="25"/>
      <c r="I42" s="25">
        <f>INDEX(SEK!$H$5:$H$200,MATCH($D42,SEK!$D$5:$D$200,0))</f>
        <v>1</v>
      </c>
      <c r="J42" s="25">
        <f>INDEX(SEK!$I$5:$I$200,MATCH($D42,SEK!$D$5:$D$200,0))</f>
        <v>1</v>
      </c>
      <c r="K42" s="25">
        <f>INDEX(SEK!$J$5:$J$200,MATCH($D42,SEK!$D$5:$D$200,0))</f>
        <v>1</v>
      </c>
      <c r="L42" s="25">
        <f>INDEX(SEK!$K$5:$K$200,MATCH($D42,SEK!$D$5:$D$200,0))</f>
        <v>1</v>
      </c>
      <c r="M42" s="25" t="str">
        <f>INDEX(SEK!$L$5:$L$200,MATCH($D42,SEK!$D$5:$D$200,0))</f>
        <v>MID</v>
      </c>
      <c r="P42" s="9" t="str">
        <f>INDEX(USD!$C$5:$C$254,MATCH($Q42,USD!$D$5:$D$254,0))</f>
        <v>OIS</v>
      </c>
      <c r="Q42" s="9" t="str">
        <f>USD!$D42</f>
        <v>USDSROIS5M=FMD</v>
      </c>
      <c r="R42" s="25" t="str">
        <f>INDEX(USD!$B$5:$B$254,MATCH($Q42,USD!$D$5:$D$254,0))</f>
        <v>5M</v>
      </c>
      <c r="S42" s="25">
        <f>INDEX(USD!$N$5:$N$254,MATCH($Q42,USD!$D$5:$D$254,0))</f>
        <v>0</v>
      </c>
      <c r="T42" s="26">
        <f>INDEX(USD!$O$5:$O$254,MATCH($Q42,USD!$D$5:$D$254,0))</f>
        <v>43587</v>
      </c>
      <c r="U42" s="25"/>
      <c r="V42" s="25">
        <f>INDEX(USD!$H$5:$H$254,MATCH($Q42,USD!$D$5:$D$254,0))</f>
        <v>1</v>
      </c>
      <c r="W42" s="25">
        <f>INDEX(USD!$I$5:$I$254,MATCH($Q42,USD!$D$5:$D$254,0))</f>
        <v>1</v>
      </c>
      <c r="X42" s="25">
        <f>INDEX(USD!$J$5:$J$254,MATCH($Q42,USD!$D$5:$D$254,0))</f>
        <v>1</v>
      </c>
      <c r="Y42" s="25">
        <f>INDEX(USD!$K$5:$K$254,MATCH($Q42,USD!$D$5:$D$254,0))</f>
        <v>1</v>
      </c>
      <c r="Z42" s="25" t="str">
        <f>INDEX(USD!$L$5:$L$254,MATCH($Q42,USD!$D$5:$D$254,0))</f>
        <v>MID</v>
      </c>
      <c r="AC42" s="9" t="str">
        <f>INDEX(NOK!$C$5:$C$199,MATCH($AD42,NOK!$D$5:$D$199,0))</f>
        <v>IRS</v>
      </c>
      <c r="AD42" s="9" t="str">
        <f>NOK!$D35</f>
        <v>NOKAB6O10Y=</v>
      </c>
      <c r="AE42" s="25" t="str">
        <f>INDEX(NOK!$B$5:$B$199,MATCH($AD42,NOK!$D$5:$D$199,0))</f>
        <v>10Y</v>
      </c>
      <c r="AF42" s="25" t="str">
        <f>INDEX(NOK!$N$5:$N$199,MATCH($AD42,NOK!$D$5:$D$199,0))</f>
        <v>6M</v>
      </c>
      <c r="AG42" s="26">
        <f>INDEX(NOK!$O$5:$O$199,MATCH($AD42,NOK!$D$5:$D$199,0))</f>
        <v>34928</v>
      </c>
      <c r="AH42" s="25"/>
      <c r="AI42" s="25">
        <f>INDEX(NOK!$H$5:$H$199,MATCH($AD42,NOK!$D$5:$D$199,0))</f>
        <v>1</v>
      </c>
      <c r="AJ42" s="25">
        <f>INDEX(NOK!$I$5:$I$199,MATCH($AD42,NOK!$D$5:$D$199,0))</f>
        <v>1</v>
      </c>
      <c r="AK42" s="25">
        <f>INDEX(NOK!$J$5:$J$199,MATCH($AD42,NOK!$D$5:$D$199,0))</f>
        <v>1</v>
      </c>
      <c r="AL42" s="25">
        <f>INDEX(NOK!$K$5:$K$199,MATCH($AD42,NOK!$D$5:$D$199,0))</f>
        <v>1</v>
      </c>
      <c r="AM42" s="25" t="str">
        <f>INDEX(NOK!$L$5:$L$199,MATCH($AD42,NOK!$D$5:$D$199,0))</f>
        <v>MID</v>
      </c>
      <c r="AP42" s="9" t="str">
        <f>INDEX(EUR!$C$5:$C$234,MATCH($AQ42,EUR!$D$5:$D$234,0))</f>
        <v>OIS</v>
      </c>
      <c r="AQ42" s="9" t="str">
        <f>EUR!$D42</f>
        <v>EUREST5M=</v>
      </c>
      <c r="AR42" s="25" t="str">
        <f>INDEX(EUR!$B$5:$B$234,MATCH($AQ42,EUR!$D$5:$D$234,0))</f>
        <v>5M</v>
      </c>
      <c r="AS42" s="25">
        <f>INDEX(EUR!$N$5:$N$234,MATCH($AQ42,EUR!$D$5:$D$234,0))</f>
        <v>0</v>
      </c>
      <c r="AT42" s="26">
        <f>INDEX(EUR!$O$5:$O$234,MATCH($AQ42,EUR!$D$5:$D$234,0))</f>
        <v>43734</v>
      </c>
      <c r="AU42" s="25"/>
      <c r="AV42" s="25">
        <f>INDEX(EUR!$H$5:$H$234,MATCH($AQ42,EUR!$D$5:$D$234,0))</f>
        <v>1</v>
      </c>
      <c r="AW42" s="25">
        <f>INDEX(EUR!$I$5:$I$234,MATCH($AQ42,EUR!$D$5:$D$234,0))</f>
        <v>1</v>
      </c>
      <c r="AX42" s="25">
        <f>INDEX(EUR!$J$5:$J$234,MATCH($AQ42,EUR!$D$5:$D$234,0))</f>
        <v>1</v>
      </c>
      <c r="AY42" s="25">
        <f>INDEX(EUR!$K$5:$K$234,MATCH($AQ42,EUR!$D$5:$D$234,0))</f>
        <v>1</v>
      </c>
      <c r="AZ42" s="25" t="str">
        <f>INDEX(EUR!$L$5:$L$234,MATCH($AQ42,EUR!$D$5:$D$234,0))</f>
        <v>MID</v>
      </c>
      <c r="BC42" s="9" t="str">
        <f>INDEX(DKK!$C$5:$C$201,MATCH($BD42,DKK!$D$5:$D$201,0))</f>
        <v>FRA</v>
      </c>
      <c r="BD42" s="9" t="str">
        <f>DKK!$D38</f>
        <v>DKK6F5=</v>
      </c>
      <c r="BE42" s="25">
        <f>INDEX(DKK!$B$5:$B$201,MATCH($BD42,DKK!$D$5:$D$201,0))</f>
        <v>5</v>
      </c>
      <c r="BF42" s="25" t="str">
        <f>INDEX(DKK!$N$5:$N$201,MATCH($BD42,DKK!$D$5:$D$201,0))</f>
        <v>6M</v>
      </c>
      <c r="BG42" s="26">
        <f>INDEX(DKK!$O$5:$O$201,MATCH($BD42,DKK!$D$5:$D$201,0))</f>
        <v>36356</v>
      </c>
      <c r="BH42" s="25"/>
      <c r="BI42" s="25">
        <f>INDEX(DKK!$H$5:$H$201,MATCH($BD42,DKK!$D$5:$D$201,0))</f>
        <v>1</v>
      </c>
      <c r="BJ42" s="25">
        <f>INDEX(DKK!$I$5:$I$201,MATCH($BD42,DKK!$D$5:$D$201,0))</f>
        <v>1</v>
      </c>
      <c r="BK42" s="25">
        <f>INDEX(DKK!$J$5:$J$201,MATCH($BD42,DKK!$D$5:$D$201,0))</f>
        <v>1</v>
      </c>
      <c r="BL42" s="25">
        <f>INDEX(DKK!$K$5:$K$201,MATCH($BD42,DKK!$D$5:$D$201,0))</f>
        <v>1</v>
      </c>
      <c r="BM42" s="25" t="str">
        <f>INDEX(DKK!$L$5:$L$201,MATCH($BD42,DKK!$D$5:$D$201,0))</f>
        <v>MID</v>
      </c>
      <c r="BP42" s="9" t="str">
        <f>INDEX(GBP!$C$5:$C$200,MATCH($BQ42,GBP!$D$5:$D$200,0))</f>
        <v>FRA</v>
      </c>
      <c r="BQ42" s="9" t="str">
        <f>GBP!$D38</f>
        <v>GBP1X7F=</v>
      </c>
      <c r="BR42" s="25" t="str">
        <f>INDEX(GBP!$B$5:$B$200,MATCH($BQ42,GBP!$D$5:$D$200,0))</f>
        <v>7M</v>
      </c>
      <c r="BS42" s="25" t="str">
        <f>INDEX(GBP!$N$5:$N$200,MATCH($BQ42,GBP!$D$5:$D$200,0))</f>
        <v>6M</v>
      </c>
      <c r="BT42" s="26">
        <f>INDEX(GBP!$O$5:$O$200,MATCH($BQ42,GBP!$D$5:$D$200,0))</f>
        <v>34705</v>
      </c>
      <c r="BU42" s="25"/>
      <c r="BV42" s="25">
        <f>INDEX(GBP!$H$5:$H$200,MATCH($BQ42,GBP!$D$5:$D$200,0))</f>
        <v>1</v>
      </c>
      <c r="BW42" s="25">
        <f>INDEX(GBP!$I$5:$I$200,MATCH($BQ42,GBP!$D$5:$D$200,0))</f>
        <v>1</v>
      </c>
      <c r="BX42" s="25">
        <f>INDEX(GBP!$J$5:$J$200,MATCH($BQ42,GBP!$D$5:$D$200,0))</f>
        <v>1</v>
      </c>
      <c r="BY42" s="25">
        <f>INDEX(GBP!$K$5:$K$200,MATCH($BQ42,GBP!$D$5:$D$200,0))</f>
        <v>1</v>
      </c>
      <c r="BZ42" s="25" t="str">
        <f>INDEX(GBP!$L$5:$L$200,MATCH($BQ42,GBP!$D$5:$D$200,0))</f>
        <v>MID</v>
      </c>
    </row>
    <row r="43" spans="2:78" x14ac:dyDescent="0.25">
      <c r="C43" s="9" t="str">
        <f>INDEX(SEK!$C$5:$C$200,MATCH($D43,SEK!$D$5:$D$200,0))</f>
        <v>FRA</v>
      </c>
      <c r="D43" s="9" t="str">
        <f>SEK!$D39</f>
        <v>SEK3F9=</v>
      </c>
      <c r="E43" s="25">
        <f>INDEX(SEK!$B$5:$B$200,MATCH($D43,SEK!$D$5:$D$200,0))</f>
        <v>9</v>
      </c>
      <c r="F43" s="25" t="str">
        <f>INDEX(SEK!$N$5:$N$200,MATCH($D43,SEK!$D$5:$D$200,0))</f>
        <v>3M</v>
      </c>
      <c r="G43" s="26">
        <f>INDEX(SEK!$O$5:$O$200,MATCH($D43,SEK!$D$5:$D$200,0))</f>
        <v>36305</v>
      </c>
      <c r="H43" s="25"/>
      <c r="I43" s="25">
        <f>INDEX(SEK!$H$5:$H$200,MATCH($D43,SEK!$D$5:$D$200,0))</f>
        <v>1</v>
      </c>
      <c r="J43" s="25">
        <f>INDEX(SEK!$I$5:$I$200,MATCH($D43,SEK!$D$5:$D$200,0))</f>
        <v>1</v>
      </c>
      <c r="K43" s="25">
        <f>INDEX(SEK!$J$5:$J$200,MATCH($D43,SEK!$D$5:$D$200,0))</f>
        <v>1</v>
      </c>
      <c r="L43" s="25">
        <f>INDEX(SEK!$K$5:$K$200,MATCH($D43,SEK!$D$5:$D$200,0))</f>
        <v>1</v>
      </c>
      <c r="M43" s="25" t="str">
        <f>INDEX(SEK!$L$5:$L$200,MATCH($D43,SEK!$D$5:$D$200,0))</f>
        <v>MID</v>
      </c>
      <c r="P43" s="9" t="str">
        <f>INDEX(USD!$C$5:$C$254,MATCH($Q43,USD!$D$5:$D$254,0))</f>
        <v>OIS</v>
      </c>
      <c r="Q43" s="9" t="str">
        <f>USD!$D43</f>
        <v>USDSROIS6M=FMD</v>
      </c>
      <c r="R43" s="25" t="str">
        <f>INDEX(USD!$B$5:$B$254,MATCH($Q43,USD!$D$5:$D$254,0))</f>
        <v>6M</v>
      </c>
      <c r="S43" s="25">
        <f>INDEX(USD!$N$5:$N$254,MATCH($Q43,USD!$D$5:$D$254,0))</f>
        <v>0</v>
      </c>
      <c r="T43" s="26">
        <f>INDEX(USD!$O$5:$O$254,MATCH($Q43,USD!$D$5:$D$254,0))</f>
        <v>43587</v>
      </c>
      <c r="U43" s="25"/>
      <c r="V43" s="25">
        <f>INDEX(USD!$H$5:$H$254,MATCH($Q43,USD!$D$5:$D$254,0))</f>
        <v>1</v>
      </c>
      <c r="W43" s="25">
        <f>INDEX(USD!$I$5:$I$254,MATCH($Q43,USD!$D$5:$D$254,0))</f>
        <v>1</v>
      </c>
      <c r="X43" s="25">
        <f>INDEX(USD!$J$5:$J$254,MATCH($Q43,USD!$D$5:$D$254,0))</f>
        <v>1</v>
      </c>
      <c r="Y43" s="25">
        <f>INDEX(USD!$K$5:$K$254,MATCH($Q43,USD!$D$5:$D$254,0))</f>
        <v>1</v>
      </c>
      <c r="Z43" s="25" t="str">
        <f>INDEX(USD!$L$5:$L$254,MATCH($Q43,USD!$D$5:$D$254,0))</f>
        <v>MID</v>
      </c>
      <c r="AC43" s="9" t="str">
        <f>INDEX(NOK!$C$5:$C$199,MATCH($AD43,NOK!$D$5:$D$199,0))</f>
        <v>IRS</v>
      </c>
      <c r="AD43" s="9" t="str">
        <f>NOK!$D36</f>
        <v>NOKAB6O15Y=</v>
      </c>
      <c r="AE43" s="25" t="str">
        <f>INDEX(NOK!$B$5:$B$199,MATCH($AD43,NOK!$D$5:$D$199,0))</f>
        <v>15Y</v>
      </c>
      <c r="AF43" s="25" t="str">
        <f>INDEX(NOK!$N$5:$N$199,MATCH($AD43,NOK!$D$5:$D$199,0))</f>
        <v>6M</v>
      </c>
      <c r="AG43" s="26">
        <f>INDEX(NOK!$O$5:$O$199,MATCH($AD43,NOK!$D$5:$D$199,0))</f>
        <v>39561</v>
      </c>
      <c r="AH43" s="25"/>
      <c r="AI43" s="25">
        <f>INDEX(NOK!$H$5:$H$199,MATCH($AD43,NOK!$D$5:$D$199,0))</f>
        <v>1</v>
      </c>
      <c r="AJ43" s="25">
        <f>INDEX(NOK!$I$5:$I$199,MATCH($AD43,NOK!$D$5:$D$199,0))</f>
        <v>1</v>
      </c>
      <c r="AK43" s="25">
        <f>INDEX(NOK!$J$5:$J$199,MATCH($AD43,NOK!$D$5:$D$199,0))</f>
        <v>1</v>
      </c>
      <c r="AL43" s="25">
        <f>INDEX(NOK!$K$5:$K$199,MATCH($AD43,NOK!$D$5:$D$199,0))</f>
        <v>1</v>
      </c>
      <c r="AM43" s="25" t="str">
        <f>INDEX(NOK!$L$5:$L$199,MATCH($AD43,NOK!$D$5:$D$199,0))</f>
        <v>MID</v>
      </c>
      <c r="AP43" s="9" t="str">
        <f>INDEX(EUR!$C$5:$C$234,MATCH($AQ43,EUR!$D$5:$D$234,0))</f>
        <v>OIS</v>
      </c>
      <c r="AQ43" s="9" t="str">
        <f>EUR!$D43</f>
        <v>EUREST6M=</v>
      </c>
      <c r="AR43" s="25" t="str">
        <f>INDEX(EUR!$B$5:$B$234,MATCH($AQ43,EUR!$D$5:$D$234,0))</f>
        <v>6M</v>
      </c>
      <c r="AS43" s="25">
        <f>INDEX(EUR!$N$5:$N$234,MATCH($AQ43,EUR!$D$5:$D$234,0))</f>
        <v>0</v>
      </c>
      <c r="AT43" s="26">
        <f>INDEX(EUR!$O$5:$O$234,MATCH($AQ43,EUR!$D$5:$D$234,0))</f>
        <v>43734</v>
      </c>
      <c r="AU43" s="25"/>
      <c r="AV43" s="25">
        <f>INDEX(EUR!$H$5:$H$234,MATCH($AQ43,EUR!$D$5:$D$234,0))</f>
        <v>1</v>
      </c>
      <c r="AW43" s="25">
        <f>INDEX(EUR!$I$5:$I$234,MATCH($AQ43,EUR!$D$5:$D$234,0))</f>
        <v>1</v>
      </c>
      <c r="AX43" s="25">
        <f>INDEX(EUR!$J$5:$J$234,MATCH($AQ43,EUR!$D$5:$D$234,0))</f>
        <v>1</v>
      </c>
      <c r="AY43" s="25">
        <f>INDEX(EUR!$K$5:$K$234,MATCH($AQ43,EUR!$D$5:$D$234,0))</f>
        <v>1</v>
      </c>
      <c r="AZ43" s="25" t="str">
        <f>INDEX(EUR!$L$5:$L$234,MATCH($AQ43,EUR!$D$5:$D$234,0))</f>
        <v>MID</v>
      </c>
      <c r="BC43" s="9" t="str">
        <f>INDEX(DKK!$C$5:$C$201,MATCH($BD43,DKK!$D$5:$D$201,0))</f>
        <v>FRA</v>
      </c>
      <c r="BD43" s="9" t="str">
        <f>DKK!$D39</f>
        <v>DKK6F6=</v>
      </c>
      <c r="BE43" s="25">
        <f>INDEX(DKK!$B$5:$B$201,MATCH($BD43,DKK!$D$5:$D$201,0))</f>
        <v>6</v>
      </c>
      <c r="BF43" s="25" t="str">
        <f>INDEX(DKK!$N$5:$N$201,MATCH($BD43,DKK!$D$5:$D$201,0))</f>
        <v>6M</v>
      </c>
      <c r="BG43" s="26">
        <f>INDEX(DKK!$O$5:$O$201,MATCH($BD43,DKK!$D$5:$D$201,0))</f>
        <v>36356</v>
      </c>
      <c r="BH43" s="25"/>
      <c r="BI43" s="25">
        <f>INDEX(DKK!$H$5:$H$201,MATCH($BD43,DKK!$D$5:$D$201,0))</f>
        <v>1</v>
      </c>
      <c r="BJ43" s="25">
        <f>INDEX(DKK!$I$5:$I$201,MATCH($BD43,DKK!$D$5:$D$201,0))</f>
        <v>1</v>
      </c>
      <c r="BK43" s="25">
        <f>INDEX(DKK!$J$5:$J$201,MATCH($BD43,DKK!$D$5:$D$201,0))</f>
        <v>1</v>
      </c>
      <c r="BL43" s="25">
        <f>INDEX(DKK!$K$5:$K$201,MATCH($BD43,DKK!$D$5:$D$201,0))</f>
        <v>1</v>
      </c>
      <c r="BM43" s="25" t="str">
        <f>INDEX(DKK!$L$5:$L$201,MATCH($BD43,DKK!$D$5:$D$201,0))</f>
        <v>MID</v>
      </c>
      <c r="BP43" s="9" t="str">
        <f>INDEX(GBP!$C$5:$C$200,MATCH($BQ43,GBP!$D$5:$D$200,0))</f>
        <v>FRA</v>
      </c>
      <c r="BQ43" s="9" t="str">
        <f>GBP!$D39</f>
        <v>GBP2X8F=</v>
      </c>
      <c r="BR43" s="25" t="str">
        <f>INDEX(GBP!$B$5:$B$200,MATCH($BQ43,GBP!$D$5:$D$200,0))</f>
        <v>8M</v>
      </c>
      <c r="BS43" s="25" t="str">
        <f>INDEX(GBP!$N$5:$N$200,MATCH($BQ43,GBP!$D$5:$D$200,0))</f>
        <v>6M</v>
      </c>
      <c r="BT43" s="26">
        <f>INDEX(GBP!$O$5:$O$200,MATCH($BQ43,GBP!$D$5:$D$200,0))</f>
        <v>34705</v>
      </c>
      <c r="BU43" s="25"/>
      <c r="BV43" s="25">
        <f>INDEX(GBP!$H$5:$H$200,MATCH($BQ43,GBP!$D$5:$D$200,0))</f>
        <v>1</v>
      </c>
      <c r="BW43" s="25">
        <f>INDEX(GBP!$I$5:$I$200,MATCH($BQ43,GBP!$D$5:$D$200,0))</f>
        <v>1</v>
      </c>
      <c r="BX43" s="25">
        <f>INDEX(GBP!$J$5:$J$200,MATCH($BQ43,GBP!$D$5:$D$200,0))</f>
        <v>1</v>
      </c>
      <c r="BY43" s="25">
        <f>INDEX(GBP!$K$5:$K$200,MATCH($BQ43,GBP!$D$5:$D$200,0))</f>
        <v>1</v>
      </c>
      <c r="BZ43" s="25" t="str">
        <f>INDEX(GBP!$L$5:$L$200,MATCH($BQ43,GBP!$D$5:$D$200,0))</f>
        <v>MID</v>
      </c>
    </row>
    <row r="44" spans="2:78" x14ac:dyDescent="0.25">
      <c r="C44" s="9" t="str">
        <f>INDEX(SEK!$C$5:$C$200,MATCH($D44,SEK!$D$5:$D$200,0))</f>
        <v>FRA</v>
      </c>
      <c r="D44" s="9" t="str">
        <f>SEK!$D40</f>
        <v>SEK3F10=</v>
      </c>
      <c r="E44" s="25">
        <f>INDEX(SEK!$B$5:$B$200,MATCH($D44,SEK!$D$5:$D$200,0))</f>
        <v>10</v>
      </c>
      <c r="F44" s="25" t="str">
        <f>INDEX(SEK!$N$5:$N$200,MATCH($D44,SEK!$D$5:$D$200,0))</f>
        <v>3M</v>
      </c>
      <c r="G44" s="26">
        <f>INDEX(SEK!$O$5:$O$200,MATCH($D44,SEK!$D$5:$D$200,0))</f>
        <v>36305</v>
      </c>
      <c r="H44" s="25"/>
      <c r="I44" s="25">
        <f>INDEX(SEK!$H$5:$H$200,MATCH($D44,SEK!$D$5:$D$200,0))</f>
        <v>1</v>
      </c>
      <c r="J44" s="25">
        <f>INDEX(SEK!$I$5:$I$200,MATCH($D44,SEK!$D$5:$D$200,0))</f>
        <v>1</v>
      </c>
      <c r="K44" s="25">
        <f>INDEX(SEK!$J$5:$J$200,MATCH($D44,SEK!$D$5:$D$200,0))</f>
        <v>1</v>
      </c>
      <c r="L44" s="25">
        <f>INDEX(SEK!$K$5:$K$200,MATCH($D44,SEK!$D$5:$D$200,0))</f>
        <v>1</v>
      </c>
      <c r="M44" s="25" t="str">
        <f>INDEX(SEK!$L$5:$L$200,MATCH($D44,SEK!$D$5:$D$200,0))</f>
        <v>MID</v>
      </c>
      <c r="P44" s="9" t="str">
        <f>INDEX(USD!$C$5:$C$254,MATCH($Q44,USD!$D$5:$D$254,0))</f>
        <v>OIS</v>
      </c>
      <c r="Q44" s="9" t="str">
        <f>USD!$D44</f>
        <v>USDSROIS7M=FMD</v>
      </c>
      <c r="R44" s="25" t="str">
        <f>INDEX(USD!$B$5:$B$254,MATCH($Q44,USD!$D$5:$D$254,0))</f>
        <v>7M</v>
      </c>
      <c r="S44" s="25">
        <f>INDEX(USD!$N$5:$N$254,MATCH($Q44,USD!$D$5:$D$254,0))</f>
        <v>0</v>
      </c>
      <c r="T44" s="26">
        <f>INDEX(USD!$O$5:$O$254,MATCH($Q44,USD!$D$5:$D$254,0))</f>
        <v>43587</v>
      </c>
      <c r="U44" s="25"/>
      <c r="V44" s="25">
        <f>INDEX(USD!$H$5:$H$254,MATCH($Q44,USD!$D$5:$D$254,0))</f>
        <v>1</v>
      </c>
      <c r="W44" s="25">
        <f>INDEX(USD!$I$5:$I$254,MATCH($Q44,USD!$D$5:$D$254,0))</f>
        <v>1</v>
      </c>
      <c r="X44" s="25">
        <f>INDEX(USD!$J$5:$J$254,MATCH($Q44,USD!$D$5:$D$254,0))</f>
        <v>1</v>
      </c>
      <c r="Y44" s="25">
        <f>INDEX(USD!$K$5:$K$254,MATCH($Q44,USD!$D$5:$D$254,0))</f>
        <v>1</v>
      </c>
      <c r="Z44" s="25" t="str">
        <f>INDEX(USD!$L$5:$L$254,MATCH($Q44,USD!$D$5:$D$254,0))</f>
        <v>MID</v>
      </c>
      <c r="AP44" s="9" t="str">
        <f>INDEX(EUR!$C$5:$C$234,MATCH($AQ44,EUR!$D$5:$D$234,0))</f>
        <v>OIS</v>
      </c>
      <c r="AQ44" s="9" t="str">
        <f>EUR!$D44</f>
        <v>EUREST7M=</v>
      </c>
      <c r="AR44" s="25" t="str">
        <f>INDEX(EUR!$B$5:$B$234,MATCH($AQ44,EUR!$D$5:$D$234,0))</f>
        <v>7M</v>
      </c>
      <c r="AS44" s="25">
        <f>INDEX(EUR!$N$5:$N$234,MATCH($AQ44,EUR!$D$5:$D$234,0))</f>
        <v>0</v>
      </c>
      <c r="AT44" s="26">
        <f>INDEX(EUR!$O$5:$O$234,MATCH($AQ44,EUR!$D$5:$D$234,0))</f>
        <v>43734</v>
      </c>
      <c r="AU44" s="25"/>
      <c r="AV44" s="25">
        <f>INDEX(EUR!$H$5:$H$234,MATCH($AQ44,EUR!$D$5:$D$234,0))</f>
        <v>1</v>
      </c>
      <c r="AW44" s="25">
        <f>INDEX(EUR!$I$5:$I$234,MATCH($AQ44,EUR!$D$5:$D$234,0))</f>
        <v>1</v>
      </c>
      <c r="AX44" s="25">
        <f>INDEX(EUR!$J$5:$J$234,MATCH($AQ44,EUR!$D$5:$D$234,0))</f>
        <v>1</v>
      </c>
      <c r="AY44" s="25">
        <f>INDEX(EUR!$K$5:$K$234,MATCH($AQ44,EUR!$D$5:$D$234,0))</f>
        <v>1</v>
      </c>
      <c r="AZ44" s="25" t="str">
        <f>INDEX(EUR!$L$5:$L$234,MATCH($AQ44,EUR!$D$5:$D$234,0))</f>
        <v>MID</v>
      </c>
      <c r="BP44" s="9" t="str">
        <f>INDEX(GBP!$C$5:$C$200,MATCH($BQ44,GBP!$D$5:$D$200,0))</f>
        <v>FRA</v>
      </c>
      <c r="BQ44" s="9" t="str">
        <f>GBP!$D40</f>
        <v>GBP3X9F=</v>
      </c>
      <c r="BR44" s="25" t="str">
        <f>INDEX(GBP!$B$5:$B$200,MATCH($BQ44,GBP!$D$5:$D$200,0))</f>
        <v>9M</v>
      </c>
      <c r="BS44" s="25" t="str">
        <f>INDEX(GBP!$N$5:$N$200,MATCH($BQ44,GBP!$D$5:$D$200,0))</f>
        <v>6M</v>
      </c>
      <c r="BT44" s="26">
        <f>INDEX(GBP!$O$5:$O$200,MATCH($BQ44,GBP!$D$5:$D$200,0))</f>
        <v>34705</v>
      </c>
      <c r="BU44" s="25"/>
      <c r="BV44" s="25">
        <f>INDEX(GBP!$H$5:$H$200,MATCH($BQ44,GBP!$D$5:$D$200,0))</f>
        <v>1</v>
      </c>
      <c r="BW44" s="25">
        <f>INDEX(GBP!$I$5:$I$200,MATCH($BQ44,GBP!$D$5:$D$200,0))</f>
        <v>1</v>
      </c>
      <c r="BX44" s="25">
        <f>INDEX(GBP!$J$5:$J$200,MATCH($BQ44,GBP!$D$5:$D$200,0))</f>
        <v>1</v>
      </c>
      <c r="BY44" s="25">
        <f>INDEX(GBP!$K$5:$K$200,MATCH($BQ44,GBP!$D$5:$D$200,0))</f>
        <v>1</v>
      </c>
      <c r="BZ44" s="25" t="str">
        <f>INDEX(GBP!$L$5:$L$200,MATCH($BQ44,GBP!$D$5:$D$200,0))</f>
        <v>MID</v>
      </c>
    </row>
    <row r="45" spans="2:78" ht="15.75" x14ac:dyDescent="0.25">
      <c r="C45" s="9" t="str">
        <f>INDEX(SEK!$C$5:$C$200,MATCH($D45,SEK!$D$5:$D$200,0))</f>
        <v>FRA</v>
      </c>
      <c r="D45" s="9" t="str">
        <f>SEK!$D41</f>
        <v>SEK3F11=</v>
      </c>
      <c r="E45" s="25">
        <f>INDEX(SEK!$B$5:$B$200,MATCH($D45,SEK!$D$5:$D$200,0))</f>
        <v>11</v>
      </c>
      <c r="F45" s="25" t="str">
        <f>INDEX(SEK!$N$5:$N$200,MATCH($D45,SEK!$D$5:$D$200,0))</f>
        <v>3M</v>
      </c>
      <c r="G45" s="26">
        <f>INDEX(SEK!$O$5:$O$200,MATCH($D45,SEK!$D$5:$D$200,0))</f>
        <v>36305</v>
      </c>
      <c r="H45" s="25"/>
      <c r="I45" s="25">
        <f>INDEX(SEK!$H$5:$H$200,MATCH($D45,SEK!$D$5:$D$200,0))</f>
        <v>1</v>
      </c>
      <c r="J45" s="25">
        <f>INDEX(SEK!$I$5:$I$200,MATCH($D45,SEK!$D$5:$D$200,0))</f>
        <v>1</v>
      </c>
      <c r="K45" s="25">
        <f>INDEX(SEK!$J$5:$J$200,MATCH($D45,SEK!$D$5:$D$200,0))</f>
        <v>1</v>
      </c>
      <c r="L45" s="25">
        <f>INDEX(SEK!$K$5:$K$200,MATCH($D45,SEK!$D$5:$D$200,0))</f>
        <v>1</v>
      </c>
      <c r="M45" s="25" t="str">
        <f>INDEX(SEK!$L$5:$L$200,MATCH($D45,SEK!$D$5:$D$200,0))</f>
        <v>MID</v>
      </c>
      <c r="P45" s="9" t="str">
        <f>INDEX(USD!$C$5:$C$254,MATCH($Q45,USD!$D$5:$D$254,0))</f>
        <v>OIS</v>
      </c>
      <c r="Q45" s="9" t="str">
        <f>USD!$D45</f>
        <v>USDSROIS8M=FMD</v>
      </c>
      <c r="R45" s="25" t="str">
        <f>INDEX(USD!$B$5:$B$254,MATCH($Q45,USD!$D$5:$D$254,0))</f>
        <v>8M</v>
      </c>
      <c r="S45" s="25">
        <f>INDEX(USD!$N$5:$N$254,MATCH($Q45,USD!$D$5:$D$254,0))</f>
        <v>0</v>
      </c>
      <c r="T45" s="26">
        <f>INDEX(USD!$O$5:$O$254,MATCH($Q45,USD!$D$5:$D$254,0))</f>
        <v>43587</v>
      </c>
      <c r="U45" s="25"/>
      <c r="V45" s="25">
        <f>INDEX(USD!$H$5:$H$254,MATCH($Q45,USD!$D$5:$D$254,0))</f>
        <v>1</v>
      </c>
      <c r="W45" s="25">
        <f>INDEX(USD!$I$5:$I$254,MATCH($Q45,USD!$D$5:$D$254,0))</f>
        <v>1</v>
      </c>
      <c r="X45" s="25">
        <f>INDEX(USD!$J$5:$J$254,MATCH($Q45,USD!$D$5:$D$254,0))</f>
        <v>1</v>
      </c>
      <c r="Y45" s="25">
        <f>INDEX(USD!$K$5:$K$254,MATCH($Q45,USD!$D$5:$D$254,0))</f>
        <v>1</v>
      </c>
      <c r="Z45" s="25" t="str">
        <f>INDEX(USD!$L$5:$L$254,MATCH($Q45,USD!$D$5:$D$254,0))</f>
        <v>MID</v>
      </c>
      <c r="AP45" s="9" t="str">
        <f>INDEX(EUR!$C$5:$C$234,MATCH($AQ45,EUR!$D$5:$D$234,0))</f>
        <v>OIS</v>
      </c>
      <c r="AQ45" s="9" t="str">
        <f>EUR!$D45</f>
        <v>EUREST8M=</v>
      </c>
      <c r="AR45" s="25" t="str">
        <f>INDEX(EUR!$B$5:$B$234,MATCH($AQ45,EUR!$D$5:$D$234,0))</f>
        <v>8M</v>
      </c>
      <c r="AS45" s="25">
        <f>INDEX(EUR!$N$5:$N$234,MATCH($AQ45,EUR!$D$5:$D$234,0))</f>
        <v>0</v>
      </c>
      <c r="AT45" s="26">
        <f>INDEX(EUR!$O$5:$O$234,MATCH($AQ45,EUR!$D$5:$D$234,0))</f>
        <v>43734</v>
      </c>
      <c r="AU45" s="25"/>
      <c r="AV45" s="25">
        <f>INDEX(EUR!$H$5:$H$234,MATCH($AQ45,EUR!$D$5:$D$234,0))</f>
        <v>1</v>
      </c>
      <c r="AW45" s="25">
        <f>INDEX(EUR!$I$5:$I$234,MATCH($AQ45,EUR!$D$5:$D$234,0))</f>
        <v>1</v>
      </c>
      <c r="AX45" s="25">
        <f>INDEX(EUR!$J$5:$J$234,MATCH($AQ45,EUR!$D$5:$D$234,0))</f>
        <v>1</v>
      </c>
      <c r="AY45" s="25">
        <f>INDEX(EUR!$K$5:$K$234,MATCH($AQ45,EUR!$D$5:$D$234,0))</f>
        <v>1</v>
      </c>
      <c r="AZ45" s="25" t="str">
        <f>INDEX(EUR!$L$5:$L$234,MATCH($AQ45,EUR!$D$5:$D$234,0))</f>
        <v>MID</v>
      </c>
      <c r="BB45" s="8" t="s">
        <v>3</v>
      </c>
      <c r="BC45" s="8" t="s">
        <v>51</v>
      </c>
      <c r="BD45" s="8" t="s">
        <v>52</v>
      </c>
      <c r="BE45" s="8" t="s">
        <v>0</v>
      </c>
      <c r="BF45" s="8" t="s">
        <v>229</v>
      </c>
      <c r="BG45" s="8" t="s">
        <v>555</v>
      </c>
      <c r="BH45" s="8" t="s">
        <v>554</v>
      </c>
      <c r="BI45" s="8" t="s">
        <v>556</v>
      </c>
      <c r="BJ45" s="8" t="s">
        <v>557</v>
      </c>
      <c r="BK45" s="8" t="s">
        <v>558</v>
      </c>
      <c r="BL45" s="8" t="s">
        <v>559</v>
      </c>
      <c r="BM45" s="8" t="s">
        <v>553</v>
      </c>
      <c r="BP45" s="9" t="str">
        <f>INDEX(GBP!$C$5:$C$200,MATCH($BQ45,GBP!$D$5:$D$200,0))</f>
        <v>FRA</v>
      </c>
      <c r="BQ45" s="9" t="str">
        <f>GBP!$D41</f>
        <v>GBP4X10F=</v>
      </c>
      <c r="BR45" s="25" t="str">
        <f>INDEX(GBP!$B$5:$B$200,MATCH($BQ45,GBP!$D$5:$D$200,0))</f>
        <v>10M</v>
      </c>
      <c r="BS45" s="25" t="str">
        <f>INDEX(GBP!$N$5:$N$200,MATCH($BQ45,GBP!$D$5:$D$200,0))</f>
        <v>6M</v>
      </c>
      <c r="BT45" s="26">
        <f>INDEX(GBP!$O$5:$O$200,MATCH($BQ45,GBP!$D$5:$D$200,0))</f>
        <v>34705</v>
      </c>
      <c r="BU45" s="25"/>
      <c r="BV45" s="25">
        <f>INDEX(GBP!$H$5:$H$200,MATCH($BQ45,GBP!$D$5:$D$200,0))</f>
        <v>1</v>
      </c>
      <c r="BW45" s="25">
        <f>INDEX(GBP!$I$5:$I$200,MATCH($BQ45,GBP!$D$5:$D$200,0))</f>
        <v>1</v>
      </c>
      <c r="BX45" s="25">
        <f>INDEX(GBP!$J$5:$J$200,MATCH($BQ45,GBP!$D$5:$D$200,0))</f>
        <v>1</v>
      </c>
      <c r="BY45" s="25">
        <f>INDEX(GBP!$K$5:$K$200,MATCH($BQ45,GBP!$D$5:$D$200,0))</f>
        <v>1</v>
      </c>
      <c r="BZ45" s="25" t="str">
        <f>INDEX(GBP!$L$5:$L$200,MATCH($BQ45,GBP!$D$5:$D$200,0))</f>
        <v>MID</v>
      </c>
    </row>
    <row r="46" spans="2:78" x14ac:dyDescent="0.25">
      <c r="C46" s="9" t="str">
        <f>INDEX(SEK!$C$5:$C$200,MATCH($D46,SEK!$D$5:$D$200,0))</f>
        <v>FRA</v>
      </c>
      <c r="D46" s="9" t="str">
        <f>SEK!$D42</f>
        <v>SEK3F12=</v>
      </c>
      <c r="E46" s="25">
        <f>INDEX(SEK!$B$5:$B$200,MATCH($D46,SEK!$D$5:$D$200,0))</f>
        <v>12</v>
      </c>
      <c r="F46" s="25" t="str">
        <f>INDEX(SEK!$N$5:$N$200,MATCH($D46,SEK!$D$5:$D$200,0))</f>
        <v>3M</v>
      </c>
      <c r="G46" s="26">
        <f>INDEX(SEK!$O$5:$O$200,MATCH($D46,SEK!$D$5:$D$200,0))</f>
        <v>36305</v>
      </c>
      <c r="H46" s="25"/>
      <c r="I46" s="25">
        <f>INDEX(SEK!$H$5:$H$200,MATCH($D46,SEK!$D$5:$D$200,0))</f>
        <v>1</v>
      </c>
      <c r="J46" s="25">
        <f>INDEX(SEK!$I$5:$I$200,MATCH($D46,SEK!$D$5:$D$200,0))</f>
        <v>1</v>
      </c>
      <c r="K46" s="25">
        <f>INDEX(SEK!$J$5:$J$200,MATCH($D46,SEK!$D$5:$D$200,0))</f>
        <v>1</v>
      </c>
      <c r="L46" s="25">
        <f>INDEX(SEK!$K$5:$K$200,MATCH($D46,SEK!$D$5:$D$200,0))</f>
        <v>1</v>
      </c>
      <c r="M46" s="25" t="str">
        <f>INDEX(SEK!$L$5:$L$200,MATCH($D46,SEK!$D$5:$D$200,0))</f>
        <v>MID</v>
      </c>
      <c r="P46" s="9" t="str">
        <f>INDEX(USD!$C$5:$C$254,MATCH($Q46,USD!$D$5:$D$254,0))</f>
        <v>OIS</v>
      </c>
      <c r="Q46" s="9" t="str">
        <f>USD!$D46</f>
        <v>USDSROIS9M=FMD</v>
      </c>
      <c r="R46" s="25" t="str">
        <f>INDEX(USD!$B$5:$B$254,MATCH($Q46,USD!$D$5:$D$254,0))</f>
        <v>9M</v>
      </c>
      <c r="S46" s="25">
        <f>INDEX(USD!$N$5:$N$254,MATCH($Q46,USD!$D$5:$D$254,0))</f>
        <v>0</v>
      </c>
      <c r="T46" s="26">
        <f>INDEX(USD!$O$5:$O$254,MATCH($Q46,USD!$D$5:$D$254,0))</f>
        <v>43587</v>
      </c>
      <c r="U46" s="25"/>
      <c r="V46" s="25">
        <f>INDEX(USD!$H$5:$H$254,MATCH($Q46,USD!$D$5:$D$254,0))</f>
        <v>1</v>
      </c>
      <c r="W46" s="25">
        <f>INDEX(USD!$I$5:$I$254,MATCH($Q46,USD!$D$5:$D$254,0))</f>
        <v>1</v>
      </c>
      <c r="X46" s="25">
        <f>INDEX(USD!$J$5:$J$254,MATCH($Q46,USD!$D$5:$D$254,0))</f>
        <v>1</v>
      </c>
      <c r="Y46" s="25">
        <f>INDEX(USD!$K$5:$K$254,MATCH($Q46,USD!$D$5:$D$254,0))</f>
        <v>1</v>
      </c>
      <c r="Z46" s="25" t="str">
        <f>INDEX(USD!$L$5:$L$254,MATCH($Q46,USD!$D$5:$D$254,0))</f>
        <v>MID</v>
      </c>
      <c r="AP46" s="9" t="str">
        <f>INDEX(EUR!$C$5:$C$234,MATCH($AQ46,EUR!$D$5:$D$234,0))</f>
        <v>OIS</v>
      </c>
      <c r="AQ46" s="9" t="str">
        <f>EUR!$D46</f>
        <v>EUREST9M=</v>
      </c>
      <c r="AR46" s="25" t="str">
        <f>INDEX(EUR!$B$5:$B$234,MATCH($AQ46,EUR!$D$5:$D$234,0))</f>
        <v>9M</v>
      </c>
      <c r="AS46" s="25">
        <f>INDEX(EUR!$N$5:$N$234,MATCH($AQ46,EUR!$D$5:$D$234,0))</f>
        <v>0</v>
      </c>
      <c r="AT46" s="26">
        <f>INDEX(EUR!$O$5:$O$234,MATCH($AQ46,EUR!$D$5:$D$234,0))</f>
        <v>43734</v>
      </c>
      <c r="AU46" s="25"/>
      <c r="AV46" s="25">
        <f>INDEX(EUR!$H$5:$H$234,MATCH($AQ46,EUR!$D$5:$D$234,0))</f>
        <v>1</v>
      </c>
      <c r="AW46" s="25">
        <f>INDEX(EUR!$I$5:$I$234,MATCH($AQ46,EUR!$D$5:$D$234,0))</f>
        <v>1</v>
      </c>
      <c r="AX46" s="25">
        <f>INDEX(EUR!$J$5:$J$234,MATCH($AQ46,EUR!$D$5:$D$234,0))</f>
        <v>1</v>
      </c>
      <c r="AY46" s="25">
        <f>INDEX(EUR!$K$5:$K$234,MATCH($AQ46,EUR!$D$5:$D$234,0))</f>
        <v>1</v>
      </c>
      <c r="AZ46" s="25" t="str">
        <f>INDEX(EUR!$L$5:$L$234,MATCH($AQ46,EUR!$D$5:$D$234,0))</f>
        <v>MID</v>
      </c>
      <c r="BC46" s="9" t="str">
        <f>INDEX(DKK!$C$5:$C$201,MATCH($BD46,DKK!$D$5:$D$201,0))</f>
        <v>IRS</v>
      </c>
      <c r="BD46" s="9" t="str">
        <f>DKK!$D40</f>
        <v>DKKAB6C1Y=</v>
      </c>
      <c r="BE46" s="25" t="str">
        <f>INDEX(DKK!$B$5:$B$201,MATCH($BD46,DKK!$D$5:$D$201,0))</f>
        <v>1Y</v>
      </c>
      <c r="BF46" s="25" t="str">
        <f>INDEX(DKK!$N$5:$N$201,MATCH($BD46,DKK!$D$5:$D$201,0))</f>
        <v>6M</v>
      </c>
      <c r="BG46" s="26">
        <f>INDEX(DKK!$O$5:$O$201,MATCH($BD46,DKK!$D$5:$D$201,0))</f>
        <v>35655</v>
      </c>
      <c r="BH46" s="25"/>
      <c r="BI46" s="25">
        <f>INDEX(DKK!$H$5:$H$201,MATCH($BD46,DKK!$D$5:$D$201,0))</f>
        <v>1</v>
      </c>
      <c r="BJ46" s="25">
        <f>INDEX(DKK!$I$5:$I$201,MATCH($BD46,DKK!$D$5:$D$201,0))</f>
        <v>1</v>
      </c>
      <c r="BK46" s="25">
        <f>INDEX(DKK!$J$5:$J$201,MATCH($BD46,DKK!$D$5:$D$201,0))</f>
        <v>1</v>
      </c>
      <c r="BL46" s="25">
        <f>INDEX(DKK!$K$5:$K$201,MATCH($BD46,DKK!$D$5:$D$201,0))</f>
        <v>1</v>
      </c>
      <c r="BM46" s="25" t="str">
        <f>INDEX(DKK!$L$5:$L$201,MATCH($BD46,DKK!$D$5:$D$201,0))</f>
        <v>MID</v>
      </c>
      <c r="BP46" s="9" t="str">
        <f>INDEX(GBP!$C$5:$C$200,MATCH($BQ46,GBP!$D$5:$D$200,0))</f>
        <v>FRA</v>
      </c>
      <c r="BQ46" s="9" t="str">
        <f>GBP!$D42</f>
        <v>GBP5X11F=</v>
      </c>
      <c r="BR46" s="25" t="str">
        <f>INDEX(GBP!$B$5:$B$200,MATCH($BQ46,GBP!$D$5:$D$200,0))</f>
        <v>11M</v>
      </c>
      <c r="BS46" s="25" t="str">
        <f>INDEX(GBP!$N$5:$N$200,MATCH($BQ46,GBP!$D$5:$D$200,0))</f>
        <v>6M</v>
      </c>
      <c r="BT46" s="26">
        <f>INDEX(GBP!$O$5:$O$200,MATCH($BQ46,GBP!$D$5:$D$200,0))</f>
        <v>34705</v>
      </c>
      <c r="BU46" s="25"/>
      <c r="BV46" s="25">
        <f>INDEX(GBP!$H$5:$H$200,MATCH($BQ46,GBP!$D$5:$D$200,0))</f>
        <v>1</v>
      </c>
      <c r="BW46" s="25">
        <f>INDEX(GBP!$I$5:$I$200,MATCH($BQ46,GBP!$D$5:$D$200,0))</f>
        <v>1</v>
      </c>
      <c r="BX46" s="25">
        <f>INDEX(GBP!$J$5:$J$200,MATCH($BQ46,GBP!$D$5:$D$200,0))</f>
        <v>1</v>
      </c>
      <c r="BY46" s="25">
        <f>INDEX(GBP!$K$5:$K$200,MATCH($BQ46,GBP!$D$5:$D$200,0))</f>
        <v>1</v>
      </c>
      <c r="BZ46" s="25" t="str">
        <f>INDEX(GBP!$L$5:$L$200,MATCH($BQ46,GBP!$D$5:$D$200,0))</f>
        <v>MID</v>
      </c>
    </row>
    <row r="47" spans="2:78" x14ac:dyDescent="0.25">
      <c r="P47" s="9" t="str">
        <f>INDEX(USD!$C$5:$C$254,MATCH($Q47,USD!$D$5:$D$254,0))</f>
        <v>OIS</v>
      </c>
      <c r="Q47" s="9" t="str">
        <f>USD!$D47</f>
        <v>USDSROIS10M=FMD</v>
      </c>
      <c r="R47" s="25" t="str">
        <f>INDEX(USD!$B$5:$B$254,MATCH($Q47,USD!$D$5:$D$254,0))</f>
        <v>10M</v>
      </c>
      <c r="S47" s="25">
        <f>INDEX(USD!$N$5:$N$254,MATCH($Q47,USD!$D$5:$D$254,0))</f>
        <v>0</v>
      </c>
      <c r="T47" s="26">
        <f>INDEX(USD!$O$5:$O$254,MATCH($Q47,USD!$D$5:$D$254,0))</f>
        <v>43587</v>
      </c>
      <c r="U47" s="25"/>
      <c r="V47" s="25">
        <f>INDEX(USD!$H$5:$H$254,MATCH($Q47,USD!$D$5:$D$254,0))</f>
        <v>1</v>
      </c>
      <c r="W47" s="25">
        <f>INDEX(USD!$I$5:$I$254,MATCH($Q47,USD!$D$5:$D$254,0))</f>
        <v>1</v>
      </c>
      <c r="X47" s="25">
        <f>INDEX(USD!$J$5:$J$254,MATCH($Q47,USD!$D$5:$D$254,0))</f>
        <v>1</v>
      </c>
      <c r="Y47" s="25">
        <f>INDEX(USD!$K$5:$K$254,MATCH($Q47,USD!$D$5:$D$254,0))</f>
        <v>1</v>
      </c>
      <c r="Z47" s="25" t="str">
        <f>INDEX(USD!$L$5:$L$254,MATCH($Q47,USD!$D$5:$D$254,0))</f>
        <v>MID</v>
      </c>
      <c r="AP47" s="9" t="str">
        <f>INDEX(EUR!$C$5:$C$234,MATCH($AQ47,EUR!$D$5:$D$234,0))</f>
        <v>OIS</v>
      </c>
      <c r="AQ47" s="9" t="str">
        <f>EUR!$D47</f>
        <v>EUREST10M=</v>
      </c>
      <c r="AR47" s="25" t="str">
        <f>INDEX(EUR!$B$5:$B$234,MATCH($AQ47,EUR!$D$5:$D$234,0))</f>
        <v>10M</v>
      </c>
      <c r="AS47" s="25">
        <f>INDEX(EUR!$N$5:$N$234,MATCH($AQ47,EUR!$D$5:$D$234,0))</f>
        <v>0</v>
      </c>
      <c r="AT47" s="26">
        <f>INDEX(EUR!$O$5:$O$234,MATCH($AQ47,EUR!$D$5:$D$234,0))</f>
        <v>43734</v>
      </c>
      <c r="AU47" s="25"/>
      <c r="AV47" s="25">
        <f>INDEX(EUR!$H$5:$H$234,MATCH($AQ47,EUR!$D$5:$D$234,0))</f>
        <v>1</v>
      </c>
      <c r="AW47" s="25">
        <f>INDEX(EUR!$I$5:$I$234,MATCH($AQ47,EUR!$D$5:$D$234,0))</f>
        <v>1</v>
      </c>
      <c r="AX47" s="25">
        <f>INDEX(EUR!$J$5:$J$234,MATCH($AQ47,EUR!$D$5:$D$234,0))</f>
        <v>1</v>
      </c>
      <c r="AY47" s="25">
        <f>INDEX(EUR!$K$5:$K$234,MATCH($AQ47,EUR!$D$5:$D$234,0))</f>
        <v>1</v>
      </c>
      <c r="AZ47" s="25" t="str">
        <f>INDEX(EUR!$L$5:$L$234,MATCH($AQ47,EUR!$D$5:$D$234,0))</f>
        <v>MID</v>
      </c>
      <c r="BC47" s="9" t="str">
        <f>INDEX(DKK!$C$5:$C$201,MATCH($BD47,DKK!$D$5:$D$201,0))</f>
        <v>IRS</v>
      </c>
      <c r="BD47" s="9" t="str">
        <f>DKK!$D41</f>
        <v>DKKAB6C2Y=</v>
      </c>
      <c r="BE47" s="25" t="str">
        <f>INDEX(DKK!$B$5:$B$201,MATCH($BD47,DKK!$D$5:$D$201,0))</f>
        <v>2Y</v>
      </c>
      <c r="BF47" s="25" t="str">
        <f>INDEX(DKK!$N$5:$N$201,MATCH($BD47,DKK!$D$5:$D$201,0))</f>
        <v>6M</v>
      </c>
      <c r="BG47" s="26">
        <f>INDEX(DKK!$O$5:$O$201,MATCH($BD47,DKK!$D$5:$D$201,0))</f>
        <v>34001</v>
      </c>
      <c r="BH47" s="25"/>
      <c r="BI47" s="25">
        <f>INDEX(DKK!$H$5:$H$201,MATCH($BD47,DKK!$D$5:$D$201,0))</f>
        <v>1</v>
      </c>
      <c r="BJ47" s="25">
        <f>INDEX(DKK!$I$5:$I$201,MATCH($BD47,DKK!$D$5:$D$201,0))</f>
        <v>1</v>
      </c>
      <c r="BK47" s="25">
        <f>INDEX(DKK!$J$5:$J$201,MATCH($BD47,DKK!$D$5:$D$201,0))</f>
        <v>1</v>
      </c>
      <c r="BL47" s="25">
        <f>INDEX(DKK!$K$5:$K$201,MATCH($BD47,DKK!$D$5:$D$201,0))</f>
        <v>1</v>
      </c>
      <c r="BM47" s="25" t="str">
        <f>INDEX(DKK!$L$5:$L$201,MATCH($BD47,DKK!$D$5:$D$201,0))</f>
        <v>MID</v>
      </c>
      <c r="BP47" s="9" t="str">
        <f>INDEX(GBP!$C$5:$C$200,MATCH($BQ47,GBP!$D$5:$D$200,0))</f>
        <v>FRA</v>
      </c>
      <c r="BQ47" s="9" t="str">
        <f>GBP!$D43</f>
        <v>GBP6X12F=</v>
      </c>
      <c r="BR47" s="25" t="str">
        <f>INDEX(GBP!$B$5:$B$200,MATCH($BQ47,GBP!$D$5:$D$200,0))</f>
        <v>12M</v>
      </c>
      <c r="BS47" s="25" t="str">
        <f>INDEX(GBP!$N$5:$N$200,MATCH($BQ47,GBP!$D$5:$D$200,0))</f>
        <v>6M</v>
      </c>
      <c r="BT47" s="26">
        <f>INDEX(GBP!$O$5:$O$200,MATCH($BQ47,GBP!$D$5:$D$200,0))</f>
        <v>34705</v>
      </c>
      <c r="BU47" s="25"/>
      <c r="BV47" s="25">
        <f>INDEX(GBP!$H$5:$H$200,MATCH($BQ47,GBP!$D$5:$D$200,0))</f>
        <v>1</v>
      </c>
      <c r="BW47" s="25">
        <f>INDEX(GBP!$I$5:$I$200,MATCH($BQ47,GBP!$D$5:$D$200,0))</f>
        <v>1</v>
      </c>
      <c r="BX47" s="25">
        <f>INDEX(GBP!$J$5:$J$200,MATCH($BQ47,GBP!$D$5:$D$200,0))</f>
        <v>1</v>
      </c>
      <c r="BY47" s="25">
        <f>INDEX(GBP!$K$5:$K$200,MATCH($BQ47,GBP!$D$5:$D$200,0))</f>
        <v>1</v>
      </c>
      <c r="BZ47" s="25" t="str">
        <f>INDEX(GBP!$L$5:$L$200,MATCH($BQ47,GBP!$D$5:$D$200,0))</f>
        <v>MID</v>
      </c>
    </row>
    <row r="48" spans="2:78" ht="15.75" x14ac:dyDescent="0.25">
      <c r="B48" s="8" t="s">
        <v>3</v>
      </c>
      <c r="C48" s="8" t="s">
        <v>51</v>
      </c>
      <c r="D48" s="8" t="s">
        <v>52</v>
      </c>
      <c r="E48" s="8" t="s">
        <v>0</v>
      </c>
      <c r="F48" s="8" t="s">
        <v>229</v>
      </c>
      <c r="G48" s="8" t="s">
        <v>555</v>
      </c>
      <c r="H48" s="8" t="s">
        <v>554</v>
      </c>
      <c r="I48" s="8" t="s">
        <v>556</v>
      </c>
      <c r="J48" s="8" t="s">
        <v>557</v>
      </c>
      <c r="K48" s="8" t="s">
        <v>558</v>
      </c>
      <c r="L48" s="8" t="s">
        <v>559</v>
      </c>
      <c r="M48" s="8" t="s">
        <v>553</v>
      </c>
      <c r="P48" s="9" t="str">
        <f>INDEX(USD!$C$5:$C$254,MATCH($Q48,USD!$D$5:$D$254,0))</f>
        <v>OIS</v>
      </c>
      <c r="Q48" s="9" t="str">
        <f>USD!$D48</f>
        <v>USDSROIS11M=FMD</v>
      </c>
      <c r="R48" s="25" t="str">
        <f>INDEX(USD!$B$5:$B$254,MATCH($Q48,USD!$D$5:$D$254,0))</f>
        <v>11M</v>
      </c>
      <c r="S48" s="25">
        <f>INDEX(USD!$N$5:$N$254,MATCH($Q48,USD!$D$5:$D$254,0))</f>
        <v>0</v>
      </c>
      <c r="T48" s="26">
        <f>INDEX(USD!$O$5:$O$254,MATCH($Q48,USD!$D$5:$D$254,0))</f>
        <v>43587</v>
      </c>
      <c r="U48" s="25"/>
      <c r="V48" s="25">
        <f>INDEX(USD!$H$5:$H$254,MATCH($Q48,USD!$D$5:$D$254,0))</f>
        <v>1</v>
      </c>
      <c r="W48" s="25">
        <f>INDEX(USD!$I$5:$I$254,MATCH($Q48,USD!$D$5:$D$254,0))</f>
        <v>1</v>
      </c>
      <c r="X48" s="25">
        <f>INDEX(USD!$J$5:$J$254,MATCH($Q48,USD!$D$5:$D$254,0))</f>
        <v>1</v>
      </c>
      <c r="Y48" s="25">
        <f>INDEX(USD!$K$5:$K$254,MATCH($Q48,USD!$D$5:$D$254,0))</f>
        <v>1</v>
      </c>
      <c r="Z48" s="25" t="str">
        <f>INDEX(USD!$L$5:$L$254,MATCH($Q48,USD!$D$5:$D$254,0))</f>
        <v>MID</v>
      </c>
      <c r="AP48" s="9" t="str">
        <f>INDEX(EUR!$C$5:$C$234,MATCH($AQ48,EUR!$D$5:$D$234,0))</f>
        <v>OIS</v>
      </c>
      <c r="AQ48" s="9" t="str">
        <f>EUR!$D48</f>
        <v>EUREST11M=</v>
      </c>
      <c r="AR48" s="25" t="str">
        <f>INDEX(EUR!$B$5:$B$234,MATCH($AQ48,EUR!$D$5:$D$234,0))</f>
        <v>11M</v>
      </c>
      <c r="AS48" s="25">
        <f>INDEX(EUR!$N$5:$N$234,MATCH($AQ48,EUR!$D$5:$D$234,0))</f>
        <v>0</v>
      </c>
      <c r="AT48" s="26">
        <f>INDEX(EUR!$O$5:$O$234,MATCH($AQ48,EUR!$D$5:$D$234,0))</f>
        <v>43734</v>
      </c>
      <c r="AU48" s="25"/>
      <c r="AV48" s="25">
        <f>INDEX(EUR!$H$5:$H$234,MATCH($AQ48,EUR!$D$5:$D$234,0))</f>
        <v>1</v>
      </c>
      <c r="AW48" s="25">
        <f>INDEX(EUR!$I$5:$I$234,MATCH($AQ48,EUR!$D$5:$D$234,0))</f>
        <v>1</v>
      </c>
      <c r="AX48" s="25">
        <f>INDEX(EUR!$J$5:$J$234,MATCH($AQ48,EUR!$D$5:$D$234,0))</f>
        <v>1</v>
      </c>
      <c r="AY48" s="25">
        <f>INDEX(EUR!$K$5:$K$234,MATCH($AQ48,EUR!$D$5:$D$234,0))</f>
        <v>1</v>
      </c>
      <c r="AZ48" s="25" t="str">
        <f>INDEX(EUR!$L$5:$L$234,MATCH($AQ48,EUR!$D$5:$D$234,0))</f>
        <v>MID</v>
      </c>
      <c r="BC48" s="9" t="str">
        <f>INDEX(DKK!$C$5:$C$201,MATCH($BD48,DKK!$D$5:$D$201,0))</f>
        <v>IRS</v>
      </c>
      <c r="BD48" s="9" t="str">
        <f>DKK!$D42</f>
        <v>DKKAB6C3Y=</v>
      </c>
      <c r="BE48" s="25" t="str">
        <f>INDEX(DKK!$B$5:$B$201,MATCH($BD48,DKK!$D$5:$D$201,0))</f>
        <v>3Y</v>
      </c>
      <c r="BF48" s="25" t="str">
        <f>INDEX(DKK!$N$5:$N$201,MATCH($BD48,DKK!$D$5:$D$201,0))</f>
        <v>6M</v>
      </c>
      <c r="BG48" s="26">
        <f>INDEX(DKK!$O$5:$O$201,MATCH($BD48,DKK!$D$5:$D$201,0))</f>
        <v>34001</v>
      </c>
      <c r="BH48" s="25"/>
      <c r="BI48" s="25">
        <f>INDEX(DKK!$H$5:$H$201,MATCH($BD48,DKK!$D$5:$D$201,0))</f>
        <v>1</v>
      </c>
      <c r="BJ48" s="25">
        <f>INDEX(DKK!$I$5:$I$201,MATCH($BD48,DKK!$D$5:$D$201,0))</f>
        <v>1</v>
      </c>
      <c r="BK48" s="25">
        <f>INDEX(DKK!$J$5:$J$201,MATCH($BD48,DKK!$D$5:$D$201,0))</f>
        <v>1</v>
      </c>
      <c r="BL48" s="25">
        <f>INDEX(DKK!$K$5:$K$201,MATCH($BD48,DKK!$D$5:$D$201,0))</f>
        <v>1</v>
      </c>
      <c r="BM48" s="25" t="str">
        <f>INDEX(DKK!$L$5:$L$201,MATCH($BD48,DKK!$D$5:$D$201,0))</f>
        <v>MID</v>
      </c>
      <c r="BP48" s="9" t="str">
        <f>INDEX(GBP!$C$5:$C$200,MATCH($BQ48,GBP!$D$5:$D$200,0))</f>
        <v>FRA</v>
      </c>
      <c r="BQ48" s="9" t="str">
        <f>GBP!$D44</f>
        <v>GBP8X14F=</v>
      </c>
      <c r="BR48" s="25" t="str">
        <f>INDEX(GBP!$B$5:$B$200,MATCH($BQ48,GBP!$D$5:$D$200,0))</f>
        <v>14M</v>
      </c>
      <c r="BS48" s="25" t="str">
        <f>INDEX(GBP!$N$5:$N$200,MATCH($BQ48,GBP!$D$5:$D$200,0))</f>
        <v>6M</v>
      </c>
      <c r="BT48" s="26">
        <f>INDEX(GBP!$O$5:$O$200,MATCH($BQ48,GBP!$D$5:$D$200,0))</f>
        <v>34705</v>
      </c>
      <c r="BU48" s="25"/>
      <c r="BV48" s="25">
        <f>INDEX(GBP!$H$5:$H$200,MATCH($BQ48,GBP!$D$5:$D$200,0))</f>
        <v>1</v>
      </c>
      <c r="BW48" s="25">
        <f>INDEX(GBP!$I$5:$I$200,MATCH($BQ48,GBP!$D$5:$D$200,0))</f>
        <v>1</v>
      </c>
      <c r="BX48" s="25">
        <f>INDEX(GBP!$J$5:$J$200,MATCH($BQ48,GBP!$D$5:$D$200,0))</f>
        <v>1</v>
      </c>
      <c r="BY48" s="25">
        <f>INDEX(GBP!$K$5:$K$200,MATCH($BQ48,GBP!$D$5:$D$200,0))</f>
        <v>1</v>
      </c>
      <c r="BZ48" s="25" t="str">
        <f>INDEX(GBP!$L$5:$L$200,MATCH($BQ48,GBP!$D$5:$D$200,0))</f>
        <v>MID</v>
      </c>
    </row>
    <row r="49" spans="3:78" x14ac:dyDescent="0.25">
      <c r="C49" s="9" t="str">
        <f>INDEX(SEK!$C$5:$C$200,MATCH($D49,SEK!$D$5:$D$200,0))</f>
        <v>IRS</v>
      </c>
      <c r="D49" s="9" t="str">
        <f>SEK!$D43</f>
        <v>SEKAB3S1Y=</v>
      </c>
      <c r="E49" s="25" t="str">
        <f>INDEX(SEK!$B$5:$B$200,MATCH($D49,SEK!$D$5:$D$200,0))</f>
        <v>1Y</v>
      </c>
      <c r="F49" s="25" t="str">
        <f>INDEX(SEK!$N$5:$N$200,MATCH($D49,SEK!$D$5:$D$200,0))</f>
        <v>3M</v>
      </c>
      <c r="G49" s="26">
        <f>INDEX(SEK!$O$5:$O$200,MATCH($D49,SEK!$D$5:$D$200,0))</f>
        <v>35558</v>
      </c>
      <c r="H49" s="25"/>
      <c r="I49" s="25">
        <f>INDEX(SEK!$H$5:$H$200,MATCH($D49,SEK!$D$5:$D$200,0))</f>
        <v>1</v>
      </c>
      <c r="J49" s="25">
        <f>INDEX(SEK!$I$5:$I$200,MATCH($D49,SEK!$D$5:$D$200,0))</f>
        <v>1</v>
      </c>
      <c r="K49" s="25">
        <f>INDEX(SEK!$J$5:$J$200,MATCH($D49,SEK!$D$5:$D$200,0))</f>
        <v>1</v>
      </c>
      <c r="L49" s="25">
        <f>INDEX(SEK!$K$5:$K$200,MATCH($D49,SEK!$D$5:$D$200,0))</f>
        <v>1</v>
      </c>
      <c r="M49" s="25" t="str">
        <f>INDEX(SEK!$L$5:$L$200,MATCH($D49,SEK!$D$5:$D$200,0))</f>
        <v>MID</v>
      </c>
      <c r="P49" s="9" t="str">
        <f>INDEX(USD!$C$5:$C$254,MATCH($Q49,USD!$D$5:$D$254,0))</f>
        <v>OIS</v>
      </c>
      <c r="Q49" s="9" t="str">
        <f>USD!$D49</f>
        <v>USDSROIS1Y=FMD</v>
      </c>
      <c r="R49" s="25" t="str">
        <f>INDEX(USD!$B$5:$B$254,MATCH($Q49,USD!$D$5:$D$254,0))</f>
        <v>1Y</v>
      </c>
      <c r="S49" s="25">
        <f>INDEX(USD!$N$5:$N$254,MATCH($Q49,USD!$D$5:$D$254,0))</f>
        <v>0</v>
      </c>
      <c r="T49" s="26">
        <f>INDEX(USD!$O$5:$O$254,MATCH($Q49,USD!$D$5:$D$254,0))</f>
        <v>43587</v>
      </c>
      <c r="U49" s="25"/>
      <c r="V49" s="25">
        <f>INDEX(USD!$H$5:$H$254,MATCH($Q49,USD!$D$5:$D$254,0))</f>
        <v>1</v>
      </c>
      <c r="W49" s="25">
        <f>INDEX(USD!$I$5:$I$254,MATCH($Q49,USD!$D$5:$D$254,0))</f>
        <v>1</v>
      </c>
      <c r="X49" s="25">
        <f>INDEX(USD!$J$5:$J$254,MATCH($Q49,USD!$D$5:$D$254,0))</f>
        <v>1</v>
      </c>
      <c r="Y49" s="25">
        <f>INDEX(USD!$K$5:$K$254,MATCH($Q49,USD!$D$5:$D$254,0))</f>
        <v>1</v>
      </c>
      <c r="Z49" s="25" t="str">
        <f>INDEX(USD!$L$5:$L$254,MATCH($Q49,USD!$D$5:$D$254,0))</f>
        <v>MID</v>
      </c>
      <c r="AP49" s="9" t="str">
        <f>INDEX(EUR!$C$5:$C$234,MATCH($AQ49,EUR!$D$5:$D$234,0))</f>
        <v>OIS</v>
      </c>
      <c r="AQ49" s="9" t="str">
        <f>EUR!$D49</f>
        <v>EUREST1Y=</v>
      </c>
      <c r="AR49" s="25" t="str">
        <f>INDEX(EUR!$B$5:$B$234,MATCH($AQ49,EUR!$D$5:$D$234,0))</f>
        <v>1Y</v>
      </c>
      <c r="AS49" s="25">
        <f>INDEX(EUR!$N$5:$N$234,MATCH($AQ49,EUR!$D$5:$D$234,0))</f>
        <v>0</v>
      </c>
      <c r="AT49" s="26">
        <f>INDEX(EUR!$O$5:$O$234,MATCH($AQ49,EUR!$D$5:$D$234,0))</f>
        <v>43740</v>
      </c>
      <c r="AU49" s="25"/>
      <c r="AV49" s="25">
        <f>INDEX(EUR!$H$5:$H$234,MATCH($AQ49,EUR!$D$5:$D$234,0))</f>
        <v>1</v>
      </c>
      <c r="AW49" s="25">
        <f>INDEX(EUR!$I$5:$I$234,MATCH($AQ49,EUR!$D$5:$D$234,0))</f>
        <v>1</v>
      </c>
      <c r="AX49" s="25">
        <f>INDEX(EUR!$J$5:$J$234,MATCH($AQ49,EUR!$D$5:$D$234,0))</f>
        <v>1</v>
      </c>
      <c r="AY49" s="25">
        <f>INDEX(EUR!$K$5:$K$234,MATCH($AQ49,EUR!$D$5:$D$234,0))</f>
        <v>1</v>
      </c>
      <c r="AZ49" s="25" t="str">
        <f>INDEX(EUR!$L$5:$L$234,MATCH($AQ49,EUR!$D$5:$D$234,0))</f>
        <v>MID</v>
      </c>
      <c r="BC49" s="9" t="str">
        <f>INDEX(DKK!$C$5:$C$201,MATCH($BD49,DKK!$D$5:$D$201,0))</f>
        <v>IRS</v>
      </c>
      <c r="BD49" s="9" t="str">
        <f>DKK!$D43</f>
        <v>DKKAB6C4Y=</v>
      </c>
      <c r="BE49" s="25" t="str">
        <f>INDEX(DKK!$B$5:$B$201,MATCH($BD49,DKK!$D$5:$D$201,0))</f>
        <v>4Y</v>
      </c>
      <c r="BF49" s="25" t="str">
        <f>INDEX(DKK!$N$5:$N$201,MATCH($BD49,DKK!$D$5:$D$201,0))</f>
        <v>6M</v>
      </c>
      <c r="BG49" s="26">
        <f>INDEX(DKK!$O$5:$O$201,MATCH($BD49,DKK!$D$5:$D$201,0))</f>
        <v>34001</v>
      </c>
      <c r="BH49" s="25"/>
      <c r="BI49" s="25">
        <f>INDEX(DKK!$H$5:$H$201,MATCH($BD49,DKK!$D$5:$D$201,0))</f>
        <v>1</v>
      </c>
      <c r="BJ49" s="25">
        <f>INDEX(DKK!$I$5:$I$201,MATCH($BD49,DKK!$D$5:$D$201,0))</f>
        <v>1</v>
      </c>
      <c r="BK49" s="25">
        <f>INDEX(DKK!$J$5:$J$201,MATCH($BD49,DKK!$D$5:$D$201,0))</f>
        <v>1</v>
      </c>
      <c r="BL49" s="25">
        <f>INDEX(DKK!$K$5:$K$201,MATCH($BD49,DKK!$D$5:$D$201,0))</f>
        <v>1</v>
      </c>
      <c r="BM49" s="25" t="str">
        <f>INDEX(DKK!$L$5:$L$201,MATCH($BD49,DKK!$D$5:$D$201,0))</f>
        <v>MID</v>
      </c>
      <c r="BP49" s="9" t="str">
        <f>INDEX(GBP!$C$5:$C$200,MATCH($BQ49,GBP!$D$5:$D$200,0))</f>
        <v>FRA</v>
      </c>
      <c r="BQ49" s="9" t="str">
        <f>GBP!$D45</f>
        <v>GBP12X18F=</v>
      </c>
      <c r="BR49" s="25" t="str">
        <f>INDEX(GBP!$B$5:$B$200,MATCH($BQ49,GBP!$D$5:$D$200,0))</f>
        <v>18M</v>
      </c>
      <c r="BS49" s="25" t="str">
        <f>INDEX(GBP!$N$5:$N$200,MATCH($BQ49,GBP!$D$5:$D$200,0))</f>
        <v>6M</v>
      </c>
      <c r="BT49" s="26">
        <f>INDEX(GBP!$O$5:$O$200,MATCH($BQ49,GBP!$D$5:$D$200,0))</f>
        <v>34705</v>
      </c>
      <c r="BU49" s="25"/>
      <c r="BV49" s="25">
        <f>INDEX(GBP!$H$5:$H$200,MATCH($BQ49,GBP!$D$5:$D$200,0))</f>
        <v>1</v>
      </c>
      <c r="BW49" s="25">
        <f>INDEX(GBP!$I$5:$I$200,MATCH($BQ49,GBP!$D$5:$D$200,0))</f>
        <v>1</v>
      </c>
      <c r="BX49" s="25">
        <f>INDEX(GBP!$J$5:$J$200,MATCH($BQ49,GBP!$D$5:$D$200,0))</f>
        <v>1</v>
      </c>
      <c r="BY49" s="25">
        <f>INDEX(GBP!$K$5:$K$200,MATCH($BQ49,GBP!$D$5:$D$200,0))</f>
        <v>1</v>
      </c>
      <c r="BZ49" s="25" t="str">
        <f>INDEX(GBP!$L$5:$L$200,MATCH($BQ49,GBP!$D$5:$D$200,0))</f>
        <v>MID</v>
      </c>
    </row>
    <row r="50" spans="3:78" x14ac:dyDescent="0.25">
      <c r="C50" s="9" t="str">
        <f>INDEX(SEK!$C$5:$C$200,MATCH($D50,SEK!$D$5:$D$200,0))</f>
        <v>IRS</v>
      </c>
      <c r="D50" s="9" t="str">
        <f>SEK!$D44</f>
        <v>SEKAB3S18M=</v>
      </c>
      <c r="E50" s="25" t="str">
        <f>INDEX(SEK!$B$5:$B$200,MATCH($D50,SEK!$D$5:$D$200,0))</f>
        <v>18M</v>
      </c>
      <c r="F50" s="25" t="str">
        <f>INDEX(SEK!$N$5:$N$200,MATCH($D50,SEK!$D$5:$D$200,0))</f>
        <v>3M</v>
      </c>
      <c r="G50" s="26">
        <f>INDEX(SEK!$O$5:$O$200,MATCH($D50,SEK!$D$5:$D$200,0))</f>
        <v>37628</v>
      </c>
      <c r="H50" s="25"/>
      <c r="I50" s="25">
        <f>INDEX(SEK!$H$5:$H$200,MATCH($D50,SEK!$D$5:$D$200,0))</f>
        <v>1</v>
      </c>
      <c r="J50" s="25">
        <f>INDEX(SEK!$I$5:$I$200,MATCH($D50,SEK!$D$5:$D$200,0))</f>
        <v>1</v>
      </c>
      <c r="K50" s="25">
        <f>INDEX(SEK!$J$5:$J$200,MATCH($D50,SEK!$D$5:$D$200,0))</f>
        <v>1</v>
      </c>
      <c r="L50" s="25">
        <f>INDEX(SEK!$K$5:$K$200,MATCH($D50,SEK!$D$5:$D$200,0))</f>
        <v>1</v>
      </c>
      <c r="M50" s="25" t="str">
        <f>INDEX(SEK!$L$5:$L$200,MATCH($D50,SEK!$D$5:$D$200,0))</f>
        <v>MID</v>
      </c>
      <c r="P50" s="9" t="str">
        <f>INDEX(USD!$C$5:$C$254,MATCH($Q50,USD!$D$5:$D$254,0))</f>
        <v>OIS</v>
      </c>
      <c r="Q50" s="9" t="str">
        <f>USD!$D50</f>
        <v>USDSROIS13M=FMD</v>
      </c>
      <c r="R50" s="25" t="str">
        <f>INDEX(USD!$B$5:$B$254,MATCH($Q50,USD!$D$5:$D$254,0))</f>
        <v>13M</v>
      </c>
      <c r="S50" s="25">
        <f>INDEX(USD!$N$5:$N$254,MATCH($Q50,USD!$D$5:$D$254,0))</f>
        <v>0</v>
      </c>
      <c r="T50" s="26">
        <f>INDEX(USD!$O$5:$O$254,MATCH($Q50,USD!$D$5:$D$254,0))</f>
        <v>43650</v>
      </c>
      <c r="U50" s="25"/>
      <c r="V50" s="25">
        <f>INDEX(USD!$H$5:$H$254,MATCH($Q50,USD!$D$5:$D$254,0))</f>
        <v>1</v>
      </c>
      <c r="W50" s="25">
        <f>INDEX(USD!$I$5:$I$254,MATCH($Q50,USD!$D$5:$D$254,0))</f>
        <v>1</v>
      </c>
      <c r="X50" s="25">
        <f>INDEX(USD!$J$5:$J$254,MATCH($Q50,USD!$D$5:$D$254,0))</f>
        <v>1</v>
      </c>
      <c r="Y50" s="25">
        <f>INDEX(USD!$K$5:$K$254,MATCH($Q50,USD!$D$5:$D$254,0))</f>
        <v>1</v>
      </c>
      <c r="Z50" s="25" t="str">
        <f>INDEX(USD!$L$5:$L$254,MATCH($Q50,USD!$D$5:$D$254,0))</f>
        <v>MID</v>
      </c>
      <c r="AP50" s="9" t="str">
        <f>INDEX(EUR!$C$5:$C$234,MATCH($AQ50,EUR!$D$5:$D$234,0))</f>
        <v>OIS</v>
      </c>
      <c r="AQ50" s="9" t="str">
        <f>EUR!$D50</f>
        <v>EUREST15M=</v>
      </c>
      <c r="AR50" s="25" t="str">
        <f>INDEX(EUR!$B$5:$B$234,MATCH($AQ50,EUR!$D$5:$D$234,0))</f>
        <v>15M</v>
      </c>
      <c r="AS50" s="25">
        <f>INDEX(EUR!$N$5:$N$234,MATCH($AQ50,EUR!$D$5:$D$234,0))</f>
        <v>0</v>
      </c>
      <c r="AT50" s="26">
        <f>INDEX(EUR!$O$5:$O$234,MATCH($AQ50,EUR!$D$5:$D$234,0))</f>
        <v>43734</v>
      </c>
      <c r="AU50" s="25"/>
      <c r="AV50" s="25">
        <f>INDEX(EUR!$H$5:$H$234,MATCH($AQ50,EUR!$D$5:$D$234,0))</f>
        <v>1</v>
      </c>
      <c r="AW50" s="25">
        <f>INDEX(EUR!$I$5:$I$234,MATCH($AQ50,EUR!$D$5:$D$234,0))</f>
        <v>1</v>
      </c>
      <c r="AX50" s="25">
        <f>INDEX(EUR!$J$5:$J$234,MATCH($AQ50,EUR!$D$5:$D$234,0))</f>
        <v>1</v>
      </c>
      <c r="AY50" s="25">
        <f>INDEX(EUR!$K$5:$K$234,MATCH($AQ50,EUR!$D$5:$D$234,0))</f>
        <v>1</v>
      </c>
      <c r="AZ50" s="25" t="str">
        <f>INDEX(EUR!$L$5:$L$234,MATCH($AQ50,EUR!$D$5:$D$234,0))</f>
        <v>MID</v>
      </c>
      <c r="BC50" s="9" t="str">
        <f>INDEX(DKK!$C$5:$C$201,MATCH($BD50,DKK!$D$5:$D$201,0))</f>
        <v>IRS</v>
      </c>
      <c r="BD50" s="9" t="str">
        <f>DKK!$D44</f>
        <v>DKKAB6C5Y=</v>
      </c>
      <c r="BE50" s="25" t="str">
        <f>INDEX(DKK!$B$5:$B$201,MATCH($BD50,DKK!$D$5:$D$201,0))</f>
        <v>5Y</v>
      </c>
      <c r="BF50" s="25" t="str">
        <f>INDEX(DKK!$N$5:$N$201,MATCH($BD50,DKK!$D$5:$D$201,0))</f>
        <v>6M</v>
      </c>
      <c r="BG50" s="26">
        <f>INDEX(DKK!$O$5:$O$201,MATCH($BD50,DKK!$D$5:$D$201,0))</f>
        <v>34001</v>
      </c>
      <c r="BH50" s="25"/>
      <c r="BI50" s="25">
        <f>INDEX(DKK!$H$5:$H$201,MATCH($BD50,DKK!$D$5:$D$201,0))</f>
        <v>1</v>
      </c>
      <c r="BJ50" s="25">
        <f>INDEX(DKK!$I$5:$I$201,MATCH($BD50,DKK!$D$5:$D$201,0))</f>
        <v>1</v>
      </c>
      <c r="BK50" s="25">
        <f>INDEX(DKK!$J$5:$J$201,MATCH($BD50,DKK!$D$5:$D$201,0))</f>
        <v>1</v>
      </c>
      <c r="BL50" s="25">
        <f>INDEX(DKK!$K$5:$K$201,MATCH($BD50,DKK!$D$5:$D$201,0))</f>
        <v>1</v>
      </c>
      <c r="BM50" s="25" t="str">
        <f>INDEX(DKK!$L$5:$L$201,MATCH($BD50,DKK!$D$5:$D$201,0))</f>
        <v>MID</v>
      </c>
    </row>
    <row r="51" spans="3:78" ht="15.75" x14ac:dyDescent="0.25">
      <c r="C51" s="9" t="str">
        <f>INDEX(SEK!$C$5:$C$200,MATCH($D51,SEK!$D$5:$D$200,0))</f>
        <v>IRS</v>
      </c>
      <c r="D51" s="9" t="str">
        <f>SEK!$D45</f>
        <v>SEKAB3S2Y=</v>
      </c>
      <c r="E51" s="25" t="str">
        <f>INDEX(SEK!$B$5:$B$200,MATCH($D51,SEK!$D$5:$D$200,0))</f>
        <v>2Y</v>
      </c>
      <c r="F51" s="25" t="str">
        <f>INDEX(SEK!$N$5:$N$200,MATCH($D51,SEK!$D$5:$D$200,0))</f>
        <v>3M</v>
      </c>
      <c r="G51" s="26">
        <f>INDEX(SEK!$O$5:$O$200,MATCH($D51,SEK!$D$5:$D$200,0))</f>
        <v>33637</v>
      </c>
      <c r="H51" s="25"/>
      <c r="I51" s="25">
        <f>INDEX(SEK!$H$5:$H$200,MATCH($D51,SEK!$D$5:$D$200,0))</f>
        <v>1</v>
      </c>
      <c r="J51" s="25">
        <f>INDEX(SEK!$I$5:$I$200,MATCH($D51,SEK!$D$5:$D$200,0))</f>
        <v>1</v>
      </c>
      <c r="K51" s="25">
        <f>INDEX(SEK!$J$5:$J$200,MATCH($D51,SEK!$D$5:$D$200,0))</f>
        <v>1</v>
      </c>
      <c r="L51" s="25">
        <f>INDEX(SEK!$K$5:$K$200,MATCH($D51,SEK!$D$5:$D$200,0))</f>
        <v>1</v>
      </c>
      <c r="M51" s="25" t="str">
        <f>INDEX(SEK!$L$5:$L$200,MATCH($D51,SEK!$D$5:$D$200,0))</f>
        <v>MID</v>
      </c>
      <c r="P51" s="9" t="str">
        <f>INDEX(USD!$C$5:$C$254,MATCH($Q51,USD!$D$5:$D$254,0))</f>
        <v>OIS</v>
      </c>
      <c r="Q51" s="9" t="str">
        <f>USD!$D51</f>
        <v>USDSROIS14M=FMD</v>
      </c>
      <c r="R51" s="25" t="str">
        <f>INDEX(USD!$B$5:$B$254,MATCH($Q51,USD!$D$5:$D$254,0))</f>
        <v>14M</v>
      </c>
      <c r="S51" s="25">
        <f>INDEX(USD!$N$5:$N$254,MATCH($Q51,USD!$D$5:$D$254,0))</f>
        <v>0</v>
      </c>
      <c r="T51" s="26">
        <f>INDEX(USD!$O$5:$O$254,MATCH($Q51,USD!$D$5:$D$254,0))</f>
        <v>43650</v>
      </c>
      <c r="U51" s="25"/>
      <c r="V51" s="25">
        <f>INDEX(USD!$H$5:$H$254,MATCH($Q51,USD!$D$5:$D$254,0))</f>
        <v>1</v>
      </c>
      <c r="W51" s="25">
        <f>INDEX(USD!$I$5:$I$254,MATCH($Q51,USD!$D$5:$D$254,0))</f>
        <v>1</v>
      </c>
      <c r="X51" s="25">
        <f>INDEX(USD!$J$5:$J$254,MATCH($Q51,USD!$D$5:$D$254,0))</f>
        <v>1</v>
      </c>
      <c r="Y51" s="25">
        <f>INDEX(USD!$K$5:$K$254,MATCH($Q51,USD!$D$5:$D$254,0))</f>
        <v>1</v>
      </c>
      <c r="Z51" s="25" t="str">
        <f>INDEX(USD!$L$5:$L$254,MATCH($Q51,USD!$D$5:$D$254,0))</f>
        <v>MID</v>
      </c>
      <c r="AP51" s="9" t="str">
        <f>INDEX(EUR!$C$5:$C$234,MATCH($AQ51,EUR!$D$5:$D$234,0))</f>
        <v>OIS</v>
      </c>
      <c r="AQ51" s="9" t="str">
        <f>EUR!$D51</f>
        <v>EUREST18M=</v>
      </c>
      <c r="AR51" s="25" t="str">
        <f>INDEX(EUR!$B$5:$B$234,MATCH($AQ51,EUR!$D$5:$D$234,0))</f>
        <v>18M</v>
      </c>
      <c r="AS51" s="25">
        <f>INDEX(EUR!$N$5:$N$234,MATCH($AQ51,EUR!$D$5:$D$234,0))</f>
        <v>0</v>
      </c>
      <c r="AT51" s="26">
        <f>INDEX(EUR!$O$5:$O$234,MATCH($AQ51,EUR!$D$5:$D$234,0))</f>
        <v>43734</v>
      </c>
      <c r="AU51" s="25"/>
      <c r="AV51" s="25">
        <f>INDEX(EUR!$H$5:$H$234,MATCH($AQ51,EUR!$D$5:$D$234,0))</f>
        <v>1</v>
      </c>
      <c r="AW51" s="25">
        <f>INDEX(EUR!$I$5:$I$234,MATCH($AQ51,EUR!$D$5:$D$234,0))</f>
        <v>1</v>
      </c>
      <c r="AX51" s="25">
        <f>INDEX(EUR!$J$5:$J$234,MATCH($AQ51,EUR!$D$5:$D$234,0))</f>
        <v>1</v>
      </c>
      <c r="AY51" s="25">
        <f>INDEX(EUR!$K$5:$K$234,MATCH($AQ51,EUR!$D$5:$D$234,0))</f>
        <v>1</v>
      </c>
      <c r="AZ51" s="25" t="str">
        <f>INDEX(EUR!$L$5:$L$234,MATCH($AQ51,EUR!$D$5:$D$234,0))</f>
        <v>MID</v>
      </c>
      <c r="BC51" s="9" t="str">
        <f>INDEX(DKK!$C$5:$C$201,MATCH($BD51,DKK!$D$5:$D$201,0))</f>
        <v>IRS</v>
      </c>
      <c r="BD51" s="9" t="str">
        <f>DKK!$D45</f>
        <v>DKKAB6C6Y=</v>
      </c>
      <c r="BE51" s="25" t="str">
        <f>INDEX(DKK!$B$5:$B$201,MATCH($BD51,DKK!$D$5:$D$201,0))</f>
        <v>6Y</v>
      </c>
      <c r="BF51" s="25" t="str">
        <f>INDEX(DKK!$N$5:$N$201,MATCH($BD51,DKK!$D$5:$D$201,0))</f>
        <v>6M</v>
      </c>
      <c r="BG51" s="26">
        <f>INDEX(DKK!$O$5:$O$201,MATCH($BD51,DKK!$D$5:$D$201,0))</f>
        <v>34837</v>
      </c>
      <c r="BH51" s="25"/>
      <c r="BI51" s="25">
        <f>INDEX(DKK!$H$5:$H$201,MATCH($BD51,DKK!$D$5:$D$201,0))</f>
        <v>1</v>
      </c>
      <c r="BJ51" s="25">
        <f>INDEX(DKK!$I$5:$I$201,MATCH($BD51,DKK!$D$5:$D$201,0))</f>
        <v>1</v>
      </c>
      <c r="BK51" s="25">
        <f>INDEX(DKK!$J$5:$J$201,MATCH($BD51,DKK!$D$5:$D$201,0))</f>
        <v>1</v>
      </c>
      <c r="BL51" s="25">
        <f>INDEX(DKK!$K$5:$K$201,MATCH($BD51,DKK!$D$5:$D$201,0))</f>
        <v>1</v>
      </c>
      <c r="BM51" s="25" t="str">
        <f>INDEX(DKK!$L$5:$L$201,MATCH($BD51,DKK!$D$5:$D$201,0))</f>
        <v>MID</v>
      </c>
      <c r="BO51" s="8" t="s">
        <v>3</v>
      </c>
      <c r="BP51" s="8" t="s">
        <v>51</v>
      </c>
      <c r="BQ51" s="8" t="s">
        <v>52</v>
      </c>
      <c r="BR51" s="8" t="s">
        <v>0</v>
      </c>
      <c r="BS51" s="8" t="s">
        <v>229</v>
      </c>
      <c r="BT51" s="8" t="s">
        <v>555</v>
      </c>
      <c r="BU51" s="8" t="s">
        <v>554</v>
      </c>
      <c r="BV51" s="8" t="s">
        <v>556</v>
      </c>
      <c r="BW51" s="8" t="s">
        <v>557</v>
      </c>
      <c r="BX51" s="8" t="s">
        <v>558</v>
      </c>
      <c r="BY51" s="8" t="s">
        <v>559</v>
      </c>
      <c r="BZ51" s="8" t="s">
        <v>553</v>
      </c>
    </row>
    <row r="52" spans="3:78" x14ac:dyDescent="0.25">
      <c r="C52" s="9" t="str">
        <f>INDEX(SEK!$C$5:$C$200,MATCH($D52,SEK!$D$5:$D$200,0))</f>
        <v>IRS</v>
      </c>
      <c r="D52" s="9" t="str">
        <f>SEK!$D46</f>
        <v>SEKAB3S3Y=</v>
      </c>
      <c r="E52" s="25" t="str">
        <f>INDEX(SEK!$B$5:$B$200,MATCH($D52,SEK!$D$5:$D$200,0))</f>
        <v>3Y</v>
      </c>
      <c r="F52" s="25" t="str">
        <f>INDEX(SEK!$N$5:$N$200,MATCH($D52,SEK!$D$5:$D$200,0))</f>
        <v>3M</v>
      </c>
      <c r="G52" s="26">
        <f>INDEX(SEK!$O$5:$O$200,MATCH($D52,SEK!$D$5:$D$200,0))</f>
        <v>33637</v>
      </c>
      <c r="H52" s="25"/>
      <c r="I52" s="25">
        <f>INDEX(SEK!$H$5:$H$200,MATCH($D52,SEK!$D$5:$D$200,0))</f>
        <v>1</v>
      </c>
      <c r="J52" s="25">
        <f>INDEX(SEK!$I$5:$I$200,MATCH($D52,SEK!$D$5:$D$200,0))</f>
        <v>1</v>
      </c>
      <c r="K52" s="25">
        <f>INDEX(SEK!$J$5:$J$200,MATCH($D52,SEK!$D$5:$D$200,0))</f>
        <v>1</v>
      </c>
      <c r="L52" s="25">
        <f>INDEX(SEK!$K$5:$K$200,MATCH($D52,SEK!$D$5:$D$200,0))</f>
        <v>1</v>
      </c>
      <c r="M52" s="25" t="str">
        <f>INDEX(SEK!$L$5:$L$200,MATCH($D52,SEK!$D$5:$D$200,0))</f>
        <v>MID</v>
      </c>
      <c r="P52" s="9" t="str">
        <f>INDEX(USD!$C$5:$C$254,MATCH($Q52,USD!$D$5:$D$254,0))</f>
        <v>OIS</v>
      </c>
      <c r="Q52" s="9" t="str">
        <f>USD!$D52</f>
        <v>USDSROIS15M=FMD</v>
      </c>
      <c r="R52" s="25" t="str">
        <f>INDEX(USD!$B$5:$B$254,MATCH($Q52,USD!$D$5:$D$254,0))</f>
        <v>15M</v>
      </c>
      <c r="S52" s="25">
        <f>INDEX(USD!$N$5:$N$254,MATCH($Q52,USD!$D$5:$D$254,0))</f>
        <v>0</v>
      </c>
      <c r="T52" s="26">
        <f>INDEX(USD!$O$5:$O$254,MATCH($Q52,USD!$D$5:$D$254,0))</f>
        <v>43587</v>
      </c>
      <c r="U52" s="25"/>
      <c r="V52" s="25">
        <f>INDEX(USD!$H$5:$H$254,MATCH($Q52,USD!$D$5:$D$254,0))</f>
        <v>1</v>
      </c>
      <c r="W52" s="25">
        <f>INDEX(USD!$I$5:$I$254,MATCH($Q52,USD!$D$5:$D$254,0))</f>
        <v>1</v>
      </c>
      <c r="X52" s="25">
        <f>INDEX(USD!$J$5:$J$254,MATCH($Q52,USD!$D$5:$D$254,0))</f>
        <v>1</v>
      </c>
      <c r="Y52" s="25">
        <f>INDEX(USD!$K$5:$K$254,MATCH($Q52,USD!$D$5:$D$254,0))</f>
        <v>1</v>
      </c>
      <c r="Z52" s="25" t="str">
        <f>INDEX(USD!$L$5:$L$254,MATCH($Q52,USD!$D$5:$D$254,0))</f>
        <v>MID</v>
      </c>
      <c r="AP52" s="9" t="str">
        <f>INDEX(EUR!$C$5:$C$234,MATCH($AQ52,EUR!$D$5:$D$234,0))</f>
        <v>OIS</v>
      </c>
      <c r="AQ52" s="9" t="str">
        <f>EUR!$D52</f>
        <v>EUREST21M=</v>
      </c>
      <c r="AR52" s="25" t="str">
        <f>INDEX(EUR!$B$5:$B$234,MATCH($AQ52,EUR!$D$5:$D$234,0))</f>
        <v>21M</v>
      </c>
      <c r="AS52" s="25">
        <f>INDEX(EUR!$N$5:$N$234,MATCH($AQ52,EUR!$D$5:$D$234,0))</f>
        <v>0</v>
      </c>
      <c r="AT52" s="26">
        <f>INDEX(EUR!$O$5:$O$234,MATCH($AQ52,EUR!$D$5:$D$234,0))</f>
        <v>43734</v>
      </c>
      <c r="AU52" s="25"/>
      <c r="AV52" s="25">
        <f>INDEX(EUR!$H$5:$H$234,MATCH($AQ52,EUR!$D$5:$D$234,0))</f>
        <v>1</v>
      </c>
      <c r="AW52" s="25">
        <f>INDEX(EUR!$I$5:$I$234,MATCH($AQ52,EUR!$D$5:$D$234,0))</f>
        <v>1</v>
      </c>
      <c r="AX52" s="25">
        <f>INDEX(EUR!$J$5:$J$234,MATCH($AQ52,EUR!$D$5:$D$234,0))</f>
        <v>1</v>
      </c>
      <c r="AY52" s="25">
        <f>INDEX(EUR!$K$5:$K$234,MATCH($AQ52,EUR!$D$5:$D$234,0))</f>
        <v>1</v>
      </c>
      <c r="AZ52" s="25" t="str">
        <f>INDEX(EUR!$L$5:$L$234,MATCH($AQ52,EUR!$D$5:$D$234,0))</f>
        <v>MID</v>
      </c>
      <c r="BC52" s="9" t="str">
        <f>INDEX(DKK!$C$5:$C$201,MATCH($BD52,DKK!$D$5:$D$201,0))</f>
        <v>IRS</v>
      </c>
      <c r="BD52" s="9" t="str">
        <f>DKK!$D46</f>
        <v>DKKAB6C7Y=</v>
      </c>
      <c r="BE52" s="25" t="str">
        <f>INDEX(DKK!$B$5:$B$201,MATCH($BD52,DKK!$D$5:$D$201,0))</f>
        <v>7Y</v>
      </c>
      <c r="BF52" s="25" t="str">
        <f>INDEX(DKK!$N$5:$N$201,MATCH($BD52,DKK!$D$5:$D$201,0))</f>
        <v>6M</v>
      </c>
      <c r="BG52" s="26">
        <f>INDEX(DKK!$O$5:$O$201,MATCH($BD52,DKK!$D$5:$D$201,0))</f>
        <v>34001</v>
      </c>
      <c r="BH52" s="25"/>
      <c r="BI52" s="25">
        <f>INDEX(DKK!$H$5:$H$201,MATCH($BD52,DKK!$D$5:$D$201,0))</f>
        <v>1</v>
      </c>
      <c r="BJ52" s="25">
        <f>INDEX(DKK!$I$5:$I$201,MATCH($BD52,DKK!$D$5:$D$201,0))</f>
        <v>1</v>
      </c>
      <c r="BK52" s="25">
        <f>INDEX(DKK!$J$5:$J$201,MATCH($BD52,DKK!$D$5:$D$201,0))</f>
        <v>1</v>
      </c>
      <c r="BL52" s="25">
        <f>INDEX(DKK!$K$5:$K$201,MATCH($BD52,DKK!$D$5:$D$201,0))</f>
        <v>1</v>
      </c>
      <c r="BM52" s="25" t="str">
        <f>INDEX(DKK!$L$5:$L$201,MATCH($BD52,DKK!$D$5:$D$201,0))</f>
        <v>MID</v>
      </c>
      <c r="BP52" s="9" t="str">
        <f>INDEX(GBP!$C$5:$C$200,MATCH($BQ52,GBP!$D$5:$D$200,0))</f>
        <v>IRS</v>
      </c>
      <c r="BQ52" s="9" t="str">
        <f>GBP!$D46</f>
        <v>GBPSB6L1Y=</v>
      </c>
      <c r="BR52" s="25" t="str">
        <f>INDEX(GBP!$B$5:$B$200,MATCH($BQ52,GBP!$D$5:$D$200,0))</f>
        <v>1Y</v>
      </c>
      <c r="BS52" s="25" t="str">
        <f>INDEX(GBP!$N$5:$N$200,MATCH($BQ52,GBP!$D$5:$D$200,0))</f>
        <v>6M</v>
      </c>
      <c r="BT52" s="26">
        <f>INDEX(GBP!$O$5:$O$200,MATCH($BQ52,GBP!$D$5:$D$200,0))</f>
        <v>42530</v>
      </c>
      <c r="BU52" s="25"/>
      <c r="BV52" s="25">
        <f>INDEX(GBP!$H$5:$H$200,MATCH($BQ52,GBP!$D$5:$D$200,0))</f>
        <v>1</v>
      </c>
      <c r="BW52" s="25">
        <f>INDEX(GBP!$I$5:$I$200,MATCH($BQ52,GBP!$D$5:$D$200,0))</f>
        <v>1</v>
      </c>
      <c r="BX52" s="25">
        <f>INDEX(GBP!$J$5:$J$200,MATCH($BQ52,GBP!$D$5:$D$200,0))</f>
        <v>1</v>
      </c>
      <c r="BY52" s="25">
        <f>INDEX(GBP!$K$5:$K$200,MATCH($BQ52,GBP!$D$5:$D$200,0))</f>
        <v>1</v>
      </c>
      <c r="BZ52" s="25" t="str">
        <f>INDEX(GBP!$L$5:$L$200,MATCH($BQ52,GBP!$D$5:$D$200,0))</f>
        <v>MID</v>
      </c>
    </row>
    <row r="53" spans="3:78" x14ac:dyDescent="0.25">
      <c r="C53" s="9" t="str">
        <f>INDEX(SEK!$C$5:$C$200,MATCH($D53,SEK!$D$5:$D$200,0))</f>
        <v>IRS</v>
      </c>
      <c r="D53" s="9" t="str">
        <f>SEK!$D47</f>
        <v>SEKAB3S4Y=</v>
      </c>
      <c r="E53" s="25" t="str">
        <f>INDEX(SEK!$B$5:$B$200,MATCH($D53,SEK!$D$5:$D$200,0))</f>
        <v>4Y</v>
      </c>
      <c r="F53" s="25" t="str">
        <f>INDEX(SEK!$N$5:$N$200,MATCH($D53,SEK!$D$5:$D$200,0))</f>
        <v>3M</v>
      </c>
      <c r="G53" s="26">
        <f>INDEX(SEK!$O$5:$O$200,MATCH($D53,SEK!$D$5:$D$200,0))</f>
        <v>33637</v>
      </c>
      <c r="H53" s="25"/>
      <c r="I53" s="25">
        <f>INDEX(SEK!$H$5:$H$200,MATCH($D53,SEK!$D$5:$D$200,0))</f>
        <v>1</v>
      </c>
      <c r="J53" s="25">
        <f>INDEX(SEK!$I$5:$I$200,MATCH($D53,SEK!$D$5:$D$200,0))</f>
        <v>1</v>
      </c>
      <c r="K53" s="25">
        <f>INDEX(SEK!$J$5:$J$200,MATCH($D53,SEK!$D$5:$D$200,0))</f>
        <v>1</v>
      </c>
      <c r="L53" s="25">
        <f>INDEX(SEK!$K$5:$K$200,MATCH($D53,SEK!$D$5:$D$200,0))</f>
        <v>1</v>
      </c>
      <c r="M53" s="25" t="str">
        <f>INDEX(SEK!$L$5:$L$200,MATCH($D53,SEK!$D$5:$D$200,0))</f>
        <v>MID</v>
      </c>
      <c r="P53" s="9" t="str">
        <f>INDEX(USD!$C$5:$C$254,MATCH($Q53,USD!$D$5:$D$254,0))</f>
        <v>OIS</v>
      </c>
      <c r="Q53" s="9" t="str">
        <f>USD!$D53</f>
        <v>USDSROIS16M=FMD</v>
      </c>
      <c r="R53" s="25" t="str">
        <f>INDEX(USD!$B$5:$B$254,MATCH($Q53,USD!$D$5:$D$254,0))</f>
        <v>16M</v>
      </c>
      <c r="S53" s="25">
        <f>INDEX(USD!$N$5:$N$254,MATCH($Q53,USD!$D$5:$D$254,0))</f>
        <v>0</v>
      </c>
      <c r="T53" s="26">
        <f>INDEX(USD!$O$5:$O$254,MATCH($Q53,USD!$D$5:$D$254,0))</f>
        <v>43650</v>
      </c>
      <c r="U53" s="25"/>
      <c r="V53" s="25">
        <f>INDEX(USD!$H$5:$H$254,MATCH($Q53,USD!$D$5:$D$254,0))</f>
        <v>1</v>
      </c>
      <c r="W53" s="25">
        <f>INDEX(USD!$I$5:$I$254,MATCH($Q53,USD!$D$5:$D$254,0))</f>
        <v>1</v>
      </c>
      <c r="X53" s="25">
        <f>INDEX(USD!$J$5:$J$254,MATCH($Q53,USD!$D$5:$D$254,0))</f>
        <v>1</v>
      </c>
      <c r="Y53" s="25">
        <f>INDEX(USD!$K$5:$K$254,MATCH($Q53,USD!$D$5:$D$254,0))</f>
        <v>1</v>
      </c>
      <c r="Z53" s="25" t="str">
        <f>INDEX(USD!$L$5:$L$254,MATCH($Q53,USD!$D$5:$D$254,0))</f>
        <v>MID</v>
      </c>
      <c r="AP53" s="9" t="str">
        <f>INDEX(EUR!$C$5:$C$234,MATCH($AQ53,EUR!$D$5:$D$234,0))</f>
        <v>OIS</v>
      </c>
      <c r="AQ53" s="9" t="str">
        <f>EUR!$D53</f>
        <v>EUREST2Y=</v>
      </c>
      <c r="AR53" s="25" t="str">
        <f>INDEX(EUR!$B$5:$B$234,MATCH($AQ53,EUR!$D$5:$D$234,0))</f>
        <v>2Y</v>
      </c>
      <c r="AS53" s="25">
        <f>INDEX(EUR!$N$5:$N$234,MATCH($AQ53,EUR!$D$5:$D$234,0))</f>
        <v>0</v>
      </c>
      <c r="AT53" s="26">
        <f>INDEX(EUR!$O$5:$O$234,MATCH($AQ53,EUR!$D$5:$D$234,0))</f>
        <v>43734</v>
      </c>
      <c r="AU53" s="25"/>
      <c r="AV53" s="25">
        <f>INDEX(EUR!$H$5:$H$234,MATCH($AQ53,EUR!$D$5:$D$234,0))</f>
        <v>1</v>
      </c>
      <c r="AW53" s="25">
        <f>INDEX(EUR!$I$5:$I$234,MATCH($AQ53,EUR!$D$5:$D$234,0))</f>
        <v>1</v>
      </c>
      <c r="AX53" s="25">
        <f>INDEX(EUR!$J$5:$J$234,MATCH($AQ53,EUR!$D$5:$D$234,0))</f>
        <v>1</v>
      </c>
      <c r="AY53" s="25">
        <f>INDEX(EUR!$K$5:$K$234,MATCH($AQ53,EUR!$D$5:$D$234,0))</f>
        <v>1</v>
      </c>
      <c r="AZ53" s="25" t="str">
        <f>INDEX(EUR!$L$5:$L$234,MATCH($AQ53,EUR!$D$5:$D$234,0))</f>
        <v>MID</v>
      </c>
      <c r="BC53" s="9" t="str">
        <f>INDEX(DKK!$C$5:$C$201,MATCH($BD53,DKK!$D$5:$D$201,0))</f>
        <v>IRS</v>
      </c>
      <c r="BD53" s="9" t="str">
        <f>DKK!$D47</f>
        <v>DKKAB6C8Y=</v>
      </c>
      <c r="BE53" s="25" t="str">
        <f>INDEX(DKK!$B$5:$B$201,MATCH($BD53,DKK!$D$5:$D$201,0))</f>
        <v>8Y</v>
      </c>
      <c r="BF53" s="25" t="str">
        <f>INDEX(DKK!$N$5:$N$201,MATCH($BD53,DKK!$D$5:$D$201,0))</f>
        <v>6M</v>
      </c>
      <c r="BG53" s="26">
        <f>INDEX(DKK!$O$5:$O$201,MATCH($BD53,DKK!$D$5:$D$201,0))</f>
        <v>35102</v>
      </c>
      <c r="BH53" s="25"/>
      <c r="BI53" s="25">
        <f>INDEX(DKK!$H$5:$H$201,MATCH($BD53,DKK!$D$5:$D$201,0))</f>
        <v>1</v>
      </c>
      <c r="BJ53" s="25">
        <f>INDEX(DKK!$I$5:$I$201,MATCH($BD53,DKK!$D$5:$D$201,0))</f>
        <v>1</v>
      </c>
      <c r="BK53" s="25">
        <f>INDEX(DKK!$J$5:$J$201,MATCH($BD53,DKK!$D$5:$D$201,0))</f>
        <v>1</v>
      </c>
      <c r="BL53" s="25">
        <f>INDEX(DKK!$K$5:$K$201,MATCH($BD53,DKK!$D$5:$D$201,0))</f>
        <v>1</v>
      </c>
      <c r="BM53" s="25" t="str">
        <f>INDEX(DKK!$L$5:$L$201,MATCH($BD53,DKK!$D$5:$D$201,0))</f>
        <v>MID</v>
      </c>
      <c r="BP53" s="9" t="str">
        <f>INDEX(GBP!$C$5:$C$200,MATCH($BQ53,GBP!$D$5:$D$200,0))</f>
        <v>IRS</v>
      </c>
      <c r="BQ53" s="9" t="str">
        <f>GBP!$D47</f>
        <v>GBPSB6L2Y=</v>
      </c>
      <c r="BR53" s="25" t="str">
        <f>INDEX(GBP!$B$5:$B$200,MATCH($BQ53,GBP!$D$5:$D$200,0))</f>
        <v>2Y</v>
      </c>
      <c r="BS53" s="25" t="str">
        <f>INDEX(GBP!$N$5:$N$200,MATCH($BQ53,GBP!$D$5:$D$200,0))</f>
        <v>6M</v>
      </c>
      <c r="BT53" s="26">
        <f>INDEX(GBP!$O$5:$O$200,MATCH($BQ53,GBP!$D$5:$D$200,0))</f>
        <v>32875</v>
      </c>
      <c r="BU53" s="25"/>
      <c r="BV53" s="25">
        <f>INDEX(GBP!$H$5:$H$200,MATCH($BQ53,GBP!$D$5:$D$200,0))</f>
        <v>1</v>
      </c>
      <c r="BW53" s="25">
        <f>INDEX(GBP!$I$5:$I$200,MATCH($BQ53,GBP!$D$5:$D$200,0))</f>
        <v>1</v>
      </c>
      <c r="BX53" s="25">
        <f>INDEX(GBP!$J$5:$J$200,MATCH($BQ53,GBP!$D$5:$D$200,0))</f>
        <v>1</v>
      </c>
      <c r="BY53" s="25">
        <f>INDEX(GBP!$K$5:$K$200,MATCH($BQ53,GBP!$D$5:$D$200,0))</f>
        <v>1</v>
      </c>
      <c r="BZ53" s="25" t="str">
        <f>INDEX(GBP!$L$5:$L$200,MATCH($BQ53,GBP!$D$5:$D$200,0))</f>
        <v>MID</v>
      </c>
    </row>
    <row r="54" spans="3:78" x14ac:dyDescent="0.25">
      <c r="C54" s="9" t="str">
        <f>INDEX(SEK!$C$5:$C$200,MATCH($D54,SEK!$D$5:$D$200,0))</f>
        <v>IRS</v>
      </c>
      <c r="D54" s="9" t="str">
        <f>SEK!$D48</f>
        <v>SEKAB3S5Y=</v>
      </c>
      <c r="E54" s="25" t="str">
        <f>INDEX(SEK!$B$5:$B$200,MATCH($D54,SEK!$D$5:$D$200,0))</f>
        <v>5Y</v>
      </c>
      <c r="F54" s="25" t="str">
        <f>INDEX(SEK!$N$5:$N$200,MATCH($D54,SEK!$D$5:$D$200,0))</f>
        <v>3M</v>
      </c>
      <c r="G54" s="26">
        <f>INDEX(SEK!$O$5:$O$200,MATCH($D54,SEK!$D$5:$D$200,0))</f>
        <v>33637</v>
      </c>
      <c r="H54" s="25"/>
      <c r="I54" s="25">
        <f>INDEX(SEK!$H$5:$H$200,MATCH($D54,SEK!$D$5:$D$200,0))</f>
        <v>1</v>
      </c>
      <c r="J54" s="25">
        <f>INDEX(SEK!$I$5:$I$200,MATCH($D54,SEK!$D$5:$D$200,0))</f>
        <v>1</v>
      </c>
      <c r="K54" s="25">
        <f>INDEX(SEK!$J$5:$J$200,MATCH($D54,SEK!$D$5:$D$200,0))</f>
        <v>1</v>
      </c>
      <c r="L54" s="25">
        <f>INDEX(SEK!$K$5:$K$200,MATCH($D54,SEK!$D$5:$D$200,0))</f>
        <v>1</v>
      </c>
      <c r="M54" s="25" t="str">
        <f>INDEX(SEK!$L$5:$L$200,MATCH($D54,SEK!$D$5:$D$200,0))</f>
        <v>MID</v>
      </c>
      <c r="P54" s="9" t="str">
        <f>INDEX(USD!$C$5:$C$254,MATCH($Q54,USD!$D$5:$D$254,0))</f>
        <v>OIS</v>
      </c>
      <c r="Q54" s="9" t="str">
        <f>USD!$D54</f>
        <v>USDSROIS17M=FMD</v>
      </c>
      <c r="R54" s="25" t="str">
        <f>INDEX(USD!$B$5:$B$254,MATCH($Q54,USD!$D$5:$D$254,0))</f>
        <v>17M</v>
      </c>
      <c r="S54" s="25">
        <f>INDEX(USD!$N$5:$N$254,MATCH($Q54,USD!$D$5:$D$254,0))</f>
        <v>0</v>
      </c>
      <c r="T54" s="26">
        <f>INDEX(USD!$O$5:$O$254,MATCH($Q54,USD!$D$5:$D$254,0))</f>
        <v>43650</v>
      </c>
      <c r="U54" s="25"/>
      <c r="V54" s="25">
        <f>INDEX(USD!$H$5:$H$254,MATCH($Q54,USD!$D$5:$D$254,0))</f>
        <v>1</v>
      </c>
      <c r="W54" s="25">
        <f>INDEX(USD!$I$5:$I$254,MATCH($Q54,USD!$D$5:$D$254,0))</f>
        <v>1</v>
      </c>
      <c r="X54" s="25">
        <f>INDEX(USD!$J$5:$J$254,MATCH($Q54,USD!$D$5:$D$254,0))</f>
        <v>1</v>
      </c>
      <c r="Y54" s="25">
        <f>INDEX(USD!$K$5:$K$254,MATCH($Q54,USD!$D$5:$D$254,0))</f>
        <v>1</v>
      </c>
      <c r="Z54" s="25" t="str">
        <f>INDEX(USD!$L$5:$L$254,MATCH($Q54,USD!$D$5:$D$254,0))</f>
        <v>MID</v>
      </c>
      <c r="AP54" s="9" t="str">
        <f>INDEX(EUR!$C$5:$C$234,MATCH($AQ54,EUR!$D$5:$D$234,0))</f>
        <v>OIS</v>
      </c>
      <c r="AQ54" s="9" t="str">
        <f>EUR!$D54</f>
        <v>EUREST3Y=</v>
      </c>
      <c r="AR54" s="25" t="str">
        <f>INDEX(EUR!$B$5:$B$234,MATCH($AQ54,EUR!$D$5:$D$234,0))</f>
        <v>3Y</v>
      </c>
      <c r="AS54" s="25">
        <f>INDEX(EUR!$N$5:$N$234,MATCH($AQ54,EUR!$D$5:$D$234,0))</f>
        <v>0</v>
      </c>
      <c r="AT54" s="26">
        <f>INDEX(EUR!$O$5:$O$234,MATCH($AQ54,EUR!$D$5:$D$234,0))</f>
        <v>43734</v>
      </c>
      <c r="AU54" s="25"/>
      <c r="AV54" s="25">
        <f>INDEX(EUR!$H$5:$H$234,MATCH($AQ54,EUR!$D$5:$D$234,0))</f>
        <v>1</v>
      </c>
      <c r="AW54" s="25">
        <f>INDEX(EUR!$I$5:$I$234,MATCH($AQ54,EUR!$D$5:$D$234,0))</f>
        <v>1</v>
      </c>
      <c r="AX54" s="25">
        <f>INDEX(EUR!$J$5:$J$234,MATCH($AQ54,EUR!$D$5:$D$234,0))</f>
        <v>1</v>
      </c>
      <c r="AY54" s="25">
        <f>INDEX(EUR!$K$5:$K$234,MATCH($AQ54,EUR!$D$5:$D$234,0))</f>
        <v>1</v>
      </c>
      <c r="AZ54" s="25" t="str">
        <f>INDEX(EUR!$L$5:$L$234,MATCH($AQ54,EUR!$D$5:$D$234,0))</f>
        <v>MID</v>
      </c>
      <c r="BC54" s="9" t="str">
        <f>INDEX(DKK!$C$5:$C$201,MATCH($BD54,DKK!$D$5:$D$201,0))</f>
        <v>IRS</v>
      </c>
      <c r="BD54" s="9" t="str">
        <f>DKK!$D48</f>
        <v>DKKAB6C9Y=</v>
      </c>
      <c r="BE54" s="25" t="str">
        <f>INDEX(DKK!$B$5:$B$201,MATCH($BD54,DKK!$D$5:$D$201,0))</f>
        <v>9Y</v>
      </c>
      <c r="BF54" s="25" t="str">
        <f>INDEX(DKK!$N$5:$N$201,MATCH($BD54,DKK!$D$5:$D$201,0))</f>
        <v>6M</v>
      </c>
      <c r="BG54" s="26">
        <f>INDEX(DKK!$O$5:$O$201,MATCH($BD54,DKK!$D$5:$D$201,0))</f>
        <v>35102</v>
      </c>
      <c r="BH54" s="25"/>
      <c r="BI54" s="25">
        <f>INDEX(DKK!$H$5:$H$201,MATCH($BD54,DKK!$D$5:$D$201,0))</f>
        <v>1</v>
      </c>
      <c r="BJ54" s="25">
        <f>INDEX(DKK!$I$5:$I$201,MATCH($BD54,DKK!$D$5:$D$201,0))</f>
        <v>1</v>
      </c>
      <c r="BK54" s="25">
        <f>INDEX(DKK!$J$5:$J$201,MATCH($BD54,DKK!$D$5:$D$201,0))</f>
        <v>1</v>
      </c>
      <c r="BL54" s="25">
        <f>INDEX(DKK!$K$5:$K$201,MATCH($BD54,DKK!$D$5:$D$201,0))</f>
        <v>1</v>
      </c>
      <c r="BM54" s="25" t="str">
        <f>INDEX(DKK!$L$5:$L$201,MATCH($BD54,DKK!$D$5:$D$201,0))</f>
        <v>MID</v>
      </c>
      <c r="BP54" s="9" t="str">
        <f>INDEX(GBP!$C$5:$C$200,MATCH($BQ54,GBP!$D$5:$D$200,0))</f>
        <v>IRS</v>
      </c>
      <c r="BQ54" s="9" t="str">
        <f>GBP!$D48</f>
        <v>GBPSB6L3Y=</v>
      </c>
      <c r="BR54" s="25" t="str">
        <f>INDEX(GBP!$B$5:$B$200,MATCH($BQ54,GBP!$D$5:$D$200,0))</f>
        <v>3Y</v>
      </c>
      <c r="BS54" s="25" t="str">
        <f>INDEX(GBP!$N$5:$N$200,MATCH($BQ54,GBP!$D$5:$D$200,0))</f>
        <v>6M</v>
      </c>
      <c r="BT54" s="26">
        <f>INDEX(GBP!$O$5:$O$200,MATCH($BQ54,GBP!$D$5:$D$200,0))</f>
        <v>32875</v>
      </c>
      <c r="BU54" s="25"/>
      <c r="BV54" s="25">
        <f>INDEX(GBP!$H$5:$H$200,MATCH($BQ54,GBP!$D$5:$D$200,0))</f>
        <v>1</v>
      </c>
      <c r="BW54" s="25">
        <f>INDEX(GBP!$I$5:$I$200,MATCH($BQ54,GBP!$D$5:$D$200,0))</f>
        <v>1</v>
      </c>
      <c r="BX54" s="25">
        <f>INDEX(GBP!$J$5:$J$200,MATCH($BQ54,GBP!$D$5:$D$200,0))</f>
        <v>1</v>
      </c>
      <c r="BY54" s="25">
        <f>INDEX(GBP!$K$5:$K$200,MATCH($BQ54,GBP!$D$5:$D$200,0))</f>
        <v>1</v>
      </c>
      <c r="BZ54" s="25" t="str">
        <f>INDEX(GBP!$L$5:$L$200,MATCH($BQ54,GBP!$D$5:$D$200,0))</f>
        <v>MID</v>
      </c>
    </row>
    <row r="55" spans="3:78" x14ac:dyDescent="0.25">
      <c r="C55" s="9" t="str">
        <f>INDEX(SEK!$C$5:$C$200,MATCH($D55,SEK!$D$5:$D$200,0))</f>
        <v>IRS</v>
      </c>
      <c r="D55" s="9" t="str">
        <f>SEK!$D49</f>
        <v>SEKAB3S6Y=</v>
      </c>
      <c r="E55" s="25" t="str">
        <f>INDEX(SEK!$B$5:$B$200,MATCH($D55,SEK!$D$5:$D$200,0))</f>
        <v>6Y</v>
      </c>
      <c r="F55" s="25" t="str">
        <f>INDEX(SEK!$N$5:$N$200,MATCH($D55,SEK!$D$5:$D$200,0))</f>
        <v>3M</v>
      </c>
      <c r="G55" s="26">
        <f>INDEX(SEK!$O$5:$O$200,MATCH($D55,SEK!$D$5:$D$200,0))</f>
        <v>35655</v>
      </c>
      <c r="H55" s="25"/>
      <c r="I55" s="25">
        <f>INDEX(SEK!$H$5:$H$200,MATCH($D55,SEK!$D$5:$D$200,0))</f>
        <v>1</v>
      </c>
      <c r="J55" s="25">
        <f>INDEX(SEK!$I$5:$I$200,MATCH($D55,SEK!$D$5:$D$200,0))</f>
        <v>1</v>
      </c>
      <c r="K55" s="25">
        <f>INDEX(SEK!$J$5:$J$200,MATCH($D55,SEK!$D$5:$D$200,0))</f>
        <v>1</v>
      </c>
      <c r="L55" s="25">
        <f>INDEX(SEK!$K$5:$K$200,MATCH($D55,SEK!$D$5:$D$200,0))</f>
        <v>1</v>
      </c>
      <c r="M55" s="25" t="str">
        <f>INDEX(SEK!$L$5:$L$200,MATCH($D55,SEK!$D$5:$D$200,0))</f>
        <v>MID</v>
      </c>
      <c r="P55" s="9" t="str">
        <f>INDEX(USD!$C$5:$C$254,MATCH($Q55,USD!$D$5:$D$254,0))</f>
        <v>OIS</v>
      </c>
      <c r="Q55" s="9" t="str">
        <f>USD!$D55</f>
        <v>USDSROIS18M=FMD</v>
      </c>
      <c r="R55" s="25" t="str">
        <f>INDEX(USD!$B$5:$B$254,MATCH($Q55,USD!$D$5:$D$254,0))</f>
        <v>18M</v>
      </c>
      <c r="S55" s="25">
        <f>INDEX(USD!$N$5:$N$254,MATCH($Q55,USD!$D$5:$D$254,0))</f>
        <v>0</v>
      </c>
      <c r="T55" s="26">
        <f>INDEX(USD!$O$5:$O$254,MATCH($Q55,USD!$D$5:$D$254,0))</f>
        <v>43587</v>
      </c>
      <c r="U55" s="25"/>
      <c r="V55" s="25">
        <f>INDEX(USD!$H$5:$H$254,MATCH($Q55,USD!$D$5:$D$254,0))</f>
        <v>1</v>
      </c>
      <c r="W55" s="25">
        <f>INDEX(USD!$I$5:$I$254,MATCH($Q55,USD!$D$5:$D$254,0))</f>
        <v>1</v>
      </c>
      <c r="X55" s="25">
        <f>INDEX(USD!$J$5:$J$254,MATCH($Q55,USD!$D$5:$D$254,0))</f>
        <v>1</v>
      </c>
      <c r="Y55" s="25">
        <f>INDEX(USD!$K$5:$K$254,MATCH($Q55,USD!$D$5:$D$254,0))</f>
        <v>1</v>
      </c>
      <c r="Z55" s="25" t="str">
        <f>INDEX(USD!$L$5:$L$254,MATCH($Q55,USD!$D$5:$D$254,0))</f>
        <v>MID</v>
      </c>
      <c r="AP55" s="9" t="str">
        <f>INDEX(EUR!$C$5:$C$234,MATCH($AQ55,EUR!$D$5:$D$234,0))</f>
        <v>OIS</v>
      </c>
      <c r="AQ55" s="9" t="str">
        <f>EUR!$D55</f>
        <v>EUREST4Y=</v>
      </c>
      <c r="AR55" s="25" t="str">
        <f>INDEX(EUR!$B$5:$B$234,MATCH($AQ55,EUR!$D$5:$D$234,0))</f>
        <v>4Y</v>
      </c>
      <c r="AS55" s="25">
        <f>INDEX(EUR!$N$5:$N$234,MATCH($AQ55,EUR!$D$5:$D$234,0))</f>
        <v>0</v>
      </c>
      <c r="AT55" s="26">
        <f>INDEX(EUR!$O$5:$O$234,MATCH($AQ55,EUR!$D$5:$D$234,0))</f>
        <v>43734</v>
      </c>
      <c r="AU55" s="25"/>
      <c r="AV55" s="25">
        <f>INDEX(EUR!$H$5:$H$234,MATCH($AQ55,EUR!$D$5:$D$234,0))</f>
        <v>1</v>
      </c>
      <c r="AW55" s="25">
        <f>INDEX(EUR!$I$5:$I$234,MATCH($AQ55,EUR!$D$5:$D$234,0))</f>
        <v>1</v>
      </c>
      <c r="AX55" s="25">
        <f>INDEX(EUR!$J$5:$J$234,MATCH($AQ55,EUR!$D$5:$D$234,0))</f>
        <v>1</v>
      </c>
      <c r="AY55" s="25">
        <f>INDEX(EUR!$K$5:$K$234,MATCH($AQ55,EUR!$D$5:$D$234,0))</f>
        <v>1</v>
      </c>
      <c r="AZ55" s="25" t="str">
        <f>INDEX(EUR!$L$5:$L$234,MATCH($AQ55,EUR!$D$5:$D$234,0))</f>
        <v>MID</v>
      </c>
      <c r="BC55" s="9" t="str">
        <f>INDEX(DKK!$C$5:$C$201,MATCH($BD55,DKK!$D$5:$D$201,0))</f>
        <v>IRS</v>
      </c>
      <c r="BD55" s="9" t="str">
        <f>DKK!$D49</f>
        <v>DKKAB6C10Y=</v>
      </c>
      <c r="BE55" s="25" t="str">
        <f>INDEX(DKK!$B$5:$B$201,MATCH($BD55,DKK!$D$5:$D$201,0))</f>
        <v>10Y</v>
      </c>
      <c r="BF55" s="25" t="str">
        <f>INDEX(DKK!$N$5:$N$201,MATCH($BD55,DKK!$D$5:$D$201,0))</f>
        <v>6M</v>
      </c>
      <c r="BG55" s="26">
        <f>INDEX(DKK!$O$5:$O$201,MATCH($BD55,DKK!$D$5:$D$201,0))</f>
        <v>34001</v>
      </c>
      <c r="BH55" s="25"/>
      <c r="BI55" s="25">
        <f>INDEX(DKK!$H$5:$H$201,MATCH($BD55,DKK!$D$5:$D$201,0))</f>
        <v>1</v>
      </c>
      <c r="BJ55" s="25">
        <f>INDEX(DKK!$I$5:$I$201,MATCH($BD55,DKK!$D$5:$D$201,0))</f>
        <v>1</v>
      </c>
      <c r="BK55" s="25">
        <f>INDEX(DKK!$J$5:$J$201,MATCH($BD55,DKK!$D$5:$D$201,0))</f>
        <v>1</v>
      </c>
      <c r="BL55" s="25">
        <f>INDEX(DKK!$K$5:$K$201,MATCH($BD55,DKK!$D$5:$D$201,0))</f>
        <v>1</v>
      </c>
      <c r="BM55" s="25" t="str">
        <f>INDEX(DKK!$L$5:$L$201,MATCH($BD55,DKK!$D$5:$D$201,0))</f>
        <v>MID</v>
      </c>
      <c r="BP55" s="9" t="str">
        <f>INDEX(GBP!$C$5:$C$200,MATCH($BQ55,GBP!$D$5:$D$200,0))</f>
        <v>IRS</v>
      </c>
      <c r="BQ55" s="9" t="str">
        <f>GBP!$D49</f>
        <v>GBPSB6L4Y=</v>
      </c>
      <c r="BR55" s="25" t="str">
        <f>INDEX(GBP!$B$5:$B$200,MATCH($BQ55,GBP!$D$5:$D$200,0))</f>
        <v>4Y</v>
      </c>
      <c r="BS55" s="25" t="str">
        <f>INDEX(GBP!$N$5:$N$200,MATCH($BQ55,GBP!$D$5:$D$200,0))</f>
        <v>6M</v>
      </c>
      <c r="BT55" s="26">
        <f>INDEX(GBP!$O$5:$O$200,MATCH($BQ55,GBP!$D$5:$D$200,0))</f>
        <v>32875</v>
      </c>
      <c r="BU55" s="25"/>
      <c r="BV55" s="25">
        <f>INDEX(GBP!$H$5:$H$200,MATCH($BQ55,GBP!$D$5:$D$200,0))</f>
        <v>1</v>
      </c>
      <c r="BW55" s="25">
        <f>INDEX(GBP!$I$5:$I$200,MATCH($BQ55,GBP!$D$5:$D$200,0))</f>
        <v>1</v>
      </c>
      <c r="BX55" s="25">
        <f>INDEX(GBP!$J$5:$J$200,MATCH($BQ55,GBP!$D$5:$D$200,0))</f>
        <v>1</v>
      </c>
      <c r="BY55" s="25">
        <f>INDEX(GBP!$K$5:$K$200,MATCH($BQ55,GBP!$D$5:$D$200,0))</f>
        <v>1</v>
      </c>
      <c r="BZ55" s="25" t="str">
        <f>INDEX(GBP!$L$5:$L$200,MATCH($BQ55,GBP!$D$5:$D$200,0))</f>
        <v>MID</v>
      </c>
    </row>
    <row r="56" spans="3:78" x14ac:dyDescent="0.25">
      <c r="C56" s="9" t="str">
        <f>INDEX(SEK!$C$5:$C$200,MATCH($D56,SEK!$D$5:$D$200,0))</f>
        <v>IRS</v>
      </c>
      <c r="D56" s="9" t="str">
        <f>SEK!$D50</f>
        <v>SEKAB3S7Y=</v>
      </c>
      <c r="E56" s="25" t="str">
        <f>INDEX(SEK!$B$5:$B$200,MATCH($D56,SEK!$D$5:$D$200,0))</f>
        <v>7Y</v>
      </c>
      <c r="F56" s="25" t="str">
        <f>INDEX(SEK!$N$5:$N$200,MATCH($D56,SEK!$D$5:$D$200,0))</f>
        <v>3M</v>
      </c>
      <c r="G56" s="26">
        <f>INDEX(SEK!$O$5:$O$200,MATCH($D56,SEK!$D$5:$D$200,0))</f>
        <v>33637</v>
      </c>
      <c r="H56" s="25"/>
      <c r="I56" s="25">
        <f>INDEX(SEK!$H$5:$H$200,MATCH($D56,SEK!$D$5:$D$200,0))</f>
        <v>1</v>
      </c>
      <c r="J56" s="25">
        <f>INDEX(SEK!$I$5:$I$200,MATCH($D56,SEK!$D$5:$D$200,0))</f>
        <v>1</v>
      </c>
      <c r="K56" s="25">
        <f>INDEX(SEK!$J$5:$J$200,MATCH($D56,SEK!$D$5:$D$200,0))</f>
        <v>1</v>
      </c>
      <c r="L56" s="25">
        <f>INDEX(SEK!$K$5:$K$200,MATCH($D56,SEK!$D$5:$D$200,0))</f>
        <v>1</v>
      </c>
      <c r="M56" s="25" t="str">
        <f>INDEX(SEK!$L$5:$L$200,MATCH($D56,SEK!$D$5:$D$200,0))</f>
        <v>MID</v>
      </c>
      <c r="P56" s="9" t="str">
        <f>INDEX(USD!$C$5:$C$254,MATCH($Q56,USD!$D$5:$D$254,0))</f>
        <v>OIS</v>
      </c>
      <c r="Q56" s="9" t="str">
        <f>USD!$D56</f>
        <v>USDSROIS19M=FMD</v>
      </c>
      <c r="R56" s="25" t="str">
        <f>INDEX(USD!$B$5:$B$254,MATCH($Q56,USD!$D$5:$D$254,0))</f>
        <v>19M</v>
      </c>
      <c r="S56" s="25">
        <f>INDEX(USD!$N$5:$N$254,MATCH($Q56,USD!$D$5:$D$254,0))</f>
        <v>0</v>
      </c>
      <c r="T56" s="26">
        <f>INDEX(USD!$O$5:$O$254,MATCH($Q56,USD!$D$5:$D$254,0))</f>
        <v>43650</v>
      </c>
      <c r="U56" s="25"/>
      <c r="V56" s="25">
        <f>INDEX(USD!$H$5:$H$254,MATCH($Q56,USD!$D$5:$D$254,0))</f>
        <v>1</v>
      </c>
      <c r="W56" s="25">
        <f>INDEX(USD!$I$5:$I$254,MATCH($Q56,USD!$D$5:$D$254,0))</f>
        <v>1</v>
      </c>
      <c r="X56" s="25">
        <f>INDEX(USD!$J$5:$J$254,MATCH($Q56,USD!$D$5:$D$254,0))</f>
        <v>1</v>
      </c>
      <c r="Y56" s="25">
        <f>INDEX(USD!$K$5:$K$254,MATCH($Q56,USD!$D$5:$D$254,0))</f>
        <v>1</v>
      </c>
      <c r="Z56" s="25" t="str">
        <f>INDEX(USD!$L$5:$L$254,MATCH($Q56,USD!$D$5:$D$254,0))</f>
        <v>MID</v>
      </c>
      <c r="AP56" s="9" t="str">
        <f>INDEX(EUR!$C$5:$C$234,MATCH($AQ56,EUR!$D$5:$D$234,0))</f>
        <v>OIS</v>
      </c>
      <c r="AQ56" s="9" t="str">
        <f>EUR!$D56</f>
        <v>EUREST5Y=</v>
      </c>
      <c r="AR56" s="25" t="str">
        <f>INDEX(EUR!$B$5:$B$234,MATCH($AQ56,EUR!$D$5:$D$234,0))</f>
        <v>5Y</v>
      </c>
      <c r="AS56" s="25">
        <f>INDEX(EUR!$N$5:$N$234,MATCH($AQ56,EUR!$D$5:$D$234,0))</f>
        <v>0</v>
      </c>
      <c r="AT56" s="26">
        <f>INDEX(EUR!$O$5:$O$234,MATCH($AQ56,EUR!$D$5:$D$234,0))</f>
        <v>43734</v>
      </c>
      <c r="AU56" s="25"/>
      <c r="AV56" s="25">
        <f>INDEX(EUR!$H$5:$H$234,MATCH($AQ56,EUR!$D$5:$D$234,0))</f>
        <v>1</v>
      </c>
      <c r="AW56" s="25">
        <f>INDEX(EUR!$I$5:$I$234,MATCH($AQ56,EUR!$D$5:$D$234,0))</f>
        <v>1</v>
      </c>
      <c r="AX56" s="25">
        <f>INDEX(EUR!$J$5:$J$234,MATCH($AQ56,EUR!$D$5:$D$234,0))</f>
        <v>1</v>
      </c>
      <c r="AY56" s="25">
        <f>INDEX(EUR!$K$5:$K$234,MATCH($AQ56,EUR!$D$5:$D$234,0))</f>
        <v>1</v>
      </c>
      <c r="AZ56" s="25" t="str">
        <f>INDEX(EUR!$L$5:$L$234,MATCH($AQ56,EUR!$D$5:$D$234,0))</f>
        <v>MID</v>
      </c>
      <c r="BC56" s="9" t="str">
        <f>INDEX(DKK!$C$5:$C$201,MATCH($BD56,DKK!$D$5:$D$201,0))</f>
        <v>IRS</v>
      </c>
      <c r="BD56" s="9" t="str">
        <f>DKK!$D50</f>
        <v>DKKAB6C12Y=</v>
      </c>
      <c r="BE56" s="25" t="str">
        <f>INDEX(DKK!$B$5:$B$201,MATCH($BD56,DKK!$D$5:$D$201,0))</f>
        <v>12Y</v>
      </c>
      <c r="BF56" s="25" t="str">
        <f>INDEX(DKK!$N$5:$N$201,MATCH($BD56,DKK!$D$5:$D$201,0))</f>
        <v>6M</v>
      </c>
      <c r="BG56" s="26">
        <f>INDEX(DKK!$O$5:$O$201,MATCH($BD56,DKK!$D$5:$D$201,0))</f>
        <v>39703</v>
      </c>
      <c r="BH56" s="25"/>
      <c r="BI56" s="25">
        <f>INDEX(DKK!$H$5:$H$201,MATCH($BD56,DKK!$D$5:$D$201,0))</f>
        <v>1</v>
      </c>
      <c r="BJ56" s="25">
        <f>INDEX(DKK!$I$5:$I$201,MATCH($BD56,DKK!$D$5:$D$201,0))</f>
        <v>1</v>
      </c>
      <c r="BK56" s="25">
        <f>INDEX(DKK!$J$5:$J$201,MATCH($BD56,DKK!$D$5:$D$201,0))</f>
        <v>1</v>
      </c>
      <c r="BL56" s="25">
        <f>INDEX(DKK!$K$5:$K$201,MATCH($BD56,DKK!$D$5:$D$201,0))</f>
        <v>1</v>
      </c>
      <c r="BM56" s="25" t="str">
        <f>INDEX(DKK!$L$5:$L$201,MATCH($BD56,DKK!$D$5:$D$201,0))</f>
        <v>MID</v>
      </c>
      <c r="BP56" s="9" t="str">
        <f>INDEX(GBP!$C$5:$C$200,MATCH($BQ56,GBP!$D$5:$D$200,0))</f>
        <v>IRS</v>
      </c>
      <c r="BQ56" s="9" t="str">
        <f>GBP!$D50</f>
        <v>GBPSB6L5Y=</v>
      </c>
      <c r="BR56" s="25" t="str">
        <f>INDEX(GBP!$B$5:$B$200,MATCH($BQ56,GBP!$D$5:$D$200,0))</f>
        <v>5Y</v>
      </c>
      <c r="BS56" s="25" t="str">
        <f>INDEX(GBP!$N$5:$N$200,MATCH($BQ56,GBP!$D$5:$D$200,0))</f>
        <v>6M</v>
      </c>
      <c r="BT56" s="26">
        <f>INDEX(GBP!$O$5:$O$200,MATCH($BQ56,GBP!$D$5:$D$200,0))</f>
        <v>32875</v>
      </c>
      <c r="BU56" s="25"/>
      <c r="BV56" s="25">
        <f>INDEX(GBP!$H$5:$H$200,MATCH($BQ56,GBP!$D$5:$D$200,0))</f>
        <v>1</v>
      </c>
      <c r="BW56" s="25">
        <f>INDEX(GBP!$I$5:$I$200,MATCH($BQ56,GBP!$D$5:$D$200,0))</f>
        <v>1</v>
      </c>
      <c r="BX56" s="25">
        <f>INDEX(GBP!$J$5:$J$200,MATCH($BQ56,GBP!$D$5:$D$200,0))</f>
        <v>1</v>
      </c>
      <c r="BY56" s="25">
        <f>INDEX(GBP!$K$5:$K$200,MATCH($BQ56,GBP!$D$5:$D$200,0))</f>
        <v>1</v>
      </c>
      <c r="BZ56" s="25" t="str">
        <f>INDEX(GBP!$L$5:$L$200,MATCH($BQ56,GBP!$D$5:$D$200,0))</f>
        <v>MID</v>
      </c>
    </row>
    <row r="57" spans="3:78" x14ac:dyDescent="0.25">
      <c r="C57" s="9" t="str">
        <f>INDEX(SEK!$C$5:$C$200,MATCH($D57,SEK!$D$5:$D$200,0))</f>
        <v>IRS</v>
      </c>
      <c r="D57" s="9" t="str">
        <f>SEK!$D51</f>
        <v>SEKAB3S8Y=</v>
      </c>
      <c r="E57" s="25" t="str">
        <f>INDEX(SEK!$B$5:$B$200,MATCH($D57,SEK!$D$5:$D$200,0))</f>
        <v>8Y</v>
      </c>
      <c r="F57" s="25" t="str">
        <f>INDEX(SEK!$N$5:$N$200,MATCH($D57,SEK!$D$5:$D$200,0))</f>
        <v>3M</v>
      </c>
      <c r="G57" s="26">
        <f>INDEX(SEK!$O$5:$O$200,MATCH($D57,SEK!$D$5:$D$200,0))</f>
        <v>35655</v>
      </c>
      <c r="H57" s="25"/>
      <c r="I57" s="25">
        <f>INDEX(SEK!$H$5:$H$200,MATCH($D57,SEK!$D$5:$D$200,0))</f>
        <v>1</v>
      </c>
      <c r="J57" s="25">
        <f>INDEX(SEK!$I$5:$I$200,MATCH($D57,SEK!$D$5:$D$200,0))</f>
        <v>1</v>
      </c>
      <c r="K57" s="25">
        <f>INDEX(SEK!$J$5:$J$200,MATCH($D57,SEK!$D$5:$D$200,0))</f>
        <v>1</v>
      </c>
      <c r="L57" s="25">
        <f>INDEX(SEK!$K$5:$K$200,MATCH($D57,SEK!$D$5:$D$200,0))</f>
        <v>1</v>
      </c>
      <c r="M57" s="25" t="str">
        <f>INDEX(SEK!$L$5:$L$200,MATCH($D57,SEK!$D$5:$D$200,0))</f>
        <v>MID</v>
      </c>
      <c r="P57" s="9" t="str">
        <f>INDEX(USD!$C$5:$C$254,MATCH($Q57,USD!$D$5:$D$254,0))</f>
        <v>OIS</v>
      </c>
      <c r="Q57" s="9" t="str">
        <f>USD!$D57</f>
        <v>USDSROIS20M=FMD</v>
      </c>
      <c r="R57" s="25" t="str">
        <f>INDEX(USD!$B$5:$B$254,MATCH($Q57,USD!$D$5:$D$254,0))</f>
        <v>20M</v>
      </c>
      <c r="S57" s="25">
        <f>INDEX(USD!$N$5:$N$254,MATCH($Q57,USD!$D$5:$D$254,0))</f>
        <v>0</v>
      </c>
      <c r="T57" s="26">
        <f>INDEX(USD!$O$5:$O$254,MATCH($Q57,USD!$D$5:$D$254,0))</f>
        <v>43650</v>
      </c>
      <c r="U57" s="25"/>
      <c r="V57" s="25">
        <f>INDEX(USD!$H$5:$H$254,MATCH($Q57,USD!$D$5:$D$254,0))</f>
        <v>1</v>
      </c>
      <c r="W57" s="25">
        <f>INDEX(USD!$I$5:$I$254,MATCH($Q57,USD!$D$5:$D$254,0))</f>
        <v>1</v>
      </c>
      <c r="X57" s="25">
        <f>INDEX(USD!$J$5:$J$254,MATCH($Q57,USD!$D$5:$D$254,0))</f>
        <v>1</v>
      </c>
      <c r="Y57" s="25">
        <f>INDEX(USD!$K$5:$K$254,MATCH($Q57,USD!$D$5:$D$254,0))</f>
        <v>1</v>
      </c>
      <c r="Z57" s="25" t="str">
        <f>INDEX(USD!$L$5:$L$254,MATCH($Q57,USD!$D$5:$D$254,0))</f>
        <v>MID</v>
      </c>
      <c r="AP57" s="9" t="str">
        <f>INDEX(EUR!$C$5:$C$234,MATCH($AQ57,EUR!$D$5:$D$234,0))</f>
        <v>OIS</v>
      </c>
      <c r="AQ57" s="9" t="str">
        <f>EUR!$D57</f>
        <v>EUREST6Y=</v>
      </c>
      <c r="AR57" s="25" t="str">
        <f>INDEX(EUR!$B$5:$B$234,MATCH($AQ57,EUR!$D$5:$D$234,0))</f>
        <v>6Y</v>
      </c>
      <c r="AS57" s="25">
        <f>INDEX(EUR!$N$5:$N$234,MATCH($AQ57,EUR!$D$5:$D$234,0))</f>
        <v>0</v>
      </c>
      <c r="AT57" s="26">
        <f>INDEX(EUR!$O$5:$O$234,MATCH($AQ57,EUR!$D$5:$D$234,0))</f>
        <v>43734</v>
      </c>
      <c r="AU57" s="25"/>
      <c r="AV57" s="25">
        <f>INDEX(EUR!$H$5:$H$234,MATCH($AQ57,EUR!$D$5:$D$234,0))</f>
        <v>1</v>
      </c>
      <c r="AW57" s="25">
        <f>INDEX(EUR!$I$5:$I$234,MATCH($AQ57,EUR!$D$5:$D$234,0))</f>
        <v>1</v>
      </c>
      <c r="AX57" s="25">
        <f>INDEX(EUR!$J$5:$J$234,MATCH($AQ57,EUR!$D$5:$D$234,0))</f>
        <v>1</v>
      </c>
      <c r="AY57" s="25">
        <f>INDEX(EUR!$K$5:$K$234,MATCH($AQ57,EUR!$D$5:$D$234,0))</f>
        <v>1</v>
      </c>
      <c r="AZ57" s="25" t="str">
        <f>INDEX(EUR!$L$5:$L$234,MATCH($AQ57,EUR!$D$5:$D$234,0))</f>
        <v>MID</v>
      </c>
      <c r="BC57" s="9" t="str">
        <f>INDEX(DKK!$C$5:$C$201,MATCH($BD57,DKK!$D$5:$D$201,0))</f>
        <v>IRS</v>
      </c>
      <c r="BD57" s="9" t="str">
        <f>DKK!$D51</f>
        <v>DKKAB6C15Y=</v>
      </c>
      <c r="BE57" s="25" t="str">
        <f>INDEX(DKK!$B$5:$B$201,MATCH($BD57,DKK!$D$5:$D$201,0))</f>
        <v>15Y</v>
      </c>
      <c r="BF57" s="25" t="str">
        <f>INDEX(DKK!$N$5:$N$201,MATCH($BD57,DKK!$D$5:$D$201,0))</f>
        <v>6M</v>
      </c>
      <c r="BG57" s="26">
        <f>INDEX(DKK!$O$5:$O$201,MATCH($BD57,DKK!$D$5:$D$201,0))</f>
        <v>39542</v>
      </c>
      <c r="BH57" s="25"/>
      <c r="BI57" s="25">
        <f>INDEX(DKK!$H$5:$H$201,MATCH($BD57,DKK!$D$5:$D$201,0))</f>
        <v>1</v>
      </c>
      <c r="BJ57" s="25">
        <f>INDEX(DKK!$I$5:$I$201,MATCH($BD57,DKK!$D$5:$D$201,0))</f>
        <v>1</v>
      </c>
      <c r="BK57" s="25">
        <f>INDEX(DKK!$J$5:$J$201,MATCH($BD57,DKK!$D$5:$D$201,0))</f>
        <v>1</v>
      </c>
      <c r="BL57" s="25">
        <f>INDEX(DKK!$K$5:$K$201,MATCH($BD57,DKK!$D$5:$D$201,0))</f>
        <v>1</v>
      </c>
      <c r="BM57" s="25" t="str">
        <f>INDEX(DKK!$L$5:$L$201,MATCH($BD57,DKK!$D$5:$D$201,0))</f>
        <v>MID</v>
      </c>
      <c r="BP57" s="9" t="str">
        <f>INDEX(GBP!$C$5:$C$200,MATCH($BQ57,GBP!$D$5:$D$200,0))</f>
        <v>IRS</v>
      </c>
      <c r="BQ57" s="9" t="str">
        <f>GBP!$D51</f>
        <v>GBPSB6L6Y=</v>
      </c>
      <c r="BR57" s="25" t="str">
        <f>INDEX(GBP!$B$5:$B$200,MATCH($BQ57,GBP!$D$5:$D$200,0))</f>
        <v>6Y</v>
      </c>
      <c r="BS57" s="25" t="str">
        <f>INDEX(GBP!$N$5:$N$200,MATCH($BQ57,GBP!$D$5:$D$200,0))</f>
        <v>6M</v>
      </c>
      <c r="BT57" s="26">
        <f>INDEX(GBP!$O$5:$O$200,MATCH($BQ57,GBP!$D$5:$D$200,0))</f>
        <v>34561</v>
      </c>
      <c r="BU57" s="25"/>
      <c r="BV57" s="25">
        <f>INDEX(GBP!$H$5:$H$200,MATCH($BQ57,GBP!$D$5:$D$200,0))</f>
        <v>1</v>
      </c>
      <c r="BW57" s="25">
        <f>INDEX(GBP!$I$5:$I$200,MATCH($BQ57,GBP!$D$5:$D$200,0))</f>
        <v>1</v>
      </c>
      <c r="BX57" s="25">
        <f>INDEX(GBP!$J$5:$J$200,MATCH($BQ57,GBP!$D$5:$D$200,0))</f>
        <v>1</v>
      </c>
      <c r="BY57" s="25">
        <f>INDEX(GBP!$K$5:$K$200,MATCH($BQ57,GBP!$D$5:$D$200,0))</f>
        <v>1</v>
      </c>
      <c r="BZ57" s="25" t="str">
        <f>INDEX(GBP!$L$5:$L$200,MATCH($BQ57,GBP!$D$5:$D$200,0))</f>
        <v>MID</v>
      </c>
    </row>
    <row r="58" spans="3:78" x14ac:dyDescent="0.25">
      <c r="C58" s="9" t="str">
        <f>INDEX(SEK!$C$5:$C$200,MATCH($D58,SEK!$D$5:$D$200,0))</f>
        <v>IRS</v>
      </c>
      <c r="D58" s="9" t="str">
        <f>SEK!$D52</f>
        <v>SEKAB3S9Y=</v>
      </c>
      <c r="E58" s="25" t="str">
        <f>INDEX(SEK!$B$5:$B$200,MATCH($D58,SEK!$D$5:$D$200,0))</f>
        <v>9Y</v>
      </c>
      <c r="F58" s="25" t="str">
        <f>INDEX(SEK!$N$5:$N$200,MATCH($D58,SEK!$D$5:$D$200,0))</f>
        <v>3M</v>
      </c>
      <c r="G58" s="26">
        <f>INDEX(SEK!$O$5:$O$200,MATCH($D58,SEK!$D$5:$D$200,0))</f>
        <v>35655</v>
      </c>
      <c r="H58" s="25"/>
      <c r="I58" s="25">
        <f>INDEX(SEK!$H$5:$H$200,MATCH($D58,SEK!$D$5:$D$200,0))</f>
        <v>1</v>
      </c>
      <c r="J58" s="25">
        <f>INDEX(SEK!$I$5:$I$200,MATCH($D58,SEK!$D$5:$D$200,0))</f>
        <v>1</v>
      </c>
      <c r="K58" s="25">
        <f>INDEX(SEK!$J$5:$J$200,MATCH($D58,SEK!$D$5:$D$200,0))</f>
        <v>1</v>
      </c>
      <c r="L58" s="25">
        <f>INDEX(SEK!$K$5:$K$200,MATCH($D58,SEK!$D$5:$D$200,0))</f>
        <v>1</v>
      </c>
      <c r="M58" s="25" t="str">
        <f>INDEX(SEK!$L$5:$L$200,MATCH($D58,SEK!$D$5:$D$200,0))</f>
        <v>MID</v>
      </c>
      <c r="P58" s="9" t="str">
        <f>INDEX(USD!$C$5:$C$254,MATCH($Q58,USD!$D$5:$D$254,0))</f>
        <v>OIS</v>
      </c>
      <c r="Q58" s="9" t="str">
        <f>USD!$D58</f>
        <v>USDSROIS21M=FMD</v>
      </c>
      <c r="R58" s="25" t="str">
        <f>INDEX(USD!$B$5:$B$254,MATCH($Q58,USD!$D$5:$D$254,0))</f>
        <v>21M</v>
      </c>
      <c r="S58" s="25">
        <f>INDEX(USD!$N$5:$N$254,MATCH($Q58,USD!$D$5:$D$254,0))</f>
        <v>0</v>
      </c>
      <c r="T58" s="26">
        <f>INDEX(USD!$O$5:$O$254,MATCH($Q58,USD!$D$5:$D$254,0))</f>
        <v>43587</v>
      </c>
      <c r="U58" s="25"/>
      <c r="V58" s="25">
        <f>INDEX(USD!$H$5:$H$254,MATCH($Q58,USD!$D$5:$D$254,0))</f>
        <v>1</v>
      </c>
      <c r="W58" s="25">
        <f>INDEX(USD!$I$5:$I$254,MATCH($Q58,USD!$D$5:$D$254,0))</f>
        <v>1</v>
      </c>
      <c r="X58" s="25">
        <f>INDEX(USD!$J$5:$J$254,MATCH($Q58,USD!$D$5:$D$254,0))</f>
        <v>1</v>
      </c>
      <c r="Y58" s="25">
        <f>INDEX(USD!$K$5:$K$254,MATCH($Q58,USD!$D$5:$D$254,0))</f>
        <v>1</v>
      </c>
      <c r="Z58" s="25" t="str">
        <f>INDEX(USD!$L$5:$L$254,MATCH($Q58,USD!$D$5:$D$254,0))</f>
        <v>MID</v>
      </c>
      <c r="AP58" s="9" t="str">
        <f>INDEX(EUR!$C$5:$C$234,MATCH($AQ58,EUR!$D$5:$D$234,0))</f>
        <v>OIS</v>
      </c>
      <c r="AQ58" s="9" t="str">
        <f>EUR!$D58</f>
        <v>EUREST7Y=</v>
      </c>
      <c r="AR58" s="25" t="str">
        <f>INDEX(EUR!$B$5:$B$234,MATCH($AQ58,EUR!$D$5:$D$234,0))</f>
        <v>7Y</v>
      </c>
      <c r="AS58" s="25">
        <f>INDEX(EUR!$N$5:$N$234,MATCH($AQ58,EUR!$D$5:$D$234,0))</f>
        <v>0</v>
      </c>
      <c r="AT58" s="26">
        <f>INDEX(EUR!$O$5:$O$234,MATCH($AQ58,EUR!$D$5:$D$234,0))</f>
        <v>43734</v>
      </c>
      <c r="AU58" s="25"/>
      <c r="AV58" s="25">
        <f>INDEX(EUR!$H$5:$H$234,MATCH($AQ58,EUR!$D$5:$D$234,0))</f>
        <v>1</v>
      </c>
      <c r="AW58" s="25">
        <f>INDEX(EUR!$I$5:$I$234,MATCH($AQ58,EUR!$D$5:$D$234,0))</f>
        <v>1</v>
      </c>
      <c r="AX58" s="25">
        <f>INDEX(EUR!$J$5:$J$234,MATCH($AQ58,EUR!$D$5:$D$234,0))</f>
        <v>1</v>
      </c>
      <c r="AY58" s="25">
        <f>INDEX(EUR!$K$5:$K$234,MATCH($AQ58,EUR!$D$5:$D$234,0))</f>
        <v>1</v>
      </c>
      <c r="AZ58" s="25" t="str">
        <f>INDEX(EUR!$L$5:$L$234,MATCH($AQ58,EUR!$D$5:$D$234,0))</f>
        <v>MID</v>
      </c>
      <c r="BC58" s="9" t="str">
        <f>INDEX(DKK!$C$5:$C$201,MATCH($BD58,DKK!$D$5:$D$201,0))</f>
        <v>IRS</v>
      </c>
      <c r="BD58" s="9" t="str">
        <f>DKK!$D52</f>
        <v>DKKAB6C20Y=</v>
      </c>
      <c r="BE58" s="25" t="str">
        <f>INDEX(DKK!$B$5:$B$201,MATCH($BD58,DKK!$D$5:$D$201,0))</f>
        <v>20Y</v>
      </c>
      <c r="BF58" s="25" t="str">
        <f>INDEX(DKK!$N$5:$N$201,MATCH($BD58,DKK!$D$5:$D$201,0))</f>
        <v>6M</v>
      </c>
      <c r="BG58" s="26">
        <f>INDEX(DKK!$O$5:$O$201,MATCH($BD58,DKK!$D$5:$D$201,0))</f>
        <v>40164</v>
      </c>
      <c r="BH58" s="25"/>
      <c r="BI58" s="25">
        <f>INDEX(DKK!$H$5:$H$201,MATCH($BD58,DKK!$D$5:$D$201,0))</f>
        <v>1</v>
      </c>
      <c r="BJ58" s="25">
        <f>INDEX(DKK!$I$5:$I$201,MATCH($BD58,DKK!$D$5:$D$201,0))</f>
        <v>1</v>
      </c>
      <c r="BK58" s="25">
        <f>INDEX(DKK!$J$5:$J$201,MATCH($BD58,DKK!$D$5:$D$201,0))</f>
        <v>1</v>
      </c>
      <c r="BL58" s="25">
        <f>INDEX(DKK!$K$5:$K$201,MATCH($BD58,DKK!$D$5:$D$201,0))</f>
        <v>1</v>
      </c>
      <c r="BM58" s="25" t="str">
        <f>INDEX(DKK!$L$5:$L$201,MATCH($BD58,DKK!$D$5:$D$201,0))</f>
        <v>MID</v>
      </c>
      <c r="BP58" s="9" t="str">
        <f>INDEX(GBP!$C$5:$C$200,MATCH($BQ58,GBP!$D$5:$D$200,0))</f>
        <v>IRS</v>
      </c>
      <c r="BQ58" s="9" t="str">
        <f>GBP!$D52</f>
        <v>GBPSB6L7Y=</v>
      </c>
      <c r="BR58" s="25" t="str">
        <f>INDEX(GBP!$B$5:$B$200,MATCH($BQ58,GBP!$D$5:$D$200,0))</f>
        <v>7Y</v>
      </c>
      <c r="BS58" s="25" t="str">
        <f>INDEX(GBP!$N$5:$N$200,MATCH($BQ58,GBP!$D$5:$D$200,0))</f>
        <v>6M</v>
      </c>
      <c r="BT58" s="26">
        <f>INDEX(GBP!$O$5:$O$200,MATCH($BQ58,GBP!$D$5:$D$200,0))</f>
        <v>32875</v>
      </c>
      <c r="BU58" s="25"/>
      <c r="BV58" s="25">
        <f>INDEX(GBP!$H$5:$H$200,MATCH($BQ58,GBP!$D$5:$D$200,0))</f>
        <v>1</v>
      </c>
      <c r="BW58" s="25">
        <f>INDEX(GBP!$I$5:$I$200,MATCH($BQ58,GBP!$D$5:$D$200,0))</f>
        <v>1</v>
      </c>
      <c r="BX58" s="25">
        <f>INDEX(GBP!$J$5:$J$200,MATCH($BQ58,GBP!$D$5:$D$200,0))</f>
        <v>1</v>
      </c>
      <c r="BY58" s="25">
        <f>INDEX(GBP!$K$5:$K$200,MATCH($BQ58,GBP!$D$5:$D$200,0))</f>
        <v>1</v>
      </c>
      <c r="BZ58" s="25" t="str">
        <f>INDEX(GBP!$L$5:$L$200,MATCH($BQ58,GBP!$D$5:$D$200,0))</f>
        <v>MID</v>
      </c>
    </row>
    <row r="59" spans="3:78" x14ac:dyDescent="0.25">
      <c r="C59" s="9" t="str">
        <f>INDEX(SEK!$C$5:$C$200,MATCH($D59,SEK!$D$5:$D$200,0))</f>
        <v>IRS</v>
      </c>
      <c r="D59" s="9" t="str">
        <f>SEK!$D53</f>
        <v>SEKAB3S10Y=</v>
      </c>
      <c r="E59" s="25" t="str">
        <f>INDEX(SEK!$B$5:$B$200,MATCH($D59,SEK!$D$5:$D$200,0))</f>
        <v>10Y</v>
      </c>
      <c r="F59" s="25" t="str">
        <f>INDEX(SEK!$N$5:$N$200,MATCH($D59,SEK!$D$5:$D$200,0))</f>
        <v>3M</v>
      </c>
      <c r="G59" s="26">
        <f>INDEX(SEK!$O$5:$O$200,MATCH($D59,SEK!$D$5:$D$200,0))</f>
        <v>33637</v>
      </c>
      <c r="H59" s="25"/>
      <c r="I59" s="25">
        <f>INDEX(SEK!$H$5:$H$200,MATCH($D59,SEK!$D$5:$D$200,0))</f>
        <v>1</v>
      </c>
      <c r="J59" s="25">
        <f>INDEX(SEK!$I$5:$I$200,MATCH($D59,SEK!$D$5:$D$200,0))</f>
        <v>1</v>
      </c>
      <c r="K59" s="25">
        <f>INDEX(SEK!$J$5:$J$200,MATCH($D59,SEK!$D$5:$D$200,0))</f>
        <v>1</v>
      </c>
      <c r="L59" s="25">
        <f>INDEX(SEK!$K$5:$K$200,MATCH($D59,SEK!$D$5:$D$200,0))</f>
        <v>1</v>
      </c>
      <c r="M59" s="25" t="str">
        <f>INDEX(SEK!$L$5:$L$200,MATCH($D59,SEK!$D$5:$D$200,0))</f>
        <v>MID</v>
      </c>
      <c r="P59" s="9" t="str">
        <f>INDEX(USD!$C$5:$C$254,MATCH($Q59,USD!$D$5:$D$254,0))</f>
        <v>OIS</v>
      </c>
      <c r="Q59" s="9" t="str">
        <f>USD!$D59</f>
        <v>USDSROIS22M=FMD</v>
      </c>
      <c r="R59" s="25" t="str">
        <f>INDEX(USD!$B$5:$B$254,MATCH($Q59,USD!$D$5:$D$254,0))</f>
        <v>22M</v>
      </c>
      <c r="S59" s="25">
        <f>INDEX(USD!$N$5:$N$254,MATCH($Q59,USD!$D$5:$D$254,0))</f>
        <v>0</v>
      </c>
      <c r="T59" s="26">
        <f>INDEX(USD!$O$5:$O$254,MATCH($Q59,USD!$D$5:$D$254,0))</f>
        <v>43650</v>
      </c>
      <c r="U59" s="25"/>
      <c r="V59" s="25">
        <f>INDEX(USD!$H$5:$H$254,MATCH($Q59,USD!$D$5:$D$254,0))</f>
        <v>1</v>
      </c>
      <c r="W59" s="25">
        <f>INDEX(USD!$I$5:$I$254,MATCH($Q59,USD!$D$5:$D$254,0))</f>
        <v>1</v>
      </c>
      <c r="X59" s="25">
        <f>INDEX(USD!$J$5:$J$254,MATCH($Q59,USD!$D$5:$D$254,0))</f>
        <v>1</v>
      </c>
      <c r="Y59" s="25">
        <f>INDEX(USD!$K$5:$K$254,MATCH($Q59,USD!$D$5:$D$254,0))</f>
        <v>1</v>
      </c>
      <c r="Z59" s="25" t="str">
        <f>INDEX(USD!$L$5:$L$254,MATCH($Q59,USD!$D$5:$D$254,0))</f>
        <v>MID</v>
      </c>
      <c r="AP59" s="9" t="str">
        <f>INDEX(EUR!$C$5:$C$234,MATCH($AQ59,EUR!$D$5:$D$234,0))</f>
        <v>OIS</v>
      </c>
      <c r="AQ59" s="9" t="str">
        <f>EUR!$D59</f>
        <v>EUREST8Y=</v>
      </c>
      <c r="AR59" s="25" t="str">
        <f>INDEX(EUR!$B$5:$B$234,MATCH($AQ59,EUR!$D$5:$D$234,0))</f>
        <v>8Y</v>
      </c>
      <c r="AS59" s="25">
        <f>INDEX(EUR!$N$5:$N$234,MATCH($AQ59,EUR!$D$5:$D$234,0))</f>
        <v>0</v>
      </c>
      <c r="AT59" s="26">
        <f>INDEX(EUR!$O$5:$O$234,MATCH($AQ59,EUR!$D$5:$D$234,0))</f>
        <v>43734</v>
      </c>
      <c r="AU59" s="25"/>
      <c r="AV59" s="25">
        <f>INDEX(EUR!$H$5:$H$234,MATCH($AQ59,EUR!$D$5:$D$234,0))</f>
        <v>1</v>
      </c>
      <c r="AW59" s="25">
        <f>INDEX(EUR!$I$5:$I$234,MATCH($AQ59,EUR!$D$5:$D$234,0))</f>
        <v>1</v>
      </c>
      <c r="AX59" s="25">
        <f>INDEX(EUR!$J$5:$J$234,MATCH($AQ59,EUR!$D$5:$D$234,0))</f>
        <v>1</v>
      </c>
      <c r="AY59" s="25">
        <f>INDEX(EUR!$K$5:$K$234,MATCH($AQ59,EUR!$D$5:$D$234,0))</f>
        <v>1</v>
      </c>
      <c r="AZ59" s="25" t="str">
        <f>INDEX(EUR!$L$5:$L$234,MATCH($AQ59,EUR!$D$5:$D$234,0))</f>
        <v>MID</v>
      </c>
      <c r="BC59" s="9" t="str">
        <f>INDEX(DKK!$C$5:$C$201,MATCH($BD59,DKK!$D$5:$D$201,0))</f>
        <v>IRS</v>
      </c>
      <c r="BD59" s="9" t="str">
        <f>DKK!$D53</f>
        <v>DKKAB6C25Y=</v>
      </c>
      <c r="BE59" s="25" t="str">
        <f>INDEX(DKK!$B$5:$B$201,MATCH($BD59,DKK!$D$5:$D$201,0))</f>
        <v>25Y</v>
      </c>
      <c r="BF59" s="25" t="str">
        <f>INDEX(DKK!$N$5:$N$201,MATCH($BD59,DKK!$D$5:$D$201,0))</f>
        <v>6M</v>
      </c>
      <c r="BG59" s="26">
        <f>INDEX(DKK!$O$5:$O$201,MATCH($BD59,DKK!$D$5:$D$201,0))</f>
        <v>40164</v>
      </c>
      <c r="BH59" s="25"/>
      <c r="BI59" s="25">
        <f>INDEX(DKK!$H$5:$H$201,MATCH($BD59,DKK!$D$5:$D$201,0))</f>
        <v>1</v>
      </c>
      <c r="BJ59" s="25">
        <f>INDEX(DKK!$I$5:$I$201,MATCH($BD59,DKK!$D$5:$D$201,0))</f>
        <v>1</v>
      </c>
      <c r="BK59" s="25">
        <f>INDEX(DKK!$J$5:$J$201,MATCH($BD59,DKK!$D$5:$D$201,0))</f>
        <v>1</v>
      </c>
      <c r="BL59" s="25">
        <f>INDEX(DKK!$K$5:$K$201,MATCH($BD59,DKK!$D$5:$D$201,0))</f>
        <v>1</v>
      </c>
      <c r="BM59" s="25" t="str">
        <f>INDEX(DKK!$L$5:$L$201,MATCH($BD59,DKK!$D$5:$D$201,0))</f>
        <v>MID</v>
      </c>
      <c r="BP59" s="9" t="str">
        <f>INDEX(GBP!$C$5:$C$200,MATCH($BQ59,GBP!$D$5:$D$200,0))</f>
        <v>IRS</v>
      </c>
      <c r="BQ59" s="9" t="str">
        <f>GBP!$D53</f>
        <v>GBPSB6L8Y=</v>
      </c>
      <c r="BR59" s="25" t="str">
        <f>INDEX(GBP!$B$5:$B$200,MATCH($BQ59,GBP!$D$5:$D$200,0))</f>
        <v>8Y</v>
      </c>
      <c r="BS59" s="25" t="str">
        <f>INDEX(GBP!$N$5:$N$200,MATCH($BQ59,GBP!$D$5:$D$200,0))</f>
        <v>6M</v>
      </c>
      <c r="BT59" s="26">
        <f>INDEX(GBP!$O$5:$O$200,MATCH($BQ59,GBP!$D$5:$D$200,0))</f>
        <v>34561</v>
      </c>
      <c r="BU59" s="25"/>
      <c r="BV59" s="25">
        <f>INDEX(GBP!$H$5:$H$200,MATCH($BQ59,GBP!$D$5:$D$200,0))</f>
        <v>1</v>
      </c>
      <c r="BW59" s="25">
        <f>INDEX(GBP!$I$5:$I$200,MATCH($BQ59,GBP!$D$5:$D$200,0))</f>
        <v>1</v>
      </c>
      <c r="BX59" s="25">
        <f>INDEX(GBP!$J$5:$J$200,MATCH($BQ59,GBP!$D$5:$D$200,0))</f>
        <v>1</v>
      </c>
      <c r="BY59" s="25">
        <f>INDEX(GBP!$K$5:$K$200,MATCH($BQ59,GBP!$D$5:$D$200,0))</f>
        <v>1</v>
      </c>
      <c r="BZ59" s="25" t="str">
        <f>INDEX(GBP!$L$5:$L$200,MATCH($BQ59,GBP!$D$5:$D$200,0))</f>
        <v>MID</v>
      </c>
    </row>
    <row r="60" spans="3:78" x14ac:dyDescent="0.25">
      <c r="C60" s="9" t="str">
        <f>INDEX(SEK!$C$5:$C$200,MATCH($D60,SEK!$D$5:$D$200,0))</f>
        <v>IRS</v>
      </c>
      <c r="D60" s="9" t="str">
        <f>SEK!$D54</f>
        <v>SEKAB3S12Y=</v>
      </c>
      <c r="E60" s="25" t="str">
        <f>INDEX(SEK!$B$5:$B$200,MATCH($D60,SEK!$D$5:$D$200,0))</f>
        <v>12Y</v>
      </c>
      <c r="F60" s="25" t="str">
        <f>INDEX(SEK!$N$5:$N$200,MATCH($D60,SEK!$D$5:$D$200,0))</f>
        <v>3M</v>
      </c>
      <c r="G60" s="26">
        <f>INDEX(SEK!$O$5:$O$200,MATCH($D60,SEK!$D$5:$D$200,0))</f>
        <v>39457</v>
      </c>
      <c r="H60" s="25"/>
      <c r="I60" s="25">
        <f>INDEX(SEK!$H$5:$H$200,MATCH($D60,SEK!$D$5:$D$200,0))</f>
        <v>1</v>
      </c>
      <c r="J60" s="25">
        <f>INDEX(SEK!$I$5:$I$200,MATCH($D60,SEK!$D$5:$D$200,0))</f>
        <v>1</v>
      </c>
      <c r="K60" s="25">
        <f>INDEX(SEK!$J$5:$J$200,MATCH($D60,SEK!$D$5:$D$200,0))</f>
        <v>1</v>
      </c>
      <c r="L60" s="25">
        <f>INDEX(SEK!$K$5:$K$200,MATCH($D60,SEK!$D$5:$D$200,0))</f>
        <v>1</v>
      </c>
      <c r="M60" s="25" t="str">
        <f>INDEX(SEK!$L$5:$L$200,MATCH($D60,SEK!$D$5:$D$200,0))</f>
        <v>MID</v>
      </c>
      <c r="P60" s="9" t="str">
        <f>INDEX(USD!$C$5:$C$254,MATCH($Q60,USD!$D$5:$D$254,0))</f>
        <v>OIS</v>
      </c>
      <c r="Q60" s="9" t="str">
        <f>USD!$D60</f>
        <v>USDSROIS23M=FMD</v>
      </c>
      <c r="R60" s="25" t="str">
        <f>INDEX(USD!$B$5:$B$254,MATCH($Q60,USD!$D$5:$D$254,0))</f>
        <v>23M</v>
      </c>
      <c r="S60" s="25">
        <f>INDEX(USD!$N$5:$N$254,MATCH($Q60,USD!$D$5:$D$254,0))</f>
        <v>0</v>
      </c>
      <c r="T60" s="26">
        <f>INDEX(USD!$O$5:$O$254,MATCH($Q60,USD!$D$5:$D$254,0))</f>
        <v>43650</v>
      </c>
      <c r="U60" s="25"/>
      <c r="V60" s="25">
        <f>INDEX(USD!$H$5:$H$254,MATCH($Q60,USD!$D$5:$D$254,0))</f>
        <v>1</v>
      </c>
      <c r="W60" s="25">
        <f>INDEX(USD!$I$5:$I$254,MATCH($Q60,USD!$D$5:$D$254,0))</f>
        <v>1</v>
      </c>
      <c r="X60" s="25">
        <f>INDEX(USD!$J$5:$J$254,MATCH($Q60,USD!$D$5:$D$254,0))</f>
        <v>1</v>
      </c>
      <c r="Y60" s="25">
        <f>INDEX(USD!$K$5:$K$254,MATCH($Q60,USD!$D$5:$D$254,0))</f>
        <v>1</v>
      </c>
      <c r="Z60" s="25" t="str">
        <f>INDEX(USD!$L$5:$L$254,MATCH($Q60,USD!$D$5:$D$254,0))</f>
        <v>MID</v>
      </c>
      <c r="AP60" s="9" t="str">
        <f>INDEX(EUR!$C$5:$C$234,MATCH($AQ60,EUR!$D$5:$D$234,0))</f>
        <v>OIS</v>
      </c>
      <c r="AQ60" s="9" t="str">
        <f>EUR!$D60</f>
        <v>EUREST9Y=</v>
      </c>
      <c r="AR60" s="25" t="str">
        <f>INDEX(EUR!$B$5:$B$234,MATCH($AQ60,EUR!$D$5:$D$234,0))</f>
        <v>9Y</v>
      </c>
      <c r="AS60" s="25">
        <f>INDEX(EUR!$N$5:$N$234,MATCH($AQ60,EUR!$D$5:$D$234,0))</f>
        <v>0</v>
      </c>
      <c r="AT60" s="26">
        <f>INDEX(EUR!$O$5:$O$234,MATCH($AQ60,EUR!$D$5:$D$234,0))</f>
        <v>43734</v>
      </c>
      <c r="AU60" s="25"/>
      <c r="AV60" s="25">
        <f>INDEX(EUR!$H$5:$H$234,MATCH($AQ60,EUR!$D$5:$D$234,0))</f>
        <v>1</v>
      </c>
      <c r="AW60" s="25">
        <f>INDEX(EUR!$I$5:$I$234,MATCH($AQ60,EUR!$D$5:$D$234,0))</f>
        <v>1</v>
      </c>
      <c r="AX60" s="25">
        <f>INDEX(EUR!$J$5:$J$234,MATCH($AQ60,EUR!$D$5:$D$234,0))</f>
        <v>1</v>
      </c>
      <c r="AY60" s="25">
        <f>INDEX(EUR!$K$5:$K$234,MATCH($AQ60,EUR!$D$5:$D$234,0))</f>
        <v>1</v>
      </c>
      <c r="AZ60" s="25" t="str">
        <f>INDEX(EUR!$L$5:$L$234,MATCH($AQ60,EUR!$D$5:$D$234,0))</f>
        <v>MID</v>
      </c>
      <c r="BC60" s="9" t="str">
        <f>INDEX(DKK!$C$5:$C$201,MATCH($BD60,DKK!$D$5:$D$201,0))</f>
        <v>IRS</v>
      </c>
      <c r="BD60" s="9" t="str">
        <f>DKK!$D54</f>
        <v>DKKAB6C30Y=</v>
      </c>
      <c r="BE60" s="25" t="str">
        <f>INDEX(DKK!$B$5:$B$201,MATCH($BD60,DKK!$D$5:$D$201,0))</f>
        <v>30Y</v>
      </c>
      <c r="BF60" s="25" t="str">
        <f>INDEX(DKK!$N$5:$N$201,MATCH($BD60,DKK!$D$5:$D$201,0))</f>
        <v>6M</v>
      </c>
      <c r="BG60" s="26">
        <f>INDEX(DKK!$O$5:$O$201,MATCH($BD60,DKK!$D$5:$D$201,0))</f>
        <v>40164</v>
      </c>
      <c r="BH60" s="25"/>
      <c r="BI60" s="25">
        <f>INDEX(DKK!$H$5:$H$201,MATCH($BD60,DKK!$D$5:$D$201,0))</f>
        <v>1</v>
      </c>
      <c r="BJ60" s="25">
        <f>INDEX(DKK!$I$5:$I$201,MATCH($BD60,DKK!$D$5:$D$201,0))</f>
        <v>1</v>
      </c>
      <c r="BK60" s="25">
        <f>INDEX(DKK!$J$5:$J$201,MATCH($BD60,DKK!$D$5:$D$201,0))</f>
        <v>1</v>
      </c>
      <c r="BL60" s="25">
        <f>INDEX(DKK!$K$5:$K$201,MATCH($BD60,DKK!$D$5:$D$201,0))</f>
        <v>1</v>
      </c>
      <c r="BM60" s="25" t="str">
        <f>INDEX(DKK!$L$5:$L$201,MATCH($BD60,DKK!$D$5:$D$201,0))</f>
        <v>MID</v>
      </c>
      <c r="BP60" s="9" t="str">
        <f>INDEX(GBP!$C$5:$C$200,MATCH($BQ60,GBP!$D$5:$D$200,0))</f>
        <v>IRS</v>
      </c>
      <c r="BQ60" s="9" t="str">
        <f>GBP!$D54</f>
        <v>GBPSB6L9Y=</v>
      </c>
      <c r="BR60" s="25" t="str">
        <f>INDEX(GBP!$B$5:$B$200,MATCH($BQ60,GBP!$D$5:$D$200,0))</f>
        <v>9Y</v>
      </c>
      <c r="BS60" s="25" t="str">
        <f>INDEX(GBP!$N$5:$N$200,MATCH($BQ60,GBP!$D$5:$D$200,0))</f>
        <v>6M</v>
      </c>
      <c r="BT60" s="26">
        <f>INDEX(GBP!$O$5:$O$200,MATCH($BQ60,GBP!$D$5:$D$200,0))</f>
        <v>34561</v>
      </c>
      <c r="BU60" s="25"/>
      <c r="BV60" s="25">
        <f>INDEX(GBP!$H$5:$H$200,MATCH($BQ60,GBP!$D$5:$D$200,0))</f>
        <v>1</v>
      </c>
      <c r="BW60" s="25">
        <f>INDEX(GBP!$I$5:$I$200,MATCH($BQ60,GBP!$D$5:$D$200,0))</f>
        <v>1</v>
      </c>
      <c r="BX60" s="25">
        <f>INDEX(GBP!$J$5:$J$200,MATCH($BQ60,GBP!$D$5:$D$200,0))</f>
        <v>1</v>
      </c>
      <c r="BY60" s="25">
        <f>INDEX(GBP!$K$5:$K$200,MATCH($BQ60,GBP!$D$5:$D$200,0))</f>
        <v>1</v>
      </c>
      <c r="BZ60" s="25" t="str">
        <f>INDEX(GBP!$L$5:$L$200,MATCH($BQ60,GBP!$D$5:$D$200,0))</f>
        <v>MID</v>
      </c>
    </row>
    <row r="61" spans="3:78" x14ac:dyDescent="0.25">
      <c r="C61" s="9" t="str">
        <f>INDEX(SEK!$C$5:$C$200,MATCH($D61,SEK!$D$5:$D$200,0))</f>
        <v>IRS</v>
      </c>
      <c r="D61" s="9" t="str">
        <f>SEK!$D55</f>
        <v>SEKAB3S15Y=</v>
      </c>
      <c r="E61" s="25" t="str">
        <f>INDEX(SEK!$B$5:$B$200,MATCH($D61,SEK!$D$5:$D$200,0))</f>
        <v>15Y</v>
      </c>
      <c r="F61" s="25" t="str">
        <f>INDEX(SEK!$N$5:$N$200,MATCH($D61,SEK!$D$5:$D$200,0))</f>
        <v>3M</v>
      </c>
      <c r="G61" s="26">
        <f>INDEX(SEK!$O$5:$O$200,MATCH($D61,SEK!$D$5:$D$200,0))</f>
        <v>39457</v>
      </c>
      <c r="H61" s="25"/>
      <c r="I61" s="25">
        <f>INDEX(SEK!$H$5:$H$200,MATCH($D61,SEK!$D$5:$D$200,0))</f>
        <v>1</v>
      </c>
      <c r="J61" s="25">
        <f>INDEX(SEK!$I$5:$I$200,MATCH($D61,SEK!$D$5:$D$200,0))</f>
        <v>1</v>
      </c>
      <c r="K61" s="25">
        <f>INDEX(SEK!$J$5:$J$200,MATCH($D61,SEK!$D$5:$D$200,0))</f>
        <v>1</v>
      </c>
      <c r="L61" s="25">
        <f>INDEX(SEK!$K$5:$K$200,MATCH($D61,SEK!$D$5:$D$200,0))</f>
        <v>1</v>
      </c>
      <c r="M61" s="25" t="str">
        <f>INDEX(SEK!$L$5:$L$200,MATCH($D61,SEK!$D$5:$D$200,0))</f>
        <v>MID</v>
      </c>
      <c r="P61" s="9" t="str">
        <f>INDEX(USD!$C$5:$C$254,MATCH($Q61,USD!$D$5:$D$254,0))</f>
        <v>OIS</v>
      </c>
      <c r="Q61" s="9" t="str">
        <f>USD!$D61</f>
        <v>USDSROIS2Y=FMD</v>
      </c>
      <c r="R61" s="25" t="str">
        <f>INDEX(USD!$B$5:$B$254,MATCH($Q61,USD!$D$5:$D$254,0))</f>
        <v>2Y</v>
      </c>
      <c r="S61" s="25">
        <f>INDEX(USD!$N$5:$N$254,MATCH($Q61,USD!$D$5:$D$254,0))</f>
        <v>0</v>
      </c>
      <c r="T61" s="26">
        <f>INDEX(USD!$O$5:$O$254,MATCH($Q61,USD!$D$5:$D$254,0))</f>
        <v>43587</v>
      </c>
      <c r="U61" s="25"/>
      <c r="V61" s="25">
        <f>INDEX(USD!$H$5:$H$254,MATCH($Q61,USD!$D$5:$D$254,0))</f>
        <v>1</v>
      </c>
      <c r="W61" s="25">
        <f>INDEX(USD!$I$5:$I$254,MATCH($Q61,USD!$D$5:$D$254,0))</f>
        <v>1</v>
      </c>
      <c r="X61" s="25">
        <f>INDEX(USD!$J$5:$J$254,MATCH($Q61,USD!$D$5:$D$254,0))</f>
        <v>1</v>
      </c>
      <c r="Y61" s="25">
        <f>INDEX(USD!$K$5:$K$254,MATCH($Q61,USD!$D$5:$D$254,0))</f>
        <v>1</v>
      </c>
      <c r="Z61" s="25" t="str">
        <f>INDEX(USD!$L$5:$L$254,MATCH($Q61,USD!$D$5:$D$254,0))</f>
        <v>MID</v>
      </c>
      <c r="AP61" s="9" t="str">
        <f>INDEX(EUR!$C$5:$C$234,MATCH($AQ61,EUR!$D$5:$D$234,0))</f>
        <v>OIS</v>
      </c>
      <c r="AQ61" s="9" t="str">
        <f>EUR!$D61</f>
        <v>EUREST10Y=</v>
      </c>
      <c r="AR61" s="25" t="str">
        <f>INDEX(EUR!$B$5:$B$234,MATCH($AQ61,EUR!$D$5:$D$234,0))</f>
        <v>10Y</v>
      </c>
      <c r="AS61" s="25">
        <f>INDEX(EUR!$N$5:$N$234,MATCH($AQ61,EUR!$D$5:$D$234,0))</f>
        <v>0</v>
      </c>
      <c r="AT61" s="26">
        <f>INDEX(EUR!$O$5:$O$234,MATCH($AQ61,EUR!$D$5:$D$234,0))</f>
        <v>43734</v>
      </c>
      <c r="AU61" s="25"/>
      <c r="AV61" s="25">
        <f>INDEX(EUR!$H$5:$H$234,MATCH($AQ61,EUR!$D$5:$D$234,0))</f>
        <v>1</v>
      </c>
      <c r="AW61" s="25">
        <f>INDEX(EUR!$I$5:$I$234,MATCH($AQ61,EUR!$D$5:$D$234,0))</f>
        <v>1</v>
      </c>
      <c r="AX61" s="25">
        <f>INDEX(EUR!$J$5:$J$234,MATCH($AQ61,EUR!$D$5:$D$234,0))</f>
        <v>1</v>
      </c>
      <c r="AY61" s="25">
        <f>INDEX(EUR!$K$5:$K$234,MATCH($AQ61,EUR!$D$5:$D$234,0))</f>
        <v>1</v>
      </c>
      <c r="AZ61" s="25" t="str">
        <f>INDEX(EUR!$L$5:$L$234,MATCH($AQ61,EUR!$D$5:$D$234,0))</f>
        <v>MID</v>
      </c>
      <c r="BP61" s="9" t="str">
        <f>INDEX(GBP!$C$5:$C$200,MATCH($BQ61,GBP!$D$5:$D$200,0))</f>
        <v>IRS</v>
      </c>
      <c r="BQ61" s="9" t="str">
        <f>GBP!$D55</f>
        <v>GBPSB6L10Y=</v>
      </c>
      <c r="BR61" s="25" t="str">
        <f>INDEX(GBP!$B$5:$B$200,MATCH($BQ61,GBP!$D$5:$D$200,0))</f>
        <v>10Y</v>
      </c>
      <c r="BS61" s="25" t="str">
        <f>INDEX(GBP!$N$5:$N$200,MATCH($BQ61,GBP!$D$5:$D$200,0))</f>
        <v>6M</v>
      </c>
      <c r="BT61" s="26">
        <f>INDEX(GBP!$O$5:$O$200,MATCH($BQ61,GBP!$D$5:$D$200,0))</f>
        <v>32875</v>
      </c>
      <c r="BU61" s="25"/>
      <c r="BV61" s="25">
        <f>INDEX(GBP!$H$5:$H$200,MATCH($BQ61,GBP!$D$5:$D$200,0))</f>
        <v>1</v>
      </c>
      <c r="BW61" s="25">
        <f>INDEX(GBP!$I$5:$I$200,MATCH($BQ61,GBP!$D$5:$D$200,0))</f>
        <v>1</v>
      </c>
      <c r="BX61" s="25">
        <f>INDEX(GBP!$J$5:$J$200,MATCH($BQ61,GBP!$D$5:$D$200,0))</f>
        <v>1</v>
      </c>
      <c r="BY61" s="25">
        <f>INDEX(GBP!$K$5:$K$200,MATCH($BQ61,GBP!$D$5:$D$200,0))</f>
        <v>1</v>
      </c>
      <c r="BZ61" s="25" t="str">
        <f>INDEX(GBP!$L$5:$L$200,MATCH($BQ61,GBP!$D$5:$D$200,0))</f>
        <v>MID</v>
      </c>
    </row>
    <row r="62" spans="3:78" x14ac:dyDescent="0.25">
      <c r="C62" s="9" t="str">
        <f>INDEX(SEK!$C$5:$C$200,MATCH($D62,SEK!$D$5:$D$200,0))</f>
        <v>IRS</v>
      </c>
      <c r="D62" s="9" t="str">
        <f>SEK!$D56</f>
        <v>SEKAB3S20Y=</v>
      </c>
      <c r="E62" s="25" t="str">
        <f>INDEX(SEK!$B$5:$B$200,MATCH($D62,SEK!$D$5:$D$200,0))</f>
        <v>20Y</v>
      </c>
      <c r="F62" s="25" t="str">
        <f>INDEX(SEK!$N$5:$N$200,MATCH($D62,SEK!$D$5:$D$200,0))</f>
        <v>3M</v>
      </c>
      <c r="G62" s="26">
        <f>INDEX(SEK!$O$5:$O$200,MATCH($D62,SEK!$D$5:$D$200,0))</f>
        <v>39484</v>
      </c>
      <c r="H62" s="25"/>
      <c r="I62" s="25">
        <f>INDEX(SEK!$H$5:$H$200,MATCH($D62,SEK!$D$5:$D$200,0))</f>
        <v>1</v>
      </c>
      <c r="J62" s="25">
        <f>INDEX(SEK!$I$5:$I$200,MATCH($D62,SEK!$D$5:$D$200,0))</f>
        <v>1</v>
      </c>
      <c r="K62" s="25">
        <f>INDEX(SEK!$J$5:$J$200,MATCH($D62,SEK!$D$5:$D$200,0))</f>
        <v>1</v>
      </c>
      <c r="L62" s="25">
        <f>INDEX(SEK!$K$5:$K$200,MATCH($D62,SEK!$D$5:$D$200,0))</f>
        <v>1</v>
      </c>
      <c r="M62" s="25" t="str">
        <f>INDEX(SEK!$L$5:$L$200,MATCH($D62,SEK!$D$5:$D$200,0))</f>
        <v>MID</v>
      </c>
      <c r="P62" s="9" t="str">
        <f>INDEX(USD!$C$5:$C$254,MATCH($Q62,USD!$D$5:$D$254,0))</f>
        <v>OIS</v>
      </c>
      <c r="Q62" s="9" t="str">
        <f>USD!$D62</f>
        <v>USDSROIS25M=FMD</v>
      </c>
      <c r="R62" s="25" t="str">
        <f>INDEX(USD!$B$5:$B$254,MATCH($Q62,USD!$D$5:$D$254,0))</f>
        <v>25M</v>
      </c>
      <c r="S62" s="25">
        <f>INDEX(USD!$N$5:$N$254,MATCH($Q62,USD!$D$5:$D$254,0))</f>
        <v>0</v>
      </c>
      <c r="T62" s="26">
        <f>INDEX(USD!$O$5:$O$254,MATCH($Q62,USD!$D$5:$D$254,0))</f>
        <v>43650</v>
      </c>
      <c r="U62" s="25"/>
      <c r="V62" s="25">
        <f>INDEX(USD!$H$5:$H$254,MATCH($Q62,USD!$D$5:$D$254,0))</f>
        <v>1</v>
      </c>
      <c r="W62" s="25">
        <f>INDEX(USD!$I$5:$I$254,MATCH($Q62,USD!$D$5:$D$254,0))</f>
        <v>1</v>
      </c>
      <c r="X62" s="25">
        <f>INDEX(USD!$J$5:$J$254,MATCH($Q62,USD!$D$5:$D$254,0))</f>
        <v>1</v>
      </c>
      <c r="Y62" s="25">
        <f>INDEX(USD!$K$5:$K$254,MATCH($Q62,USD!$D$5:$D$254,0))</f>
        <v>1</v>
      </c>
      <c r="Z62" s="25" t="str">
        <f>INDEX(USD!$L$5:$L$254,MATCH($Q62,USD!$D$5:$D$254,0))</f>
        <v>MID</v>
      </c>
      <c r="AP62" s="9" t="str">
        <f>INDEX(EUR!$C$5:$C$234,MATCH($AQ62,EUR!$D$5:$D$234,0))</f>
        <v>OIS</v>
      </c>
      <c r="AQ62" s="9" t="str">
        <f>EUR!$D62</f>
        <v>EUREST11Y=</v>
      </c>
      <c r="AR62" s="25" t="str">
        <f>INDEX(EUR!$B$5:$B$234,MATCH($AQ62,EUR!$D$5:$D$234,0))</f>
        <v>11Y</v>
      </c>
      <c r="AS62" s="25">
        <f>INDEX(EUR!$N$5:$N$234,MATCH($AQ62,EUR!$D$5:$D$234,0))</f>
        <v>0</v>
      </c>
      <c r="AT62" s="26">
        <f>INDEX(EUR!$O$5:$O$234,MATCH($AQ62,EUR!$D$5:$D$234,0))</f>
        <v>43734</v>
      </c>
      <c r="AU62" s="25"/>
      <c r="AV62" s="25">
        <f>INDEX(EUR!$H$5:$H$234,MATCH($AQ62,EUR!$D$5:$D$234,0))</f>
        <v>1</v>
      </c>
      <c r="AW62" s="25">
        <f>INDEX(EUR!$I$5:$I$234,MATCH($AQ62,EUR!$D$5:$D$234,0))</f>
        <v>1</v>
      </c>
      <c r="AX62" s="25">
        <f>INDEX(EUR!$J$5:$J$234,MATCH($AQ62,EUR!$D$5:$D$234,0))</f>
        <v>1</v>
      </c>
      <c r="AY62" s="25">
        <f>INDEX(EUR!$K$5:$K$234,MATCH($AQ62,EUR!$D$5:$D$234,0))</f>
        <v>1</v>
      </c>
      <c r="AZ62" s="25" t="str">
        <f>INDEX(EUR!$L$5:$L$234,MATCH($AQ62,EUR!$D$5:$D$234,0))</f>
        <v>MID</v>
      </c>
      <c r="BP62" s="9" t="str">
        <f>INDEX(GBP!$C$5:$C$200,MATCH($BQ62,GBP!$D$5:$D$200,0))</f>
        <v>IRS</v>
      </c>
      <c r="BQ62" s="9" t="str">
        <f>GBP!$D56</f>
        <v>GBPSB6L12Y=</v>
      </c>
      <c r="BR62" s="25" t="str">
        <f>INDEX(GBP!$B$5:$B$200,MATCH($BQ62,GBP!$D$5:$D$200,0))</f>
        <v>12Y</v>
      </c>
      <c r="BS62" s="25" t="str">
        <f>INDEX(GBP!$N$5:$N$200,MATCH($BQ62,GBP!$D$5:$D$200,0))</f>
        <v>6M</v>
      </c>
      <c r="BT62" s="26">
        <f>INDEX(GBP!$O$5:$O$200,MATCH($BQ62,GBP!$D$5:$D$200,0))</f>
        <v>37851</v>
      </c>
      <c r="BU62" s="25"/>
      <c r="BV62" s="25">
        <f>INDEX(GBP!$H$5:$H$200,MATCH($BQ62,GBP!$D$5:$D$200,0))</f>
        <v>1</v>
      </c>
      <c r="BW62" s="25">
        <f>INDEX(GBP!$I$5:$I$200,MATCH($BQ62,GBP!$D$5:$D$200,0))</f>
        <v>1</v>
      </c>
      <c r="BX62" s="25">
        <f>INDEX(GBP!$J$5:$J$200,MATCH($BQ62,GBP!$D$5:$D$200,0))</f>
        <v>1</v>
      </c>
      <c r="BY62" s="25">
        <f>INDEX(GBP!$K$5:$K$200,MATCH($BQ62,GBP!$D$5:$D$200,0))</f>
        <v>1</v>
      </c>
      <c r="BZ62" s="25" t="str">
        <f>INDEX(GBP!$L$5:$L$200,MATCH($BQ62,GBP!$D$5:$D$200,0))</f>
        <v>MID</v>
      </c>
    </row>
    <row r="63" spans="3:78" x14ac:dyDescent="0.25">
      <c r="C63" s="9" t="str">
        <f>INDEX(SEK!$C$5:$C$200,MATCH($D63,SEK!$D$5:$D$200,0))</f>
        <v>IRS</v>
      </c>
      <c r="D63" s="9" t="str">
        <f>SEK!$D57</f>
        <v>SEKAB3S30Y=</v>
      </c>
      <c r="E63" s="25" t="str">
        <f>INDEX(SEK!$B$5:$B$200,MATCH($D63,SEK!$D$5:$D$200,0))</f>
        <v>30Y</v>
      </c>
      <c r="F63" s="25" t="str">
        <f>INDEX(SEK!$N$5:$N$200,MATCH($D63,SEK!$D$5:$D$200,0))</f>
        <v>3M</v>
      </c>
      <c r="G63" s="26">
        <f>INDEX(SEK!$O$5:$O$200,MATCH($D63,SEK!$D$5:$D$200,0))</f>
        <v>40947</v>
      </c>
      <c r="H63" s="25"/>
      <c r="I63" s="25">
        <f>INDEX(SEK!$H$5:$H$200,MATCH($D63,SEK!$D$5:$D$200,0))</f>
        <v>1</v>
      </c>
      <c r="J63" s="25">
        <f>INDEX(SEK!$I$5:$I$200,MATCH($D63,SEK!$D$5:$D$200,0))</f>
        <v>1</v>
      </c>
      <c r="K63" s="25">
        <f>INDEX(SEK!$J$5:$J$200,MATCH($D63,SEK!$D$5:$D$200,0))</f>
        <v>1</v>
      </c>
      <c r="L63" s="25">
        <f>INDEX(SEK!$K$5:$K$200,MATCH($D63,SEK!$D$5:$D$200,0))</f>
        <v>1</v>
      </c>
      <c r="M63" s="25" t="str">
        <f>INDEX(SEK!$L$5:$L$200,MATCH($D63,SEK!$D$5:$D$200,0))</f>
        <v>MID</v>
      </c>
      <c r="P63" s="9" t="str">
        <f>INDEX(USD!$C$5:$C$254,MATCH($Q63,USD!$D$5:$D$254,0))</f>
        <v>OIS</v>
      </c>
      <c r="Q63" s="9" t="str">
        <f>USD!$D63</f>
        <v>USDSROIS26M=FMD</v>
      </c>
      <c r="R63" s="25" t="str">
        <f>INDEX(USD!$B$5:$B$254,MATCH($Q63,USD!$D$5:$D$254,0))</f>
        <v>26M</v>
      </c>
      <c r="S63" s="25">
        <f>INDEX(USD!$N$5:$N$254,MATCH($Q63,USD!$D$5:$D$254,0))</f>
        <v>0</v>
      </c>
      <c r="T63" s="26">
        <f>INDEX(USD!$O$5:$O$254,MATCH($Q63,USD!$D$5:$D$254,0))</f>
        <v>43650</v>
      </c>
      <c r="U63" s="25"/>
      <c r="V63" s="25">
        <f>INDEX(USD!$H$5:$H$254,MATCH($Q63,USD!$D$5:$D$254,0))</f>
        <v>1</v>
      </c>
      <c r="W63" s="25">
        <f>INDEX(USD!$I$5:$I$254,MATCH($Q63,USD!$D$5:$D$254,0))</f>
        <v>1</v>
      </c>
      <c r="X63" s="25">
        <f>INDEX(USD!$J$5:$J$254,MATCH($Q63,USD!$D$5:$D$254,0))</f>
        <v>1</v>
      </c>
      <c r="Y63" s="25">
        <f>INDEX(USD!$K$5:$K$254,MATCH($Q63,USD!$D$5:$D$254,0))</f>
        <v>1</v>
      </c>
      <c r="Z63" s="25" t="str">
        <f>INDEX(USD!$L$5:$L$254,MATCH($Q63,USD!$D$5:$D$254,0))</f>
        <v>MID</v>
      </c>
      <c r="AP63" s="9" t="str">
        <f>INDEX(EUR!$C$5:$C$234,MATCH($AQ63,EUR!$D$5:$D$234,0))</f>
        <v>OIS</v>
      </c>
      <c r="AQ63" s="9" t="str">
        <f>EUR!$D63</f>
        <v>EUREST12Y=</v>
      </c>
      <c r="AR63" s="25" t="str">
        <f>INDEX(EUR!$B$5:$B$234,MATCH($AQ63,EUR!$D$5:$D$234,0))</f>
        <v>12Y</v>
      </c>
      <c r="AS63" s="25">
        <f>INDEX(EUR!$N$5:$N$234,MATCH($AQ63,EUR!$D$5:$D$234,0))</f>
        <v>0</v>
      </c>
      <c r="AT63" s="26">
        <f>INDEX(EUR!$O$5:$O$234,MATCH($AQ63,EUR!$D$5:$D$234,0))</f>
        <v>43734</v>
      </c>
      <c r="AU63" s="25"/>
      <c r="AV63" s="25">
        <f>INDEX(EUR!$H$5:$H$234,MATCH($AQ63,EUR!$D$5:$D$234,0))</f>
        <v>1</v>
      </c>
      <c r="AW63" s="25">
        <f>INDEX(EUR!$I$5:$I$234,MATCH($AQ63,EUR!$D$5:$D$234,0))</f>
        <v>1</v>
      </c>
      <c r="AX63" s="25">
        <f>INDEX(EUR!$J$5:$J$234,MATCH($AQ63,EUR!$D$5:$D$234,0))</f>
        <v>1</v>
      </c>
      <c r="AY63" s="25">
        <f>INDEX(EUR!$K$5:$K$234,MATCH($AQ63,EUR!$D$5:$D$234,0))</f>
        <v>1</v>
      </c>
      <c r="AZ63" s="25" t="str">
        <f>INDEX(EUR!$L$5:$L$234,MATCH($AQ63,EUR!$D$5:$D$234,0))</f>
        <v>MID</v>
      </c>
      <c r="BP63" s="9" t="str">
        <f>INDEX(GBP!$C$5:$C$200,MATCH($BQ63,GBP!$D$5:$D$200,0))</f>
        <v>IRS</v>
      </c>
      <c r="BQ63" s="9" t="str">
        <f>GBP!$D57</f>
        <v>GBPSB6L15Y=</v>
      </c>
      <c r="BR63" s="25" t="str">
        <f>INDEX(GBP!$B$5:$B$200,MATCH($BQ63,GBP!$D$5:$D$200,0))</f>
        <v>15Y</v>
      </c>
      <c r="BS63" s="25" t="str">
        <f>INDEX(GBP!$N$5:$N$200,MATCH($BQ63,GBP!$D$5:$D$200,0))</f>
        <v>6M</v>
      </c>
      <c r="BT63" s="26">
        <f>INDEX(GBP!$O$5:$O$200,MATCH($BQ63,GBP!$D$5:$D$200,0))</f>
        <v>37851</v>
      </c>
      <c r="BU63" s="25"/>
      <c r="BV63" s="25">
        <f>INDEX(GBP!$H$5:$H$200,MATCH($BQ63,GBP!$D$5:$D$200,0))</f>
        <v>1</v>
      </c>
      <c r="BW63" s="25">
        <f>INDEX(GBP!$I$5:$I$200,MATCH($BQ63,GBP!$D$5:$D$200,0))</f>
        <v>1</v>
      </c>
      <c r="BX63" s="25">
        <f>INDEX(GBP!$J$5:$J$200,MATCH($BQ63,GBP!$D$5:$D$200,0))</f>
        <v>1</v>
      </c>
      <c r="BY63" s="25">
        <f>INDEX(GBP!$K$5:$K$200,MATCH($BQ63,GBP!$D$5:$D$200,0))</f>
        <v>1</v>
      </c>
      <c r="BZ63" s="25" t="str">
        <f>INDEX(GBP!$L$5:$L$200,MATCH($BQ63,GBP!$D$5:$D$200,0))</f>
        <v>MID</v>
      </c>
    </row>
    <row r="64" spans="3:78" x14ac:dyDescent="0.25">
      <c r="P64" s="9" t="str">
        <f>INDEX(USD!$C$5:$C$254,MATCH($Q64,USD!$D$5:$D$254,0))</f>
        <v>OIS</v>
      </c>
      <c r="Q64" s="9" t="str">
        <f>USD!$D64</f>
        <v>USDSROIS27M=FMD</v>
      </c>
      <c r="R64" s="25" t="str">
        <f>INDEX(USD!$B$5:$B$254,MATCH($Q64,USD!$D$5:$D$254,0))</f>
        <v>27M</v>
      </c>
      <c r="S64" s="25">
        <f>INDEX(USD!$N$5:$N$254,MATCH($Q64,USD!$D$5:$D$254,0))</f>
        <v>0</v>
      </c>
      <c r="T64" s="26">
        <f>INDEX(USD!$O$5:$O$254,MATCH($Q64,USD!$D$5:$D$254,0))</f>
        <v>43650</v>
      </c>
      <c r="U64" s="25"/>
      <c r="V64" s="25">
        <f>INDEX(USD!$H$5:$H$254,MATCH($Q64,USD!$D$5:$D$254,0))</f>
        <v>1</v>
      </c>
      <c r="W64" s="25">
        <f>INDEX(USD!$I$5:$I$254,MATCH($Q64,USD!$D$5:$D$254,0))</f>
        <v>1</v>
      </c>
      <c r="X64" s="25">
        <f>INDEX(USD!$J$5:$J$254,MATCH($Q64,USD!$D$5:$D$254,0))</f>
        <v>1</v>
      </c>
      <c r="Y64" s="25">
        <f>INDEX(USD!$K$5:$K$254,MATCH($Q64,USD!$D$5:$D$254,0))</f>
        <v>1</v>
      </c>
      <c r="Z64" s="25" t="str">
        <f>INDEX(USD!$L$5:$L$254,MATCH($Q64,USD!$D$5:$D$254,0))</f>
        <v>MID</v>
      </c>
      <c r="AP64" s="9" t="str">
        <f>INDEX(EUR!$C$5:$C$234,MATCH($AQ64,EUR!$D$5:$D$234,0))</f>
        <v>OIS</v>
      </c>
      <c r="AQ64" s="9" t="str">
        <f>EUR!$D64</f>
        <v>EUREST15Y=</v>
      </c>
      <c r="AR64" s="25" t="str">
        <f>INDEX(EUR!$B$5:$B$234,MATCH($AQ64,EUR!$D$5:$D$234,0))</f>
        <v>15Y</v>
      </c>
      <c r="AS64" s="25">
        <f>INDEX(EUR!$N$5:$N$234,MATCH($AQ64,EUR!$D$5:$D$234,0))</f>
        <v>0</v>
      </c>
      <c r="AT64" s="26">
        <f>INDEX(EUR!$O$5:$O$234,MATCH($AQ64,EUR!$D$5:$D$234,0))</f>
        <v>43734</v>
      </c>
      <c r="AU64" s="25"/>
      <c r="AV64" s="25">
        <f>INDEX(EUR!$H$5:$H$234,MATCH($AQ64,EUR!$D$5:$D$234,0))</f>
        <v>1</v>
      </c>
      <c r="AW64" s="25">
        <f>INDEX(EUR!$I$5:$I$234,MATCH($AQ64,EUR!$D$5:$D$234,0))</f>
        <v>1</v>
      </c>
      <c r="AX64" s="25">
        <f>INDEX(EUR!$J$5:$J$234,MATCH($AQ64,EUR!$D$5:$D$234,0))</f>
        <v>1</v>
      </c>
      <c r="AY64" s="25">
        <f>INDEX(EUR!$K$5:$K$234,MATCH($AQ64,EUR!$D$5:$D$234,0))</f>
        <v>1</v>
      </c>
      <c r="AZ64" s="25" t="str">
        <f>INDEX(EUR!$L$5:$L$234,MATCH($AQ64,EUR!$D$5:$D$234,0))</f>
        <v>MID</v>
      </c>
      <c r="BP64" s="9" t="str">
        <f>INDEX(GBP!$C$5:$C$200,MATCH($BQ64,GBP!$D$5:$D$200,0))</f>
        <v>IRS</v>
      </c>
      <c r="BQ64" s="9" t="str">
        <f>GBP!$D58</f>
        <v>GBPSB6L20Y=</v>
      </c>
      <c r="BR64" s="25" t="str">
        <f>INDEX(GBP!$B$5:$B$200,MATCH($BQ64,GBP!$D$5:$D$200,0))</f>
        <v>20Y</v>
      </c>
      <c r="BS64" s="25" t="str">
        <f>INDEX(GBP!$N$5:$N$200,MATCH($BQ64,GBP!$D$5:$D$200,0))</f>
        <v>6M</v>
      </c>
      <c r="BT64" s="26">
        <f>INDEX(GBP!$O$5:$O$200,MATCH($BQ64,GBP!$D$5:$D$200,0))</f>
        <v>37851</v>
      </c>
      <c r="BU64" s="25"/>
      <c r="BV64" s="25">
        <f>INDEX(GBP!$H$5:$H$200,MATCH($BQ64,GBP!$D$5:$D$200,0))</f>
        <v>1</v>
      </c>
      <c r="BW64" s="25">
        <f>INDEX(GBP!$I$5:$I$200,MATCH($BQ64,GBP!$D$5:$D$200,0))</f>
        <v>1</v>
      </c>
      <c r="BX64" s="25">
        <f>INDEX(GBP!$J$5:$J$200,MATCH($BQ64,GBP!$D$5:$D$200,0))</f>
        <v>1</v>
      </c>
      <c r="BY64" s="25">
        <f>INDEX(GBP!$K$5:$K$200,MATCH($BQ64,GBP!$D$5:$D$200,0))</f>
        <v>1</v>
      </c>
      <c r="BZ64" s="25" t="str">
        <f>INDEX(GBP!$L$5:$L$200,MATCH($BQ64,GBP!$D$5:$D$200,0))</f>
        <v>MID</v>
      </c>
    </row>
    <row r="65" spans="16:78" x14ac:dyDescent="0.25">
      <c r="P65" s="9" t="str">
        <f>INDEX(USD!$C$5:$C$254,MATCH($Q65,USD!$D$5:$D$254,0))</f>
        <v>OIS</v>
      </c>
      <c r="Q65" s="9" t="str">
        <f>USD!$D65</f>
        <v>USDSROIS28M=FMD</v>
      </c>
      <c r="R65" s="25" t="str">
        <f>INDEX(USD!$B$5:$B$254,MATCH($Q65,USD!$D$5:$D$254,0))</f>
        <v>28M</v>
      </c>
      <c r="S65" s="25">
        <f>INDEX(USD!$N$5:$N$254,MATCH($Q65,USD!$D$5:$D$254,0))</f>
        <v>0</v>
      </c>
      <c r="T65" s="26">
        <f>INDEX(USD!$O$5:$O$254,MATCH($Q65,USD!$D$5:$D$254,0))</f>
        <v>43650</v>
      </c>
      <c r="U65" s="25"/>
      <c r="V65" s="25">
        <f>INDEX(USD!$H$5:$H$254,MATCH($Q65,USD!$D$5:$D$254,0))</f>
        <v>1</v>
      </c>
      <c r="W65" s="25">
        <f>INDEX(USD!$I$5:$I$254,MATCH($Q65,USD!$D$5:$D$254,0))</f>
        <v>1</v>
      </c>
      <c r="X65" s="25">
        <f>INDEX(USD!$J$5:$J$254,MATCH($Q65,USD!$D$5:$D$254,0))</f>
        <v>1</v>
      </c>
      <c r="Y65" s="25">
        <f>INDEX(USD!$K$5:$K$254,MATCH($Q65,USD!$D$5:$D$254,0))</f>
        <v>1</v>
      </c>
      <c r="Z65" s="25" t="str">
        <f>INDEX(USD!$L$5:$L$254,MATCH($Q65,USD!$D$5:$D$254,0))</f>
        <v>MID</v>
      </c>
      <c r="AP65" s="9" t="str">
        <f>INDEX(EUR!$C$5:$C$234,MATCH($AQ65,EUR!$D$5:$D$234,0))</f>
        <v>OIS</v>
      </c>
      <c r="AQ65" s="9" t="str">
        <f>EUR!$D65</f>
        <v>EUREST20Y=</v>
      </c>
      <c r="AR65" s="25" t="str">
        <f>INDEX(EUR!$B$5:$B$234,MATCH($AQ65,EUR!$D$5:$D$234,0))</f>
        <v>20Y</v>
      </c>
      <c r="AS65" s="25">
        <f>INDEX(EUR!$N$5:$N$234,MATCH($AQ65,EUR!$D$5:$D$234,0))</f>
        <v>0</v>
      </c>
      <c r="AT65" s="26">
        <f>INDEX(EUR!$O$5:$O$234,MATCH($AQ65,EUR!$D$5:$D$234,0))</f>
        <v>43734</v>
      </c>
      <c r="AU65" s="25"/>
      <c r="AV65" s="25">
        <f>INDEX(EUR!$H$5:$H$234,MATCH($AQ65,EUR!$D$5:$D$234,0))</f>
        <v>1</v>
      </c>
      <c r="AW65" s="25">
        <f>INDEX(EUR!$I$5:$I$234,MATCH($AQ65,EUR!$D$5:$D$234,0))</f>
        <v>1</v>
      </c>
      <c r="AX65" s="25">
        <f>INDEX(EUR!$J$5:$J$234,MATCH($AQ65,EUR!$D$5:$D$234,0))</f>
        <v>1</v>
      </c>
      <c r="AY65" s="25">
        <f>INDEX(EUR!$K$5:$K$234,MATCH($AQ65,EUR!$D$5:$D$234,0))</f>
        <v>1</v>
      </c>
      <c r="AZ65" s="25" t="str">
        <f>INDEX(EUR!$L$5:$L$234,MATCH($AQ65,EUR!$D$5:$D$234,0))</f>
        <v>MID</v>
      </c>
      <c r="BP65" s="9" t="str">
        <f>INDEX(GBP!$C$5:$C$200,MATCH($BQ65,GBP!$D$5:$D$200,0))</f>
        <v>IRS</v>
      </c>
      <c r="BQ65" s="9" t="str">
        <f>GBP!$D59</f>
        <v>GBPSB6L25Y=</v>
      </c>
      <c r="BR65" s="25" t="str">
        <f>INDEX(GBP!$B$5:$B$200,MATCH($BQ65,GBP!$D$5:$D$200,0))</f>
        <v>25Y</v>
      </c>
      <c r="BS65" s="25" t="str">
        <f>INDEX(GBP!$N$5:$N$200,MATCH($BQ65,GBP!$D$5:$D$200,0))</f>
        <v>6M</v>
      </c>
      <c r="BT65" s="26">
        <f>INDEX(GBP!$O$5:$O$200,MATCH($BQ65,GBP!$D$5:$D$200,0))</f>
        <v>36020</v>
      </c>
      <c r="BU65" s="25"/>
      <c r="BV65" s="25">
        <f>INDEX(GBP!$H$5:$H$200,MATCH($BQ65,GBP!$D$5:$D$200,0))</f>
        <v>1</v>
      </c>
      <c r="BW65" s="25">
        <f>INDEX(GBP!$I$5:$I$200,MATCH($BQ65,GBP!$D$5:$D$200,0))</f>
        <v>1</v>
      </c>
      <c r="BX65" s="25">
        <f>INDEX(GBP!$J$5:$J$200,MATCH($BQ65,GBP!$D$5:$D$200,0))</f>
        <v>1</v>
      </c>
      <c r="BY65" s="25">
        <f>INDEX(GBP!$K$5:$K$200,MATCH($BQ65,GBP!$D$5:$D$200,0))</f>
        <v>1</v>
      </c>
      <c r="BZ65" s="25" t="str">
        <f>INDEX(GBP!$L$5:$L$200,MATCH($BQ65,GBP!$D$5:$D$200,0))</f>
        <v>MID</v>
      </c>
    </row>
    <row r="66" spans="16:78" x14ac:dyDescent="0.25">
      <c r="P66" s="9" t="str">
        <f>INDEX(USD!$C$5:$C$254,MATCH($Q66,USD!$D$5:$D$254,0))</f>
        <v>OIS</v>
      </c>
      <c r="Q66" s="9" t="str">
        <f>USD!$D66</f>
        <v>USDSROIS29M=FMD</v>
      </c>
      <c r="R66" s="25" t="str">
        <f>INDEX(USD!$B$5:$B$254,MATCH($Q66,USD!$D$5:$D$254,0))</f>
        <v>29M</v>
      </c>
      <c r="S66" s="25">
        <f>INDEX(USD!$N$5:$N$254,MATCH($Q66,USD!$D$5:$D$254,0))</f>
        <v>0</v>
      </c>
      <c r="T66" s="26">
        <f>INDEX(USD!$O$5:$O$254,MATCH($Q66,USD!$D$5:$D$254,0))</f>
        <v>43650</v>
      </c>
      <c r="U66" s="25"/>
      <c r="V66" s="25">
        <f>INDEX(USD!$H$5:$H$254,MATCH($Q66,USD!$D$5:$D$254,0))</f>
        <v>1</v>
      </c>
      <c r="W66" s="25">
        <f>INDEX(USD!$I$5:$I$254,MATCH($Q66,USD!$D$5:$D$254,0))</f>
        <v>1</v>
      </c>
      <c r="X66" s="25">
        <f>INDEX(USD!$J$5:$J$254,MATCH($Q66,USD!$D$5:$D$254,0))</f>
        <v>1</v>
      </c>
      <c r="Y66" s="25">
        <f>INDEX(USD!$K$5:$K$254,MATCH($Q66,USD!$D$5:$D$254,0))</f>
        <v>1</v>
      </c>
      <c r="Z66" s="25" t="str">
        <f>INDEX(USD!$L$5:$L$254,MATCH($Q66,USD!$D$5:$D$254,0))</f>
        <v>MID</v>
      </c>
      <c r="AP66" s="9" t="str">
        <f>INDEX(EUR!$C$5:$C$234,MATCH($AQ66,EUR!$D$5:$D$234,0))</f>
        <v>OIS</v>
      </c>
      <c r="AQ66" s="9" t="str">
        <f>EUR!$D66</f>
        <v>EUREST25Y=</v>
      </c>
      <c r="AR66" s="25" t="str">
        <f>INDEX(EUR!$B$5:$B$234,MATCH($AQ66,EUR!$D$5:$D$234,0))</f>
        <v>25Y</v>
      </c>
      <c r="AS66" s="25">
        <f>INDEX(EUR!$N$5:$N$234,MATCH($AQ66,EUR!$D$5:$D$234,0))</f>
        <v>0</v>
      </c>
      <c r="AT66" s="26">
        <f>INDEX(EUR!$O$5:$O$234,MATCH($AQ66,EUR!$D$5:$D$234,0))</f>
        <v>43734</v>
      </c>
      <c r="AU66" s="25"/>
      <c r="AV66" s="25">
        <f>INDEX(EUR!$H$5:$H$234,MATCH($AQ66,EUR!$D$5:$D$234,0))</f>
        <v>1</v>
      </c>
      <c r="AW66" s="25">
        <f>INDEX(EUR!$I$5:$I$234,MATCH($AQ66,EUR!$D$5:$D$234,0))</f>
        <v>1</v>
      </c>
      <c r="AX66" s="25">
        <f>INDEX(EUR!$J$5:$J$234,MATCH($AQ66,EUR!$D$5:$D$234,0))</f>
        <v>1</v>
      </c>
      <c r="AY66" s="25">
        <f>INDEX(EUR!$K$5:$K$234,MATCH($AQ66,EUR!$D$5:$D$234,0))</f>
        <v>1</v>
      </c>
      <c r="AZ66" s="25" t="str">
        <f>INDEX(EUR!$L$5:$L$234,MATCH($AQ66,EUR!$D$5:$D$234,0))</f>
        <v>MID</v>
      </c>
      <c r="BP66" s="9" t="str">
        <f>INDEX(GBP!$C$5:$C$200,MATCH($BQ66,GBP!$D$5:$D$200,0))</f>
        <v>IRS</v>
      </c>
      <c r="BQ66" s="9" t="str">
        <f>GBP!$D60</f>
        <v>GBPSB6L30Y=</v>
      </c>
      <c r="BR66" s="25" t="str">
        <f>INDEX(GBP!$B$5:$B$200,MATCH($BQ66,GBP!$D$5:$D$200,0))</f>
        <v>30Y</v>
      </c>
      <c r="BS66" s="25" t="str">
        <f>INDEX(GBP!$N$5:$N$200,MATCH($BQ66,GBP!$D$5:$D$200,0))</f>
        <v>6M</v>
      </c>
      <c r="BT66" s="26">
        <f>INDEX(GBP!$O$5:$O$200,MATCH($BQ66,GBP!$D$5:$D$200,0))</f>
        <v>37851</v>
      </c>
      <c r="BU66" s="25"/>
      <c r="BV66" s="25">
        <f>INDEX(GBP!$H$5:$H$200,MATCH($BQ66,GBP!$D$5:$D$200,0))</f>
        <v>1</v>
      </c>
      <c r="BW66" s="25">
        <f>INDEX(GBP!$I$5:$I$200,MATCH($BQ66,GBP!$D$5:$D$200,0))</f>
        <v>1</v>
      </c>
      <c r="BX66" s="25">
        <f>INDEX(GBP!$J$5:$J$200,MATCH($BQ66,GBP!$D$5:$D$200,0))</f>
        <v>1</v>
      </c>
      <c r="BY66" s="25">
        <f>INDEX(GBP!$K$5:$K$200,MATCH($BQ66,GBP!$D$5:$D$200,0))</f>
        <v>1</v>
      </c>
      <c r="BZ66" s="25" t="str">
        <f>INDEX(GBP!$L$5:$L$200,MATCH($BQ66,GBP!$D$5:$D$200,0))</f>
        <v>MID</v>
      </c>
    </row>
    <row r="67" spans="16:78" x14ac:dyDescent="0.25">
      <c r="P67" s="9" t="str">
        <f>INDEX(USD!$C$5:$C$254,MATCH($Q67,USD!$D$5:$D$254,0))</f>
        <v>OIS</v>
      </c>
      <c r="Q67" s="9" t="str">
        <f>USD!$D67</f>
        <v>USDSROIS30M=FMD</v>
      </c>
      <c r="R67" s="25" t="str">
        <f>INDEX(USD!$B$5:$B$254,MATCH($Q67,USD!$D$5:$D$254,0))</f>
        <v>30M</v>
      </c>
      <c r="S67" s="25">
        <f>INDEX(USD!$N$5:$N$254,MATCH($Q67,USD!$D$5:$D$254,0))</f>
        <v>0</v>
      </c>
      <c r="T67" s="26">
        <f>INDEX(USD!$O$5:$O$254,MATCH($Q67,USD!$D$5:$D$254,0))</f>
        <v>43587</v>
      </c>
      <c r="U67" s="25"/>
      <c r="V67" s="25">
        <f>INDEX(USD!$H$5:$H$254,MATCH($Q67,USD!$D$5:$D$254,0))</f>
        <v>1</v>
      </c>
      <c r="W67" s="25">
        <f>INDEX(USD!$I$5:$I$254,MATCH($Q67,USD!$D$5:$D$254,0))</f>
        <v>1</v>
      </c>
      <c r="X67" s="25">
        <f>INDEX(USD!$J$5:$J$254,MATCH($Q67,USD!$D$5:$D$254,0))</f>
        <v>1</v>
      </c>
      <c r="Y67" s="25">
        <f>INDEX(USD!$K$5:$K$254,MATCH($Q67,USD!$D$5:$D$254,0))</f>
        <v>1</v>
      </c>
      <c r="Z67" s="25" t="str">
        <f>INDEX(USD!$L$5:$L$254,MATCH($Q67,USD!$D$5:$D$254,0))</f>
        <v>MID</v>
      </c>
      <c r="AP67" s="9" t="str">
        <f>INDEX(EUR!$C$5:$C$234,MATCH($AQ67,EUR!$D$5:$D$234,0))</f>
        <v>OIS</v>
      </c>
      <c r="AQ67" s="9" t="str">
        <f>EUR!$D67</f>
        <v>EUREST30Y=</v>
      </c>
      <c r="AR67" s="25" t="str">
        <f>INDEX(EUR!$B$5:$B$234,MATCH($AQ67,EUR!$D$5:$D$234,0))</f>
        <v>30Y</v>
      </c>
      <c r="AS67" s="25">
        <f>INDEX(EUR!$N$5:$N$234,MATCH($AQ67,EUR!$D$5:$D$234,0))</f>
        <v>0</v>
      </c>
      <c r="AT67" s="26">
        <f>INDEX(EUR!$O$5:$O$234,MATCH($AQ67,EUR!$D$5:$D$234,0))</f>
        <v>43734</v>
      </c>
      <c r="AU67" s="25"/>
      <c r="AV67" s="25">
        <f>INDEX(EUR!$H$5:$H$234,MATCH($AQ67,EUR!$D$5:$D$234,0))</f>
        <v>1</v>
      </c>
      <c r="AW67" s="25">
        <f>INDEX(EUR!$I$5:$I$234,MATCH($AQ67,EUR!$D$5:$D$234,0))</f>
        <v>1</v>
      </c>
      <c r="AX67" s="25">
        <f>INDEX(EUR!$J$5:$J$234,MATCH($AQ67,EUR!$D$5:$D$234,0))</f>
        <v>1</v>
      </c>
      <c r="AY67" s="25">
        <f>INDEX(EUR!$K$5:$K$234,MATCH($AQ67,EUR!$D$5:$D$234,0))</f>
        <v>1</v>
      </c>
      <c r="AZ67" s="25" t="str">
        <f>INDEX(EUR!$L$5:$L$234,MATCH($AQ67,EUR!$D$5:$D$234,0))</f>
        <v>MID</v>
      </c>
      <c r="BP67" s="9" t="str">
        <f>INDEX(GBP!$C$5:$C$200,MATCH($BQ67,GBP!$D$5:$D$200,0))</f>
        <v>IRS</v>
      </c>
      <c r="BQ67" s="9" t="str">
        <f>GBP!$D61</f>
        <v>GBPSB6L40Y=</v>
      </c>
      <c r="BR67" s="25" t="str">
        <f>INDEX(GBP!$B$5:$B$200,MATCH($BQ67,GBP!$D$5:$D$200,0))</f>
        <v>40Y</v>
      </c>
      <c r="BS67" s="25" t="str">
        <f>INDEX(GBP!$N$5:$N$200,MATCH($BQ67,GBP!$D$5:$D$200,0))</f>
        <v>6M</v>
      </c>
      <c r="BT67" s="26">
        <f>INDEX(GBP!$O$5:$O$200,MATCH($BQ67,GBP!$D$5:$D$200,0))</f>
        <v>37914</v>
      </c>
      <c r="BU67" s="25"/>
      <c r="BV67" s="25">
        <f>INDEX(GBP!$H$5:$H$200,MATCH($BQ67,GBP!$D$5:$D$200,0))</f>
        <v>1</v>
      </c>
      <c r="BW67" s="25">
        <f>INDEX(GBP!$I$5:$I$200,MATCH($BQ67,GBP!$D$5:$D$200,0))</f>
        <v>1</v>
      </c>
      <c r="BX67" s="25">
        <f>INDEX(GBP!$J$5:$J$200,MATCH($BQ67,GBP!$D$5:$D$200,0))</f>
        <v>1</v>
      </c>
      <c r="BY67" s="25">
        <f>INDEX(GBP!$K$5:$K$200,MATCH($BQ67,GBP!$D$5:$D$200,0))</f>
        <v>1</v>
      </c>
      <c r="BZ67" s="25" t="str">
        <f>INDEX(GBP!$L$5:$L$200,MATCH($BQ67,GBP!$D$5:$D$200,0))</f>
        <v>MID</v>
      </c>
    </row>
    <row r="68" spans="16:78" x14ac:dyDescent="0.25">
      <c r="P68" s="9" t="str">
        <f>INDEX(USD!$C$5:$C$254,MATCH($Q68,USD!$D$5:$D$254,0))</f>
        <v>OIS</v>
      </c>
      <c r="Q68" s="9" t="str">
        <f>USD!$D68</f>
        <v>USDSROIS31M=FMD</v>
      </c>
      <c r="R68" s="25" t="str">
        <f>INDEX(USD!$B$5:$B$254,MATCH($Q68,USD!$D$5:$D$254,0))</f>
        <v>31M</v>
      </c>
      <c r="S68" s="25">
        <f>INDEX(USD!$N$5:$N$254,MATCH($Q68,USD!$D$5:$D$254,0))</f>
        <v>0</v>
      </c>
      <c r="T68" s="26">
        <f>INDEX(USD!$O$5:$O$254,MATCH($Q68,USD!$D$5:$D$254,0))</f>
        <v>43650</v>
      </c>
      <c r="U68" s="25"/>
      <c r="V68" s="25">
        <f>INDEX(USD!$H$5:$H$254,MATCH($Q68,USD!$D$5:$D$254,0))</f>
        <v>1</v>
      </c>
      <c r="W68" s="25">
        <f>INDEX(USD!$I$5:$I$254,MATCH($Q68,USD!$D$5:$D$254,0))</f>
        <v>1</v>
      </c>
      <c r="X68" s="25">
        <f>INDEX(USD!$J$5:$J$254,MATCH($Q68,USD!$D$5:$D$254,0))</f>
        <v>1</v>
      </c>
      <c r="Y68" s="25">
        <f>INDEX(USD!$K$5:$K$254,MATCH($Q68,USD!$D$5:$D$254,0))</f>
        <v>1</v>
      </c>
      <c r="Z68" s="25" t="str">
        <f>INDEX(USD!$L$5:$L$254,MATCH($Q68,USD!$D$5:$D$254,0))</f>
        <v>MID</v>
      </c>
      <c r="BP68" s="9" t="str">
        <f>INDEX(GBP!$C$5:$C$200,MATCH($BQ68,GBP!$D$5:$D$200,0))</f>
        <v>IRS</v>
      </c>
      <c r="BQ68" s="9" t="str">
        <f>GBP!$D62</f>
        <v>GBPSB6L50Y=</v>
      </c>
      <c r="BR68" s="25" t="str">
        <f>INDEX(GBP!$B$5:$B$200,MATCH($BQ68,GBP!$D$5:$D$200,0))</f>
        <v>50Y</v>
      </c>
      <c r="BS68" s="25" t="str">
        <f>INDEX(GBP!$N$5:$N$200,MATCH($BQ68,GBP!$D$5:$D$200,0))</f>
        <v>6M</v>
      </c>
      <c r="BT68" s="26">
        <f>INDEX(GBP!$O$5:$O$200,MATCH($BQ68,GBP!$D$5:$D$200,0))</f>
        <v>37914</v>
      </c>
      <c r="BU68" s="25"/>
      <c r="BV68" s="25">
        <f>INDEX(GBP!$H$5:$H$200,MATCH($BQ68,GBP!$D$5:$D$200,0))</f>
        <v>1</v>
      </c>
      <c r="BW68" s="25">
        <f>INDEX(GBP!$I$5:$I$200,MATCH($BQ68,GBP!$D$5:$D$200,0))</f>
        <v>1</v>
      </c>
      <c r="BX68" s="25">
        <f>INDEX(GBP!$J$5:$J$200,MATCH($BQ68,GBP!$D$5:$D$200,0))</f>
        <v>1</v>
      </c>
      <c r="BY68" s="25">
        <f>INDEX(GBP!$K$5:$K$200,MATCH($BQ68,GBP!$D$5:$D$200,0))</f>
        <v>1</v>
      </c>
      <c r="BZ68" s="25" t="str">
        <f>INDEX(GBP!$L$5:$L$200,MATCH($BQ68,GBP!$D$5:$D$200,0))</f>
        <v>MID</v>
      </c>
    </row>
    <row r="69" spans="16:78" ht="15.75" x14ac:dyDescent="0.25">
      <c r="P69" s="9" t="str">
        <f>INDEX(USD!$C$5:$C$254,MATCH($Q69,USD!$D$5:$D$254,0))</f>
        <v>OIS</v>
      </c>
      <c r="Q69" s="9" t="str">
        <f>USD!$D69</f>
        <v>USDSROIS32M=FMD</v>
      </c>
      <c r="R69" s="25" t="str">
        <f>INDEX(USD!$B$5:$B$254,MATCH($Q69,USD!$D$5:$D$254,0))</f>
        <v>32M</v>
      </c>
      <c r="S69" s="25">
        <f>INDEX(USD!$N$5:$N$254,MATCH($Q69,USD!$D$5:$D$254,0))</f>
        <v>0</v>
      </c>
      <c r="T69" s="26">
        <f>INDEX(USD!$O$5:$O$254,MATCH($Q69,USD!$D$5:$D$254,0))</f>
        <v>43650</v>
      </c>
      <c r="U69" s="25"/>
      <c r="V69" s="25">
        <f>INDEX(USD!$H$5:$H$254,MATCH($Q69,USD!$D$5:$D$254,0))</f>
        <v>1</v>
      </c>
      <c r="W69" s="25">
        <f>INDEX(USD!$I$5:$I$254,MATCH($Q69,USD!$D$5:$D$254,0))</f>
        <v>1</v>
      </c>
      <c r="X69" s="25">
        <f>INDEX(USD!$J$5:$J$254,MATCH($Q69,USD!$D$5:$D$254,0))</f>
        <v>1</v>
      </c>
      <c r="Y69" s="25">
        <f>INDEX(USD!$K$5:$K$254,MATCH($Q69,USD!$D$5:$D$254,0))</f>
        <v>1</v>
      </c>
      <c r="Z69" s="25" t="str">
        <f>INDEX(USD!$L$5:$L$254,MATCH($Q69,USD!$D$5:$D$254,0))</f>
        <v>MID</v>
      </c>
      <c r="AO69" s="8" t="s">
        <v>2</v>
      </c>
      <c r="AP69" s="8" t="s">
        <v>51</v>
      </c>
      <c r="AQ69" s="8" t="s">
        <v>52</v>
      </c>
      <c r="AR69" s="8" t="s">
        <v>0</v>
      </c>
      <c r="AS69" s="8" t="s">
        <v>229</v>
      </c>
      <c r="AT69" s="8" t="s">
        <v>555</v>
      </c>
      <c r="AU69" s="8" t="s">
        <v>554</v>
      </c>
      <c r="AV69" s="8" t="s">
        <v>556</v>
      </c>
      <c r="AW69" s="8" t="s">
        <v>557</v>
      </c>
      <c r="AX69" s="8" t="s">
        <v>558</v>
      </c>
      <c r="AY69" s="8" t="s">
        <v>559</v>
      </c>
      <c r="AZ69" s="8" t="s">
        <v>553</v>
      </c>
    </row>
    <row r="70" spans="16:78" x14ac:dyDescent="0.25">
      <c r="P70" s="9" t="str">
        <f>INDEX(USD!$C$5:$C$254,MATCH($Q70,USD!$D$5:$D$254,0))</f>
        <v>OIS</v>
      </c>
      <c r="Q70" s="9" t="str">
        <f>USD!$D70</f>
        <v>USDSROIS33M=FMD</v>
      </c>
      <c r="R70" s="25" t="str">
        <f>INDEX(USD!$B$5:$B$254,MATCH($Q70,USD!$D$5:$D$254,0))</f>
        <v>33M</v>
      </c>
      <c r="S70" s="25">
        <f>INDEX(USD!$N$5:$N$254,MATCH($Q70,USD!$D$5:$D$254,0))</f>
        <v>0</v>
      </c>
      <c r="T70" s="26">
        <f>INDEX(USD!$O$5:$O$254,MATCH($Q70,USD!$D$5:$D$254,0))</f>
        <v>43650</v>
      </c>
      <c r="U70" s="25"/>
      <c r="V70" s="25">
        <f>INDEX(USD!$H$5:$H$254,MATCH($Q70,USD!$D$5:$D$254,0))</f>
        <v>1</v>
      </c>
      <c r="W70" s="25">
        <f>INDEX(USD!$I$5:$I$254,MATCH($Q70,USD!$D$5:$D$254,0))</f>
        <v>1</v>
      </c>
      <c r="X70" s="25">
        <f>INDEX(USD!$J$5:$J$254,MATCH($Q70,USD!$D$5:$D$254,0))</f>
        <v>1</v>
      </c>
      <c r="Y70" s="25">
        <f>INDEX(USD!$K$5:$K$254,MATCH($Q70,USD!$D$5:$D$254,0))</f>
        <v>1</v>
      </c>
      <c r="Z70" s="25" t="str">
        <f>INDEX(USD!$L$5:$L$254,MATCH($Q70,USD!$D$5:$D$254,0))</f>
        <v>MID</v>
      </c>
      <c r="AP70" s="9" t="str">
        <f>INDEX(EUR!$C$5:$C$234,MATCH($AQ70,EUR!$D$5:$D$234,0))</f>
        <v>IBOR</v>
      </c>
      <c r="AQ70" s="9" t="str">
        <f>EUR!$D68</f>
        <v>EUROSTR=</v>
      </c>
      <c r="AR70" s="25" t="str">
        <f>INDEX(EUR!$B$5:$B$234,MATCH($AQ70,EUR!$D$5:$D$234,0))</f>
        <v>ON</v>
      </c>
      <c r="AS70" s="25">
        <f>INDEX(EUR!$N$5:$N$234,MATCH($AQ70,EUR!$D$5:$D$234,0))</f>
        <v>0</v>
      </c>
      <c r="AT70" s="26">
        <f>INDEX(EUR!$O$5:$O$234,MATCH($AQ70,EUR!$D$5:$D$234,0))</f>
        <v>36164</v>
      </c>
      <c r="AU70" s="25"/>
      <c r="AV70" s="25">
        <f>INDEX(EUR!$H$5:$H$234,MATCH($AQ70,EUR!$D$5:$D$234,0))</f>
        <v>1</v>
      </c>
      <c r="AW70" s="25">
        <f>INDEX(EUR!$I$5:$I$234,MATCH($AQ70,EUR!$D$5:$D$234,0))</f>
        <v>1</v>
      </c>
      <c r="AX70" s="25">
        <f>INDEX(EUR!$J$5:$J$234,MATCH($AQ70,EUR!$D$5:$D$234,0))</f>
        <v>1</v>
      </c>
      <c r="AY70" s="25">
        <f>INDEX(EUR!$K$5:$K$234,MATCH($AQ70,EUR!$D$5:$D$234,0))</f>
        <v>1</v>
      </c>
      <c r="AZ70" s="25" t="str">
        <f>INDEX(EUR!$L$5:$L$234,MATCH($AQ70,EUR!$D$5:$D$234,0))</f>
        <v>MID</v>
      </c>
    </row>
    <row r="71" spans="16:78" x14ac:dyDescent="0.25">
      <c r="P71" s="9" t="str">
        <f>INDEX(USD!$C$5:$C$254,MATCH($Q71,USD!$D$5:$D$254,0))</f>
        <v>OIS</v>
      </c>
      <c r="Q71" s="9" t="str">
        <f>USD!$D71</f>
        <v>USDSROIS34M=FMD</v>
      </c>
      <c r="R71" s="25" t="str">
        <f>INDEX(USD!$B$5:$B$254,MATCH($Q71,USD!$D$5:$D$254,0))</f>
        <v>34M</v>
      </c>
      <c r="S71" s="25">
        <f>INDEX(USD!$N$5:$N$254,MATCH($Q71,USD!$D$5:$D$254,0))</f>
        <v>0</v>
      </c>
      <c r="T71" s="26">
        <f>INDEX(USD!$O$5:$O$254,MATCH($Q71,USD!$D$5:$D$254,0))</f>
        <v>43650</v>
      </c>
      <c r="U71" s="25"/>
      <c r="V71" s="25">
        <f>INDEX(USD!$H$5:$H$254,MATCH($Q71,USD!$D$5:$D$254,0))</f>
        <v>1</v>
      </c>
      <c r="W71" s="25">
        <f>INDEX(USD!$I$5:$I$254,MATCH($Q71,USD!$D$5:$D$254,0))</f>
        <v>1</v>
      </c>
      <c r="X71" s="25">
        <f>INDEX(USD!$J$5:$J$254,MATCH($Q71,USD!$D$5:$D$254,0))</f>
        <v>1</v>
      </c>
      <c r="Y71" s="25">
        <f>INDEX(USD!$K$5:$K$254,MATCH($Q71,USD!$D$5:$D$254,0))</f>
        <v>1</v>
      </c>
      <c r="Z71" s="25" t="str">
        <f>INDEX(USD!$L$5:$L$254,MATCH($Q71,USD!$D$5:$D$254,0))</f>
        <v>MID</v>
      </c>
      <c r="AP71" s="9" t="str">
        <f>INDEX(EUR!$C$5:$C$234,MATCH($AQ71,EUR!$D$5:$D$234,0))</f>
        <v>IBOR</v>
      </c>
      <c r="AQ71" s="9" t="str">
        <f>EUR!$D69</f>
        <v>EONIA=</v>
      </c>
      <c r="AR71" s="25" t="str">
        <f>INDEX(EUR!$B$5:$B$234,MATCH($AQ71,EUR!$D$5:$D$234,0))</f>
        <v>ON</v>
      </c>
      <c r="AS71" s="25">
        <f>INDEX(EUR!$N$5:$N$234,MATCH($AQ71,EUR!$D$5:$D$234,0))</f>
        <v>0</v>
      </c>
      <c r="AT71" s="26">
        <f>INDEX(EUR!$O$5:$O$234,MATCH($AQ71,EUR!$D$5:$D$234,0))</f>
        <v>36159</v>
      </c>
      <c r="AU71" s="25"/>
      <c r="AV71" s="25">
        <f>INDEX(EUR!$H$5:$H$234,MATCH($AQ71,EUR!$D$5:$D$234,0))</f>
        <v>1</v>
      </c>
      <c r="AW71" s="25">
        <f>INDEX(EUR!$I$5:$I$234,MATCH($AQ71,EUR!$D$5:$D$234,0))</f>
        <v>1</v>
      </c>
      <c r="AX71" s="25">
        <f>INDEX(EUR!$J$5:$J$234,MATCH($AQ71,EUR!$D$5:$D$234,0))</f>
        <v>1</v>
      </c>
      <c r="AY71" s="25">
        <f>INDEX(EUR!$K$5:$K$234,MATCH($AQ71,EUR!$D$5:$D$234,0))</f>
        <v>1</v>
      </c>
      <c r="AZ71" s="25" t="str">
        <f>INDEX(EUR!$L$5:$L$234,MATCH($AQ71,EUR!$D$5:$D$234,0))</f>
        <v>MID</v>
      </c>
    </row>
    <row r="72" spans="16:78" x14ac:dyDescent="0.25">
      <c r="P72" s="9" t="str">
        <f>INDEX(USD!$C$5:$C$254,MATCH($Q72,USD!$D$5:$D$254,0))</f>
        <v>OIS</v>
      </c>
      <c r="Q72" s="9" t="str">
        <f>USD!$D72</f>
        <v>USDSROIS35M=FMD</v>
      </c>
      <c r="R72" s="25" t="str">
        <f>INDEX(USD!$B$5:$B$254,MATCH($Q72,USD!$D$5:$D$254,0))</f>
        <v>35M</v>
      </c>
      <c r="S72" s="25">
        <f>INDEX(USD!$N$5:$N$254,MATCH($Q72,USD!$D$5:$D$254,0))</f>
        <v>0</v>
      </c>
      <c r="T72" s="26">
        <f>INDEX(USD!$O$5:$O$254,MATCH($Q72,USD!$D$5:$D$254,0))</f>
        <v>43650</v>
      </c>
      <c r="U72" s="25"/>
      <c r="V72" s="25">
        <f>INDEX(USD!$H$5:$H$254,MATCH($Q72,USD!$D$5:$D$254,0))</f>
        <v>1</v>
      </c>
      <c r="W72" s="25">
        <f>INDEX(USD!$I$5:$I$254,MATCH($Q72,USD!$D$5:$D$254,0))</f>
        <v>1</v>
      </c>
      <c r="X72" s="25">
        <f>INDEX(USD!$J$5:$J$254,MATCH($Q72,USD!$D$5:$D$254,0))</f>
        <v>1</v>
      </c>
      <c r="Y72" s="25">
        <f>INDEX(USD!$K$5:$K$254,MATCH($Q72,USD!$D$5:$D$254,0))</f>
        <v>1</v>
      </c>
      <c r="Z72" s="25" t="str">
        <f>INDEX(USD!$L$5:$L$254,MATCH($Q72,USD!$D$5:$D$254,0))</f>
        <v>MID</v>
      </c>
      <c r="AP72" s="9" t="str">
        <f>INDEX(EUR!$C$5:$C$234,MATCH($AQ72,EUR!$D$5:$D$234,0))</f>
        <v>IBOR</v>
      </c>
      <c r="AQ72" s="9" t="str">
        <f>EUR!$D70</f>
        <v>EURIBORSWD=</v>
      </c>
      <c r="AR72" s="25" t="str">
        <f>INDEX(EUR!$B$5:$B$234,MATCH($AQ72,EUR!$D$5:$D$234,0))</f>
        <v>SW</v>
      </c>
      <c r="AS72" s="25">
        <f>INDEX(EUR!$N$5:$N$234,MATCH($AQ72,EUR!$D$5:$D$234,0))</f>
        <v>0</v>
      </c>
      <c r="AT72" s="26">
        <f>INDEX(EUR!$O$5:$O$234,MATCH($AQ72,EUR!$D$5:$D$234,0))</f>
        <v>36159</v>
      </c>
      <c r="AU72" s="25"/>
      <c r="AV72" s="25">
        <f>INDEX(EUR!$H$5:$H$234,MATCH($AQ72,EUR!$D$5:$D$234,0))</f>
        <v>1</v>
      </c>
      <c r="AW72" s="25">
        <f>INDEX(EUR!$I$5:$I$234,MATCH($AQ72,EUR!$D$5:$D$234,0))</f>
        <v>1</v>
      </c>
      <c r="AX72" s="25">
        <f>INDEX(EUR!$J$5:$J$234,MATCH($AQ72,EUR!$D$5:$D$234,0))</f>
        <v>1</v>
      </c>
      <c r="AY72" s="25">
        <f>INDEX(EUR!$K$5:$K$234,MATCH($AQ72,EUR!$D$5:$D$234,0))</f>
        <v>1</v>
      </c>
      <c r="AZ72" s="25" t="str">
        <f>INDEX(EUR!$L$5:$L$234,MATCH($AQ72,EUR!$D$5:$D$234,0))</f>
        <v>MID</v>
      </c>
    </row>
    <row r="73" spans="16:78" x14ac:dyDescent="0.25">
      <c r="P73" s="9" t="str">
        <f>INDEX(USD!$C$5:$C$254,MATCH($Q73,USD!$D$5:$D$254,0))</f>
        <v>OIS</v>
      </c>
      <c r="Q73" s="9" t="str">
        <f>USD!$D73</f>
        <v>USDSROIS3Y=FMD</v>
      </c>
      <c r="R73" s="25" t="str">
        <f>INDEX(USD!$B$5:$B$254,MATCH($Q73,USD!$D$5:$D$254,0))</f>
        <v>3Y</v>
      </c>
      <c r="S73" s="25">
        <f>INDEX(USD!$N$5:$N$254,MATCH($Q73,USD!$D$5:$D$254,0))</f>
        <v>0</v>
      </c>
      <c r="T73" s="26">
        <f>INDEX(USD!$O$5:$O$254,MATCH($Q73,USD!$D$5:$D$254,0))</f>
        <v>43587</v>
      </c>
      <c r="U73" s="25"/>
      <c r="V73" s="25">
        <f>INDEX(USD!$H$5:$H$254,MATCH($Q73,USD!$D$5:$D$254,0))</f>
        <v>1</v>
      </c>
      <c r="W73" s="25">
        <f>INDEX(USD!$I$5:$I$254,MATCH($Q73,USD!$D$5:$D$254,0))</f>
        <v>1</v>
      </c>
      <c r="X73" s="25">
        <f>INDEX(USD!$J$5:$J$254,MATCH($Q73,USD!$D$5:$D$254,0))</f>
        <v>1</v>
      </c>
      <c r="Y73" s="25">
        <f>INDEX(USD!$K$5:$K$254,MATCH($Q73,USD!$D$5:$D$254,0))</f>
        <v>1</v>
      </c>
      <c r="Z73" s="25" t="str">
        <f>INDEX(USD!$L$5:$L$254,MATCH($Q73,USD!$D$5:$D$254,0))</f>
        <v>MID</v>
      </c>
      <c r="AP73" s="9" t="str">
        <f>INDEX(EUR!$C$5:$C$234,MATCH($AQ73,EUR!$D$5:$D$234,0))</f>
        <v>IBOR</v>
      </c>
      <c r="AQ73" s="9" t="str">
        <f>EUR!$D71</f>
        <v>EURIBOR1MD=</v>
      </c>
      <c r="AR73" s="25" t="str">
        <f>INDEX(EUR!$B$5:$B$234,MATCH($AQ73,EUR!$D$5:$D$234,0))</f>
        <v>1M</v>
      </c>
      <c r="AS73" s="25">
        <f>INDEX(EUR!$N$5:$N$234,MATCH($AQ73,EUR!$D$5:$D$234,0))</f>
        <v>0</v>
      </c>
      <c r="AT73" s="26">
        <f>INDEX(EUR!$O$5:$O$234,MATCH($AQ73,EUR!$D$5:$D$234,0))</f>
        <v>33108</v>
      </c>
      <c r="AU73" s="25"/>
      <c r="AV73" s="25">
        <f>INDEX(EUR!$H$5:$H$234,MATCH($AQ73,EUR!$D$5:$D$234,0))</f>
        <v>1</v>
      </c>
      <c r="AW73" s="25">
        <f>INDEX(EUR!$I$5:$I$234,MATCH($AQ73,EUR!$D$5:$D$234,0))</f>
        <v>1</v>
      </c>
      <c r="AX73" s="25">
        <f>INDEX(EUR!$J$5:$J$234,MATCH($AQ73,EUR!$D$5:$D$234,0))</f>
        <v>1</v>
      </c>
      <c r="AY73" s="25">
        <f>INDEX(EUR!$K$5:$K$234,MATCH($AQ73,EUR!$D$5:$D$234,0))</f>
        <v>1</v>
      </c>
      <c r="AZ73" s="25" t="str">
        <f>INDEX(EUR!$L$5:$L$234,MATCH($AQ73,EUR!$D$5:$D$234,0))</f>
        <v>MID</v>
      </c>
    </row>
    <row r="74" spans="16:78" x14ac:dyDescent="0.25">
      <c r="P74" s="9" t="str">
        <f>INDEX(USD!$C$5:$C$254,MATCH($Q74,USD!$D$5:$D$254,0))</f>
        <v>OIS</v>
      </c>
      <c r="Q74" s="9" t="str">
        <f>USD!$D74</f>
        <v>USDSROIS4Y=FMD</v>
      </c>
      <c r="R74" s="25" t="str">
        <f>INDEX(USD!$B$5:$B$254,MATCH($Q74,USD!$D$5:$D$254,0))</f>
        <v>4Y</v>
      </c>
      <c r="S74" s="25">
        <f>INDEX(USD!$N$5:$N$254,MATCH($Q74,USD!$D$5:$D$254,0))</f>
        <v>0</v>
      </c>
      <c r="T74" s="26">
        <f>INDEX(USD!$O$5:$O$254,MATCH($Q74,USD!$D$5:$D$254,0))</f>
        <v>43587</v>
      </c>
      <c r="U74" s="25"/>
      <c r="V74" s="25">
        <f>INDEX(USD!$H$5:$H$254,MATCH($Q74,USD!$D$5:$D$254,0))</f>
        <v>1</v>
      </c>
      <c r="W74" s="25">
        <f>INDEX(USD!$I$5:$I$254,MATCH($Q74,USD!$D$5:$D$254,0))</f>
        <v>1</v>
      </c>
      <c r="X74" s="25">
        <f>INDEX(USD!$J$5:$J$254,MATCH($Q74,USD!$D$5:$D$254,0))</f>
        <v>1</v>
      </c>
      <c r="Y74" s="25">
        <f>INDEX(USD!$K$5:$K$254,MATCH($Q74,USD!$D$5:$D$254,0))</f>
        <v>1</v>
      </c>
      <c r="Z74" s="25" t="str">
        <f>INDEX(USD!$L$5:$L$254,MATCH($Q74,USD!$D$5:$D$254,0))</f>
        <v>MID</v>
      </c>
      <c r="AP74" s="9" t="str">
        <f>INDEX(EUR!$C$5:$C$234,MATCH($AQ74,EUR!$D$5:$D$234,0))</f>
        <v>IBOR</v>
      </c>
      <c r="AQ74" s="9" t="str">
        <f>EUR!$D72</f>
        <v>EURIBOR3MD=</v>
      </c>
      <c r="AR74" s="25" t="str">
        <f>INDEX(EUR!$B$5:$B$234,MATCH($AQ74,EUR!$D$5:$D$234,0))</f>
        <v>3M</v>
      </c>
      <c r="AS74" s="25">
        <f>INDEX(EUR!$N$5:$N$234,MATCH($AQ74,EUR!$D$5:$D$234,0))</f>
        <v>0</v>
      </c>
      <c r="AT74" s="26">
        <f>INDEX(EUR!$O$5:$O$234,MATCH($AQ74,EUR!$D$5:$D$234,0))</f>
        <v>33029</v>
      </c>
      <c r="AU74" s="25"/>
      <c r="AV74" s="25">
        <f>INDEX(EUR!$H$5:$H$234,MATCH($AQ74,EUR!$D$5:$D$234,0))</f>
        <v>1</v>
      </c>
      <c r="AW74" s="25">
        <f>INDEX(EUR!$I$5:$I$234,MATCH($AQ74,EUR!$D$5:$D$234,0))</f>
        <v>1</v>
      </c>
      <c r="AX74" s="25">
        <f>INDEX(EUR!$J$5:$J$234,MATCH($AQ74,EUR!$D$5:$D$234,0))</f>
        <v>1</v>
      </c>
      <c r="AY74" s="25">
        <f>INDEX(EUR!$K$5:$K$234,MATCH($AQ74,EUR!$D$5:$D$234,0))</f>
        <v>1</v>
      </c>
      <c r="AZ74" s="25" t="str">
        <f>INDEX(EUR!$L$5:$L$234,MATCH($AQ74,EUR!$D$5:$D$234,0))</f>
        <v>MID</v>
      </c>
    </row>
    <row r="75" spans="16:78" x14ac:dyDescent="0.25">
      <c r="P75" s="9" t="str">
        <f>INDEX(USD!$C$5:$C$254,MATCH($Q75,USD!$D$5:$D$254,0))</f>
        <v>OIS</v>
      </c>
      <c r="Q75" s="9" t="str">
        <f>USD!$D75</f>
        <v>USDSROIS5Y=FMD</v>
      </c>
      <c r="R75" s="25" t="str">
        <f>INDEX(USD!$B$5:$B$254,MATCH($Q75,USD!$D$5:$D$254,0))</f>
        <v>5Y</v>
      </c>
      <c r="S75" s="25">
        <f>INDEX(USD!$N$5:$N$254,MATCH($Q75,USD!$D$5:$D$254,0))</f>
        <v>0</v>
      </c>
      <c r="T75" s="26">
        <f>INDEX(USD!$O$5:$O$254,MATCH($Q75,USD!$D$5:$D$254,0))</f>
        <v>43587</v>
      </c>
      <c r="U75" s="25"/>
      <c r="V75" s="25">
        <f>INDEX(USD!$H$5:$H$254,MATCH($Q75,USD!$D$5:$D$254,0))</f>
        <v>1</v>
      </c>
      <c r="W75" s="25">
        <f>INDEX(USD!$I$5:$I$254,MATCH($Q75,USD!$D$5:$D$254,0))</f>
        <v>1</v>
      </c>
      <c r="X75" s="25">
        <f>INDEX(USD!$J$5:$J$254,MATCH($Q75,USD!$D$5:$D$254,0))</f>
        <v>1</v>
      </c>
      <c r="Y75" s="25">
        <f>INDEX(USD!$K$5:$K$254,MATCH($Q75,USD!$D$5:$D$254,0))</f>
        <v>1</v>
      </c>
      <c r="Z75" s="25" t="str">
        <f>INDEX(USD!$L$5:$L$254,MATCH($Q75,USD!$D$5:$D$254,0))</f>
        <v>MID</v>
      </c>
      <c r="AP75" s="9" t="str">
        <f>INDEX(EUR!$C$5:$C$234,MATCH($AQ75,EUR!$D$5:$D$234,0))</f>
        <v>IBOR</v>
      </c>
      <c r="AQ75" s="9" t="str">
        <f>EUR!$D73</f>
        <v>EURIBOR6MD=</v>
      </c>
      <c r="AR75" s="25" t="str">
        <f>INDEX(EUR!$B$5:$B$234,MATCH($AQ75,EUR!$D$5:$D$234,0))</f>
        <v>6M</v>
      </c>
      <c r="AS75" s="25">
        <f>INDEX(EUR!$N$5:$N$234,MATCH($AQ75,EUR!$D$5:$D$234,0))</f>
        <v>0</v>
      </c>
      <c r="AT75" s="26">
        <f>INDEX(EUR!$O$5:$O$234,MATCH($AQ75,EUR!$D$5:$D$234,0))</f>
        <v>33029</v>
      </c>
      <c r="AU75" s="25"/>
      <c r="AV75" s="25">
        <f>INDEX(EUR!$H$5:$H$234,MATCH($AQ75,EUR!$D$5:$D$234,0))</f>
        <v>1</v>
      </c>
      <c r="AW75" s="25">
        <f>INDEX(EUR!$I$5:$I$234,MATCH($AQ75,EUR!$D$5:$D$234,0))</f>
        <v>1</v>
      </c>
      <c r="AX75" s="25">
        <f>INDEX(EUR!$J$5:$J$234,MATCH($AQ75,EUR!$D$5:$D$234,0))</f>
        <v>1</v>
      </c>
      <c r="AY75" s="25">
        <f>INDEX(EUR!$K$5:$K$234,MATCH($AQ75,EUR!$D$5:$D$234,0))</f>
        <v>1</v>
      </c>
      <c r="AZ75" s="25" t="str">
        <f>INDEX(EUR!$L$5:$L$234,MATCH($AQ75,EUR!$D$5:$D$234,0))</f>
        <v>MID</v>
      </c>
    </row>
    <row r="76" spans="16:78" x14ac:dyDescent="0.25">
      <c r="P76" s="9" t="str">
        <f>INDEX(USD!$C$5:$C$254,MATCH($Q76,USD!$D$5:$D$254,0))</f>
        <v>OIS</v>
      </c>
      <c r="Q76" s="9" t="str">
        <f>USD!$D76</f>
        <v>USDSROIS6Y=FMD</v>
      </c>
      <c r="R76" s="25" t="str">
        <f>INDEX(USD!$B$5:$B$254,MATCH($Q76,USD!$D$5:$D$254,0))</f>
        <v>6Y</v>
      </c>
      <c r="S76" s="25">
        <f>INDEX(USD!$N$5:$N$254,MATCH($Q76,USD!$D$5:$D$254,0))</f>
        <v>0</v>
      </c>
      <c r="T76" s="26">
        <f>INDEX(USD!$O$5:$O$254,MATCH($Q76,USD!$D$5:$D$254,0))</f>
        <v>43587</v>
      </c>
      <c r="U76" s="25"/>
      <c r="V76" s="25">
        <f>INDEX(USD!$H$5:$H$254,MATCH($Q76,USD!$D$5:$D$254,0))</f>
        <v>1</v>
      </c>
      <c r="W76" s="25">
        <f>INDEX(USD!$I$5:$I$254,MATCH($Q76,USD!$D$5:$D$254,0))</f>
        <v>1</v>
      </c>
      <c r="X76" s="25">
        <f>INDEX(USD!$J$5:$J$254,MATCH($Q76,USD!$D$5:$D$254,0))</f>
        <v>1</v>
      </c>
      <c r="Y76" s="25">
        <f>INDEX(USD!$K$5:$K$254,MATCH($Q76,USD!$D$5:$D$254,0))</f>
        <v>1</v>
      </c>
      <c r="Z76" s="25" t="str">
        <f>INDEX(USD!$L$5:$L$254,MATCH($Q76,USD!$D$5:$D$254,0))</f>
        <v>MID</v>
      </c>
      <c r="AP76" s="9" t="str">
        <f>INDEX(EUR!$C$5:$C$234,MATCH($AQ76,EUR!$D$5:$D$234,0))</f>
        <v>IBOR</v>
      </c>
      <c r="AQ76" s="9" t="str">
        <f>EUR!$D74</f>
        <v>EURIBOR1YD=</v>
      </c>
      <c r="AR76" s="25" t="str">
        <f>INDEX(EUR!$B$5:$B$234,MATCH($AQ76,EUR!$D$5:$D$234,0))</f>
        <v>1Y</v>
      </c>
      <c r="AS76" s="25">
        <f>INDEX(EUR!$N$5:$N$234,MATCH($AQ76,EUR!$D$5:$D$234,0))</f>
        <v>0</v>
      </c>
      <c r="AT76" s="26">
        <f>INDEX(EUR!$O$5:$O$234,MATCH($AQ76,EUR!$D$5:$D$234,0))</f>
        <v>33108</v>
      </c>
      <c r="AU76" s="25"/>
      <c r="AV76" s="25">
        <f>INDEX(EUR!$H$5:$H$234,MATCH($AQ76,EUR!$D$5:$D$234,0))</f>
        <v>1</v>
      </c>
      <c r="AW76" s="25">
        <f>INDEX(EUR!$I$5:$I$234,MATCH($AQ76,EUR!$D$5:$D$234,0))</f>
        <v>1</v>
      </c>
      <c r="AX76" s="25">
        <f>INDEX(EUR!$J$5:$J$234,MATCH($AQ76,EUR!$D$5:$D$234,0))</f>
        <v>1</v>
      </c>
      <c r="AY76" s="25">
        <f>INDEX(EUR!$K$5:$K$234,MATCH($AQ76,EUR!$D$5:$D$234,0))</f>
        <v>1</v>
      </c>
      <c r="AZ76" s="25" t="str">
        <f>INDEX(EUR!$L$5:$L$234,MATCH($AQ76,EUR!$D$5:$D$234,0))</f>
        <v>MID</v>
      </c>
    </row>
    <row r="77" spans="16:78" x14ac:dyDescent="0.25">
      <c r="P77" s="9" t="str">
        <f>INDEX(USD!$C$5:$C$254,MATCH($Q77,USD!$D$5:$D$254,0))</f>
        <v>OIS</v>
      </c>
      <c r="Q77" s="9" t="str">
        <f>USD!$D77</f>
        <v>USDSROIS7Y=FMD</v>
      </c>
      <c r="R77" s="25" t="str">
        <f>INDEX(USD!$B$5:$B$254,MATCH($Q77,USD!$D$5:$D$254,0))</f>
        <v>7Y</v>
      </c>
      <c r="S77" s="25">
        <f>INDEX(USD!$N$5:$N$254,MATCH($Q77,USD!$D$5:$D$254,0))</f>
        <v>0</v>
      </c>
      <c r="T77" s="26">
        <f>INDEX(USD!$O$5:$O$254,MATCH($Q77,USD!$D$5:$D$254,0))</f>
        <v>43587</v>
      </c>
      <c r="U77" s="25"/>
      <c r="V77" s="25">
        <f>INDEX(USD!$H$5:$H$254,MATCH($Q77,USD!$D$5:$D$254,0))</f>
        <v>1</v>
      </c>
      <c r="W77" s="25">
        <f>INDEX(USD!$I$5:$I$254,MATCH($Q77,USD!$D$5:$D$254,0))</f>
        <v>1</v>
      </c>
      <c r="X77" s="25">
        <f>INDEX(USD!$J$5:$J$254,MATCH($Q77,USD!$D$5:$D$254,0))</f>
        <v>1</v>
      </c>
      <c r="Y77" s="25">
        <f>INDEX(USD!$K$5:$K$254,MATCH($Q77,USD!$D$5:$D$254,0))</f>
        <v>1</v>
      </c>
      <c r="Z77" s="25" t="str">
        <f>INDEX(USD!$L$5:$L$254,MATCH($Q77,USD!$D$5:$D$254,0))</f>
        <v>MID</v>
      </c>
    </row>
    <row r="78" spans="16:78" ht="15.75" x14ac:dyDescent="0.25">
      <c r="P78" s="9" t="str">
        <f>INDEX(USD!$C$5:$C$254,MATCH($Q78,USD!$D$5:$D$254,0))</f>
        <v>OIS</v>
      </c>
      <c r="Q78" s="9" t="str">
        <f>USD!$D78</f>
        <v>USDSROIS8Y=FMD</v>
      </c>
      <c r="R78" s="25" t="str">
        <f>INDEX(USD!$B$5:$B$254,MATCH($Q78,USD!$D$5:$D$254,0))</f>
        <v>8Y</v>
      </c>
      <c r="S78" s="25">
        <f>INDEX(USD!$N$5:$N$254,MATCH($Q78,USD!$D$5:$D$254,0))</f>
        <v>0</v>
      </c>
      <c r="T78" s="26">
        <f>INDEX(USD!$O$5:$O$254,MATCH($Q78,USD!$D$5:$D$254,0))</f>
        <v>43587</v>
      </c>
      <c r="U78" s="25"/>
      <c r="V78" s="25">
        <f>INDEX(USD!$H$5:$H$254,MATCH($Q78,USD!$D$5:$D$254,0))</f>
        <v>1</v>
      </c>
      <c r="W78" s="25">
        <f>INDEX(USD!$I$5:$I$254,MATCH($Q78,USD!$D$5:$D$254,0))</f>
        <v>1</v>
      </c>
      <c r="X78" s="25">
        <f>INDEX(USD!$J$5:$J$254,MATCH($Q78,USD!$D$5:$D$254,0))</f>
        <v>1</v>
      </c>
      <c r="Y78" s="25">
        <f>INDEX(USD!$K$5:$K$254,MATCH($Q78,USD!$D$5:$D$254,0))</f>
        <v>1</v>
      </c>
      <c r="Z78" s="25" t="str">
        <f>INDEX(USD!$L$5:$L$254,MATCH($Q78,USD!$D$5:$D$254,0))</f>
        <v>MID</v>
      </c>
      <c r="AO78" s="8" t="s">
        <v>33</v>
      </c>
      <c r="AP78" s="8" t="s">
        <v>51</v>
      </c>
      <c r="AQ78" s="8" t="s">
        <v>52</v>
      </c>
      <c r="AR78" s="8" t="s">
        <v>0</v>
      </c>
      <c r="AS78" s="8" t="s">
        <v>229</v>
      </c>
      <c r="AT78" s="8" t="s">
        <v>555</v>
      </c>
      <c r="AU78" s="8" t="s">
        <v>554</v>
      </c>
      <c r="AV78" s="8" t="s">
        <v>556</v>
      </c>
      <c r="AW78" s="8" t="s">
        <v>557</v>
      </c>
      <c r="AX78" s="8" t="s">
        <v>558</v>
      </c>
      <c r="AY78" s="8" t="s">
        <v>559</v>
      </c>
      <c r="AZ78" s="8" t="s">
        <v>553</v>
      </c>
    </row>
    <row r="79" spans="16:78" x14ac:dyDescent="0.25">
      <c r="P79" s="9" t="str">
        <f>INDEX(USD!$C$5:$C$254,MATCH($Q79,USD!$D$5:$D$254,0))</f>
        <v>OIS</v>
      </c>
      <c r="Q79" s="9" t="str">
        <f>USD!$D79</f>
        <v>USDSROIS9Y=FMD</v>
      </c>
      <c r="R79" s="25" t="str">
        <f>INDEX(USD!$B$5:$B$254,MATCH($Q79,USD!$D$5:$D$254,0))</f>
        <v>9Y</v>
      </c>
      <c r="S79" s="25">
        <f>INDEX(USD!$N$5:$N$254,MATCH($Q79,USD!$D$5:$D$254,0))</f>
        <v>0</v>
      </c>
      <c r="T79" s="26">
        <f>INDEX(USD!$O$5:$O$254,MATCH($Q79,USD!$D$5:$D$254,0))</f>
        <v>43587</v>
      </c>
      <c r="U79" s="25"/>
      <c r="V79" s="25">
        <f>INDEX(USD!$H$5:$H$254,MATCH($Q79,USD!$D$5:$D$254,0))</f>
        <v>1</v>
      </c>
      <c r="W79" s="25">
        <f>INDEX(USD!$I$5:$I$254,MATCH($Q79,USD!$D$5:$D$254,0))</f>
        <v>1</v>
      </c>
      <c r="X79" s="25">
        <f>INDEX(USD!$J$5:$J$254,MATCH($Q79,USD!$D$5:$D$254,0))</f>
        <v>1</v>
      </c>
      <c r="Y79" s="25">
        <f>INDEX(USD!$K$5:$K$254,MATCH($Q79,USD!$D$5:$D$254,0))</f>
        <v>1</v>
      </c>
      <c r="Z79" s="25" t="str">
        <f>INDEX(USD!$L$5:$L$254,MATCH($Q79,USD!$D$5:$D$254,0))</f>
        <v>MID</v>
      </c>
      <c r="AP79" s="9" t="str">
        <f>INDEX(EUR!$C$5:$C$234,MATCH($AQ79,EUR!$D$5:$D$234,0))</f>
        <v>FRA</v>
      </c>
      <c r="AQ79" s="9" t="str">
        <f>EUR!$D75</f>
        <v>EUR1X4F=</v>
      </c>
      <c r="AR79" s="25" t="str">
        <f>INDEX(EUR!$B$5:$B$234,MATCH($AQ79,EUR!$D$5:$D$234,0))</f>
        <v>4M</v>
      </c>
      <c r="AS79" s="25" t="str">
        <f>INDEX(EUR!$N$5:$N$234,MATCH($AQ79,EUR!$D$5:$D$234,0))</f>
        <v>3M</v>
      </c>
      <c r="AT79" s="26">
        <f>INDEX(EUR!$O$5:$O$234,MATCH($AQ79,EUR!$D$5:$D$234,0))</f>
        <v>34705</v>
      </c>
      <c r="AU79" s="25"/>
      <c r="AV79" s="25">
        <f>INDEX(EUR!$H$5:$H$234,MATCH($AQ79,EUR!$D$5:$D$234,0))</f>
        <v>1</v>
      </c>
      <c r="AW79" s="25">
        <f>INDEX(EUR!$I$5:$I$234,MATCH($AQ79,EUR!$D$5:$D$234,0))</f>
        <v>1</v>
      </c>
      <c r="AX79" s="25">
        <f>INDEX(EUR!$J$5:$J$234,MATCH($AQ79,EUR!$D$5:$D$234,0))</f>
        <v>1</v>
      </c>
      <c r="AY79" s="25">
        <f>INDEX(EUR!$K$5:$K$234,MATCH($AQ79,EUR!$D$5:$D$234,0))</f>
        <v>1</v>
      </c>
      <c r="AZ79" s="25" t="str">
        <f>INDEX(EUR!$L$5:$L$234,MATCH($AQ79,EUR!$D$5:$D$234,0))</f>
        <v>MID</v>
      </c>
    </row>
    <row r="80" spans="16:78" x14ac:dyDescent="0.25">
      <c r="P80" s="9" t="str">
        <f>INDEX(USD!$C$5:$C$254,MATCH($Q80,USD!$D$5:$D$254,0))</f>
        <v>OIS</v>
      </c>
      <c r="Q80" s="9" t="str">
        <f>USD!$D80</f>
        <v>USDSROIS10Y=FMD</v>
      </c>
      <c r="R80" s="25" t="str">
        <f>INDEX(USD!$B$5:$B$254,MATCH($Q80,USD!$D$5:$D$254,0))</f>
        <v>10Y</v>
      </c>
      <c r="S80" s="25">
        <f>INDEX(USD!$N$5:$N$254,MATCH($Q80,USD!$D$5:$D$254,0))</f>
        <v>0</v>
      </c>
      <c r="T80" s="26">
        <f>INDEX(USD!$O$5:$O$254,MATCH($Q80,USD!$D$5:$D$254,0))</f>
        <v>43587</v>
      </c>
      <c r="U80" s="25"/>
      <c r="V80" s="25">
        <f>INDEX(USD!$H$5:$H$254,MATCH($Q80,USD!$D$5:$D$254,0))</f>
        <v>1</v>
      </c>
      <c r="W80" s="25">
        <f>INDEX(USD!$I$5:$I$254,MATCH($Q80,USD!$D$5:$D$254,0))</f>
        <v>1</v>
      </c>
      <c r="X80" s="25">
        <f>INDEX(USD!$J$5:$J$254,MATCH($Q80,USD!$D$5:$D$254,0))</f>
        <v>1</v>
      </c>
      <c r="Y80" s="25">
        <f>INDEX(USD!$K$5:$K$254,MATCH($Q80,USD!$D$5:$D$254,0))</f>
        <v>1</v>
      </c>
      <c r="Z80" s="25" t="str">
        <f>INDEX(USD!$L$5:$L$254,MATCH($Q80,USD!$D$5:$D$254,0))</f>
        <v>MID</v>
      </c>
      <c r="AP80" s="9" t="str">
        <f>INDEX(EUR!$C$5:$C$234,MATCH($AQ80,EUR!$D$5:$D$234,0))</f>
        <v>FRA</v>
      </c>
      <c r="AQ80" s="9" t="str">
        <f>EUR!$D76</f>
        <v>EUR2X5F=</v>
      </c>
      <c r="AR80" s="25" t="str">
        <f>INDEX(EUR!$B$5:$B$234,MATCH($AQ80,EUR!$D$5:$D$234,0))</f>
        <v>5M</v>
      </c>
      <c r="AS80" s="25" t="str">
        <f>INDEX(EUR!$N$5:$N$234,MATCH($AQ80,EUR!$D$5:$D$234,0))</f>
        <v>3M</v>
      </c>
      <c r="AT80" s="26">
        <f>INDEX(EUR!$O$5:$O$234,MATCH($AQ80,EUR!$D$5:$D$234,0))</f>
        <v>34705</v>
      </c>
      <c r="AU80" s="25"/>
      <c r="AV80" s="25">
        <f>INDEX(EUR!$H$5:$H$234,MATCH($AQ80,EUR!$D$5:$D$234,0))</f>
        <v>1</v>
      </c>
      <c r="AW80" s="25">
        <f>INDEX(EUR!$I$5:$I$234,MATCH($AQ80,EUR!$D$5:$D$234,0))</f>
        <v>1</v>
      </c>
      <c r="AX80" s="25">
        <f>INDEX(EUR!$J$5:$J$234,MATCH($AQ80,EUR!$D$5:$D$234,0))</f>
        <v>1</v>
      </c>
      <c r="AY80" s="25">
        <f>INDEX(EUR!$K$5:$K$234,MATCH($AQ80,EUR!$D$5:$D$234,0))</f>
        <v>1</v>
      </c>
      <c r="AZ80" s="25" t="str">
        <f>INDEX(EUR!$L$5:$L$234,MATCH($AQ80,EUR!$D$5:$D$234,0))</f>
        <v>MID</v>
      </c>
    </row>
    <row r="81" spans="15:52" x14ac:dyDescent="0.25">
      <c r="P81" s="9" t="str">
        <f>INDEX(USD!$C$5:$C$254,MATCH($Q81,USD!$D$5:$D$254,0))</f>
        <v>OIS</v>
      </c>
      <c r="Q81" s="9" t="str">
        <f>USD!$D81</f>
        <v>USDSROIS12Y=FMD</v>
      </c>
      <c r="R81" s="25" t="str">
        <f>INDEX(USD!$B$5:$B$254,MATCH($Q81,USD!$D$5:$D$254,0))</f>
        <v>12Y</v>
      </c>
      <c r="S81" s="25">
        <f>INDEX(USD!$N$5:$N$254,MATCH($Q81,USD!$D$5:$D$254,0))</f>
        <v>0</v>
      </c>
      <c r="T81" s="26">
        <f>INDEX(USD!$O$5:$O$254,MATCH($Q81,USD!$D$5:$D$254,0))</f>
        <v>43587</v>
      </c>
      <c r="U81" s="25"/>
      <c r="V81" s="25">
        <f>INDEX(USD!$H$5:$H$254,MATCH($Q81,USD!$D$5:$D$254,0))</f>
        <v>1</v>
      </c>
      <c r="W81" s="25">
        <f>INDEX(USD!$I$5:$I$254,MATCH($Q81,USD!$D$5:$D$254,0))</f>
        <v>1</v>
      </c>
      <c r="X81" s="25">
        <f>INDEX(USD!$J$5:$J$254,MATCH($Q81,USD!$D$5:$D$254,0))</f>
        <v>1</v>
      </c>
      <c r="Y81" s="25">
        <f>INDEX(USD!$K$5:$K$254,MATCH($Q81,USD!$D$5:$D$254,0))</f>
        <v>1</v>
      </c>
      <c r="Z81" s="25" t="str">
        <f>INDEX(USD!$L$5:$L$254,MATCH($Q81,USD!$D$5:$D$254,0))</f>
        <v>MID</v>
      </c>
      <c r="AP81" s="9" t="str">
        <f>INDEX(EUR!$C$5:$C$234,MATCH($AQ81,EUR!$D$5:$D$234,0))</f>
        <v>FRA</v>
      </c>
      <c r="AQ81" s="9" t="str">
        <f>EUR!$D77</f>
        <v>EUR3X6F=</v>
      </c>
      <c r="AR81" s="25" t="str">
        <f>INDEX(EUR!$B$5:$B$234,MATCH($AQ81,EUR!$D$5:$D$234,0))</f>
        <v>6M</v>
      </c>
      <c r="AS81" s="25" t="str">
        <f>INDEX(EUR!$N$5:$N$234,MATCH($AQ81,EUR!$D$5:$D$234,0))</f>
        <v>3M</v>
      </c>
      <c r="AT81" s="26">
        <f>INDEX(EUR!$O$5:$O$234,MATCH($AQ81,EUR!$D$5:$D$234,0))</f>
        <v>34705</v>
      </c>
      <c r="AU81" s="25"/>
      <c r="AV81" s="25">
        <f>INDEX(EUR!$H$5:$H$234,MATCH($AQ81,EUR!$D$5:$D$234,0))</f>
        <v>1</v>
      </c>
      <c r="AW81" s="25">
        <f>INDEX(EUR!$I$5:$I$234,MATCH($AQ81,EUR!$D$5:$D$234,0))</f>
        <v>1</v>
      </c>
      <c r="AX81" s="25">
        <f>INDEX(EUR!$J$5:$J$234,MATCH($AQ81,EUR!$D$5:$D$234,0))</f>
        <v>1</v>
      </c>
      <c r="AY81" s="25">
        <f>INDEX(EUR!$K$5:$K$234,MATCH($AQ81,EUR!$D$5:$D$234,0))</f>
        <v>1</v>
      </c>
      <c r="AZ81" s="25" t="str">
        <f>INDEX(EUR!$L$5:$L$234,MATCH($AQ81,EUR!$D$5:$D$234,0))</f>
        <v>MID</v>
      </c>
    </row>
    <row r="82" spans="15:52" x14ac:dyDescent="0.25">
      <c r="P82" s="9" t="str">
        <f>INDEX(USD!$C$5:$C$254,MATCH($Q82,USD!$D$5:$D$254,0))</f>
        <v>OIS</v>
      </c>
      <c r="Q82" s="9" t="str">
        <f>USD!$D82</f>
        <v>USDSROIS15Y=FMD</v>
      </c>
      <c r="R82" s="25" t="str">
        <f>INDEX(USD!$B$5:$B$254,MATCH($Q82,USD!$D$5:$D$254,0))</f>
        <v>15Y</v>
      </c>
      <c r="S82" s="25">
        <f>INDEX(USD!$N$5:$N$254,MATCH($Q82,USD!$D$5:$D$254,0))</f>
        <v>0</v>
      </c>
      <c r="T82" s="26">
        <f>INDEX(USD!$O$5:$O$254,MATCH($Q82,USD!$D$5:$D$254,0))</f>
        <v>43587</v>
      </c>
      <c r="U82" s="25"/>
      <c r="V82" s="25">
        <f>INDEX(USD!$H$5:$H$254,MATCH($Q82,USD!$D$5:$D$254,0))</f>
        <v>1</v>
      </c>
      <c r="W82" s="25">
        <f>INDEX(USD!$I$5:$I$254,MATCH($Q82,USD!$D$5:$D$254,0))</f>
        <v>1</v>
      </c>
      <c r="X82" s="25">
        <f>INDEX(USD!$J$5:$J$254,MATCH($Q82,USD!$D$5:$D$254,0))</f>
        <v>1</v>
      </c>
      <c r="Y82" s="25">
        <f>INDEX(USD!$K$5:$K$254,MATCH($Q82,USD!$D$5:$D$254,0))</f>
        <v>1</v>
      </c>
      <c r="Z82" s="25" t="str">
        <f>INDEX(USD!$L$5:$L$254,MATCH($Q82,USD!$D$5:$D$254,0))</f>
        <v>MID</v>
      </c>
      <c r="AP82" s="9" t="str">
        <f>INDEX(EUR!$C$5:$C$234,MATCH($AQ82,EUR!$D$5:$D$234,0))</f>
        <v>FRA</v>
      </c>
      <c r="AQ82" s="9" t="str">
        <f>EUR!$D78</f>
        <v>EUR4X7F=</v>
      </c>
      <c r="AR82" s="25" t="str">
        <f>INDEX(EUR!$B$5:$B$234,MATCH($AQ82,EUR!$D$5:$D$234,0))</f>
        <v>7M</v>
      </c>
      <c r="AS82" s="25" t="str">
        <f>INDEX(EUR!$N$5:$N$234,MATCH($AQ82,EUR!$D$5:$D$234,0))</f>
        <v>3M</v>
      </c>
      <c r="AT82" s="26">
        <f>INDEX(EUR!$O$5:$O$234,MATCH($AQ82,EUR!$D$5:$D$234,0))</f>
        <v>34705</v>
      </c>
      <c r="AU82" s="25"/>
      <c r="AV82" s="25">
        <f>INDEX(EUR!$H$5:$H$234,MATCH($AQ82,EUR!$D$5:$D$234,0))</f>
        <v>1</v>
      </c>
      <c r="AW82" s="25">
        <f>INDEX(EUR!$I$5:$I$234,MATCH($AQ82,EUR!$D$5:$D$234,0))</f>
        <v>1</v>
      </c>
      <c r="AX82" s="25">
        <f>INDEX(EUR!$J$5:$J$234,MATCH($AQ82,EUR!$D$5:$D$234,0))</f>
        <v>1</v>
      </c>
      <c r="AY82" s="25">
        <f>INDEX(EUR!$K$5:$K$234,MATCH($AQ82,EUR!$D$5:$D$234,0))</f>
        <v>1</v>
      </c>
      <c r="AZ82" s="25" t="str">
        <f>INDEX(EUR!$L$5:$L$234,MATCH($AQ82,EUR!$D$5:$D$234,0))</f>
        <v>MID</v>
      </c>
    </row>
    <row r="83" spans="15:52" x14ac:dyDescent="0.25">
      <c r="P83" s="9" t="str">
        <f>INDEX(USD!$C$5:$C$254,MATCH($Q83,USD!$D$5:$D$254,0))</f>
        <v>OIS</v>
      </c>
      <c r="Q83" s="9" t="str">
        <f>USD!$D83</f>
        <v>USDSROIS20Y=FMD</v>
      </c>
      <c r="R83" s="25" t="str">
        <f>INDEX(USD!$B$5:$B$254,MATCH($Q83,USD!$D$5:$D$254,0))</f>
        <v>20Y</v>
      </c>
      <c r="S83" s="25">
        <f>INDEX(USD!$N$5:$N$254,MATCH($Q83,USD!$D$5:$D$254,0))</f>
        <v>0</v>
      </c>
      <c r="T83" s="26">
        <f>INDEX(USD!$O$5:$O$254,MATCH($Q83,USD!$D$5:$D$254,0))</f>
        <v>43587</v>
      </c>
      <c r="U83" s="25"/>
      <c r="V83" s="25">
        <f>INDEX(USD!$H$5:$H$254,MATCH($Q83,USD!$D$5:$D$254,0))</f>
        <v>1</v>
      </c>
      <c r="W83" s="25">
        <f>INDEX(USD!$I$5:$I$254,MATCH($Q83,USD!$D$5:$D$254,0))</f>
        <v>1</v>
      </c>
      <c r="X83" s="25">
        <f>INDEX(USD!$J$5:$J$254,MATCH($Q83,USD!$D$5:$D$254,0))</f>
        <v>1</v>
      </c>
      <c r="Y83" s="25">
        <f>INDEX(USD!$K$5:$K$254,MATCH($Q83,USD!$D$5:$D$254,0))</f>
        <v>1</v>
      </c>
      <c r="Z83" s="25" t="str">
        <f>INDEX(USD!$L$5:$L$254,MATCH($Q83,USD!$D$5:$D$254,0))</f>
        <v>MID</v>
      </c>
      <c r="AP83" s="9" t="str">
        <f>INDEX(EUR!$C$5:$C$234,MATCH($AQ83,EUR!$D$5:$D$234,0))</f>
        <v>FRA</v>
      </c>
      <c r="AQ83" s="9" t="str">
        <f>EUR!$D79</f>
        <v>EUR5X8F=</v>
      </c>
      <c r="AR83" s="25" t="str">
        <f>INDEX(EUR!$B$5:$B$234,MATCH($AQ83,EUR!$D$5:$D$234,0))</f>
        <v>8M</v>
      </c>
      <c r="AS83" s="25" t="str">
        <f>INDEX(EUR!$N$5:$N$234,MATCH($AQ83,EUR!$D$5:$D$234,0))</f>
        <v>3M</v>
      </c>
      <c r="AT83" s="26">
        <f>INDEX(EUR!$O$5:$O$234,MATCH($AQ83,EUR!$D$5:$D$234,0))</f>
        <v>34705</v>
      </c>
      <c r="AU83" s="25"/>
      <c r="AV83" s="25">
        <f>INDEX(EUR!$H$5:$H$234,MATCH($AQ83,EUR!$D$5:$D$234,0))</f>
        <v>1</v>
      </c>
      <c r="AW83" s="25">
        <f>INDEX(EUR!$I$5:$I$234,MATCH($AQ83,EUR!$D$5:$D$234,0))</f>
        <v>1</v>
      </c>
      <c r="AX83" s="25">
        <f>INDEX(EUR!$J$5:$J$234,MATCH($AQ83,EUR!$D$5:$D$234,0))</f>
        <v>1</v>
      </c>
      <c r="AY83" s="25">
        <f>INDEX(EUR!$K$5:$K$234,MATCH($AQ83,EUR!$D$5:$D$234,0))</f>
        <v>1</v>
      </c>
      <c r="AZ83" s="25" t="str">
        <f>INDEX(EUR!$L$5:$L$234,MATCH($AQ83,EUR!$D$5:$D$234,0))</f>
        <v>MID</v>
      </c>
    </row>
    <row r="84" spans="15:52" x14ac:dyDescent="0.25">
      <c r="P84" s="9" t="str">
        <f>INDEX(USD!$C$5:$C$254,MATCH($Q84,USD!$D$5:$D$254,0))</f>
        <v>OIS</v>
      </c>
      <c r="Q84" s="9" t="str">
        <f>USD!$D84</f>
        <v>USDSROIS25Y=FMD</v>
      </c>
      <c r="R84" s="25" t="str">
        <f>INDEX(USD!$B$5:$B$254,MATCH($Q84,USD!$D$5:$D$254,0))</f>
        <v>25Y</v>
      </c>
      <c r="S84" s="25">
        <f>INDEX(USD!$N$5:$N$254,MATCH($Q84,USD!$D$5:$D$254,0))</f>
        <v>0</v>
      </c>
      <c r="T84" s="26">
        <f>INDEX(USD!$O$5:$O$254,MATCH($Q84,USD!$D$5:$D$254,0))</f>
        <v>43587</v>
      </c>
      <c r="U84" s="25"/>
      <c r="V84" s="25">
        <f>INDEX(USD!$H$5:$H$254,MATCH($Q84,USD!$D$5:$D$254,0))</f>
        <v>1</v>
      </c>
      <c r="W84" s="25">
        <f>INDEX(USD!$I$5:$I$254,MATCH($Q84,USD!$D$5:$D$254,0))</f>
        <v>1</v>
      </c>
      <c r="X84" s="25">
        <f>INDEX(USD!$J$5:$J$254,MATCH($Q84,USD!$D$5:$D$254,0))</f>
        <v>1</v>
      </c>
      <c r="Y84" s="25">
        <f>INDEX(USD!$K$5:$K$254,MATCH($Q84,USD!$D$5:$D$254,0))</f>
        <v>1</v>
      </c>
      <c r="Z84" s="25" t="str">
        <f>INDEX(USD!$L$5:$L$254,MATCH($Q84,USD!$D$5:$D$254,0))</f>
        <v>MID</v>
      </c>
      <c r="AP84" s="9" t="str">
        <f>INDEX(EUR!$C$5:$C$234,MATCH($AQ84,EUR!$D$5:$D$234,0))</f>
        <v>FRA</v>
      </c>
      <c r="AQ84" s="9" t="str">
        <f>EUR!$D80</f>
        <v>EUR6X9F=</v>
      </c>
      <c r="AR84" s="25" t="str">
        <f>INDEX(EUR!$B$5:$B$234,MATCH($AQ84,EUR!$D$5:$D$234,0))</f>
        <v>9M</v>
      </c>
      <c r="AS84" s="25" t="str">
        <f>INDEX(EUR!$N$5:$N$234,MATCH($AQ84,EUR!$D$5:$D$234,0))</f>
        <v>3M</v>
      </c>
      <c r="AT84" s="26">
        <f>INDEX(EUR!$O$5:$O$234,MATCH($AQ84,EUR!$D$5:$D$234,0))</f>
        <v>34705</v>
      </c>
      <c r="AU84" s="25"/>
      <c r="AV84" s="25">
        <f>INDEX(EUR!$H$5:$H$234,MATCH($AQ84,EUR!$D$5:$D$234,0))</f>
        <v>1</v>
      </c>
      <c r="AW84" s="25">
        <f>INDEX(EUR!$I$5:$I$234,MATCH($AQ84,EUR!$D$5:$D$234,0))</f>
        <v>1</v>
      </c>
      <c r="AX84" s="25">
        <f>INDEX(EUR!$J$5:$J$234,MATCH($AQ84,EUR!$D$5:$D$234,0))</f>
        <v>1</v>
      </c>
      <c r="AY84" s="25">
        <f>INDEX(EUR!$K$5:$K$234,MATCH($AQ84,EUR!$D$5:$D$234,0))</f>
        <v>1</v>
      </c>
      <c r="AZ84" s="25" t="str">
        <f>INDEX(EUR!$L$5:$L$234,MATCH($AQ84,EUR!$D$5:$D$234,0))</f>
        <v>MID</v>
      </c>
    </row>
    <row r="85" spans="15:52" x14ac:dyDescent="0.25">
      <c r="P85" s="9" t="str">
        <f>INDEX(USD!$C$5:$C$254,MATCH($Q85,USD!$D$5:$D$254,0))</f>
        <v>OIS</v>
      </c>
      <c r="Q85" s="9" t="str">
        <f>USD!$D85</f>
        <v>USDSROIS30Y=FMD</v>
      </c>
      <c r="R85" s="25" t="str">
        <f>INDEX(USD!$B$5:$B$254,MATCH($Q85,USD!$D$5:$D$254,0))</f>
        <v>30Y</v>
      </c>
      <c r="S85" s="25">
        <f>INDEX(USD!$N$5:$N$254,MATCH($Q85,USD!$D$5:$D$254,0))</f>
        <v>0</v>
      </c>
      <c r="T85" s="26">
        <f>INDEX(USD!$O$5:$O$254,MATCH($Q85,USD!$D$5:$D$254,0))</f>
        <v>43587</v>
      </c>
      <c r="U85" s="25"/>
      <c r="V85" s="25">
        <f>INDEX(USD!$H$5:$H$254,MATCH($Q85,USD!$D$5:$D$254,0))</f>
        <v>1</v>
      </c>
      <c r="W85" s="25">
        <f>INDEX(USD!$I$5:$I$254,MATCH($Q85,USD!$D$5:$D$254,0))</f>
        <v>1</v>
      </c>
      <c r="X85" s="25">
        <f>INDEX(USD!$J$5:$J$254,MATCH($Q85,USD!$D$5:$D$254,0))</f>
        <v>1</v>
      </c>
      <c r="Y85" s="25">
        <f>INDEX(USD!$K$5:$K$254,MATCH($Q85,USD!$D$5:$D$254,0))</f>
        <v>1</v>
      </c>
      <c r="Z85" s="25" t="str">
        <f>INDEX(USD!$L$5:$L$254,MATCH($Q85,USD!$D$5:$D$254,0))</f>
        <v>MID</v>
      </c>
      <c r="AP85" s="9" t="str">
        <f>INDEX(EUR!$C$5:$C$234,MATCH($AQ85,EUR!$D$5:$D$234,0))</f>
        <v>FRA</v>
      </c>
      <c r="AQ85" s="9" t="str">
        <f>EUR!$D81</f>
        <v>EUR7X10F=</v>
      </c>
      <c r="AR85" s="25" t="str">
        <f>INDEX(EUR!$B$5:$B$234,MATCH($AQ85,EUR!$D$5:$D$234,0))</f>
        <v>10M</v>
      </c>
      <c r="AS85" s="25" t="str">
        <f>INDEX(EUR!$N$5:$N$234,MATCH($AQ85,EUR!$D$5:$D$234,0))</f>
        <v>3M</v>
      </c>
      <c r="AT85" s="26">
        <f>INDEX(EUR!$O$5:$O$234,MATCH($AQ85,EUR!$D$5:$D$234,0))</f>
        <v>34705</v>
      </c>
      <c r="AU85" s="25"/>
      <c r="AV85" s="25">
        <f>INDEX(EUR!$H$5:$H$234,MATCH($AQ85,EUR!$D$5:$D$234,0))</f>
        <v>1</v>
      </c>
      <c r="AW85" s="25">
        <f>INDEX(EUR!$I$5:$I$234,MATCH($AQ85,EUR!$D$5:$D$234,0))</f>
        <v>1</v>
      </c>
      <c r="AX85" s="25">
        <f>INDEX(EUR!$J$5:$J$234,MATCH($AQ85,EUR!$D$5:$D$234,0))</f>
        <v>1</v>
      </c>
      <c r="AY85" s="25">
        <f>INDEX(EUR!$K$5:$K$234,MATCH($AQ85,EUR!$D$5:$D$234,0))</f>
        <v>1</v>
      </c>
      <c r="AZ85" s="25" t="str">
        <f>INDEX(EUR!$L$5:$L$234,MATCH($AQ85,EUR!$D$5:$D$234,0))</f>
        <v>MID</v>
      </c>
    </row>
    <row r="86" spans="15:52" x14ac:dyDescent="0.25">
      <c r="P86" s="9" t="str">
        <f>INDEX(USD!$C$5:$C$254,MATCH($Q86,USD!$D$5:$D$254,0))</f>
        <v>OIS</v>
      </c>
      <c r="Q86" s="9" t="str">
        <f>USD!$D86</f>
        <v>USDSROIS40Y=FMD</v>
      </c>
      <c r="R86" s="25" t="str">
        <f>INDEX(USD!$B$5:$B$254,MATCH($Q86,USD!$D$5:$D$254,0))</f>
        <v>40Y</v>
      </c>
      <c r="S86" s="25">
        <f>INDEX(USD!$N$5:$N$254,MATCH($Q86,USD!$D$5:$D$254,0))</f>
        <v>0</v>
      </c>
      <c r="T86" s="26">
        <f>INDEX(USD!$O$5:$O$254,MATCH($Q86,USD!$D$5:$D$254,0))</f>
        <v>43587</v>
      </c>
      <c r="U86" s="25"/>
      <c r="V86" s="25">
        <f>INDEX(USD!$H$5:$H$254,MATCH($Q86,USD!$D$5:$D$254,0))</f>
        <v>1</v>
      </c>
      <c r="W86" s="25">
        <f>INDEX(USD!$I$5:$I$254,MATCH($Q86,USD!$D$5:$D$254,0))</f>
        <v>1</v>
      </c>
      <c r="X86" s="25">
        <f>INDEX(USD!$J$5:$J$254,MATCH($Q86,USD!$D$5:$D$254,0))</f>
        <v>1</v>
      </c>
      <c r="Y86" s="25">
        <f>INDEX(USD!$K$5:$K$254,MATCH($Q86,USD!$D$5:$D$254,0))</f>
        <v>1</v>
      </c>
      <c r="Z86" s="25" t="str">
        <f>INDEX(USD!$L$5:$L$254,MATCH($Q86,USD!$D$5:$D$254,0))</f>
        <v>MID</v>
      </c>
      <c r="AP86" s="9" t="str">
        <f>INDEX(EUR!$C$5:$C$234,MATCH($AQ86,EUR!$D$5:$D$234,0))</f>
        <v>FRA</v>
      </c>
      <c r="AQ86" s="9" t="str">
        <f>EUR!$D82</f>
        <v>EUR8X11F=</v>
      </c>
      <c r="AR86" s="25" t="str">
        <f>INDEX(EUR!$B$5:$B$234,MATCH($AQ86,EUR!$D$5:$D$234,0))</f>
        <v>11M</v>
      </c>
      <c r="AS86" s="25" t="str">
        <f>INDEX(EUR!$N$5:$N$234,MATCH($AQ86,EUR!$D$5:$D$234,0))</f>
        <v>3M</v>
      </c>
      <c r="AT86" s="26">
        <f>INDEX(EUR!$O$5:$O$234,MATCH($AQ86,EUR!$D$5:$D$234,0))</f>
        <v>34705</v>
      </c>
      <c r="AU86" s="25"/>
      <c r="AV86" s="25">
        <f>INDEX(EUR!$H$5:$H$234,MATCH($AQ86,EUR!$D$5:$D$234,0))</f>
        <v>1</v>
      </c>
      <c r="AW86" s="25">
        <f>INDEX(EUR!$I$5:$I$234,MATCH($AQ86,EUR!$D$5:$D$234,0))</f>
        <v>1</v>
      </c>
      <c r="AX86" s="25">
        <f>INDEX(EUR!$J$5:$J$234,MATCH($AQ86,EUR!$D$5:$D$234,0))</f>
        <v>1</v>
      </c>
      <c r="AY86" s="25">
        <f>INDEX(EUR!$K$5:$K$234,MATCH($AQ86,EUR!$D$5:$D$234,0))</f>
        <v>1</v>
      </c>
      <c r="AZ86" s="25" t="str">
        <f>INDEX(EUR!$L$5:$L$234,MATCH($AQ86,EUR!$D$5:$D$234,0))</f>
        <v>MID</v>
      </c>
    </row>
    <row r="87" spans="15:52" x14ac:dyDescent="0.25">
      <c r="P87" s="9" t="str">
        <f>INDEX(USD!$C$5:$C$254,MATCH($Q87,USD!$D$5:$D$254,0))</f>
        <v>OIS</v>
      </c>
      <c r="Q87" s="9" t="str">
        <f>USD!$D87</f>
        <v>USDSROIS50Y=FMD</v>
      </c>
      <c r="R87" s="25" t="str">
        <f>INDEX(USD!$B$5:$B$254,MATCH($Q87,USD!$D$5:$D$254,0))</f>
        <v>50Y</v>
      </c>
      <c r="S87" s="25">
        <f>INDEX(USD!$N$5:$N$254,MATCH($Q87,USD!$D$5:$D$254,0))</f>
        <v>0</v>
      </c>
      <c r="T87" s="26">
        <f>INDEX(USD!$O$5:$O$254,MATCH($Q87,USD!$D$5:$D$254,0))</f>
        <v>43587</v>
      </c>
      <c r="U87" s="25"/>
      <c r="V87" s="25">
        <f>INDEX(USD!$H$5:$H$254,MATCH($Q87,USD!$D$5:$D$254,0))</f>
        <v>1</v>
      </c>
      <c r="W87" s="25">
        <f>INDEX(USD!$I$5:$I$254,MATCH($Q87,USD!$D$5:$D$254,0))</f>
        <v>1</v>
      </c>
      <c r="X87" s="25">
        <f>INDEX(USD!$J$5:$J$254,MATCH($Q87,USD!$D$5:$D$254,0))</f>
        <v>1</v>
      </c>
      <c r="Y87" s="25">
        <f>INDEX(USD!$K$5:$K$254,MATCH($Q87,USD!$D$5:$D$254,0))</f>
        <v>1</v>
      </c>
      <c r="Z87" s="25" t="str">
        <f>INDEX(USD!$L$5:$L$254,MATCH($Q87,USD!$D$5:$D$254,0))</f>
        <v>MID</v>
      </c>
      <c r="AP87" s="9" t="str">
        <f>INDEX(EUR!$C$5:$C$234,MATCH($AQ87,EUR!$D$5:$D$234,0))</f>
        <v>FRA</v>
      </c>
      <c r="AQ87" s="9" t="str">
        <f>EUR!$D83</f>
        <v>EUR9X12F=</v>
      </c>
      <c r="AR87" s="25" t="str">
        <f>INDEX(EUR!$B$5:$B$234,MATCH($AQ87,EUR!$D$5:$D$234,0))</f>
        <v>1Y</v>
      </c>
      <c r="AS87" s="25" t="str">
        <f>INDEX(EUR!$N$5:$N$234,MATCH($AQ87,EUR!$D$5:$D$234,0))</f>
        <v>3M</v>
      </c>
      <c r="AT87" s="26">
        <f>INDEX(EUR!$O$5:$O$234,MATCH($AQ87,EUR!$D$5:$D$234,0))</f>
        <v>34705</v>
      </c>
      <c r="AU87" s="25"/>
      <c r="AV87" s="25">
        <f>INDEX(EUR!$H$5:$H$234,MATCH($AQ87,EUR!$D$5:$D$234,0))</f>
        <v>1</v>
      </c>
      <c r="AW87" s="25">
        <f>INDEX(EUR!$I$5:$I$234,MATCH($AQ87,EUR!$D$5:$D$234,0))</f>
        <v>1</v>
      </c>
      <c r="AX87" s="25">
        <f>INDEX(EUR!$J$5:$J$234,MATCH($AQ87,EUR!$D$5:$D$234,0))</f>
        <v>1</v>
      </c>
      <c r="AY87" s="25">
        <f>INDEX(EUR!$K$5:$K$234,MATCH($AQ87,EUR!$D$5:$D$234,0))</f>
        <v>1</v>
      </c>
      <c r="AZ87" s="25" t="str">
        <f>INDEX(EUR!$L$5:$L$234,MATCH($AQ87,EUR!$D$5:$D$234,0))</f>
        <v>MID</v>
      </c>
    </row>
    <row r="88" spans="15:52" x14ac:dyDescent="0.25">
      <c r="AP88" s="9" t="str">
        <f>INDEX(EUR!$C$5:$C$234,MATCH($AQ88,EUR!$D$5:$D$234,0))</f>
        <v>FRA</v>
      </c>
      <c r="AQ88" s="9" t="str">
        <f>EUR!$D84</f>
        <v>EUR12X15F=</v>
      </c>
      <c r="AR88" s="25" t="str">
        <f>INDEX(EUR!$B$5:$B$234,MATCH($AQ88,EUR!$D$5:$D$234,0))</f>
        <v>15M</v>
      </c>
      <c r="AS88" s="25" t="str">
        <f>INDEX(EUR!$N$5:$N$234,MATCH($AQ88,EUR!$D$5:$D$234,0))</f>
        <v>3M</v>
      </c>
      <c r="AT88" s="26">
        <f>INDEX(EUR!$O$5:$O$234,MATCH($AQ88,EUR!$D$5:$D$234,0))</f>
        <v>36165</v>
      </c>
      <c r="AU88" s="25"/>
      <c r="AV88" s="25">
        <f>INDEX(EUR!$H$5:$H$234,MATCH($AQ88,EUR!$D$5:$D$234,0))</f>
        <v>1</v>
      </c>
      <c r="AW88" s="25">
        <f>INDEX(EUR!$I$5:$I$234,MATCH($AQ88,EUR!$D$5:$D$234,0))</f>
        <v>1</v>
      </c>
      <c r="AX88" s="25">
        <f>INDEX(EUR!$J$5:$J$234,MATCH($AQ88,EUR!$D$5:$D$234,0))</f>
        <v>1</v>
      </c>
      <c r="AY88" s="25">
        <f>INDEX(EUR!$K$5:$K$234,MATCH($AQ88,EUR!$D$5:$D$234,0))</f>
        <v>1</v>
      </c>
      <c r="AZ88" s="25" t="str">
        <f>INDEX(EUR!$L$5:$L$234,MATCH($AQ88,EUR!$D$5:$D$234,0))</f>
        <v>MID</v>
      </c>
    </row>
    <row r="89" spans="15:52" ht="15.75" x14ac:dyDescent="0.25">
      <c r="O89" s="8" t="s">
        <v>2</v>
      </c>
      <c r="P89" s="8" t="s">
        <v>51</v>
      </c>
      <c r="Q89" s="8" t="s">
        <v>52</v>
      </c>
      <c r="R89" s="8" t="s">
        <v>0</v>
      </c>
      <c r="S89" s="8" t="s">
        <v>229</v>
      </c>
      <c r="T89" s="8" t="s">
        <v>555</v>
      </c>
      <c r="U89" s="8" t="s">
        <v>554</v>
      </c>
      <c r="V89" s="8" t="s">
        <v>556</v>
      </c>
      <c r="W89" s="8" t="s">
        <v>557</v>
      </c>
      <c r="X89" s="8" t="s">
        <v>558</v>
      </c>
      <c r="Y89" s="8" t="s">
        <v>559</v>
      </c>
      <c r="Z89" s="8" t="s">
        <v>553</v>
      </c>
      <c r="AP89" s="9" t="str">
        <f>INDEX(EUR!$C$5:$C$234,MATCH($AQ89,EUR!$D$5:$D$234,0))</f>
        <v>FRA</v>
      </c>
      <c r="AQ89" s="9" t="str">
        <f>EUR!$D85</f>
        <v>EUR15X18F=</v>
      </c>
      <c r="AR89" s="25" t="str">
        <f>INDEX(EUR!$B$5:$B$234,MATCH($AQ89,EUR!$D$5:$D$234,0))</f>
        <v>18M</v>
      </c>
      <c r="AS89" s="25" t="str">
        <f>INDEX(EUR!$N$5:$N$234,MATCH($AQ89,EUR!$D$5:$D$234,0))</f>
        <v>3M</v>
      </c>
      <c r="AT89" s="26">
        <f>INDEX(EUR!$O$5:$O$234,MATCH($AQ89,EUR!$D$5:$D$234,0))</f>
        <v>41912</v>
      </c>
      <c r="AU89" s="25"/>
      <c r="AV89" s="25">
        <f>INDEX(EUR!$H$5:$H$234,MATCH($AQ89,EUR!$D$5:$D$234,0))</f>
        <v>1</v>
      </c>
      <c r="AW89" s="25">
        <f>INDEX(EUR!$I$5:$I$234,MATCH($AQ89,EUR!$D$5:$D$234,0))</f>
        <v>1</v>
      </c>
      <c r="AX89" s="25">
        <f>INDEX(EUR!$J$5:$J$234,MATCH($AQ89,EUR!$D$5:$D$234,0))</f>
        <v>1</v>
      </c>
      <c r="AY89" s="25">
        <f>INDEX(EUR!$K$5:$K$234,MATCH($AQ89,EUR!$D$5:$D$234,0))</f>
        <v>1</v>
      </c>
      <c r="AZ89" s="25" t="str">
        <f>INDEX(EUR!$L$5:$L$234,MATCH($AQ89,EUR!$D$5:$D$234,0))</f>
        <v>MID</v>
      </c>
    </row>
    <row r="90" spans="15:52" x14ac:dyDescent="0.25">
      <c r="P90" s="9" t="str">
        <f>INDEX(USD!$C$5:$C$254,MATCH($Q90,USD!$D$5:$D$254,0))</f>
        <v>IBOR</v>
      </c>
      <c r="Q90" s="9" t="str">
        <f>USD!$D88</f>
        <v>USDSOFR=</v>
      </c>
      <c r="R90" s="25" t="str">
        <f>INDEX(USD!$B$5:$B$254,MATCH($Q90,USD!$D$5:$D$254,0))</f>
        <v>ON</v>
      </c>
      <c r="S90" s="25">
        <f>INDEX(USD!$N$5:$N$254,MATCH($Q90,USD!$D$5:$D$254,0))</f>
        <v>0</v>
      </c>
      <c r="T90" s="26">
        <f>INDEX(USD!$O$5:$O$254,MATCH($Q90,USD!$D$5:$D$254,0))</f>
        <v>41873</v>
      </c>
      <c r="U90" s="25"/>
      <c r="V90" s="25">
        <f>INDEX(USD!$H$5:$H$254,MATCH($Q90,USD!$D$5:$D$254,0))</f>
        <v>1</v>
      </c>
      <c r="W90" s="25">
        <f>INDEX(USD!$I$5:$I$254,MATCH($Q90,USD!$D$5:$D$254,0))</f>
        <v>1</v>
      </c>
      <c r="X90" s="25">
        <f>INDEX(USD!$J$5:$J$254,MATCH($Q90,USD!$D$5:$D$254,0))</f>
        <v>1</v>
      </c>
      <c r="Y90" s="25">
        <f>INDEX(USD!$K$5:$K$254,MATCH($Q90,USD!$D$5:$D$254,0))</f>
        <v>1</v>
      </c>
      <c r="Z90" s="25" t="str">
        <f>INDEX(USD!$L$5:$L$254,MATCH($Q90,USD!$D$5:$D$254,0))</f>
        <v>MID</v>
      </c>
      <c r="AP90" s="9" t="str">
        <f>INDEX(EUR!$C$5:$C$234,MATCH($AQ90,EUR!$D$5:$D$234,0))</f>
        <v>FRA</v>
      </c>
      <c r="AQ90" s="9" t="str">
        <f>EUR!$D86</f>
        <v>EUR18X21F=</v>
      </c>
      <c r="AR90" s="25" t="str">
        <f>INDEX(EUR!$B$5:$B$234,MATCH($AQ90,EUR!$D$5:$D$234,0))</f>
        <v>21M</v>
      </c>
      <c r="AS90" s="25" t="str">
        <f>INDEX(EUR!$N$5:$N$234,MATCH($AQ90,EUR!$D$5:$D$234,0))</f>
        <v>3M</v>
      </c>
      <c r="AT90" s="26">
        <f>INDEX(EUR!$O$5:$O$234,MATCH($AQ90,EUR!$D$5:$D$234,0))</f>
        <v>41912</v>
      </c>
      <c r="AU90" s="25"/>
      <c r="AV90" s="25">
        <f>INDEX(EUR!$H$5:$H$234,MATCH($AQ90,EUR!$D$5:$D$234,0))</f>
        <v>1</v>
      </c>
      <c r="AW90" s="25">
        <f>INDEX(EUR!$I$5:$I$234,MATCH($AQ90,EUR!$D$5:$D$234,0))</f>
        <v>1</v>
      </c>
      <c r="AX90" s="25">
        <f>INDEX(EUR!$J$5:$J$234,MATCH($AQ90,EUR!$D$5:$D$234,0))</f>
        <v>1</v>
      </c>
      <c r="AY90" s="25">
        <f>INDEX(EUR!$K$5:$K$234,MATCH($AQ90,EUR!$D$5:$D$234,0))</f>
        <v>1</v>
      </c>
      <c r="AZ90" s="25" t="str">
        <f>INDEX(EUR!$L$5:$L$234,MATCH($AQ90,EUR!$D$5:$D$234,0))</f>
        <v>MID</v>
      </c>
    </row>
    <row r="91" spans="15:52" x14ac:dyDescent="0.25">
      <c r="P91" s="9" t="str">
        <f>INDEX(USD!$C$5:$C$254,MATCH($Q91,USD!$D$5:$D$254,0))</f>
        <v>IBOR</v>
      </c>
      <c r="Q91" s="9" t="str">
        <f>USD!$D89</f>
        <v>USDONFSR=</v>
      </c>
      <c r="R91" s="25" t="str">
        <f>INDEX(USD!$B$5:$B$254,MATCH($Q91,USD!$D$5:$D$254,0))</f>
        <v>ON</v>
      </c>
      <c r="S91" s="25">
        <f>INDEX(USD!$N$5:$N$254,MATCH($Q91,USD!$D$5:$D$254,0))</f>
        <v>0</v>
      </c>
      <c r="T91" s="26">
        <f>INDEX(USD!$O$5:$O$254,MATCH($Q91,USD!$D$5:$D$254,0))</f>
        <v>36893</v>
      </c>
      <c r="U91" s="25"/>
      <c r="V91" s="25">
        <f>INDEX(USD!$H$5:$H$254,MATCH($Q91,USD!$D$5:$D$254,0))</f>
        <v>1</v>
      </c>
      <c r="W91" s="25">
        <f>INDEX(USD!$I$5:$I$254,MATCH($Q91,USD!$D$5:$D$254,0))</f>
        <v>1</v>
      </c>
      <c r="X91" s="25">
        <f>INDEX(USD!$J$5:$J$254,MATCH($Q91,USD!$D$5:$D$254,0))</f>
        <v>1</v>
      </c>
      <c r="Y91" s="25">
        <f>INDEX(USD!$K$5:$K$254,MATCH($Q91,USD!$D$5:$D$254,0))</f>
        <v>1</v>
      </c>
      <c r="Z91" s="25" t="str">
        <f>INDEX(USD!$L$5:$L$254,MATCH($Q91,USD!$D$5:$D$254,0))</f>
        <v>MID</v>
      </c>
      <c r="AP91" s="9" t="str">
        <f>INDEX(EUR!$C$5:$C$234,MATCH($AQ91,EUR!$D$5:$D$234,0))</f>
        <v>FRA</v>
      </c>
      <c r="AQ91" s="9" t="str">
        <f>EUR!$D87</f>
        <v>EUR21X24F=</v>
      </c>
      <c r="AR91" s="25" t="str">
        <f>INDEX(EUR!$B$5:$B$234,MATCH($AQ91,EUR!$D$5:$D$234,0))</f>
        <v>2Y</v>
      </c>
      <c r="AS91" s="25" t="str">
        <f>INDEX(EUR!$N$5:$N$234,MATCH($AQ91,EUR!$D$5:$D$234,0))</f>
        <v>3M</v>
      </c>
      <c r="AT91" s="26">
        <f>INDEX(EUR!$O$5:$O$234,MATCH($AQ91,EUR!$D$5:$D$234,0))</f>
        <v>41912</v>
      </c>
      <c r="AU91" s="25"/>
      <c r="AV91" s="25">
        <f>INDEX(EUR!$H$5:$H$234,MATCH($AQ91,EUR!$D$5:$D$234,0))</f>
        <v>1</v>
      </c>
      <c r="AW91" s="25">
        <f>INDEX(EUR!$I$5:$I$234,MATCH($AQ91,EUR!$D$5:$D$234,0))</f>
        <v>1</v>
      </c>
      <c r="AX91" s="25">
        <f>INDEX(EUR!$J$5:$J$234,MATCH($AQ91,EUR!$D$5:$D$234,0))</f>
        <v>1</v>
      </c>
      <c r="AY91" s="25">
        <f>INDEX(EUR!$K$5:$K$234,MATCH($AQ91,EUR!$D$5:$D$234,0))</f>
        <v>1</v>
      </c>
      <c r="AZ91" s="25" t="str">
        <f>INDEX(EUR!$L$5:$L$234,MATCH($AQ91,EUR!$D$5:$D$234,0))</f>
        <v>MID</v>
      </c>
    </row>
    <row r="92" spans="15:52" x14ac:dyDescent="0.25">
      <c r="P92" s="9" t="str">
        <f>INDEX(USD!$C$5:$C$254,MATCH($Q92,USD!$D$5:$D$254,0))</f>
        <v>IBOR</v>
      </c>
      <c r="Q92" s="9" t="str">
        <f>USD!$D90</f>
        <v>USDSWFSR=</v>
      </c>
      <c r="R92" s="25" t="str">
        <f>INDEX(USD!$B$5:$B$254,MATCH($Q92,USD!$D$5:$D$254,0))</f>
        <v>SW</v>
      </c>
      <c r="S92" s="25">
        <f>INDEX(USD!$N$5:$N$254,MATCH($Q92,USD!$D$5:$D$254,0))</f>
        <v>0</v>
      </c>
      <c r="T92" s="26">
        <f>INDEX(USD!$O$5:$O$254,MATCH($Q92,USD!$D$5:$D$254,0))</f>
        <v>35765</v>
      </c>
      <c r="U92" s="25"/>
      <c r="V92" s="25">
        <f>INDEX(USD!$H$5:$H$254,MATCH($Q92,USD!$D$5:$D$254,0))</f>
        <v>1</v>
      </c>
      <c r="W92" s="25">
        <f>INDEX(USD!$I$5:$I$254,MATCH($Q92,USD!$D$5:$D$254,0))</f>
        <v>1</v>
      </c>
      <c r="X92" s="25">
        <f>INDEX(USD!$J$5:$J$254,MATCH($Q92,USD!$D$5:$D$254,0))</f>
        <v>1</v>
      </c>
      <c r="Y92" s="25">
        <f>INDEX(USD!$K$5:$K$254,MATCH($Q92,USD!$D$5:$D$254,0))</f>
        <v>1</v>
      </c>
      <c r="Z92" s="25" t="str">
        <f>INDEX(USD!$L$5:$L$254,MATCH($Q92,USD!$D$5:$D$254,0))</f>
        <v>MID</v>
      </c>
      <c r="AP92" s="9" t="str">
        <f>INDEX(EUR!$C$5:$C$234,MATCH($AQ92,EUR!$D$5:$D$234,0))</f>
        <v>FRA</v>
      </c>
      <c r="AQ92" s="9" t="str">
        <f>EUR!$D88</f>
        <v>EUR1X7F=</v>
      </c>
      <c r="AR92" s="25" t="str">
        <f>INDEX(EUR!$B$5:$B$234,MATCH($AQ92,EUR!$D$5:$D$234,0))</f>
        <v>7M</v>
      </c>
      <c r="AS92" s="25" t="str">
        <f>INDEX(EUR!$N$5:$N$234,MATCH($AQ92,EUR!$D$5:$D$234,0))</f>
        <v>6M</v>
      </c>
      <c r="AT92" s="26">
        <f>INDEX(EUR!$O$5:$O$234,MATCH($AQ92,EUR!$D$5:$D$234,0))</f>
        <v>34705</v>
      </c>
      <c r="AU92" s="25"/>
      <c r="AV92" s="25">
        <f>INDEX(EUR!$H$5:$H$234,MATCH($AQ92,EUR!$D$5:$D$234,0))</f>
        <v>1</v>
      </c>
      <c r="AW92" s="25">
        <f>INDEX(EUR!$I$5:$I$234,MATCH($AQ92,EUR!$D$5:$D$234,0))</f>
        <v>1</v>
      </c>
      <c r="AX92" s="25">
        <f>INDEX(EUR!$J$5:$J$234,MATCH($AQ92,EUR!$D$5:$D$234,0))</f>
        <v>1</v>
      </c>
      <c r="AY92" s="25">
        <f>INDEX(EUR!$K$5:$K$234,MATCH($AQ92,EUR!$D$5:$D$234,0))</f>
        <v>1</v>
      </c>
      <c r="AZ92" s="25" t="str">
        <f>INDEX(EUR!$L$5:$L$234,MATCH($AQ92,EUR!$D$5:$D$234,0))</f>
        <v>MID</v>
      </c>
    </row>
    <row r="93" spans="15:52" x14ac:dyDescent="0.25">
      <c r="P93" s="9" t="str">
        <f>INDEX(USD!$C$5:$C$254,MATCH($Q93,USD!$D$5:$D$254,0))</f>
        <v>IBOR</v>
      </c>
      <c r="Q93" s="9" t="str">
        <f>USD!$D91</f>
        <v>USD1MFSR=</v>
      </c>
      <c r="R93" s="25" t="str">
        <f>INDEX(USD!$B$5:$B$254,MATCH($Q93,USD!$D$5:$D$254,0))</f>
        <v>1M</v>
      </c>
      <c r="S93" s="25">
        <f>INDEX(USD!$N$5:$N$254,MATCH($Q93,USD!$D$5:$D$254,0))</f>
        <v>0</v>
      </c>
      <c r="T93" s="26">
        <f>INDEX(USD!$O$5:$O$254,MATCH($Q93,USD!$D$5:$D$254,0))</f>
        <v>32875</v>
      </c>
      <c r="U93" s="25"/>
      <c r="V93" s="25">
        <f>INDEX(USD!$H$5:$H$254,MATCH($Q93,USD!$D$5:$D$254,0))</f>
        <v>1</v>
      </c>
      <c r="W93" s="25">
        <f>INDEX(USD!$I$5:$I$254,MATCH($Q93,USD!$D$5:$D$254,0))</f>
        <v>1</v>
      </c>
      <c r="X93" s="25">
        <f>INDEX(USD!$J$5:$J$254,MATCH($Q93,USD!$D$5:$D$254,0))</f>
        <v>1</v>
      </c>
      <c r="Y93" s="25">
        <f>INDEX(USD!$K$5:$K$254,MATCH($Q93,USD!$D$5:$D$254,0))</f>
        <v>1</v>
      </c>
      <c r="Z93" s="25" t="str">
        <f>INDEX(USD!$L$5:$L$254,MATCH($Q93,USD!$D$5:$D$254,0))</f>
        <v>MID</v>
      </c>
      <c r="AP93" s="9" t="str">
        <f>INDEX(EUR!$C$5:$C$234,MATCH($AQ93,EUR!$D$5:$D$234,0))</f>
        <v>FRA</v>
      </c>
      <c r="AQ93" s="9" t="str">
        <f>EUR!$D89</f>
        <v>EUR2X8F=</v>
      </c>
      <c r="AR93" s="25" t="str">
        <f>INDEX(EUR!$B$5:$B$234,MATCH($AQ93,EUR!$D$5:$D$234,0))</f>
        <v>8M</v>
      </c>
      <c r="AS93" s="25" t="str">
        <f>INDEX(EUR!$N$5:$N$234,MATCH($AQ93,EUR!$D$5:$D$234,0))</f>
        <v>6M</v>
      </c>
      <c r="AT93" s="26">
        <f>INDEX(EUR!$O$5:$O$234,MATCH($AQ93,EUR!$D$5:$D$234,0))</f>
        <v>34705</v>
      </c>
      <c r="AU93" s="25"/>
      <c r="AV93" s="25">
        <f>INDEX(EUR!$H$5:$H$234,MATCH($AQ93,EUR!$D$5:$D$234,0))</f>
        <v>1</v>
      </c>
      <c r="AW93" s="25">
        <f>INDEX(EUR!$I$5:$I$234,MATCH($AQ93,EUR!$D$5:$D$234,0))</f>
        <v>1</v>
      </c>
      <c r="AX93" s="25">
        <f>INDEX(EUR!$J$5:$J$234,MATCH($AQ93,EUR!$D$5:$D$234,0))</f>
        <v>1</v>
      </c>
      <c r="AY93" s="25">
        <f>INDEX(EUR!$K$5:$K$234,MATCH($AQ93,EUR!$D$5:$D$234,0))</f>
        <v>1</v>
      </c>
      <c r="AZ93" s="25" t="str">
        <f>INDEX(EUR!$L$5:$L$234,MATCH($AQ93,EUR!$D$5:$D$234,0))</f>
        <v>MID</v>
      </c>
    </row>
    <row r="94" spans="15:52" x14ac:dyDescent="0.25">
      <c r="P94" s="9" t="str">
        <f>INDEX(USD!$C$5:$C$254,MATCH($Q94,USD!$D$5:$D$254,0))</f>
        <v>IBOR</v>
      </c>
      <c r="Q94" s="9" t="str">
        <f>USD!$D92</f>
        <v>USD2MFSR=</v>
      </c>
      <c r="R94" s="25" t="str">
        <f>INDEX(USD!$B$5:$B$254,MATCH($Q94,USD!$D$5:$D$254,0))</f>
        <v>2M</v>
      </c>
      <c r="S94" s="25">
        <f>INDEX(USD!$N$5:$N$254,MATCH($Q94,USD!$D$5:$D$254,0))</f>
        <v>0</v>
      </c>
      <c r="T94" s="26">
        <f>INDEX(USD!$O$5:$O$254,MATCH($Q94,USD!$D$5:$D$254,0))</f>
        <v>32875</v>
      </c>
      <c r="U94" s="25"/>
      <c r="V94" s="25">
        <f>INDEX(USD!$H$5:$H$254,MATCH($Q94,USD!$D$5:$D$254,0))</f>
        <v>1</v>
      </c>
      <c r="W94" s="25">
        <f>INDEX(USD!$I$5:$I$254,MATCH($Q94,USD!$D$5:$D$254,0))</f>
        <v>1</v>
      </c>
      <c r="X94" s="25">
        <f>INDEX(USD!$J$5:$J$254,MATCH($Q94,USD!$D$5:$D$254,0))</f>
        <v>1</v>
      </c>
      <c r="Y94" s="25">
        <f>INDEX(USD!$K$5:$K$254,MATCH($Q94,USD!$D$5:$D$254,0))</f>
        <v>1</v>
      </c>
      <c r="Z94" s="25" t="str">
        <f>INDEX(USD!$L$5:$L$254,MATCH($Q94,USD!$D$5:$D$254,0))</f>
        <v>MID</v>
      </c>
      <c r="AP94" s="9" t="str">
        <f>INDEX(EUR!$C$5:$C$234,MATCH($AQ94,EUR!$D$5:$D$234,0))</f>
        <v>FRA</v>
      </c>
      <c r="AQ94" s="9" t="str">
        <f>EUR!$D90</f>
        <v>EUR2X14F=</v>
      </c>
      <c r="AR94" s="25" t="str">
        <f>INDEX(EUR!$B$5:$B$234,MATCH($AQ94,EUR!$D$5:$D$234,0))</f>
        <v>14M</v>
      </c>
      <c r="AS94" s="25" t="str">
        <f>INDEX(EUR!$N$5:$N$234,MATCH($AQ94,EUR!$D$5:$D$234,0))</f>
        <v>12M</v>
      </c>
      <c r="AT94" s="26">
        <f>INDEX(EUR!$O$5:$O$234,MATCH($AQ94,EUR!$D$5:$D$234,0))</f>
        <v>36165</v>
      </c>
      <c r="AU94" s="25"/>
      <c r="AV94" s="25">
        <f>INDEX(EUR!$H$5:$H$234,MATCH($AQ94,EUR!$D$5:$D$234,0))</f>
        <v>1</v>
      </c>
      <c r="AW94" s="25">
        <f>INDEX(EUR!$I$5:$I$234,MATCH($AQ94,EUR!$D$5:$D$234,0))</f>
        <v>1</v>
      </c>
      <c r="AX94" s="25">
        <f>INDEX(EUR!$J$5:$J$234,MATCH($AQ94,EUR!$D$5:$D$234,0))</f>
        <v>1</v>
      </c>
      <c r="AY94" s="25">
        <f>INDEX(EUR!$K$5:$K$234,MATCH($AQ94,EUR!$D$5:$D$234,0))</f>
        <v>1</v>
      </c>
      <c r="AZ94" s="25" t="str">
        <f>INDEX(EUR!$L$5:$L$234,MATCH($AQ94,EUR!$D$5:$D$234,0))</f>
        <v>MID</v>
      </c>
    </row>
    <row r="95" spans="15:52" x14ac:dyDescent="0.25">
      <c r="P95" s="9" t="str">
        <f>INDEX(USD!$C$5:$C$254,MATCH($Q95,USD!$D$5:$D$254,0))</f>
        <v>IBOR</v>
      </c>
      <c r="Q95" s="9" t="str">
        <f>USD!$D93</f>
        <v>USD3MFSR=</v>
      </c>
      <c r="R95" s="25" t="str">
        <f>INDEX(USD!$B$5:$B$254,MATCH($Q95,USD!$D$5:$D$254,0))</f>
        <v>3M</v>
      </c>
      <c r="S95" s="25">
        <f>INDEX(USD!$N$5:$N$254,MATCH($Q95,USD!$D$5:$D$254,0))</f>
        <v>0</v>
      </c>
      <c r="T95" s="26">
        <f>INDEX(USD!$O$5:$O$254,MATCH($Q95,USD!$D$5:$D$254,0))</f>
        <v>32875</v>
      </c>
      <c r="U95" s="25"/>
      <c r="V95" s="25">
        <f>INDEX(USD!$H$5:$H$254,MATCH($Q95,USD!$D$5:$D$254,0))</f>
        <v>1</v>
      </c>
      <c r="W95" s="25">
        <f>INDEX(USD!$I$5:$I$254,MATCH($Q95,USD!$D$5:$D$254,0))</f>
        <v>1</v>
      </c>
      <c r="X95" s="25">
        <f>INDEX(USD!$J$5:$J$254,MATCH($Q95,USD!$D$5:$D$254,0))</f>
        <v>1</v>
      </c>
      <c r="Y95" s="25">
        <f>INDEX(USD!$K$5:$K$254,MATCH($Q95,USD!$D$5:$D$254,0))</f>
        <v>1</v>
      </c>
      <c r="Z95" s="25" t="str">
        <f>INDEX(USD!$L$5:$L$254,MATCH($Q95,USD!$D$5:$D$254,0))</f>
        <v>MID</v>
      </c>
      <c r="AP95" s="9" t="str">
        <f>INDEX(EUR!$C$5:$C$234,MATCH($AQ95,EUR!$D$5:$D$234,0))</f>
        <v>FRA</v>
      </c>
      <c r="AQ95" s="9" t="str">
        <f>EUR!$D91</f>
        <v>EUR3X9F=</v>
      </c>
      <c r="AR95" s="25" t="str">
        <f>INDEX(EUR!$B$5:$B$234,MATCH($AQ95,EUR!$D$5:$D$234,0))</f>
        <v>9M</v>
      </c>
      <c r="AS95" s="25" t="str">
        <f>INDEX(EUR!$N$5:$N$234,MATCH($AQ95,EUR!$D$5:$D$234,0))</f>
        <v>6M</v>
      </c>
      <c r="AT95" s="26">
        <f>INDEX(EUR!$O$5:$O$234,MATCH($AQ95,EUR!$D$5:$D$234,0))</f>
        <v>34705</v>
      </c>
      <c r="AU95" s="25"/>
      <c r="AV95" s="25">
        <f>INDEX(EUR!$H$5:$H$234,MATCH($AQ95,EUR!$D$5:$D$234,0))</f>
        <v>1</v>
      </c>
      <c r="AW95" s="25">
        <f>INDEX(EUR!$I$5:$I$234,MATCH($AQ95,EUR!$D$5:$D$234,0))</f>
        <v>1</v>
      </c>
      <c r="AX95" s="25">
        <f>INDEX(EUR!$J$5:$J$234,MATCH($AQ95,EUR!$D$5:$D$234,0))</f>
        <v>1</v>
      </c>
      <c r="AY95" s="25">
        <f>INDEX(EUR!$K$5:$K$234,MATCH($AQ95,EUR!$D$5:$D$234,0))</f>
        <v>1</v>
      </c>
      <c r="AZ95" s="25" t="str">
        <f>INDEX(EUR!$L$5:$L$234,MATCH($AQ95,EUR!$D$5:$D$234,0))</f>
        <v>MID</v>
      </c>
    </row>
    <row r="96" spans="15:52" x14ac:dyDescent="0.25">
      <c r="P96" s="9" t="str">
        <f>INDEX(USD!$C$5:$C$254,MATCH($Q96,USD!$D$5:$D$254,0))</f>
        <v>IBOR</v>
      </c>
      <c r="Q96" s="9" t="str">
        <f>USD!$D94</f>
        <v>USD6MFSR=</v>
      </c>
      <c r="R96" s="25" t="str">
        <f>INDEX(USD!$B$5:$B$254,MATCH($Q96,USD!$D$5:$D$254,0))</f>
        <v>6M</v>
      </c>
      <c r="S96" s="25">
        <f>INDEX(USD!$N$5:$N$254,MATCH($Q96,USD!$D$5:$D$254,0))</f>
        <v>0</v>
      </c>
      <c r="T96" s="26">
        <f>INDEX(USD!$O$5:$O$254,MATCH($Q96,USD!$D$5:$D$254,0))</f>
        <v>32875</v>
      </c>
      <c r="U96" s="25"/>
      <c r="V96" s="25">
        <f>INDEX(USD!$H$5:$H$254,MATCH($Q96,USD!$D$5:$D$254,0))</f>
        <v>1</v>
      </c>
      <c r="W96" s="25">
        <f>INDEX(USD!$I$5:$I$254,MATCH($Q96,USD!$D$5:$D$254,0))</f>
        <v>1</v>
      </c>
      <c r="X96" s="25">
        <f>INDEX(USD!$J$5:$J$254,MATCH($Q96,USD!$D$5:$D$254,0))</f>
        <v>1</v>
      </c>
      <c r="Y96" s="25">
        <f>INDEX(USD!$K$5:$K$254,MATCH($Q96,USD!$D$5:$D$254,0))</f>
        <v>1</v>
      </c>
      <c r="Z96" s="25" t="str">
        <f>INDEX(USD!$L$5:$L$254,MATCH($Q96,USD!$D$5:$D$254,0))</f>
        <v>MID</v>
      </c>
      <c r="AP96" s="9" t="str">
        <f>INDEX(EUR!$C$5:$C$234,MATCH($AQ96,EUR!$D$5:$D$234,0))</f>
        <v>FRA</v>
      </c>
      <c r="AQ96" s="9" t="str">
        <f>EUR!$D92</f>
        <v>EUR3X15F=</v>
      </c>
      <c r="AR96" s="25" t="str">
        <f>INDEX(EUR!$B$5:$B$234,MATCH($AQ96,EUR!$D$5:$D$234,0))</f>
        <v>15M</v>
      </c>
      <c r="AS96" s="25" t="str">
        <f>INDEX(EUR!$N$5:$N$234,MATCH($AQ96,EUR!$D$5:$D$234,0))</f>
        <v>12M</v>
      </c>
      <c r="AT96" s="26">
        <f>INDEX(EUR!$O$5:$O$234,MATCH($AQ96,EUR!$D$5:$D$234,0))</f>
        <v>36165</v>
      </c>
      <c r="AU96" s="25"/>
      <c r="AV96" s="25">
        <f>INDEX(EUR!$H$5:$H$234,MATCH($AQ96,EUR!$D$5:$D$234,0))</f>
        <v>1</v>
      </c>
      <c r="AW96" s="25">
        <f>INDEX(EUR!$I$5:$I$234,MATCH($AQ96,EUR!$D$5:$D$234,0))</f>
        <v>1</v>
      </c>
      <c r="AX96" s="25">
        <f>INDEX(EUR!$J$5:$J$234,MATCH($AQ96,EUR!$D$5:$D$234,0))</f>
        <v>1</v>
      </c>
      <c r="AY96" s="25">
        <f>INDEX(EUR!$K$5:$K$234,MATCH($AQ96,EUR!$D$5:$D$234,0))</f>
        <v>1</v>
      </c>
      <c r="AZ96" s="25" t="str">
        <f>INDEX(EUR!$L$5:$L$234,MATCH($AQ96,EUR!$D$5:$D$234,0))</f>
        <v>MID</v>
      </c>
    </row>
    <row r="97" spans="15:52" x14ac:dyDescent="0.25">
      <c r="P97" s="9" t="str">
        <f>INDEX(USD!$C$5:$C$254,MATCH($Q97,USD!$D$5:$D$254,0))</f>
        <v>IBOR</v>
      </c>
      <c r="Q97" s="9" t="str">
        <f>USD!$D95</f>
        <v>USD1YFSR=</v>
      </c>
      <c r="R97" s="25" t="str">
        <f>INDEX(USD!$B$5:$B$254,MATCH($Q97,USD!$D$5:$D$254,0))</f>
        <v>1Y</v>
      </c>
      <c r="S97" s="25">
        <f>INDEX(USD!$N$5:$N$254,MATCH($Q97,USD!$D$5:$D$254,0))</f>
        <v>0</v>
      </c>
      <c r="T97" s="26">
        <f>INDEX(USD!$O$5:$O$254,MATCH($Q97,USD!$D$5:$D$254,0))</f>
        <v>32875</v>
      </c>
      <c r="U97" s="25"/>
      <c r="V97" s="25">
        <f>INDEX(USD!$H$5:$H$254,MATCH($Q97,USD!$D$5:$D$254,0))</f>
        <v>1</v>
      </c>
      <c r="W97" s="25">
        <f>INDEX(USD!$I$5:$I$254,MATCH($Q97,USD!$D$5:$D$254,0))</f>
        <v>1</v>
      </c>
      <c r="X97" s="25">
        <f>INDEX(USD!$J$5:$J$254,MATCH($Q97,USD!$D$5:$D$254,0))</f>
        <v>1</v>
      </c>
      <c r="Y97" s="25">
        <f>INDEX(USD!$K$5:$K$254,MATCH($Q97,USD!$D$5:$D$254,0))</f>
        <v>1</v>
      </c>
      <c r="Z97" s="25" t="str">
        <f>INDEX(USD!$L$5:$L$254,MATCH($Q97,USD!$D$5:$D$254,0))</f>
        <v>MID</v>
      </c>
      <c r="AP97" s="9" t="str">
        <f>INDEX(EUR!$C$5:$C$234,MATCH($AQ97,EUR!$D$5:$D$234,0))</f>
        <v>FRA</v>
      </c>
      <c r="AQ97" s="9" t="str">
        <f>EUR!$D93</f>
        <v>EUR4X10F=</v>
      </c>
      <c r="AR97" s="25" t="str">
        <f>INDEX(EUR!$B$5:$B$234,MATCH($AQ97,EUR!$D$5:$D$234,0))</f>
        <v>10M</v>
      </c>
      <c r="AS97" s="25" t="str">
        <f>INDEX(EUR!$N$5:$N$234,MATCH($AQ97,EUR!$D$5:$D$234,0))</f>
        <v>6M</v>
      </c>
      <c r="AT97" s="26">
        <f>INDEX(EUR!$O$5:$O$234,MATCH($AQ97,EUR!$D$5:$D$234,0))</f>
        <v>34705</v>
      </c>
      <c r="AU97" s="25"/>
      <c r="AV97" s="25">
        <f>INDEX(EUR!$H$5:$H$234,MATCH($AQ97,EUR!$D$5:$D$234,0))</f>
        <v>1</v>
      </c>
      <c r="AW97" s="25">
        <f>INDEX(EUR!$I$5:$I$234,MATCH($AQ97,EUR!$D$5:$D$234,0))</f>
        <v>1</v>
      </c>
      <c r="AX97" s="25">
        <f>INDEX(EUR!$J$5:$J$234,MATCH($AQ97,EUR!$D$5:$D$234,0))</f>
        <v>1</v>
      </c>
      <c r="AY97" s="25">
        <f>INDEX(EUR!$K$5:$K$234,MATCH($AQ97,EUR!$D$5:$D$234,0))</f>
        <v>1</v>
      </c>
      <c r="AZ97" s="25" t="str">
        <f>INDEX(EUR!$L$5:$L$234,MATCH($AQ97,EUR!$D$5:$D$234,0))</f>
        <v>MID</v>
      </c>
    </row>
    <row r="98" spans="15:52" x14ac:dyDescent="0.25">
      <c r="AP98" s="9" t="str">
        <f>INDEX(EUR!$C$5:$C$234,MATCH($AQ98,EUR!$D$5:$D$234,0))</f>
        <v>FRA</v>
      </c>
      <c r="AQ98" s="9" t="str">
        <f>EUR!$D94</f>
        <v>EUR5X11F=</v>
      </c>
      <c r="AR98" s="25" t="str">
        <f>INDEX(EUR!$B$5:$B$234,MATCH($AQ98,EUR!$D$5:$D$234,0))</f>
        <v>11M</v>
      </c>
      <c r="AS98" s="25" t="str">
        <f>INDEX(EUR!$N$5:$N$234,MATCH($AQ98,EUR!$D$5:$D$234,0))</f>
        <v>6M</v>
      </c>
      <c r="AT98" s="26">
        <f>INDEX(EUR!$O$5:$O$234,MATCH($AQ98,EUR!$D$5:$D$234,0))</f>
        <v>34705</v>
      </c>
      <c r="AU98" s="25"/>
      <c r="AV98" s="25">
        <f>INDEX(EUR!$H$5:$H$234,MATCH($AQ98,EUR!$D$5:$D$234,0))</f>
        <v>1</v>
      </c>
      <c r="AW98" s="25">
        <f>INDEX(EUR!$I$5:$I$234,MATCH($AQ98,EUR!$D$5:$D$234,0))</f>
        <v>1</v>
      </c>
      <c r="AX98" s="25">
        <f>INDEX(EUR!$J$5:$J$234,MATCH($AQ98,EUR!$D$5:$D$234,0))</f>
        <v>1</v>
      </c>
      <c r="AY98" s="25">
        <f>INDEX(EUR!$K$5:$K$234,MATCH($AQ98,EUR!$D$5:$D$234,0))</f>
        <v>1</v>
      </c>
      <c r="AZ98" s="25" t="str">
        <f>INDEX(EUR!$L$5:$L$234,MATCH($AQ98,EUR!$D$5:$D$234,0))</f>
        <v>MID</v>
      </c>
    </row>
    <row r="99" spans="15:52" ht="15.75" x14ac:dyDescent="0.25">
      <c r="O99" s="8" t="s">
        <v>33</v>
      </c>
      <c r="P99" s="8" t="s">
        <v>51</v>
      </c>
      <c r="Q99" s="8" t="s">
        <v>52</v>
      </c>
      <c r="R99" s="8" t="s">
        <v>0</v>
      </c>
      <c r="S99" s="8" t="s">
        <v>229</v>
      </c>
      <c r="T99" s="8" t="s">
        <v>555</v>
      </c>
      <c r="U99" s="8" t="s">
        <v>554</v>
      </c>
      <c r="V99" s="8" t="s">
        <v>556</v>
      </c>
      <c r="W99" s="8" t="s">
        <v>557</v>
      </c>
      <c r="X99" s="8" t="s">
        <v>558</v>
      </c>
      <c r="Y99" s="8" t="s">
        <v>559</v>
      </c>
      <c r="Z99" s="8" t="s">
        <v>553</v>
      </c>
      <c r="AP99" s="9" t="str">
        <f>INDEX(EUR!$C$5:$C$234,MATCH($AQ99,EUR!$D$5:$D$234,0))</f>
        <v>FRA</v>
      </c>
      <c r="AQ99" s="9" t="str">
        <f>EUR!$D95</f>
        <v>EUR6X12F=</v>
      </c>
      <c r="AR99" s="25" t="str">
        <f>INDEX(EUR!$B$5:$B$234,MATCH($AQ99,EUR!$D$5:$D$234,0))</f>
        <v>1Y</v>
      </c>
      <c r="AS99" s="25" t="str">
        <f>INDEX(EUR!$N$5:$N$234,MATCH($AQ99,EUR!$D$5:$D$234,0))</f>
        <v>6M</v>
      </c>
      <c r="AT99" s="26">
        <f>INDEX(EUR!$O$5:$O$234,MATCH($AQ99,EUR!$D$5:$D$234,0))</f>
        <v>34705</v>
      </c>
      <c r="AU99" s="25"/>
      <c r="AV99" s="25">
        <f>INDEX(EUR!$H$5:$H$234,MATCH($AQ99,EUR!$D$5:$D$234,0))</f>
        <v>1</v>
      </c>
      <c r="AW99" s="25">
        <f>INDEX(EUR!$I$5:$I$234,MATCH($AQ99,EUR!$D$5:$D$234,0))</f>
        <v>1</v>
      </c>
      <c r="AX99" s="25">
        <f>INDEX(EUR!$J$5:$J$234,MATCH($AQ99,EUR!$D$5:$D$234,0))</f>
        <v>1</v>
      </c>
      <c r="AY99" s="25">
        <f>INDEX(EUR!$K$5:$K$234,MATCH($AQ99,EUR!$D$5:$D$234,0))</f>
        <v>1</v>
      </c>
      <c r="AZ99" s="25" t="str">
        <f>INDEX(EUR!$L$5:$L$234,MATCH($AQ99,EUR!$D$5:$D$234,0))</f>
        <v>MID</v>
      </c>
    </row>
    <row r="100" spans="15:52" x14ac:dyDescent="0.25">
      <c r="P100" s="9" t="str">
        <f>INDEX(USD!$C$5:$C$254,MATCH($Q100,USD!$D$5:$D$254,0))</f>
        <v>FRA</v>
      </c>
      <c r="Q100" s="9" t="str">
        <f>USD!$D96</f>
        <v>USD1X4F=</v>
      </c>
      <c r="R100" s="25" t="str">
        <f>INDEX(USD!$B$5:$B$254,MATCH($Q100,USD!$D$5:$D$254,0))</f>
        <v>4M</v>
      </c>
      <c r="S100" s="25" t="str">
        <f>INDEX(USD!$N$5:$N$254,MATCH($Q100,USD!$D$5:$D$254,0))</f>
        <v>3M</v>
      </c>
      <c r="T100" s="26">
        <f>INDEX(USD!$O$5:$O$254,MATCH($Q100,USD!$D$5:$D$254,0))</f>
        <v>34705</v>
      </c>
      <c r="U100" s="25"/>
      <c r="V100" s="25">
        <f>INDEX(USD!$H$5:$H$254,MATCH($Q100,USD!$D$5:$D$254,0))</f>
        <v>1</v>
      </c>
      <c r="W100" s="25">
        <f>INDEX(USD!$I$5:$I$254,MATCH($Q100,USD!$D$5:$D$254,0))</f>
        <v>1</v>
      </c>
      <c r="X100" s="25">
        <f>INDEX(USD!$J$5:$J$254,MATCH($Q100,USD!$D$5:$D$254,0))</f>
        <v>1</v>
      </c>
      <c r="Y100" s="25">
        <f>INDEX(USD!$K$5:$K$254,MATCH($Q100,USD!$D$5:$D$254,0))</f>
        <v>1</v>
      </c>
      <c r="Z100" s="25" t="str">
        <f>INDEX(USD!$L$5:$L$254,MATCH($Q100,USD!$D$5:$D$254,0))</f>
        <v>MID</v>
      </c>
      <c r="AP100" s="9" t="str">
        <f>INDEX(EUR!$C$5:$C$234,MATCH($AQ100,EUR!$D$5:$D$234,0))</f>
        <v>FRA</v>
      </c>
      <c r="AQ100" s="9" t="str">
        <f>EUR!$D96</f>
        <v>EUR9X15F=</v>
      </c>
      <c r="AR100" s="25" t="str">
        <f>INDEX(EUR!$B$5:$B$234,MATCH($AQ100,EUR!$D$5:$D$234,0))</f>
        <v>15M</v>
      </c>
      <c r="AS100" s="25" t="str">
        <f>INDEX(EUR!$N$5:$N$234,MATCH($AQ100,EUR!$D$5:$D$234,0))</f>
        <v>6M</v>
      </c>
      <c r="AT100" s="26">
        <f>INDEX(EUR!$O$5:$O$234,MATCH($AQ100,EUR!$D$5:$D$234,0))</f>
        <v>36165</v>
      </c>
      <c r="AU100" s="25"/>
      <c r="AV100" s="25">
        <f>INDEX(EUR!$H$5:$H$234,MATCH($AQ100,EUR!$D$5:$D$234,0))</f>
        <v>1</v>
      </c>
      <c r="AW100" s="25">
        <f>INDEX(EUR!$I$5:$I$234,MATCH($AQ100,EUR!$D$5:$D$234,0))</f>
        <v>1</v>
      </c>
      <c r="AX100" s="25">
        <f>INDEX(EUR!$J$5:$J$234,MATCH($AQ100,EUR!$D$5:$D$234,0))</f>
        <v>1</v>
      </c>
      <c r="AY100" s="25">
        <f>INDEX(EUR!$K$5:$K$234,MATCH($AQ100,EUR!$D$5:$D$234,0))</f>
        <v>1</v>
      </c>
      <c r="AZ100" s="25" t="str">
        <f>INDEX(EUR!$L$5:$L$234,MATCH($AQ100,EUR!$D$5:$D$234,0))</f>
        <v>MID</v>
      </c>
    </row>
    <row r="101" spans="15:52" x14ac:dyDescent="0.25">
      <c r="P101" s="9" t="str">
        <f>INDEX(USD!$C$5:$C$254,MATCH($Q101,USD!$D$5:$D$254,0))</f>
        <v>FRA</v>
      </c>
      <c r="Q101" s="9" t="str">
        <f>USD!$D97</f>
        <v>USD2X5F=</v>
      </c>
      <c r="R101" s="25" t="str">
        <f>INDEX(USD!$B$5:$B$254,MATCH($Q101,USD!$D$5:$D$254,0))</f>
        <v>5M</v>
      </c>
      <c r="S101" s="25" t="str">
        <f>INDEX(USD!$N$5:$N$254,MATCH($Q101,USD!$D$5:$D$254,0))</f>
        <v>3M</v>
      </c>
      <c r="T101" s="26">
        <f>INDEX(USD!$O$5:$O$254,MATCH($Q101,USD!$D$5:$D$254,0))</f>
        <v>34705</v>
      </c>
      <c r="U101" s="25"/>
      <c r="V101" s="25">
        <f>INDEX(USD!$H$5:$H$254,MATCH($Q101,USD!$D$5:$D$254,0))</f>
        <v>1</v>
      </c>
      <c r="W101" s="25">
        <f>INDEX(USD!$I$5:$I$254,MATCH($Q101,USD!$D$5:$D$254,0))</f>
        <v>1</v>
      </c>
      <c r="X101" s="25">
        <f>INDEX(USD!$J$5:$J$254,MATCH($Q101,USD!$D$5:$D$254,0))</f>
        <v>1</v>
      </c>
      <c r="Y101" s="25">
        <f>INDEX(USD!$K$5:$K$254,MATCH($Q101,USD!$D$5:$D$254,0))</f>
        <v>1</v>
      </c>
      <c r="Z101" s="25" t="str">
        <f>INDEX(USD!$L$5:$L$254,MATCH($Q101,USD!$D$5:$D$254,0))</f>
        <v>MID</v>
      </c>
      <c r="AP101" s="9" t="str">
        <f>INDEX(EUR!$C$5:$C$234,MATCH($AQ101,EUR!$D$5:$D$234,0))</f>
        <v>FRA</v>
      </c>
      <c r="AQ101" s="9" t="str">
        <f>EUR!$D97</f>
        <v>EUR12X18F=</v>
      </c>
      <c r="AR101" s="25" t="str">
        <f>INDEX(EUR!$B$5:$B$234,MATCH($AQ101,EUR!$D$5:$D$234,0))</f>
        <v>18M</v>
      </c>
      <c r="AS101" s="25" t="str">
        <f>INDEX(EUR!$N$5:$N$234,MATCH($AQ101,EUR!$D$5:$D$234,0))</f>
        <v>6M</v>
      </c>
      <c r="AT101" s="26">
        <f>INDEX(EUR!$O$5:$O$234,MATCH($AQ101,EUR!$D$5:$D$234,0))</f>
        <v>34705</v>
      </c>
      <c r="AU101" s="25"/>
      <c r="AV101" s="25">
        <f>INDEX(EUR!$H$5:$H$234,MATCH($AQ101,EUR!$D$5:$D$234,0))</f>
        <v>1</v>
      </c>
      <c r="AW101" s="25">
        <f>INDEX(EUR!$I$5:$I$234,MATCH($AQ101,EUR!$D$5:$D$234,0))</f>
        <v>1</v>
      </c>
      <c r="AX101" s="25">
        <f>INDEX(EUR!$J$5:$J$234,MATCH($AQ101,EUR!$D$5:$D$234,0))</f>
        <v>1</v>
      </c>
      <c r="AY101" s="25">
        <f>INDEX(EUR!$K$5:$K$234,MATCH($AQ101,EUR!$D$5:$D$234,0))</f>
        <v>1</v>
      </c>
      <c r="AZ101" s="25" t="str">
        <f>INDEX(EUR!$L$5:$L$234,MATCH($AQ101,EUR!$D$5:$D$234,0))</f>
        <v>MID</v>
      </c>
    </row>
    <row r="102" spans="15:52" x14ac:dyDescent="0.25">
      <c r="P102" s="9" t="str">
        <f>INDEX(USD!$C$5:$C$254,MATCH($Q102,USD!$D$5:$D$254,0))</f>
        <v>FRA</v>
      </c>
      <c r="Q102" s="9" t="str">
        <f>USD!$D98</f>
        <v>USD3X6F=</v>
      </c>
      <c r="R102" s="25" t="str">
        <f>INDEX(USD!$B$5:$B$254,MATCH($Q102,USD!$D$5:$D$254,0))</f>
        <v>6M</v>
      </c>
      <c r="S102" s="25" t="str">
        <f>INDEX(USD!$N$5:$N$254,MATCH($Q102,USD!$D$5:$D$254,0))</f>
        <v>3M</v>
      </c>
      <c r="T102" s="26">
        <f>INDEX(USD!$O$5:$O$254,MATCH($Q102,USD!$D$5:$D$254,0))</f>
        <v>34705</v>
      </c>
      <c r="U102" s="25"/>
      <c r="V102" s="25">
        <f>INDEX(USD!$H$5:$H$254,MATCH($Q102,USD!$D$5:$D$254,0))</f>
        <v>1</v>
      </c>
      <c r="W102" s="25">
        <f>INDEX(USD!$I$5:$I$254,MATCH($Q102,USD!$D$5:$D$254,0))</f>
        <v>1</v>
      </c>
      <c r="X102" s="25">
        <f>INDEX(USD!$J$5:$J$254,MATCH($Q102,USD!$D$5:$D$254,0))</f>
        <v>1</v>
      </c>
      <c r="Y102" s="25">
        <f>INDEX(USD!$K$5:$K$254,MATCH($Q102,USD!$D$5:$D$254,0))</f>
        <v>1</v>
      </c>
      <c r="Z102" s="25" t="str">
        <f>INDEX(USD!$L$5:$L$254,MATCH($Q102,USD!$D$5:$D$254,0))</f>
        <v>MID</v>
      </c>
      <c r="AP102" s="9" t="str">
        <f>INDEX(EUR!$C$5:$C$234,MATCH($AQ102,EUR!$D$5:$D$234,0))</f>
        <v>FRA</v>
      </c>
      <c r="AQ102" s="9" t="str">
        <f>EUR!$D98</f>
        <v>EUR18X24F=</v>
      </c>
      <c r="AR102" s="25" t="str">
        <f>INDEX(EUR!$B$5:$B$234,MATCH($AQ102,EUR!$D$5:$D$234,0))</f>
        <v>2Y</v>
      </c>
      <c r="AS102" s="25" t="str">
        <f>INDEX(EUR!$N$5:$N$234,MATCH($AQ102,EUR!$D$5:$D$234,0))</f>
        <v>6M</v>
      </c>
      <c r="AT102" s="26">
        <f>INDEX(EUR!$O$5:$O$234,MATCH($AQ102,EUR!$D$5:$D$234,0))</f>
        <v>34705</v>
      </c>
      <c r="AU102" s="25"/>
      <c r="AV102" s="25">
        <f>INDEX(EUR!$H$5:$H$234,MATCH($AQ102,EUR!$D$5:$D$234,0))</f>
        <v>1</v>
      </c>
      <c r="AW102" s="25">
        <f>INDEX(EUR!$I$5:$I$234,MATCH($AQ102,EUR!$D$5:$D$234,0))</f>
        <v>1</v>
      </c>
      <c r="AX102" s="25">
        <f>INDEX(EUR!$J$5:$J$234,MATCH($AQ102,EUR!$D$5:$D$234,0))</f>
        <v>1</v>
      </c>
      <c r="AY102" s="25">
        <f>INDEX(EUR!$K$5:$K$234,MATCH($AQ102,EUR!$D$5:$D$234,0))</f>
        <v>1</v>
      </c>
      <c r="AZ102" s="25" t="str">
        <f>INDEX(EUR!$L$5:$L$234,MATCH($AQ102,EUR!$D$5:$D$234,0))</f>
        <v>MID</v>
      </c>
    </row>
    <row r="103" spans="15:52" x14ac:dyDescent="0.25">
      <c r="P103" s="9" t="str">
        <f>INDEX(USD!$C$5:$C$254,MATCH($Q103,USD!$D$5:$D$254,0))</f>
        <v>FRA</v>
      </c>
      <c r="Q103" s="9" t="str">
        <f>USD!$D99</f>
        <v>USD4X7F=</v>
      </c>
      <c r="R103" s="25" t="str">
        <f>INDEX(USD!$B$5:$B$254,MATCH($Q103,USD!$D$5:$D$254,0))</f>
        <v>7M</v>
      </c>
      <c r="S103" s="25" t="str">
        <f>INDEX(USD!$N$5:$N$254,MATCH($Q103,USD!$D$5:$D$254,0))</f>
        <v>3M</v>
      </c>
      <c r="T103" s="26">
        <f>INDEX(USD!$O$5:$O$254,MATCH($Q103,USD!$D$5:$D$254,0))</f>
        <v>34705</v>
      </c>
      <c r="U103" s="25"/>
      <c r="V103" s="25">
        <f>INDEX(USD!$H$5:$H$254,MATCH($Q103,USD!$D$5:$D$254,0))</f>
        <v>1</v>
      </c>
      <c r="W103" s="25">
        <f>INDEX(USD!$I$5:$I$254,MATCH($Q103,USD!$D$5:$D$254,0))</f>
        <v>1</v>
      </c>
      <c r="X103" s="25">
        <f>INDEX(USD!$J$5:$J$254,MATCH($Q103,USD!$D$5:$D$254,0))</f>
        <v>1</v>
      </c>
      <c r="Y103" s="25">
        <f>INDEX(USD!$K$5:$K$254,MATCH($Q103,USD!$D$5:$D$254,0))</f>
        <v>1</v>
      </c>
      <c r="Z103" s="25" t="str">
        <f>INDEX(USD!$L$5:$L$254,MATCH($Q103,USD!$D$5:$D$254,0))</f>
        <v>MID</v>
      </c>
      <c r="AP103" s="9" t="str">
        <f>INDEX(EUR!$C$5:$C$234,MATCH($AQ103,EUR!$D$5:$D$234,0))</f>
        <v>FRA</v>
      </c>
      <c r="AQ103" s="9" t="str">
        <f>EUR!$D99</f>
        <v>EUR6X18F=</v>
      </c>
      <c r="AR103" s="25" t="str">
        <f>INDEX(EUR!$B$5:$B$234,MATCH($AQ103,EUR!$D$5:$D$234,0))</f>
        <v>18M</v>
      </c>
      <c r="AS103" s="25" t="str">
        <f>INDEX(EUR!$N$5:$N$234,MATCH($AQ103,EUR!$D$5:$D$234,0))</f>
        <v>12M</v>
      </c>
      <c r="AT103" s="26">
        <f>INDEX(EUR!$O$5:$O$234,MATCH($AQ103,EUR!$D$5:$D$234,0))</f>
        <v>34705</v>
      </c>
      <c r="AU103" s="25"/>
      <c r="AV103" s="25">
        <f>INDEX(EUR!$H$5:$H$234,MATCH($AQ103,EUR!$D$5:$D$234,0))</f>
        <v>1</v>
      </c>
      <c r="AW103" s="25">
        <f>INDEX(EUR!$I$5:$I$234,MATCH($AQ103,EUR!$D$5:$D$234,0))</f>
        <v>1</v>
      </c>
      <c r="AX103" s="25">
        <f>INDEX(EUR!$J$5:$J$234,MATCH($AQ103,EUR!$D$5:$D$234,0))</f>
        <v>1</v>
      </c>
      <c r="AY103" s="25">
        <f>INDEX(EUR!$K$5:$K$234,MATCH($AQ103,EUR!$D$5:$D$234,0))</f>
        <v>1</v>
      </c>
      <c r="AZ103" s="25" t="str">
        <f>INDEX(EUR!$L$5:$L$234,MATCH($AQ103,EUR!$D$5:$D$234,0))</f>
        <v>MID</v>
      </c>
    </row>
    <row r="104" spans="15:52" x14ac:dyDescent="0.25">
      <c r="P104" s="9" t="str">
        <f>INDEX(USD!$C$5:$C$254,MATCH($Q104,USD!$D$5:$D$254,0))</f>
        <v>FRA</v>
      </c>
      <c r="Q104" s="9" t="str">
        <f>USD!$D100</f>
        <v>USD5X8F=</v>
      </c>
      <c r="R104" s="25" t="str">
        <f>INDEX(USD!$B$5:$B$254,MATCH($Q104,USD!$D$5:$D$254,0))</f>
        <v>8M</v>
      </c>
      <c r="S104" s="25" t="str">
        <f>INDEX(USD!$N$5:$N$254,MATCH($Q104,USD!$D$5:$D$254,0))</f>
        <v>3M</v>
      </c>
      <c r="T104" s="26">
        <f>INDEX(USD!$O$5:$O$254,MATCH($Q104,USD!$D$5:$D$254,0))</f>
        <v>34705</v>
      </c>
      <c r="U104" s="25"/>
      <c r="V104" s="25">
        <f>INDEX(USD!$H$5:$H$254,MATCH($Q104,USD!$D$5:$D$254,0))</f>
        <v>1</v>
      </c>
      <c r="W104" s="25">
        <f>INDEX(USD!$I$5:$I$254,MATCH($Q104,USD!$D$5:$D$254,0))</f>
        <v>1</v>
      </c>
      <c r="X104" s="25">
        <f>INDEX(USD!$J$5:$J$254,MATCH($Q104,USD!$D$5:$D$254,0))</f>
        <v>1</v>
      </c>
      <c r="Y104" s="25">
        <f>INDEX(USD!$K$5:$K$254,MATCH($Q104,USD!$D$5:$D$254,0))</f>
        <v>1</v>
      </c>
      <c r="Z104" s="25" t="str">
        <f>INDEX(USD!$L$5:$L$254,MATCH($Q104,USD!$D$5:$D$254,0))</f>
        <v>MID</v>
      </c>
      <c r="AP104" s="9" t="str">
        <f>INDEX(EUR!$C$5:$C$234,MATCH($AQ104,EUR!$D$5:$D$234,0))</f>
        <v>FRA</v>
      </c>
      <c r="AQ104" s="9" t="str">
        <f>EUR!$D100</f>
        <v>EUR12X24F=</v>
      </c>
      <c r="AR104" s="25" t="str">
        <f>INDEX(EUR!$B$5:$B$234,MATCH($AQ104,EUR!$D$5:$D$234,0))</f>
        <v>2Y</v>
      </c>
      <c r="AS104" s="25" t="str">
        <f>INDEX(EUR!$N$5:$N$234,MATCH($AQ104,EUR!$D$5:$D$234,0))</f>
        <v>12M</v>
      </c>
      <c r="AT104" s="26">
        <f>INDEX(EUR!$O$5:$O$234,MATCH($AQ104,EUR!$D$5:$D$234,0))</f>
        <v>34705</v>
      </c>
      <c r="AU104" s="25"/>
      <c r="AV104" s="25">
        <f>INDEX(EUR!$H$5:$H$234,MATCH($AQ104,EUR!$D$5:$D$234,0))</f>
        <v>1</v>
      </c>
      <c r="AW104" s="25">
        <f>INDEX(EUR!$I$5:$I$234,MATCH($AQ104,EUR!$D$5:$D$234,0))</f>
        <v>1</v>
      </c>
      <c r="AX104" s="25">
        <f>INDEX(EUR!$J$5:$J$234,MATCH($AQ104,EUR!$D$5:$D$234,0))</f>
        <v>1</v>
      </c>
      <c r="AY104" s="25">
        <f>INDEX(EUR!$K$5:$K$234,MATCH($AQ104,EUR!$D$5:$D$234,0))</f>
        <v>1</v>
      </c>
      <c r="AZ104" s="25" t="str">
        <f>INDEX(EUR!$L$5:$L$234,MATCH($AQ104,EUR!$D$5:$D$234,0))</f>
        <v>MID</v>
      </c>
    </row>
    <row r="105" spans="15:52" x14ac:dyDescent="0.25">
      <c r="P105" s="9" t="str">
        <f>INDEX(USD!$C$5:$C$254,MATCH($Q105,USD!$D$5:$D$254,0))</f>
        <v>FRA</v>
      </c>
      <c r="Q105" s="9" t="str">
        <f>USD!$D101</f>
        <v>USD6X9F=</v>
      </c>
      <c r="R105" s="25" t="str">
        <f>INDEX(USD!$B$5:$B$254,MATCH($Q105,USD!$D$5:$D$254,0))</f>
        <v>9M</v>
      </c>
      <c r="S105" s="25" t="str">
        <f>INDEX(USD!$N$5:$N$254,MATCH($Q105,USD!$D$5:$D$254,0))</f>
        <v>3M</v>
      </c>
      <c r="T105" s="26">
        <f>INDEX(USD!$O$5:$O$254,MATCH($Q105,USD!$D$5:$D$254,0))</f>
        <v>34705</v>
      </c>
      <c r="U105" s="25"/>
      <c r="V105" s="25">
        <f>INDEX(USD!$H$5:$H$254,MATCH($Q105,USD!$D$5:$D$254,0))</f>
        <v>1</v>
      </c>
      <c r="W105" s="25">
        <f>INDEX(USD!$I$5:$I$254,MATCH($Q105,USD!$D$5:$D$254,0))</f>
        <v>1</v>
      </c>
      <c r="X105" s="25">
        <f>INDEX(USD!$J$5:$J$254,MATCH($Q105,USD!$D$5:$D$254,0))</f>
        <v>1</v>
      </c>
      <c r="Y105" s="25">
        <f>INDEX(USD!$K$5:$K$254,MATCH($Q105,USD!$D$5:$D$254,0))</f>
        <v>1</v>
      </c>
      <c r="Z105" s="25" t="str">
        <f>INDEX(USD!$L$5:$L$254,MATCH($Q105,USD!$D$5:$D$254,0))</f>
        <v>MID</v>
      </c>
    </row>
    <row r="106" spans="15:52" ht="15.75" x14ac:dyDescent="0.25">
      <c r="P106" s="9" t="str">
        <f>INDEX(USD!$C$5:$C$254,MATCH($Q106,USD!$D$5:$D$254,0))</f>
        <v>FRA</v>
      </c>
      <c r="Q106" s="9" t="str">
        <f>USD!$D102</f>
        <v>USD7X10F=</v>
      </c>
      <c r="R106" s="25" t="str">
        <f>INDEX(USD!$B$5:$B$254,MATCH($Q106,USD!$D$5:$D$254,0))</f>
        <v>10M</v>
      </c>
      <c r="S106" s="25" t="str">
        <f>INDEX(USD!$N$5:$N$254,MATCH($Q106,USD!$D$5:$D$254,0))</f>
        <v>3M</v>
      </c>
      <c r="T106" s="26">
        <f>INDEX(USD!$O$5:$O$254,MATCH($Q106,USD!$D$5:$D$254,0))</f>
        <v>34705</v>
      </c>
      <c r="U106" s="25"/>
      <c r="V106" s="25">
        <f>INDEX(USD!$H$5:$H$254,MATCH($Q106,USD!$D$5:$D$254,0))</f>
        <v>1</v>
      </c>
      <c r="W106" s="25">
        <f>INDEX(USD!$I$5:$I$254,MATCH($Q106,USD!$D$5:$D$254,0))</f>
        <v>1</v>
      </c>
      <c r="X106" s="25">
        <f>INDEX(USD!$J$5:$J$254,MATCH($Q106,USD!$D$5:$D$254,0))</f>
        <v>1</v>
      </c>
      <c r="Y106" s="25">
        <f>INDEX(USD!$K$5:$K$254,MATCH($Q106,USD!$D$5:$D$254,0))</f>
        <v>1</v>
      </c>
      <c r="Z106" s="25" t="str">
        <f>INDEX(USD!$L$5:$L$254,MATCH($Q106,USD!$D$5:$D$254,0))</f>
        <v>MID</v>
      </c>
      <c r="AO106" s="8" t="s">
        <v>3</v>
      </c>
      <c r="AP106" s="8" t="s">
        <v>51</v>
      </c>
      <c r="AQ106" s="8" t="s">
        <v>52</v>
      </c>
      <c r="AR106" s="8" t="s">
        <v>0</v>
      </c>
      <c r="AS106" s="8" t="s">
        <v>229</v>
      </c>
      <c r="AT106" s="8" t="s">
        <v>555</v>
      </c>
      <c r="AU106" s="8" t="s">
        <v>554</v>
      </c>
      <c r="AV106" s="8" t="s">
        <v>556</v>
      </c>
      <c r="AW106" s="8" t="s">
        <v>557</v>
      </c>
      <c r="AX106" s="8" t="s">
        <v>558</v>
      </c>
      <c r="AY106" s="8" t="s">
        <v>559</v>
      </c>
      <c r="AZ106" s="8" t="s">
        <v>553</v>
      </c>
    </row>
    <row r="107" spans="15:52" x14ac:dyDescent="0.25">
      <c r="P107" s="9" t="str">
        <f>INDEX(USD!$C$5:$C$254,MATCH($Q107,USD!$D$5:$D$254,0))</f>
        <v>FRA</v>
      </c>
      <c r="Q107" s="9" t="str">
        <f>USD!$D103</f>
        <v>USD8X11F=</v>
      </c>
      <c r="R107" s="25" t="str">
        <f>INDEX(USD!$B$5:$B$254,MATCH($Q107,USD!$D$5:$D$254,0))</f>
        <v>11M</v>
      </c>
      <c r="S107" s="25" t="str">
        <f>INDEX(USD!$N$5:$N$254,MATCH($Q107,USD!$D$5:$D$254,0))</f>
        <v>3M</v>
      </c>
      <c r="T107" s="26">
        <f>INDEX(USD!$O$5:$O$254,MATCH($Q107,USD!$D$5:$D$254,0))</f>
        <v>34705</v>
      </c>
      <c r="U107" s="25"/>
      <c r="V107" s="25">
        <f>INDEX(USD!$H$5:$H$254,MATCH($Q107,USD!$D$5:$D$254,0))</f>
        <v>1</v>
      </c>
      <c r="W107" s="25">
        <f>INDEX(USD!$I$5:$I$254,MATCH($Q107,USD!$D$5:$D$254,0))</f>
        <v>1</v>
      </c>
      <c r="X107" s="25">
        <f>INDEX(USD!$J$5:$J$254,MATCH($Q107,USD!$D$5:$D$254,0))</f>
        <v>1</v>
      </c>
      <c r="Y107" s="25">
        <f>INDEX(USD!$K$5:$K$254,MATCH($Q107,USD!$D$5:$D$254,0))</f>
        <v>1</v>
      </c>
      <c r="Z107" s="25" t="str">
        <f>INDEX(USD!$L$5:$L$254,MATCH($Q107,USD!$D$5:$D$254,0))</f>
        <v>MID</v>
      </c>
      <c r="AP107" s="9" t="str">
        <f>INDEX(EUR!$C$5:$C$234,MATCH($AQ107,EUR!$D$5:$D$234,0))</f>
        <v>IRS</v>
      </c>
      <c r="AQ107" s="9" t="str">
        <f>EUR!$D101</f>
        <v>EURAB6E1Y=</v>
      </c>
      <c r="AR107" s="25" t="str">
        <f>INDEX(EUR!$B$5:$B$234,MATCH($AQ107,EUR!$D$5:$D$234,0))</f>
        <v>1Y</v>
      </c>
      <c r="AS107" s="25" t="str">
        <f>INDEX(EUR!$N$5:$N$234,MATCH($AQ107,EUR!$D$5:$D$234,0))</f>
        <v>6M</v>
      </c>
      <c r="AT107" s="26">
        <f>INDEX(EUR!$O$5:$O$234,MATCH($AQ107,EUR!$D$5:$D$234,0))</f>
        <v>36129</v>
      </c>
      <c r="AU107" s="25"/>
      <c r="AV107" s="25">
        <f>INDEX(EUR!$H$5:$H$234,MATCH($AQ107,EUR!$D$5:$D$234,0))</f>
        <v>1</v>
      </c>
      <c r="AW107" s="25">
        <f>INDEX(EUR!$I$5:$I$234,MATCH($AQ107,EUR!$D$5:$D$234,0))</f>
        <v>1</v>
      </c>
      <c r="AX107" s="25">
        <f>INDEX(EUR!$J$5:$J$234,MATCH($AQ107,EUR!$D$5:$D$234,0))</f>
        <v>1</v>
      </c>
      <c r="AY107" s="25">
        <f>INDEX(EUR!$K$5:$K$234,MATCH($AQ107,EUR!$D$5:$D$234,0))</f>
        <v>1</v>
      </c>
      <c r="AZ107" s="25" t="str">
        <f>INDEX(EUR!$L$5:$L$234,MATCH($AQ107,EUR!$D$5:$D$234,0))</f>
        <v>MID</v>
      </c>
    </row>
    <row r="108" spans="15:52" x14ac:dyDescent="0.25">
      <c r="P108" s="9" t="str">
        <f>INDEX(USD!$C$5:$C$254,MATCH($Q108,USD!$D$5:$D$254,0))</f>
        <v>FRA</v>
      </c>
      <c r="Q108" s="9" t="str">
        <f>USD!$D104</f>
        <v>USD9X12F=</v>
      </c>
      <c r="R108" s="25" t="str">
        <f>INDEX(USD!$B$5:$B$254,MATCH($Q108,USD!$D$5:$D$254,0))</f>
        <v>1Y</v>
      </c>
      <c r="S108" s="25" t="str">
        <f>INDEX(USD!$N$5:$N$254,MATCH($Q108,USD!$D$5:$D$254,0))</f>
        <v>3M</v>
      </c>
      <c r="T108" s="26">
        <f>INDEX(USD!$O$5:$O$254,MATCH($Q108,USD!$D$5:$D$254,0))</f>
        <v>34705</v>
      </c>
      <c r="U108" s="25"/>
      <c r="V108" s="25">
        <f>INDEX(USD!$H$5:$H$254,MATCH($Q108,USD!$D$5:$D$254,0))</f>
        <v>1</v>
      </c>
      <c r="W108" s="25">
        <f>INDEX(USD!$I$5:$I$254,MATCH($Q108,USD!$D$5:$D$254,0))</f>
        <v>1</v>
      </c>
      <c r="X108" s="25">
        <f>INDEX(USD!$J$5:$J$254,MATCH($Q108,USD!$D$5:$D$254,0))</f>
        <v>1</v>
      </c>
      <c r="Y108" s="25">
        <f>INDEX(USD!$K$5:$K$254,MATCH($Q108,USD!$D$5:$D$254,0))</f>
        <v>1</v>
      </c>
      <c r="Z108" s="25" t="str">
        <f>INDEX(USD!$L$5:$L$254,MATCH($Q108,USD!$D$5:$D$254,0))</f>
        <v>MID</v>
      </c>
      <c r="AP108" s="9" t="str">
        <f>INDEX(EUR!$C$5:$C$234,MATCH($AQ108,EUR!$D$5:$D$234,0))</f>
        <v>IRS</v>
      </c>
      <c r="AQ108" s="9" t="str">
        <f>EUR!$D102</f>
        <v>EURAB6E18M=</v>
      </c>
      <c r="AR108" s="25" t="str">
        <f>INDEX(EUR!$B$5:$B$234,MATCH($AQ108,EUR!$D$5:$D$234,0))</f>
        <v>18M</v>
      </c>
      <c r="AS108" s="25" t="str">
        <f>INDEX(EUR!$N$5:$N$234,MATCH($AQ108,EUR!$D$5:$D$234,0))</f>
        <v>6M</v>
      </c>
      <c r="AT108" s="26">
        <f>INDEX(EUR!$O$5:$O$234,MATCH($AQ108,EUR!$D$5:$D$234,0))</f>
        <v>36201</v>
      </c>
      <c r="AU108" s="25"/>
      <c r="AV108" s="25">
        <f>INDEX(EUR!$H$5:$H$234,MATCH($AQ108,EUR!$D$5:$D$234,0))</f>
        <v>1</v>
      </c>
      <c r="AW108" s="25">
        <f>INDEX(EUR!$I$5:$I$234,MATCH($AQ108,EUR!$D$5:$D$234,0))</f>
        <v>1</v>
      </c>
      <c r="AX108" s="25">
        <f>INDEX(EUR!$J$5:$J$234,MATCH($AQ108,EUR!$D$5:$D$234,0))</f>
        <v>1</v>
      </c>
      <c r="AY108" s="25">
        <f>INDEX(EUR!$K$5:$K$234,MATCH($AQ108,EUR!$D$5:$D$234,0))</f>
        <v>1</v>
      </c>
      <c r="AZ108" s="25" t="str">
        <f>INDEX(EUR!$L$5:$L$234,MATCH($AQ108,EUR!$D$5:$D$234,0))</f>
        <v>MID</v>
      </c>
    </row>
    <row r="109" spans="15:52" x14ac:dyDescent="0.25">
      <c r="P109" s="9" t="str">
        <f>INDEX(USD!$C$5:$C$254,MATCH($Q109,USD!$D$5:$D$254,0))</f>
        <v>FRA</v>
      </c>
      <c r="Q109" s="9" t="str">
        <f>USD!$D105</f>
        <v>USD1X7F=</v>
      </c>
      <c r="R109" s="25" t="str">
        <f>INDEX(USD!$B$5:$B$254,MATCH($Q109,USD!$D$5:$D$254,0))</f>
        <v>7M</v>
      </c>
      <c r="S109" s="25" t="str">
        <f>INDEX(USD!$N$5:$N$254,MATCH($Q109,USD!$D$5:$D$254,0))</f>
        <v>6M</v>
      </c>
      <c r="T109" s="26">
        <f>INDEX(USD!$O$5:$O$254,MATCH($Q109,USD!$D$5:$D$254,0))</f>
        <v>34705</v>
      </c>
      <c r="U109" s="25"/>
      <c r="V109" s="25">
        <f>INDEX(USD!$H$5:$H$254,MATCH($Q109,USD!$D$5:$D$254,0))</f>
        <v>1</v>
      </c>
      <c r="W109" s="25">
        <f>INDEX(USD!$I$5:$I$254,MATCH($Q109,USD!$D$5:$D$254,0))</f>
        <v>1</v>
      </c>
      <c r="X109" s="25">
        <f>INDEX(USD!$J$5:$J$254,MATCH($Q109,USD!$D$5:$D$254,0))</f>
        <v>1</v>
      </c>
      <c r="Y109" s="25">
        <f>INDEX(USD!$K$5:$K$254,MATCH($Q109,USD!$D$5:$D$254,0))</f>
        <v>1</v>
      </c>
      <c r="Z109" s="25" t="str">
        <f>INDEX(USD!$L$5:$L$254,MATCH($Q109,USD!$D$5:$D$254,0))</f>
        <v>MID</v>
      </c>
      <c r="AP109" s="9" t="str">
        <f>INDEX(EUR!$C$5:$C$234,MATCH($AQ109,EUR!$D$5:$D$234,0))</f>
        <v>IRS</v>
      </c>
      <c r="AQ109" s="9" t="str">
        <f>EUR!$D103</f>
        <v>EURAB6E2Y=</v>
      </c>
      <c r="AR109" s="25" t="str">
        <f>INDEX(EUR!$B$5:$B$234,MATCH($AQ109,EUR!$D$5:$D$234,0))</f>
        <v>2Y</v>
      </c>
      <c r="AS109" s="25" t="str">
        <f>INDEX(EUR!$N$5:$N$234,MATCH($AQ109,EUR!$D$5:$D$234,0))</f>
        <v>6M</v>
      </c>
      <c r="AT109" s="26">
        <f>INDEX(EUR!$O$5:$O$234,MATCH($AQ109,EUR!$D$5:$D$234,0))</f>
        <v>32875</v>
      </c>
      <c r="AU109" s="25"/>
      <c r="AV109" s="25">
        <f>INDEX(EUR!$H$5:$H$234,MATCH($AQ109,EUR!$D$5:$D$234,0))</f>
        <v>1</v>
      </c>
      <c r="AW109" s="25">
        <f>INDEX(EUR!$I$5:$I$234,MATCH($AQ109,EUR!$D$5:$D$234,0))</f>
        <v>1</v>
      </c>
      <c r="AX109" s="25">
        <f>INDEX(EUR!$J$5:$J$234,MATCH($AQ109,EUR!$D$5:$D$234,0))</f>
        <v>1</v>
      </c>
      <c r="AY109" s="25">
        <f>INDEX(EUR!$K$5:$K$234,MATCH($AQ109,EUR!$D$5:$D$234,0))</f>
        <v>1</v>
      </c>
      <c r="AZ109" s="25" t="str">
        <f>INDEX(EUR!$L$5:$L$234,MATCH($AQ109,EUR!$D$5:$D$234,0))</f>
        <v>MID</v>
      </c>
    </row>
    <row r="110" spans="15:52" x14ac:dyDescent="0.25">
      <c r="P110" s="9" t="str">
        <f>INDEX(USD!$C$5:$C$254,MATCH($Q110,USD!$D$5:$D$254,0))</f>
        <v>FRA</v>
      </c>
      <c r="Q110" s="9" t="str">
        <f>USD!$D106</f>
        <v>USD2X8F=</v>
      </c>
      <c r="R110" s="25" t="str">
        <f>INDEX(USD!$B$5:$B$254,MATCH($Q110,USD!$D$5:$D$254,0))</f>
        <v>8M</v>
      </c>
      <c r="S110" s="25" t="str">
        <f>INDEX(USD!$N$5:$N$254,MATCH($Q110,USD!$D$5:$D$254,0))</f>
        <v>6M</v>
      </c>
      <c r="T110" s="26">
        <f>INDEX(USD!$O$5:$O$254,MATCH($Q110,USD!$D$5:$D$254,0))</f>
        <v>34705</v>
      </c>
      <c r="U110" s="25"/>
      <c r="V110" s="25">
        <f>INDEX(USD!$H$5:$H$254,MATCH($Q110,USD!$D$5:$D$254,0))</f>
        <v>1</v>
      </c>
      <c r="W110" s="25">
        <f>INDEX(USD!$I$5:$I$254,MATCH($Q110,USD!$D$5:$D$254,0))</f>
        <v>1</v>
      </c>
      <c r="X110" s="25">
        <f>INDEX(USD!$J$5:$J$254,MATCH($Q110,USD!$D$5:$D$254,0))</f>
        <v>1</v>
      </c>
      <c r="Y110" s="25">
        <f>INDEX(USD!$K$5:$K$254,MATCH($Q110,USD!$D$5:$D$254,0))</f>
        <v>1</v>
      </c>
      <c r="Z110" s="25" t="str">
        <f>INDEX(USD!$L$5:$L$254,MATCH($Q110,USD!$D$5:$D$254,0))</f>
        <v>MID</v>
      </c>
      <c r="AP110" s="9" t="str">
        <f>INDEX(EUR!$C$5:$C$234,MATCH($AQ110,EUR!$D$5:$D$234,0))</f>
        <v>IRS</v>
      </c>
      <c r="AQ110" s="9" t="str">
        <f>EUR!$D104</f>
        <v>EURAB6E3Y=</v>
      </c>
      <c r="AR110" s="25" t="str">
        <f>INDEX(EUR!$B$5:$B$234,MATCH($AQ110,EUR!$D$5:$D$234,0))</f>
        <v>3Y</v>
      </c>
      <c r="AS110" s="25" t="str">
        <f>INDEX(EUR!$N$5:$N$234,MATCH($AQ110,EUR!$D$5:$D$234,0))</f>
        <v>6M</v>
      </c>
      <c r="AT110" s="26">
        <f>INDEX(EUR!$O$5:$O$234,MATCH($AQ110,EUR!$D$5:$D$234,0))</f>
        <v>32875</v>
      </c>
      <c r="AU110" s="25"/>
      <c r="AV110" s="25">
        <f>INDEX(EUR!$H$5:$H$234,MATCH($AQ110,EUR!$D$5:$D$234,0))</f>
        <v>1</v>
      </c>
      <c r="AW110" s="25">
        <f>INDEX(EUR!$I$5:$I$234,MATCH($AQ110,EUR!$D$5:$D$234,0))</f>
        <v>1</v>
      </c>
      <c r="AX110" s="25">
        <f>INDEX(EUR!$J$5:$J$234,MATCH($AQ110,EUR!$D$5:$D$234,0))</f>
        <v>1</v>
      </c>
      <c r="AY110" s="25">
        <f>INDEX(EUR!$K$5:$K$234,MATCH($AQ110,EUR!$D$5:$D$234,0))</f>
        <v>1</v>
      </c>
      <c r="AZ110" s="25" t="str">
        <f>INDEX(EUR!$L$5:$L$234,MATCH($AQ110,EUR!$D$5:$D$234,0))</f>
        <v>MID</v>
      </c>
    </row>
    <row r="111" spans="15:52" x14ac:dyDescent="0.25">
      <c r="P111" s="9" t="str">
        <f>INDEX(USD!$C$5:$C$254,MATCH($Q111,USD!$D$5:$D$254,0))</f>
        <v>FRA</v>
      </c>
      <c r="Q111" s="9" t="str">
        <f>USD!$D107</f>
        <v>USD3X9F=</v>
      </c>
      <c r="R111" s="25" t="str">
        <f>INDEX(USD!$B$5:$B$254,MATCH($Q111,USD!$D$5:$D$254,0))</f>
        <v>9M</v>
      </c>
      <c r="S111" s="25" t="str">
        <f>INDEX(USD!$N$5:$N$254,MATCH($Q111,USD!$D$5:$D$254,0))</f>
        <v>6M</v>
      </c>
      <c r="T111" s="26">
        <f>INDEX(USD!$O$5:$O$254,MATCH($Q111,USD!$D$5:$D$254,0))</f>
        <v>34705</v>
      </c>
      <c r="U111" s="25"/>
      <c r="V111" s="25">
        <f>INDEX(USD!$H$5:$H$254,MATCH($Q111,USD!$D$5:$D$254,0))</f>
        <v>1</v>
      </c>
      <c r="W111" s="25">
        <f>INDEX(USD!$I$5:$I$254,MATCH($Q111,USD!$D$5:$D$254,0))</f>
        <v>1</v>
      </c>
      <c r="X111" s="25">
        <f>INDEX(USD!$J$5:$J$254,MATCH($Q111,USD!$D$5:$D$254,0))</f>
        <v>1</v>
      </c>
      <c r="Y111" s="25">
        <f>INDEX(USD!$K$5:$K$254,MATCH($Q111,USD!$D$5:$D$254,0))</f>
        <v>1</v>
      </c>
      <c r="Z111" s="25" t="str">
        <f>INDEX(USD!$L$5:$L$254,MATCH($Q111,USD!$D$5:$D$254,0))</f>
        <v>MID</v>
      </c>
      <c r="AP111" s="9" t="str">
        <f>INDEX(EUR!$C$5:$C$234,MATCH($AQ111,EUR!$D$5:$D$234,0))</f>
        <v>IRS</v>
      </c>
      <c r="AQ111" s="9" t="str">
        <f>EUR!$D105</f>
        <v>EURAB6E4Y=</v>
      </c>
      <c r="AR111" s="25" t="str">
        <f>INDEX(EUR!$B$5:$B$234,MATCH($AQ111,EUR!$D$5:$D$234,0))</f>
        <v>4Y</v>
      </c>
      <c r="AS111" s="25" t="str">
        <f>INDEX(EUR!$N$5:$N$234,MATCH($AQ111,EUR!$D$5:$D$234,0))</f>
        <v>6M</v>
      </c>
      <c r="AT111" s="26">
        <f>INDEX(EUR!$O$5:$O$234,MATCH($AQ111,EUR!$D$5:$D$234,0))</f>
        <v>32875</v>
      </c>
      <c r="AU111" s="25"/>
      <c r="AV111" s="25">
        <f>INDEX(EUR!$H$5:$H$234,MATCH($AQ111,EUR!$D$5:$D$234,0))</f>
        <v>1</v>
      </c>
      <c r="AW111" s="25">
        <f>INDEX(EUR!$I$5:$I$234,MATCH($AQ111,EUR!$D$5:$D$234,0))</f>
        <v>1</v>
      </c>
      <c r="AX111" s="25">
        <f>INDEX(EUR!$J$5:$J$234,MATCH($AQ111,EUR!$D$5:$D$234,0))</f>
        <v>1</v>
      </c>
      <c r="AY111" s="25">
        <f>INDEX(EUR!$K$5:$K$234,MATCH($AQ111,EUR!$D$5:$D$234,0))</f>
        <v>1</v>
      </c>
      <c r="AZ111" s="25" t="str">
        <f>INDEX(EUR!$L$5:$L$234,MATCH($AQ111,EUR!$D$5:$D$234,0))</f>
        <v>MID</v>
      </c>
    </row>
    <row r="112" spans="15:52" x14ac:dyDescent="0.25">
      <c r="P112" s="9" t="str">
        <f>INDEX(USD!$C$5:$C$254,MATCH($Q112,USD!$D$5:$D$254,0))</f>
        <v>FRA</v>
      </c>
      <c r="Q112" s="9" t="str">
        <f>USD!$D108</f>
        <v>USD4X10F=</v>
      </c>
      <c r="R112" s="25" t="str">
        <f>INDEX(USD!$B$5:$B$254,MATCH($Q112,USD!$D$5:$D$254,0))</f>
        <v>10M</v>
      </c>
      <c r="S112" s="25" t="str">
        <f>INDEX(USD!$N$5:$N$254,MATCH($Q112,USD!$D$5:$D$254,0))</f>
        <v>6M</v>
      </c>
      <c r="T112" s="26">
        <f>INDEX(USD!$O$5:$O$254,MATCH($Q112,USD!$D$5:$D$254,0))</f>
        <v>34705</v>
      </c>
      <c r="U112" s="25"/>
      <c r="V112" s="25">
        <f>INDEX(USD!$H$5:$H$254,MATCH($Q112,USD!$D$5:$D$254,0))</f>
        <v>1</v>
      </c>
      <c r="W112" s="25">
        <f>INDEX(USD!$I$5:$I$254,MATCH($Q112,USD!$D$5:$D$254,0))</f>
        <v>1</v>
      </c>
      <c r="X112" s="25">
        <f>INDEX(USD!$J$5:$J$254,MATCH($Q112,USD!$D$5:$D$254,0))</f>
        <v>1</v>
      </c>
      <c r="Y112" s="25">
        <f>INDEX(USD!$K$5:$K$254,MATCH($Q112,USD!$D$5:$D$254,0))</f>
        <v>1</v>
      </c>
      <c r="Z112" s="25" t="str">
        <f>INDEX(USD!$L$5:$L$254,MATCH($Q112,USD!$D$5:$D$254,0))</f>
        <v>MID</v>
      </c>
      <c r="AP112" s="9" t="str">
        <f>INDEX(EUR!$C$5:$C$234,MATCH($AQ112,EUR!$D$5:$D$234,0))</f>
        <v>IRS</v>
      </c>
      <c r="AQ112" s="9" t="str">
        <f>EUR!$D106</f>
        <v>EURAB6E5Y=</v>
      </c>
      <c r="AR112" s="25" t="str">
        <f>INDEX(EUR!$B$5:$B$234,MATCH($AQ112,EUR!$D$5:$D$234,0))</f>
        <v>5Y</v>
      </c>
      <c r="AS112" s="25" t="str">
        <f>INDEX(EUR!$N$5:$N$234,MATCH($AQ112,EUR!$D$5:$D$234,0))</f>
        <v>6M</v>
      </c>
      <c r="AT112" s="26">
        <f>INDEX(EUR!$O$5:$O$234,MATCH($AQ112,EUR!$D$5:$D$234,0))</f>
        <v>32875</v>
      </c>
      <c r="AU112" s="25"/>
      <c r="AV112" s="25">
        <f>INDEX(EUR!$H$5:$H$234,MATCH($AQ112,EUR!$D$5:$D$234,0))</f>
        <v>1</v>
      </c>
      <c r="AW112" s="25">
        <f>INDEX(EUR!$I$5:$I$234,MATCH($AQ112,EUR!$D$5:$D$234,0))</f>
        <v>1</v>
      </c>
      <c r="AX112" s="25">
        <f>INDEX(EUR!$J$5:$J$234,MATCH($AQ112,EUR!$D$5:$D$234,0))</f>
        <v>1</v>
      </c>
      <c r="AY112" s="25">
        <f>INDEX(EUR!$K$5:$K$234,MATCH($AQ112,EUR!$D$5:$D$234,0))</f>
        <v>1</v>
      </c>
      <c r="AZ112" s="25" t="str">
        <f>INDEX(EUR!$L$5:$L$234,MATCH($AQ112,EUR!$D$5:$D$234,0))</f>
        <v>MID</v>
      </c>
    </row>
    <row r="113" spans="15:52" x14ac:dyDescent="0.25">
      <c r="P113" s="9" t="str">
        <f>INDEX(USD!$C$5:$C$254,MATCH($Q113,USD!$D$5:$D$254,0))</f>
        <v>FRA</v>
      </c>
      <c r="Q113" s="9" t="str">
        <f>USD!$D109</f>
        <v>USD5X11F=</v>
      </c>
      <c r="R113" s="25" t="str">
        <f>INDEX(USD!$B$5:$B$254,MATCH($Q113,USD!$D$5:$D$254,0))</f>
        <v>11M</v>
      </c>
      <c r="S113" s="25" t="str">
        <f>INDEX(USD!$N$5:$N$254,MATCH($Q113,USD!$D$5:$D$254,0))</f>
        <v>6M</v>
      </c>
      <c r="T113" s="26">
        <f>INDEX(USD!$O$5:$O$254,MATCH($Q113,USD!$D$5:$D$254,0))</f>
        <v>34705</v>
      </c>
      <c r="U113" s="25"/>
      <c r="V113" s="25">
        <f>INDEX(USD!$H$5:$H$254,MATCH($Q113,USD!$D$5:$D$254,0))</f>
        <v>1</v>
      </c>
      <c r="W113" s="25">
        <f>INDEX(USD!$I$5:$I$254,MATCH($Q113,USD!$D$5:$D$254,0))</f>
        <v>1</v>
      </c>
      <c r="X113" s="25">
        <f>INDEX(USD!$J$5:$J$254,MATCH($Q113,USD!$D$5:$D$254,0))</f>
        <v>1</v>
      </c>
      <c r="Y113" s="25">
        <f>INDEX(USD!$K$5:$K$254,MATCH($Q113,USD!$D$5:$D$254,0))</f>
        <v>1</v>
      </c>
      <c r="Z113" s="25" t="str">
        <f>INDEX(USD!$L$5:$L$254,MATCH($Q113,USD!$D$5:$D$254,0))</f>
        <v>MID</v>
      </c>
      <c r="AP113" s="9" t="str">
        <f>INDEX(EUR!$C$5:$C$234,MATCH($AQ113,EUR!$D$5:$D$234,0))</f>
        <v>IRS</v>
      </c>
      <c r="AQ113" s="9" t="str">
        <f>EUR!$D107</f>
        <v>EURAB6E6Y=</v>
      </c>
      <c r="AR113" s="25" t="str">
        <f>INDEX(EUR!$B$5:$B$234,MATCH($AQ113,EUR!$D$5:$D$234,0))</f>
        <v>6Y</v>
      </c>
      <c r="AS113" s="25" t="str">
        <f>INDEX(EUR!$N$5:$N$234,MATCH($AQ113,EUR!$D$5:$D$234,0))</f>
        <v>6M</v>
      </c>
      <c r="AT113" s="26">
        <f>INDEX(EUR!$O$5:$O$234,MATCH($AQ113,EUR!$D$5:$D$234,0))</f>
        <v>34561</v>
      </c>
      <c r="AU113" s="25"/>
      <c r="AV113" s="25">
        <f>INDEX(EUR!$H$5:$H$234,MATCH($AQ113,EUR!$D$5:$D$234,0))</f>
        <v>1</v>
      </c>
      <c r="AW113" s="25">
        <f>INDEX(EUR!$I$5:$I$234,MATCH($AQ113,EUR!$D$5:$D$234,0))</f>
        <v>1</v>
      </c>
      <c r="AX113" s="25">
        <f>INDEX(EUR!$J$5:$J$234,MATCH($AQ113,EUR!$D$5:$D$234,0))</f>
        <v>1</v>
      </c>
      <c r="AY113" s="25">
        <f>INDEX(EUR!$K$5:$K$234,MATCH($AQ113,EUR!$D$5:$D$234,0))</f>
        <v>1</v>
      </c>
      <c r="AZ113" s="25" t="str">
        <f>INDEX(EUR!$L$5:$L$234,MATCH($AQ113,EUR!$D$5:$D$234,0))</f>
        <v>MID</v>
      </c>
    </row>
    <row r="114" spans="15:52" x14ac:dyDescent="0.25">
      <c r="P114" s="9" t="str">
        <f>INDEX(USD!$C$5:$C$254,MATCH($Q114,USD!$D$5:$D$254,0))</f>
        <v>FRA</v>
      </c>
      <c r="Q114" s="9" t="str">
        <f>USD!$D110</f>
        <v>USD6X12F=</v>
      </c>
      <c r="R114" s="25" t="str">
        <f>INDEX(USD!$B$5:$B$254,MATCH($Q114,USD!$D$5:$D$254,0))</f>
        <v>1Y</v>
      </c>
      <c r="S114" s="25" t="str">
        <f>INDEX(USD!$N$5:$N$254,MATCH($Q114,USD!$D$5:$D$254,0))</f>
        <v>6M</v>
      </c>
      <c r="T114" s="26">
        <f>INDEX(USD!$O$5:$O$254,MATCH($Q114,USD!$D$5:$D$254,0))</f>
        <v>34705</v>
      </c>
      <c r="U114" s="25"/>
      <c r="V114" s="25">
        <f>INDEX(USD!$H$5:$H$254,MATCH($Q114,USD!$D$5:$D$254,0))</f>
        <v>1</v>
      </c>
      <c r="W114" s="25">
        <f>INDEX(USD!$I$5:$I$254,MATCH($Q114,USD!$D$5:$D$254,0))</f>
        <v>1</v>
      </c>
      <c r="X114" s="25">
        <f>INDEX(USD!$J$5:$J$254,MATCH($Q114,USD!$D$5:$D$254,0))</f>
        <v>1</v>
      </c>
      <c r="Y114" s="25">
        <f>INDEX(USD!$K$5:$K$254,MATCH($Q114,USD!$D$5:$D$254,0))</f>
        <v>1</v>
      </c>
      <c r="Z114" s="25" t="str">
        <f>INDEX(USD!$L$5:$L$254,MATCH($Q114,USD!$D$5:$D$254,0))</f>
        <v>MID</v>
      </c>
      <c r="AP114" s="9" t="str">
        <f>INDEX(EUR!$C$5:$C$234,MATCH($AQ114,EUR!$D$5:$D$234,0))</f>
        <v>IRS</v>
      </c>
      <c r="AQ114" s="9" t="str">
        <f>EUR!$D108</f>
        <v>EURAB6E7Y=</v>
      </c>
      <c r="AR114" s="25" t="str">
        <f>INDEX(EUR!$B$5:$B$234,MATCH($AQ114,EUR!$D$5:$D$234,0))</f>
        <v>7Y</v>
      </c>
      <c r="AS114" s="25" t="str">
        <f>INDEX(EUR!$N$5:$N$234,MATCH($AQ114,EUR!$D$5:$D$234,0))</f>
        <v>6M</v>
      </c>
      <c r="AT114" s="26">
        <f>INDEX(EUR!$O$5:$O$234,MATCH($AQ114,EUR!$D$5:$D$234,0))</f>
        <v>32875</v>
      </c>
      <c r="AU114" s="25"/>
      <c r="AV114" s="25">
        <f>INDEX(EUR!$H$5:$H$234,MATCH($AQ114,EUR!$D$5:$D$234,0))</f>
        <v>1</v>
      </c>
      <c r="AW114" s="25">
        <f>INDEX(EUR!$I$5:$I$234,MATCH($AQ114,EUR!$D$5:$D$234,0))</f>
        <v>1</v>
      </c>
      <c r="AX114" s="25">
        <f>INDEX(EUR!$J$5:$J$234,MATCH($AQ114,EUR!$D$5:$D$234,0))</f>
        <v>1</v>
      </c>
      <c r="AY114" s="25">
        <f>INDEX(EUR!$K$5:$K$234,MATCH($AQ114,EUR!$D$5:$D$234,0))</f>
        <v>1</v>
      </c>
      <c r="AZ114" s="25" t="str">
        <f>INDEX(EUR!$L$5:$L$234,MATCH($AQ114,EUR!$D$5:$D$234,0))</f>
        <v>MID</v>
      </c>
    </row>
    <row r="115" spans="15:52" x14ac:dyDescent="0.25">
      <c r="P115" s="9" t="str">
        <f>INDEX(USD!$C$5:$C$254,MATCH($Q115,USD!$D$5:$D$254,0))</f>
        <v>FRA</v>
      </c>
      <c r="Q115" s="9" t="str">
        <f>USD!$D111</f>
        <v>USD9X15F=</v>
      </c>
      <c r="R115" s="25" t="str">
        <f>INDEX(USD!$B$5:$B$254,MATCH($Q115,USD!$D$5:$D$254,0))</f>
        <v>15M</v>
      </c>
      <c r="S115" s="25" t="str">
        <f>INDEX(USD!$N$5:$N$254,MATCH($Q115,USD!$D$5:$D$254,0))</f>
        <v>6M</v>
      </c>
      <c r="T115" s="26">
        <f>INDEX(USD!$O$5:$O$254,MATCH($Q115,USD!$D$5:$D$254,0))</f>
        <v>34705</v>
      </c>
      <c r="U115" s="25"/>
      <c r="V115" s="25">
        <f>INDEX(USD!$H$5:$H$254,MATCH($Q115,USD!$D$5:$D$254,0))</f>
        <v>1</v>
      </c>
      <c r="W115" s="25">
        <f>INDEX(USD!$I$5:$I$254,MATCH($Q115,USD!$D$5:$D$254,0))</f>
        <v>1</v>
      </c>
      <c r="X115" s="25">
        <f>INDEX(USD!$J$5:$J$254,MATCH($Q115,USD!$D$5:$D$254,0))</f>
        <v>1</v>
      </c>
      <c r="Y115" s="25">
        <f>INDEX(USD!$K$5:$K$254,MATCH($Q115,USD!$D$5:$D$254,0))</f>
        <v>1</v>
      </c>
      <c r="Z115" s="25" t="str">
        <f>INDEX(USD!$L$5:$L$254,MATCH($Q115,USD!$D$5:$D$254,0))</f>
        <v>MID</v>
      </c>
      <c r="AP115" s="9" t="str">
        <f>INDEX(EUR!$C$5:$C$234,MATCH($AQ115,EUR!$D$5:$D$234,0))</f>
        <v>IRS</v>
      </c>
      <c r="AQ115" s="9" t="str">
        <f>EUR!$D109</f>
        <v>EURAB6E8Y=</v>
      </c>
      <c r="AR115" s="25" t="str">
        <f>INDEX(EUR!$B$5:$B$234,MATCH($AQ115,EUR!$D$5:$D$234,0))</f>
        <v>8Y</v>
      </c>
      <c r="AS115" s="25" t="str">
        <f>INDEX(EUR!$N$5:$N$234,MATCH($AQ115,EUR!$D$5:$D$234,0))</f>
        <v>6M</v>
      </c>
      <c r="AT115" s="26">
        <f>INDEX(EUR!$O$5:$O$234,MATCH($AQ115,EUR!$D$5:$D$234,0))</f>
        <v>34561</v>
      </c>
      <c r="AU115" s="25"/>
      <c r="AV115" s="25">
        <f>INDEX(EUR!$H$5:$H$234,MATCH($AQ115,EUR!$D$5:$D$234,0))</f>
        <v>1</v>
      </c>
      <c r="AW115" s="25">
        <f>INDEX(EUR!$I$5:$I$234,MATCH($AQ115,EUR!$D$5:$D$234,0))</f>
        <v>1</v>
      </c>
      <c r="AX115" s="25">
        <f>INDEX(EUR!$J$5:$J$234,MATCH($AQ115,EUR!$D$5:$D$234,0))</f>
        <v>1</v>
      </c>
      <c r="AY115" s="25">
        <f>INDEX(EUR!$K$5:$K$234,MATCH($AQ115,EUR!$D$5:$D$234,0))</f>
        <v>1</v>
      </c>
      <c r="AZ115" s="25" t="str">
        <f>INDEX(EUR!$L$5:$L$234,MATCH($AQ115,EUR!$D$5:$D$234,0))</f>
        <v>MID</v>
      </c>
    </row>
    <row r="116" spans="15:52" x14ac:dyDescent="0.25">
      <c r="P116" s="9" t="str">
        <f>INDEX(USD!$C$5:$C$254,MATCH($Q116,USD!$D$5:$D$254,0))</f>
        <v>FRA</v>
      </c>
      <c r="Q116" s="9" t="str">
        <f>USD!$D112</f>
        <v>USD12X18F=</v>
      </c>
      <c r="R116" s="25" t="str">
        <f>INDEX(USD!$B$5:$B$254,MATCH($Q116,USD!$D$5:$D$254,0))</f>
        <v>18M</v>
      </c>
      <c r="S116" s="25" t="str">
        <f>INDEX(USD!$N$5:$N$254,MATCH($Q116,USD!$D$5:$D$254,0))</f>
        <v>6M</v>
      </c>
      <c r="T116" s="26">
        <f>INDEX(USD!$O$5:$O$254,MATCH($Q116,USD!$D$5:$D$254,0))</f>
        <v>34705</v>
      </c>
      <c r="U116" s="25"/>
      <c r="V116" s="25">
        <f>INDEX(USD!$H$5:$H$254,MATCH($Q116,USD!$D$5:$D$254,0))</f>
        <v>1</v>
      </c>
      <c r="W116" s="25">
        <f>INDEX(USD!$I$5:$I$254,MATCH($Q116,USD!$D$5:$D$254,0))</f>
        <v>1</v>
      </c>
      <c r="X116" s="25">
        <f>INDEX(USD!$J$5:$J$254,MATCH($Q116,USD!$D$5:$D$254,0))</f>
        <v>1</v>
      </c>
      <c r="Y116" s="25">
        <f>INDEX(USD!$K$5:$K$254,MATCH($Q116,USD!$D$5:$D$254,0))</f>
        <v>1</v>
      </c>
      <c r="Z116" s="25" t="str">
        <f>INDEX(USD!$L$5:$L$254,MATCH($Q116,USD!$D$5:$D$254,0))</f>
        <v>MID</v>
      </c>
      <c r="AP116" s="9" t="str">
        <f>INDEX(EUR!$C$5:$C$234,MATCH($AQ116,EUR!$D$5:$D$234,0))</f>
        <v>IRS</v>
      </c>
      <c r="AQ116" s="9" t="str">
        <f>EUR!$D110</f>
        <v>EURAB6E9Y=</v>
      </c>
      <c r="AR116" s="25" t="str">
        <f>INDEX(EUR!$B$5:$B$234,MATCH($AQ116,EUR!$D$5:$D$234,0))</f>
        <v>9Y</v>
      </c>
      <c r="AS116" s="25" t="str">
        <f>INDEX(EUR!$N$5:$N$234,MATCH($AQ116,EUR!$D$5:$D$234,0))</f>
        <v>6M</v>
      </c>
      <c r="AT116" s="26">
        <f>INDEX(EUR!$O$5:$O$234,MATCH($AQ116,EUR!$D$5:$D$234,0))</f>
        <v>34561</v>
      </c>
      <c r="AU116" s="25"/>
      <c r="AV116" s="25">
        <f>INDEX(EUR!$H$5:$H$234,MATCH($AQ116,EUR!$D$5:$D$234,0))</f>
        <v>1</v>
      </c>
      <c r="AW116" s="25">
        <f>INDEX(EUR!$I$5:$I$234,MATCH($AQ116,EUR!$D$5:$D$234,0))</f>
        <v>1</v>
      </c>
      <c r="AX116" s="25">
        <f>INDEX(EUR!$J$5:$J$234,MATCH($AQ116,EUR!$D$5:$D$234,0))</f>
        <v>1</v>
      </c>
      <c r="AY116" s="25">
        <f>INDEX(EUR!$K$5:$K$234,MATCH($AQ116,EUR!$D$5:$D$234,0))</f>
        <v>1</v>
      </c>
      <c r="AZ116" s="25" t="str">
        <f>INDEX(EUR!$L$5:$L$234,MATCH($AQ116,EUR!$D$5:$D$234,0))</f>
        <v>MID</v>
      </c>
    </row>
    <row r="117" spans="15:52" x14ac:dyDescent="0.25">
      <c r="P117" s="9" t="str">
        <f>INDEX(USD!$C$5:$C$254,MATCH($Q117,USD!$D$5:$D$254,0))</f>
        <v>FRA</v>
      </c>
      <c r="Q117" s="9" t="str">
        <f>USD!$D113</f>
        <v>USD12X15F=</v>
      </c>
      <c r="R117" s="25" t="str">
        <f>INDEX(USD!$B$5:$B$254,MATCH($Q117,USD!$D$5:$D$254,0))</f>
        <v>15M</v>
      </c>
      <c r="S117" s="25" t="str">
        <f>INDEX(USD!$N$5:$N$254,MATCH($Q117,USD!$D$5:$D$254,0))</f>
        <v>3M</v>
      </c>
      <c r="T117" s="26">
        <f>INDEX(USD!$O$5:$O$254,MATCH($Q117,USD!$D$5:$D$254,0))</f>
        <v>34705</v>
      </c>
      <c r="U117" s="25"/>
      <c r="V117" s="25">
        <f>INDEX(USD!$H$5:$H$254,MATCH($Q117,USD!$D$5:$D$254,0))</f>
        <v>1</v>
      </c>
      <c r="W117" s="25">
        <f>INDEX(USD!$I$5:$I$254,MATCH($Q117,USD!$D$5:$D$254,0))</f>
        <v>1</v>
      </c>
      <c r="X117" s="25">
        <f>INDEX(USD!$J$5:$J$254,MATCH($Q117,USD!$D$5:$D$254,0))</f>
        <v>1</v>
      </c>
      <c r="Y117" s="25">
        <f>INDEX(USD!$K$5:$K$254,MATCH($Q117,USD!$D$5:$D$254,0))</f>
        <v>1</v>
      </c>
      <c r="Z117" s="25" t="str">
        <f>INDEX(USD!$L$5:$L$254,MATCH($Q117,USD!$D$5:$D$254,0))</f>
        <v>MID</v>
      </c>
      <c r="AP117" s="9" t="str">
        <f>INDEX(EUR!$C$5:$C$234,MATCH($AQ117,EUR!$D$5:$D$234,0))</f>
        <v>IRS</v>
      </c>
      <c r="AQ117" s="9" t="str">
        <f>EUR!$D111</f>
        <v>EURAB6E10Y=</v>
      </c>
      <c r="AR117" s="25" t="str">
        <f>INDEX(EUR!$B$5:$B$234,MATCH($AQ117,EUR!$D$5:$D$234,0))</f>
        <v>10Y</v>
      </c>
      <c r="AS117" s="25" t="str">
        <f>INDEX(EUR!$N$5:$N$234,MATCH($AQ117,EUR!$D$5:$D$234,0))</f>
        <v>6M</v>
      </c>
      <c r="AT117" s="26">
        <f>INDEX(EUR!$O$5:$O$234,MATCH($AQ117,EUR!$D$5:$D$234,0))</f>
        <v>32875</v>
      </c>
      <c r="AU117" s="25"/>
      <c r="AV117" s="25">
        <f>INDEX(EUR!$H$5:$H$234,MATCH($AQ117,EUR!$D$5:$D$234,0))</f>
        <v>1</v>
      </c>
      <c r="AW117" s="25">
        <f>INDEX(EUR!$I$5:$I$234,MATCH($AQ117,EUR!$D$5:$D$234,0))</f>
        <v>1</v>
      </c>
      <c r="AX117" s="25">
        <f>INDEX(EUR!$J$5:$J$234,MATCH($AQ117,EUR!$D$5:$D$234,0))</f>
        <v>1</v>
      </c>
      <c r="AY117" s="25">
        <f>INDEX(EUR!$K$5:$K$234,MATCH($AQ117,EUR!$D$5:$D$234,0))</f>
        <v>1</v>
      </c>
      <c r="AZ117" s="25" t="str">
        <f>INDEX(EUR!$L$5:$L$234,MATCH($AQ117,EUR!$D$5:$D$234,0))</f>
        <v>MID</v>
      </c>
    </row>
    <row r="118" spans="15:52" x14ac:dyDescent="0.25">
      <c r="P118" s="9" t="str">
        <f>INDEX(USD!$C$5:$C$254,MATCH($Q118,USD!$D$5:$D$254,0))</f>
        <v>FRA</v>
      </c>
      <c r="Q118" s="9" t="str">
        <f>USD!$D114</f>
        <v>USD15X18F=</v>
      </c>
      <c r="R118" s="25" t="str">
        <f>INDEX(USD!$B$5:$B$254,MATCH($Q118,USD!$D$5:$D$254,0))</f>
        <v>18M</v>
      </c>
      <c r="S118" s="25" t="str">
        <f>INDEX(USD!$N$5:$N$254,MATCH($Q118,USD!$D$5:$D$254,0))</f>
        <v>3M</v>
      </c>
      <c r="T118" s="26">
        <f>INDEX(USD!$O$5:$O$254,MATCH($Q118,USD!$D$5:$D$254,0))</f>
        <v>34705</v>
      </c>
      <c r="U118" s="25"/>
      <c r="V118" s="25">
        <f>INDEX(USD!$H$5:$H$254,MATCH($Q118,USD!$D$5:$D$254,0))</f>
        <v>1</v>
      </c>
      <c r="W118" s="25">
        <f>INDEX(USD!$I$5:$I$254,MATCH($Q118,USD!$D$5:$D$254,0))</f>
        <v>1</v>
      </c>
      <c r="X118" s="25">
        <f>INDEX(USD!$J$5:$J$254,MATCH($Q118,USD!$D$5:$D$254,0))</f>
        <v>1</v>
      </c>
      <c r="Y118" s="25">
        <f>INDEX(USD!$K$5:$K$254,MATCH($Q118,USD!$D$5:$D$254,0))</f>
        <v>1</v>
      </c>
      <c r="Z118" s="25" t="str">
        <f>INDEX(USD!$L$5:$L$254,MATCH($Q118,USD!$D$5:$D$254,0))</f>
        <v>MID</v>
      </c>
      <c r="AP118" s="9" t="str">
        <f>INDEX(EUR!$C$5:$C$234,MATCH($AQ118,EUR!$D$5:$D$234,0))</f>
        <v>IRS</v>
      </c>
      <c r="AQ118" s="9" t="str">
        <f>EUR!$D112</f>
        <v>EURAB6E11Y=</v>
      </c>
      <c r="AR118" s="25" t="str">
        <f>INDEX(EUR!$B$5:$B$234,MATCH($AQ118,EUR!$D$5:$D$234,0))</f>
        <v>11Y</v>
      </c>
      <c r="AS118" s="25" t="str">
        <f>INDEX(EUR!$N$5:$N$234,MATCH($AQ118,EUR!$D$5:$D$234,0))</f>
        <v>6M</v>
      </c>
      <c r="AT118" s="26">
        <f>INDEX(EUR!$O$5:$O$234,MATCH($AQ118,EUR!$D$5:$D$234,0))</f>
        <v>36164</v>
      </c>
      <c r="AU118" s="25"/>
      <c r="AV118" s="25">
        <f>INDEX(EUR!$H$5:$H$234,MATCH($AQ118,EUR!$D$5:$D$234,0))</f>
        <v>1</v>
      </c>
      <c r="AW118" s="25">
        <f>INDEX(EUR!$I$5:$I$234,MATCH($AQ118,EUR!$D$5:$D$234,0))</f>
        <v>1</v>
      </c>
      <c r="AX118" s="25">
        <f>INDEX(EUR!$J$5:$J$234,MATCH($AQ118,EUR!$D$5:$D$234,0))</f>
        <v>1</v>
      </c>
      <c r="AY118" s="25">
        <f>INDEX(EUR!$K$5:$K$234,MATCH($AQ118,EUR!$D$5:$D$234,0))</f>
        <v>1</v>
      </c>
      <c r="AZ118" s="25" t="str">
        <f>INDEX(EUR!$L$5:$L$234,MATCH($AQ118,EUR!$D$5:$D$234,0))</f>
        <v>MID</v>
      </c>
    </row>
    <row r="119" spans="15:52" x14ac:dyDescent="0.25">
      <c r="P119" s="9" t="str">
        <f>INDEX(USD!$C$5:$C$254,MATCH($Q119,USD!$D$5:$D$254,0))</f>
        <v>FRA</v>
      </c>
      <c r="Q119" s="9" t="str">
        <f>USD!$D115</f>
        <v>USD18X21F=</v>
      </c>
      <c r="R119" s="25" t="str">
        <f>INDEX(USD!$B$5:$B$254,MATCH($Q119,USD!$D$5:$D$254,0))</f>
        <v>21M</v>
      </c>
      <c r="S119" s="25" t="str">
        <f>INDEX(USD!$N$5:$N$254,MATCH($Q119,USD!$D$5:$D$254,0))</f>
        <v>3M</v>
      </c>
      <c r="T119" s="26">
        <f>INDEX(USD!$O$5:$O$254,MATCH($Q119,USD!$D$5:$D$254,0))</f>
        <v>34705</v>
      </c>
      <c r="U119" s="25"/>
      <c r="V119" s="25">
        <f>INDEX(USD!$H$5:$H$254,MATCH($Q119,USD!$D$5:$D$254,0))</f>
        <v>1</v>
      </c>
      <c r="W119" s="25">
        <f>INDEX(USD!$I$5:$I$254,MATCH($Q119,USD!$D$5:$D$254,0))</f>
        <v>1</v>
      </c>
      <c r="X119" s="25">
        <f>INDEX(USD!$J$5:$J$254,MATCH($Q119,USD!$D$5:$D$254,0))</f>
        <v>1</v>
      </c>
      <c r="Y119" s="25">
        <f>INDEX(USD!$K$5:$K$254,MATCH($Q119,USD!$D$5:$D$254,0))</f>
        <v>1</v>
      </c>
      <c r="Z119" s="25" t="str">
        <f>INDEX(USD!$L$5:$L$254,MATCH($Q119,USD!$D$5:$D$254,0))</f>
        <v>MID</v>
      </c>
      <c r="AP119" s="9" t="str">
        <f>INDEX(EUR!$C$5:$C$234,MATCH($AQ119,EUR!$D$5:$D$234,0))</f>
        <v>IRS</v>
      </c>
      <c r="AQ119" s="9" t="str">
        <f>EUR!$D113</f>
        <v>EURAB6E12Y=</v>
      </c>
      <c r="AR119" s="25" t="str">
        <f>INDEX(EUR!$B$5:$B$234,MATCH($AQ119,EUR!$D$5:$D$234,0))</f>
        <v>12Y</v>
      </c>
      <c r="AS119" s="25" t="str">
        <f>INDEX(EUR!$N$5:$N$234,MATCH($AQ119,EUR!$D$5:$D$234,0))</f>
        <v>6M</v>
      </c>
      <c r="AT119" s="26">
        <f>INDEX(EUR!$O$5:$O$234,MATCH($AQ119,EUR!$D$5:$D$234,0))</f>
        <v>36125</v>
      </c>
      <c r="AU119" s="25"/>
      <c r="AV119" s="25">
        <f>INDEX(EUR!$H$5:$H$234,MATCH($AQ119,EUR!$D$5:$D$234,0))</f>
        <v>1</v>
      </c>
      <c r="AW119" s="25">
        <f>INDEX(EUR!$I$5:$I$234,MATCH($AQ119,EUR!$D$5:$D$234,0))</f>
        <v>1</v>
      </c>
      <c r="AX119" s="25">
        <f>INDEX(EUR!$J$5:$J$234,MATCH($AQ119,EUR!$D$5:$D$234,0))</f>
        <v>1</v>
      </c>
      <c r="AY119" s="25">
        <f>INDEX(EUR!$K$5:$K$234,MATCH($AQ119,EUR!$D$5:$D$234,0))</f>
        <v>1</v>
      </c>
      <c r="AZ119" s="25" t="str">
        <f>INDEX(EUR!$L$5:$L$234,MATCH($AQ119,EUR!$D$5:$D$234,0))</f>
        <v>MID</v>
      </c>
    </row>
    <row r="120" spans="15:52" x14ac:dyDescent="0.25">
      <c r="P120" s="9" t="str">
        <f>INDEX(USD!$C$5:$C$254,MATCH($Q120,USD!$D$5:$D$254,0))</f>
        <v>FRA</v>
      </c>
      <c r="Q120" s="9" t="str">
        <f>USD!$D116</f>
        <v>USD18X24F=</v>
      </c>
      <c r="R120" s="25" t="str">
        <f>INDEX(USD!$B$5:$B$254,MATCH($Q120,USD!$D$5:$D$254,0))</f>
        <v>2Y</v>
      </c>
      <c r="S120" s="25" t="str">
        <f>INDEX(USD!$N$5:$N$254,MATCH($Q120,USD!$D$5:$D$254,0))</f>
        <v>6M</v>
      </c>
      <c r="T120" s="26">
        <f>INDEX(USD!$O$5:$O$254,MATCH($Q120,USD!$D$5:$D$254,0))</f>
        <v>34705</v>
      </c>
      <c r="U120" s="25"/>
      <c r="V120" s="25">
        <f>INDEX(USD!$H$5:$H$254,MATCH($Q120,USD!$D$5:$D$254,0))</f>
        <v>1</v>
      </c>
      <c r="W120" s="25">
        <f>INDEX(USD!$I$5:$I$254,MATCH($Q120,USD!$D$5:$D$254,0))</f>
        <v>1</v>
      </c>
      <c r="X120" s="25">
        <f>INDEX(USD!$J$5:$J$254,MATCH($Q120,USD!$D$5:$D$254,0))</f>
        <v>1</v>
      </c>
      <c r="Y120" s="25">
        <f>INDEX(USD!$K$5:$K$254,MATCH($Q120,USD!$D$5:$D$254,0))</f>
        <v>1</v>
      </c>
      <c r="Z120" s="25" t="str">
        <f>INDEX(USD!$L$5:$L$254,MATCH($Q120,USD!$D$5:$D$254,0))</f>
        <v>MID</v>
      </c>
      <c r="AP120" s="9" t="str">
        <f>INDEX(EUR!$C$5:$C$234,MATCH($AQ120,EUR!$D$5:$D$234,0))</f>
        <v>IRS</v>
      </c>
      <c r="AQ120" s="9" t="str">
        <f>EUR!$D114</f>
        <v>EURAB6E13Y=</v>
      </c>
      <c r="AR120" s="25" t="str">
        <f>INDEX(EUR!$B$5:$B$234,MATCH($AQ120,EUR!$D$5:$D$234,0))</f>
        <v>13Y</v>
      </c>
      <c r="AS120" s="25" t="str">
        <f>INDEX(EUR!$N$5:$N$234,MATCH($AQ120,EUR!$D$5:$D$234,0))</f>
        <v>6M</v>
      </c>
      <c r="AT120" s="26">
        <f>INDEX(EUR!$O$5:$O$234,MATCH($AQ120,EUR!$D$5:$D$234,0))</f>
        <v>37083</v>
      </c>
      <c r="AU120" s="25"/>
      <c r="AV120" s="25">
        <f>INDEX(EUR!$H$5:$H$234,MATCH($AQ120,EUR!$D$5:$D$234,0))</f>
        <v>1</v>
      </c>
      <c r="AW120" s="25">
        <f>INDEX(EUR!$I$5:$I$234,MATCH($AQ120,EUR!$D$5:$D$234,0))</f>
        <v>1</v>
      </c>
      <c r="AX120" s="25">
        <f>INDEX(EUR!$J$5:$J$234,MATCH($AQ120,EUR!$D$5:$D$234,0))</f>
        <v>1</v>
      </c>
      <c r="AY120" s="25">
        <f>INDEX(EUR!$K$5:$K$234,MATCH($AQ120,EUR!$D$5:$D$234,0))</f>
        <v>1</v>
      </c>
      <c r="AZ120" s="25" t="str">
        <f>INDEX(EUR!$L$5:$L$234,MATCH($AQ120,EUR!$D$5:$D$234,0))</f>
        <v>MID</v>
      </c>
    </row>
    <row r="121" spans="15:52" x14ac:dyDescent="0.25">
      <c r="AP121" s="9" t="str">
        <f>INDEX(EUR!$C$5:$C$234,MATCH($AQ121,EUR!$D$5:$D$234,0))</f>
        <v>IRS</v>
      </c>
      <c r="AQ121" s="9" t="str">
        <f>EUR!$D115</f>
        <v>EURAB6E14Y=</v>
      </c>
      <c r="AR121" s="25" t="str">
        <f>INDEX(EUR!$B$5:$B$234,MATCH($AQ121,EUR!$D$5:$D$234,0))</f>
        <v>14Y</v>
      </c>
      <c r="AS121" s="25" t="str">
        <f>INDEX(EUR!$N$5:$N$234,MATCH($AQ121,EUR!$D$5:$D$234,0))</f>
        <v>6M</v>
      </c>
      <c r="AT121" s="26">
        <f>INDEX(EUR!$O$5:$O$234,MATCH($AQ121,EUR!$D$5:$D$234,0))</f>
        <v>37083</v>
      </c>
      <c r="AU121" s="25"/>
      <c r="AV121" s="25">
        <f>INDEX(EUR!$H$5:$H$234,MATCH($AQ121,EUR!$D$5:$D$234,0))</f>
        <v>1</v>
      </c>
      <c r="AW121" s="25">
        <f>INDEX(EUR!$I$5:$I$234,MATCH($AQ121,EUR!$D$5:$D$234,0))</f>
        <v>1</v>
      </c>
      <c r="AX121" s="25">
        <f>INDEX(EUR!$J$5:$J$234,MATCH($AQ121,EUR!$D$5:$D$234,0))</f>
        <v>1</v>
      </c>
      <c r="AY121" s="25">
        <f>INDEX(EUR!$K$5:$K$234,MATCH($AQ121,EUR!$D$5:$D$234,0))</f>
        <v>1</v>
      </c>
      <c r="AZ121" s="25" t="str">
        <f>INDEX(EUR!$L$5:$L$234,MATCH($AQ121,EUR!$D$5:$D$234,0))</f>
        <v>MID</v>
      </c>
    </row>
    <row r="122" spans="15:52" ht="15.75" x14ac:dyDescent="0.25">
      <c r="O122" s="8" t="s">
        <v>3</v>
      </c>
      <c r="P122" s="8" t="s">
        <v>51</v>
      </c>
      <c r="Q122" s="8" t="s">
        <v>52</v>
      </c>
      <c r="R122" s="8" t="s">
        <v>0</v>
      </c>
      <c r="S122" s="8" t="s">
        <v>229</v>
      </c>
      <c r="T122" s="8" t="s">
        <v>555</v>
      </c>
      <c r="U122" s="8" t="s">
        <v>554</v>
      </c>
      <c r="V122" s="8" t="s">
        <v>556</v>
      </c>
      <c r="W122" s="8" t="s">
        <v>557</v>
      </c>
      <c r="X122" s="8" t="s">
        <v>558</v>
      </c>
      <c r="Y122" s="8" t="s">
        <v>559</v>
      </c>
      <c r="Z122" s="8" t="s">
        <v>553</v>
      </c>
      <c r="AP122" s="9" t="str">
        <f>INDEX(EUR!$C$5:$C$234,MATCH($AQ122,EUR!$D$5:$D$234,0))</f>
        <v>IRS</v>
      </c>
      <c r="AQ122" s="9" t="str">
        <f>EUR!$D116</f>
        <v>EURAB6E15Y=</v>
      </c>
      <c r="AR122" s="25" t="str">
        <f>INDEX(EUR!$B$5:$B$234,MATCH($AQ122,EUR!$D$5:$D$234,0))</f>
        <v>15Y</v>
      </c>
      <c r="AS122" s="25" t="str">
        <f>INDEX(EUR!$N$5:$N$234,MATCH($AQ122,EUR!$D$5:$D$234,0))</f>
        <v>6M</v>
      </c>
      <c r="AT122" s="26">
        <f>INDEX(EUR!$O$5:$O$234,MATCH($AQ122,EUR!$D$5:$D$234,0))</f>
        <v>35354</v>
      </c>
      <c r="AU122" s="25"/>
      <c r="AV122" s="25">
        <f>INDEX(EUR!$H$5:$H$234,MATCH($AQ122,EUR!$D$5:$D$234,0))</f>
        <v>1</v>
      </c>
      <c r="AW122" s="25">
        <f>INDEX(EUR!$I$5:$I$234,MATCH($AQ122,EUR!$D$5:$D$234,0))</f>
        <v>1</v>
      </c>
      <c r="AX122" s="25">
        <f>INDEX(EUR!$J$5:$J$234,MATCH($AQ122,EUR!$D$5:$D$234,0))</f>
        <v>1</v>
      </c>
      <c r="AY122" s="25">
        <f>INDEX(EUR!$K$5:$K$234,MATCH($AQ122,EUR!$D$5:$D$234,0))</f>
        <v>1</v>
      </c>
      <c r="AZ122" s="25" t="str">
        <f>INDEX(EUR!$L$5:$L$234,MATCH($AQ122,EUR!$D$5:$D$234,0))</f>
        <v>MID</v>
      </c>
    </row>
    <row r="123" spans="15:52" x14ac:dyDescent="0.25">
      <c r="P123" s="9" t="str">
        <f>INDEX(USD!$C$5:$C$254,MATCH($Q123,USD!$D$5:$D$254,0))</f>
        <v>IRS</v>
      </c>
      <c r="Q123" s="9" t="str">
        <f>USD!$D117</f>
        <v>USDAM3L1Y=</v>
      </c>
      <c r="R123" s="25" t="str">
        <f>INDEX(USD!$B$5:$B$254,MATCH($Q123,USD!$D$5:$D$254,0))</f>
        <v>1Y</v>
      </c>
      <c r="S123" s="25" t="str">
        <f>INDEX(USD!$N$5:$N$254,MATCH($Q123,USD!$D$5:$D$254,0))</f>
        <v>3M</v>
      </c>
      <c r="T123" s="26">
        <f>INDEX(USD!$O$5:$O$254,MATCH($Q123,USD!$D$5:$D$254,0))</f>
        <v>35072</v>
      </c>
      <c r="U123" s="25"/>
      <c r="V123" s="25">
        <f>INDEX(USD!$H$5:$H$254,MATCH($Q123,USD!$D$5:$D$254,0))</f>
        <v>1</v>
      </c>
      <c r="W123" s="25">
        <f>INDEX(USD!$I$5:$I$254,MATCH($Q123,USD!$D$5:$D$254,0))</f>
        <v>1</v>
      </c>
      <c r="X123" s="25">
        <f>INDEX(USD!$J$5:$J$254,MATCH($Q123,USD!$D$5:$D$254,0))</f>
        <v>1</v>
      </c>
      <c r="Y123" s="25">
        <f>INDEX(USD!$K$5:$K$254,MATCH($Q123,USD!$D$5:$D$254,0))</f>
        <v>1</v>
      </c>
      <c r="Z123" s="25" t="str">
        <f>INDEX(USD!$L$5:$L$254,MATCH($Q123,USD!$D$5:$D$254,0))</f>
        <v>MID</v>
      </c>
      <c r="AP123" s="9" t="str">
        <f>INDEX(EUR!$C$5:$C$234,MATCH($AQ123,EUR!$D$5:$D$234,0))</f>
        <v>IRS</v>
      </c>
      <c r="AQ123" s="9" t="str">
        <f>EUR!$D117</f>
        <v>EURAB6E16Y=</v>
      </c>
      <c r="AR123" s="25" t="str">
        <f>INDEX(EUR!$B$5:$B$234,MATCH($AQ123,EUR!$D$5:$D$234,0))</f>
        <v>16Y</v>
      </c>
      <c r="AS123" s="25" t="str">
        <f>INDEX(EUR!$N$5:$N$234,MATCH($AQ123,EUR!$D$5:$D$234,0))</f>
        <v>6M</v>
      </c>
      <c r="AT123" s="26">
        <f>INDEX(EUR!$O$5:$O$234,MATCH($AQ123,EUR!$D$5:$D$234,0))</f>
        <v>37083</v>
      </c>
      <c r="AU123" s="25"/>
      <c r="AV123" s="25">
        <f>INDEX(EUR!$H$5:$H$234,MATCH($AQ123,EUR!$D$5:$D$234,0))</f>
        <v>1</v>
      </c>
      <c r="AW123" s="25">
        <f>INDEX(EUR!$I$5:$I$234,MATCH($AQ123,EUR!$D$5:$D$234,0))</f>
        <v>1</v>
      </c>
      <c r="AX123" s="25">
        <f>INDEX(EUR!$J$5:$J$234,MATCH($AQ123,EUR!$D$5:$D$234,0))</f>
        <v>1</v>
      </c>
      <c r="AY123" s="25">
        <f>INDEX(EUR!$K$5:$K$234,MATCH($AQ123,EUR!$D$5:$D$234,0))</f>
        <v>1</v>
      </c>
      <c r="AZ123" s="25" t="str">
        <f>INDEX(EUR!$L$5:$L$234,MATCH($AQ123,EUR!$D$5:$D$234,0))</f>
        <v>MID</v>
      </c>
    </row>
    <row r="124" spans="15:52" x14ac:dyDescent="0.25">
      <c r="P124" s="9" t="str">
        <f>INDEX(USD!$C$5:$C$254,MATCH($Q124,USD!$D$5:$D$254,0))</f>
        <v>IRS</v>
      </c>
      <c r="Q124" s="9" t="str">
        <f>USD!$D118</f>
        <v>USDAM3L2Y=</v>
      </c>
      <c r="R124" s="25" t="str">
        <f>INDEX(USD!$B$5:$B$254,MATCH($Q124,USD!$D$5:$D$254,0))</f>
        <v>2Y</v>
      </c>
      <c r="S124" s="25" t="str">
        <f>INDEX(USD!$N$5:$N$254,MATCH($Q124,USD!$D$5:$D$254,0))</f>
        <v>3M</v>
      </c>
      <c r="T124" s="26">
        <f>INDEX(USD!$O$5:$O$254,MATCH($Q124,USD!$D$5:$D$254,0))</f>
        <v>32875</v>
      </c>
      <c r="U124" s="25"/>
      <c r="V124" s="25">
        <f>INDEX(USD!$H$5:$H$254,MATCH($Q124,USD!$D$5:$D$254,0))</f>
        <v>1</v>
      </c>
      <c r="W124" s="25">
        <f>INDEX(USD!$I$5:$I$254,MATCH($Q124,USD!$D$5:$D$254,0))</f>
        <v>1</v>
      </c>
      <c r="X124" s="25">
        <f>INDEX(USD!$J$5:$J$254,MATCH($Q124,USD!$D$5:$D$254,0))</f>
        <v>1</v>
      </c>
      <c r="Y124" s="25">
        <f>INDEX(USD!$K$5:$K$254,MATCH($Q124,USD!$D$5:$D$254,0))</f>
        <v>1</v>
      </c>
      <c r="Z124" s="25" t="str">
        <f>INDEX(USD!$L$5:$L$254,MATCH($Q124,USD!$D$5:$D$254,0))</f>
        <v>MID</v>
      </c>
      <c r="AP124" s="9" t="str">
        <f>INDEX(EUR!$C$5:$C$234,MATCH($AQ124,EUR!$D$5:$D$234,0))</f>
        <v>IRS</v>
      </c>
      <c r="AQ124" s="9" t="str">
        <f>EUR!$D118</f>
        <v>EURAB6E17Y=</v>
      </c>
      <c r="AR124" s="25" t="str">
        <f>INDEX(EUR!$B$5:$B$234,MATCH($AQ124,EUR!$D$5:$D$234,0))</f>
        <v>17Y</v>
      </c>
      <c r="AS124" s="25" t="str">
        <f>INDEX(EUR!$N$5:$N$234,MATCH($AQ124,EUR!$D$5:$D$234,0))</f>
        <v>6M</v>
      </c>
      <c r="AT124" s="26">
        <f>INDEX(EUR!$O$5:$O$234,MATCH($AQ124,EUR!$D$5:$D$234,0))</f>
        <v>37120</v>
      </c>
      <c r="AU124" s="25"/>
      <c r="AV124" s="25">
        <f>INDEX(EUR!$H$5:$H$234,MATCH($AQ124,EUR!$D$5:$D$234,0))</f>
        <v>1</v>
      </c>
      <c r="AW124" s="25">
        <f>INDEX(EUR!$I$5:$I$234,MATCH($AQ124,EUR!$D$5:$D$234,0))</f>
        <v>1</v>
      </c>
      <c r="AX124" s="25">
        <f>INDEX(EUR!$J$5:$J$234,MATCH($AQ124,EUR!$D$5:$D$234,0))</f>
        <v>1</v>
      </c>
      <c r="AY124" s="25">
        <f>INDEX(EUR!$K$5:$K$234,MATCH($AQ124,EUR!$D$5:$D$234,0))</f>
        <v>1</v>
      </c>
      <c r="AZ124" s="25" t="str">
        <f>INDEX(EUR!$L$5:$L$234,MATCH($AQ124,EUR!$D$5:$D$234,0))</f>
        <v>MID</v>
      </c>
    </row>
    <row r="125" spans="15:52" x14ac:dyDescent="0.25">
      <c r="P125" s="9" t="str">
        <f>INDEX(USD!$C$5:$C$254,MATCH($Q125,USD!$D$5:$D$254,0))</f>
        <v>IRS</v>
      </c>
      <c r="Q125" s="9" t="str">
        <f>USD!$D119</f>
        <v>USDAM3L3Y=</v>
      </c>
      <c r="R125" s="25" t="str">
        <f>INDEX(USD!$B$5:$B$254,MATCH($Q125,USD!$D$5:$D$254,0))</f>
        <v>3Y</v>
      </c>
      <c r="S125" s="25" t="str">
        <f>INDEX(USD!$N$5:$N$254,MATCH($Q125,USD!$D$5:$D$254,0))</f>
        <v>3M</v>
      </c>
      <c r="T125" s="26">
        <f>INDEX(USD!$O$5:$O$254,MATCH($Q125,USD!$D$5:$D$254,0))</f>
        <v>32875</v>
      </c>
      <c r="U125" s="25"/>
      <c r="V125" s="25">
        <f>INDEX(USD!$H$5:$H$254,MATCH($Q125,USD!$D$5:$D$254,0))</f>
        <v>1</v>
      </c>
      <c r="W125" s="25">
        <f>INDEX(USD!$I$5:$I$254,MATCH($Q125,USD!$D$5:$D$254,0))</f>
        <v>1</v>
      </c>
      <c r="X125" s="25">
        <f>INDEX(USD!$J$5:$J$254,MATCH($Q125,USD!$D$5:$D$254,0))</f>
        <v>1</v>
      </c>
      <c r="Y125" s="25">
        <f>INDEX(USD!$K$5:$K$254,MATCH($Q125,USD!$D$5:$D$254,0))</f>
        <v>1</v>
      </c>
      <c r="Z125" s="25" t="str">
        <f>INDEX(USD!$L$5:$L$254,MATCH($Q125,USD!$D$5:$D$254,0))</f>
        <v>MID</v>
      </c>
      <c r="AP125" s="9" t="str">
        <f>INDEX(EUR!$C$5:$C$234,MATCH($AQ125,EUR!$D$5:$D$234,0))</f>
        <v>IRS</v>
      </c>
      <c r="AQ125" s="9" t="str">
        <f>EUR!$D119</f>
        <v>EURAB6E18Y=</v>
      </c>
      <c r="AR125" s="25" t="str">
        <f>INDEX(EUR!$B$5:$B$234,MATCH($AQ125,EUR!$D$5:$D$234,0))</f>
        <v>18Y</v>
      </c>
      <c r="AS125" s="25" t="str">
        <f>INDEX(EUR!$N$5:$N$234,MATCH($AQ125,EUR!$D$5:$D$234,0))</f>
        <v>6M</v>
      </c>
      <c r="AT125" s="26">
        <f>INDEX(EUR!$O$5:$O$234,MATCH($AQ125,EUR!$D$5:$D$234,0))</f>
        <v>37083</v>
      </c>
      <c r="AU125" s="25"/>
      <c r="AV125" s="25">
        <f>INDEX(EUR!$H$5:$H$234,MATCH($AQ125,EUR!$D$5:$D$234,0))</f>
        <v>1</v>
      </c>
      <c r="AW125" s="25">
        <f>INDEX(EUR!$I$5:$I$234,MATCH($AQ125,EUR!$D$5:$D$234,0))</f>
        <v>1</v>
      </c>
      <c r="AX125" s="25">
        <f>INDEX(EUR!$J$5:$J$234,MATCH($AQ125,EUR!$D$5:$D$234,0))</f>
        <v>1</v>
      </c>
      <c r="AY125" s="25">
        <f>INDEX(EUR!$K$5:$K$234,MATCH($AQ125,EUR!$D$5:$D$234,0))</f>
        <v>1</v>
      </c>
      <c r="AZ125" s="25" t="str">
        <f>INDEX(EUR!$L$5:$L$234,MATCH($AQ125,EUR!$D$5:$D$234,0))</f>
        <v>MID</v>
      </c>
    </row>
    <row r="126" spans="15:52" x14ac:dyDescent="0.25">
      <c r="P126" s="9" t="str">
        <f>INDEX(USD!$C$5:$C$254,MATCH($Q126,USD!$D$5:$D$254,0))</f>
        <v>IRS</v>
      </c>
      <c r="Q126" s="9" t="str">
        <f>USD!$D120</f>
        <v>USDAM3L4Y=</v>
      </c>
      <c r="R126" s="25" t="str">
        <f>INDEX(USD!$B$5:$B$254,MATCH($Q126,USD!$D$5:$D$254,0))</f>
        <v>4Y</v>
      </c>
      <c r="S126" s="25" t="str">
        <f>INDEX(USD!$N$5:$N$254,MATCH($Q126,USD!$D$5:$D$254,0))</f>
        <v>3M</v>
      </c>
      <c r="T126" s="26">
        <f>INDEX(USD!$O$5:$O$254,MATCH($Q126,USD!$D$5:$D$254,0))</f>
        <v>32875</v>
      </c>
      <c r="U126" s="25"/>
      <c r="V126" s="25">
        <f>INDEX(USD!$H$5:$H$254,MATCH($Q126,USD!$D$5:$D$254,0))</f>
        <v>1</v>
      </c>
      <c r="W126" s="25">
        <f>INDEX(USD!$I$5:$I$254,MATCH($Q126,USD!$D$5:$D$254,0))</f>
        <v>1</v>
      </c>
      <c r="X126" s="25">
        <f>INDEX(USD!$J$5:$J$254,MATCH($Q126,USD!$D$5:$D$254,0))</f>
        <v>1</v>
      </c>
      <c r="Y126" s="25">
        <f>INDEX(USD!$K$5:$K$254,MATCH($Q126,USD!$D$5:$D$254,0))</f>
        <v>1</v>
      </c>
      <c r="Z126" s="25" t="str">
        <f>INDEX(USD!$L$5:$L$254,MATCH($Q126,USD!$D$5:$D$254,0))</f>
        <v>MID</v>
      </c>
      <c r="AP126" s="9" t="str">
        <f>INDEX(EUR!$C$5:$C$234,MATCH($AQ126,EUR!$D$5:$D$234,0))</f>
        <v>IRS</v>
      </c>
      <c r="AQ126" s="9" t="str">
        <f>EUR!$D120</f>
        <v>EURAB6E19Y=</v>
      </c>
      <c r="AR126" s="25" t="str">
        <f>INDEX(EUR!$B$5:$B$234,MATCH($AQ126,EUR!$D$5:$D$234,0))</f>
        <v>19Y</v>
      </c>
      <c r="AS126" s="25" t="str">
        <f>INDEX(EUR!$N$5:$N$234,MATCH($AQ126,EUR!$D$5:$D$234,0))</f>
        <v>6M</v>
      </c>
      <c r="AT126" s="26">
        <f>INDEX(EUR!$O$5:$O$234,MATCH($AQ126,EUR!$D$5:$D$234,0))</f>
        <v>37083</v>
      </c>
      <c r="AU126" s="25"/>
      <c r="AV126" s="25">
        <f>INDEX(EUR!$H$5:$H$234,MATCH($AQ126,EUR!$D$5:$D$234,0))</f>
        <v>1</v>
      </c>
      <c r="AW126" s="25">
        <f>INDEX(EUR!$I$5:$I$234,MATCH($AQ126,EUR!$D$5:$D$234,0))</f>
        <v>1</v>
      </c>
      <c r="AX126" s="25">
        <f>INDEX(EUR!$J$5:$J$234,MATCH($AQ126,EUR!$D$5:$D$234,0))</f>
        <v>1</v>
      </c>
      <c r="AY126" s="25">
        <f>INDEX(EUR!$K$5:$K$234,MATCH($AQ126,EUR!$D$5:$D$234,0))</f>
        <v>1</v>
      </c>
      <c r="AZ126" s="25" t="str">
        <f>INDEX(EUR!$L$5:$L$234,MATCH($AQ126,EUR!$D$5:$D$234,0))</f>
        <v>MID</v>
      </c>
    </row>
    <row r="127" spans="15:52" x14ac:dyDescent="0.25">
      <c r="P127" s="9" t="str">
        <f>INDEX(USD!$C$5:$C$254,MATCH($Q127,USD!$D$5:$D$254,0))</f>
        <v>IRS</v>
      </c>
      <c r="Q127" s="9" t="str">
        <f>USD!$D121</f>
        <v>USDAM3L5Y=</v>
      </c>
      <c r="R127" s="25" t="str">
        <f>INDEX(USD!$B$5:$B$254,MATCH($Q127,USD!$D$5:$D$254,0))</f>
        <v>5Y</v>
      </c>
      <c r="S127" s="25" t="str">
        <f>INDEX(USD!$N$5:$N$254,MATCH($Q127,USD!$D$5:$D$254,0))</f>
        <v>3M</v>
      </c>
      <c r="T127" s="26">
        <f>INDEX(USD!$O$5:$O$254,MATCH($Q127,USD!$D$5:$D$254,0))</f>
        <v>32875</v>
      </c>
      <c r="U127" s="25"/>
      <c r="V127" s="25">
        <f>INDEX(USD!$H$5:$H$254,MATCH($Q127,USD!$D$5:$D$254,0))</f>
        <v>1</v>
      </c>
      <c r="W127" s="25">
        <f>INDEX(USD!$I$5:$I$254,MATCH($Q127,USD!$D$5:$D$254,0))</f>
        <v>1</v>
      </c>
      <c r="X127" s="25">
        <f>INDEX(USD!$J$5:$J$254,MATCH($Q127,USD!$D$5:$D$254,0))</f>
        <v>1</v>
      </c>
      <c r="Y127" s="25">
        <f>INDEX(USD!$K$5:$K$254,MATCH($Q127,USD!$D$5:$D$254,0))</f>
        <v>1</v>
      </c>
      <c r="Z127" s="25" t="str">
        <f>INDEX(USD!$L$5:$L$254,MATCH($Q127,USD!$D$5:$D$254,0))</f>
        <v>MID</v>
      </c>
      <c r="AP127" s="9" t="str">
        <f>INDEX(EUR!$C$5:$C$234,MATCH($AQ127,EUR!$D$5:$D$234,0))</f>
        <v>IRS</v>
      </c>
      <c r="AQ127" s="9" t="str">
        <f>EUR!$D121</f>
        <v>EURAB6E20Y=</v>
      </c>
      <c r="AR127" s="25" t="str">
        <f>INDEX(EUR!$B$5:$B$234,MATCH($AQ127,EUR!$D$5:$D$234,0))</f>
        <v>20Y</v>
      </c>
      <c r="AS127" s="25" t="str">
        <f>INDEX(EUR!$N$5:$N$234,MATCH($AQ127,EUR!$D$5:$D$234,0))</f>
        <v>6M</v>
      </c>
      <c r="AT127" s="26">
        <f>INDEX(EUR!$O$5:$O$234,MATCH($AQ127,EUR!$D$5:$D$234,0))</f>
        <v>36020</v>
      </c>
      <c r="AU127" s="25"/>
      <c r="AV127" s="25">
        <f>INDEX(EUR!$H$5:$H$234,MATCH($AQ127,EUR!$D$5:$D$234,0))</f>
        <v>1</v>
      </c>
      <c r="AW127" s="25">
        <f>INDEX(EUR!$I$5:$I$234,MATCH($AQ127,EUR!$D$5:$D$234,0))</f>
        <v>1</v>
      </c>
      <c r="AX127" s="25">
        <f>INDEX(EUR!$J$5:$J$234,MATCH($AQ127,EUR!$D$5:$D$234,0))</f>
        <v>1</v>
      </c>
      <c r="AY127" s="25">
        <f>INDEX(EUR!$K$5:$K$234,MATCH($AQ127,EUR!$D$5:$D$234,0))</f>
        <v>1</v>
      </c>
      <c r="AZ127" s="25" t="str">
        <f>INDEX(EUR!$L$5:$L$234,MATCH($AQ127,EUR!$D$5:$D$234,0))</f>
        <v>MID</v>
      </c>
    </row>
    <row r="128" spans="15:52" x14ac:dyDescent="0.25">
      <c r="P128" s="9" t="str">
        <f>INDEX(USD!$C$5:$C$254,MATCH($Q128,USD!$D$5:$D$254,0))</f>
        <v>IRS</v>
      </c>
      <c r="Q128" s="9" t="str">
        <f>USD!$D122</f>
        <v>USDAM3L6Y=</v>
      </c>
      <c r="R128" s="25" t="str">
        <f>INDEX(USD!$B$5:$B$254,MATCH($Q128,USD!$D$5:$D$254,0))</f>
        <v>6Y</v>
      </c>
      <c r="S128" s="25" t="str">
        <f>INDEX(USD!$N$5:$N$254,MATCH($Q128,USD!$D$5:$D$254,0))</f>
        <v>3M</v>
      </c>
      <c r="T128" s="26">
        <f>INDEX(USD!$O$5:$O$254,MATCH($Q128,USD!$D$5:$D$254,0))</f>
        <v>35298</v>
      </c>
      <c r="U128" s="25"/>
      <c r="V128" s="25">
        <f>INDEX(USD!$H$5:$H$254,MATCH($Q128,USD!$D$5:$D$254,0))</f>
        <v>1</v>
      </c>
      <c r="W128" s="25">
        <f>INDEX(USD!$I$5:$I$254,MATCH($Q128,USD!$D$5:$D$254,0))</f>
        <v>1</v>
      </c>
      <c r="X128" s="25">
        <f>INDEX(USD!$J$5:$J$254,MATCH($Q128,USD!$D$5:$D$254,0))</f>
        <v>1</v>
      </c>
      <c r="Y128" s="25">
        <f>INDEX(USD!$K$5:$K$254,MATCH($Q128,USD!$D$5:$D$254,0))</f>
        <v>1</v>
      </c>
      <c r="Z128" s="25" t="str">
        <f>INDEX(USD!$L$5:$L$254,MATCH($Q128,USD!$D$5:$D$254,0))</f>
        <v>MID</v>
      </c>
      <c r="AP128" s="9" t="str">
        <f>INDEX(EUR!$C$5:$C$234,MATCH($AQ128,EUR!$D$5:$D$234,0))</f>
        <v>IRS</v>
      </c>
      <c r="AQ128" s="9" t="str">
        <f>EUR!$D122</f>
        <v>EURAB6E21Y=</v>
      </c>
      <c r="AR128" s="25" t="str">
        <f>INDEX(EUR!$B$5:$B$234,MATCH($AQ128,EUR!$D$5:$D$234,0))</f>
        <v>21Y</v>
      </c>
      <c r="AS128" s="25" t="str">
        <f>INDEX(EUR!$N$5:$N$234,MATCH($AQ128,EUR!$D$5:$D$234,0))</f>
        <v>6M</v>
      </c>
      <c r="AT128" s="26">
        <f>INDEX(EUR!$O$5:$O$234,MATCH($AQ128,EUR!$D$5:$D$234,0))</f>
        <v>37083</v>
      </c>
      <c r="AU128" s="25"/>
      <c r="AV128" s="25">
        <f>INDEX(EUR!$H$5:$H$234,MATCH($AQ128,EUR!$D$5:$D$234,0))</f>
        <v>1</v>
      </c>
      <c r="AW128" s="25">
        <f>INDEX(EUR!$I$5:$I$234,MATCH($AQ128,EUR!$D$5:$D$234,0))</f>
        <v>1</v>
      </c>
      <c r="AX128" s="25">
        <f>INDEX(EUR!$J$5:$J$234,MATCH($AQ128,EUR!$D$5:$D$234,0))</f>
        <v>1</v>
      </c>
      <c r="AY128" s="25">
        <f>INDEX(EUR!$K$5:$K$234,MATCH($AQ128,EUR!$D$5:$D$234,0))</f>
        <v>1</v>
      </c>
      <c r="AZ128" s="25" t="str">
        <f>INDEX(EUR!$L$5:$L$234,MATCH($AQ128,EUR!$D$5:$D$234,0))</f>
        <v>MID</v>
      </c>
    </row>
    <row r="129" spans="16:52" x14ac:dyDescent="0.25">
      <c r="P129" s="9" t="str">
        <f>INDEX(USD!$C$5:$C$254,MATCH($Q129,USD!$D$5:$D$254,0))</f>
        <v>IRS</v>
      </c>
      <c r="Q129" s="9" t="str">
        <f>USD!$D123</f>
        <v>USDAM3L7Y=</v>
      </c>
      <c r="R129" s="25" t="str">
        <f>INDEX(USD!$B$5:$B$254,MATCH($Q129,USD!$D$5:$D$254,0))</f>
        <v>7Y</v>
      </c>
      <c r="S129" s="25" t="str">
        <f>INDEX(USD!$N$5:$N$254,MATCH($Q129,USD!$D$5:$D$254,0))</f>
        <v>3M</v>
      </c>
      <c r="T129" s="26">
        <f>INDEX(USD!$O$5:$O$254,MATCH($Q129,USD!$D$5:$D$254,0))</f>
        <v>32875</v>
      </c>
      <c r="U129" s="25"/>
      <c r="V129" s="25">
        <f>INDEX(USD!$H$5:$H$254,MATCH($Q129,USD!$D$5:$D$254,0))</f>
        <v>1</v>
      </c>
      <c r="W129" s="25">
        <f>INDEX(USD!$I$5:$I$254,MATCH($Q129,USD!$D$5:$D$254,0))</f>
        <v>1</v>
      </c>
      <c r="X129" s="25">
        <f>INDEX(USD!$J$5:$J$254,MATCH($Q129,USD!$D$5:$D$254,0))</f>
        <v>1</v>
      </c>
      <c r="Y129" s="25">
        <f>INDEX(USD!$K$5:$K$254,MATCH($Q129,USD!$D$5:$D$254,0))</f>
        <v>1</v>
      </c>
      <c r="Z129" s="25" t="str">
        <f>INDEX(USD!$L$5:$L$254,MATCH($Q129,USD!$D$5:$D$254,0))</f>
        <v>MID</v>
      </c>
      <c r="AP129" s="9" t="str">
        <f>INDEX(EUR!$C$5:$C$234,MATCH($AQ129,EUR!$D$5:$D$234,0))</f>
        <v>IRS</v>
      </c>
      <c r="AQ129" s="9" t="str">
        <f>EUR!$D123</f>
        <v>EURAB6E22Y=</v>
      </c>
      <c r="AR129" s="25" t="str">
        <f>INDEX(EUR!$B$5:$B$234,MATCH($AQ129,EUR!$D$5:$D$234,0))</f>
        <v>22Y</v>
      </c>
      <c r="AS129" s="25" t="str">
        <f>INDEX(EUR!$N$5:$N$234,MATCH($AQ129,EUR!$D$5:$D$234,0))</f>
        <v>6M</v>
      </c>
      <c r="AT129" s="26">
        <f>INDEX(EUR!$O$5:$O$234,MATCH($AQ129,EUR!$D$5:$D$234,0))</f>
        <v>37083</v>
      </c>
      <c r="AU129" s="25"/>
      <c r="AV129" s="25">
        <f>INDEX(EUR!$H$5:$H$234,MATCH($AQ129,EUR!$D$5:$D$234,0))</f>
        <v>1</v>
      </c>
      <c r="AW129" s="25">
        <f>INDEX(EUR!$I$5:$I$234,MATCH($AQ129,EUR!$D$5:$D$234,0))</f>
        <v>1</v>
      </c>
      <c r="AX129" s="25">
        <f>INDEX(EUR!$J$5:$J$234,MATCH($AQ129,EUR!$D$5:$D$234,0))</f>
        <v>1</v>
      </c>
      <c r="AY129" s="25">
        <f>INDEX(EUR!$K$5:$K$234,MATCH($AQ129,EUR!$D$5:$D$234,0))</f>
        <v>1</v>
      </c>
      <c r="AZ129" s="25" t="str">
        <f>INDEX(EUR!$L$5:$L$234,MATCH($AQ129,EUR!$D$5:$D$234,0))</f>
        <v>MID</v>
      </c>
    </row>
    <row r="130" spans="16:52" x14ac:dyDescent="0.25">
      <c r="P130" s="9" t="str">
        <f>INDEX(USD!$C$5:$C$254,MATCH($Q130,USD!$D$5:$D$254,0))</f>
        <v>IRS</v>
      </c>
      <c r="Q130" s="9" t="str">
        <f>USD!$D124</f>
        <v>USDAM3L8Y=</v>
      </c>
      <c r="R130" s="25" t="str">
        <f>INDEX(USD!$B$5:$B$254,MATCH($Q130,USD!$D$5:$D$254,0))</f>
        <v>8Y</v>
      </c>
      <c r="S130" s="25" t="str">
        <f>INDEX(USD!$N$5:$N$254,MATCH($Q130,USD!$D$5:$D$254,0))</f>
        <v>3M</v>
      </c>
      <c r="T130" s="26">
        <f>INDEX(USD!$O$5:$O$254,MATCH($Q130,USD!$D$5:$D$254,0))</f>
        <v>35298</v>
      </c>
      <c r="U130" s="25"/>
      <c r="V130" s="25">
        <f>INDEX(USD!$H$5:$H$254,MATCH($Q130,USD!$D$5:$D$254,0))</f>
        <v>1</v>
      </c>
      <c r="W130" s="25">
        <f>INDEX(USD!$I$5:$I$254,MATCH($Q130,USD!$D$5:$D$254,0))</f>
        <v>1</v>
      </c>
      <c r="X130" s="25">
        <f>INDEX(USD!$J$5:$J$254,MATCH($Q130,USD!$D$5:$D$254,0))</f>
        <v>1</v>
      </c>
      <c r="Y130" s="25">
        <f>INDEX(USD!$K$5:$K$254,MATCH($Q130,USD!$D$5:$D$254,0))</f>
        <v>1</v>
      </c>
      <c r="Z130" s="25" t="str">
        <f>INDEX(USD!$L$5:$L$254,MATCH($Q130,USD!$D$5:$D$254,0))</f>
        <v>MID</v>
      </c>
      <c r="AP130" s="9" t="str">
        <f>INDEX(EUR!$C$5:$C$234,MATCH($AQ130,EUR!$D$5:$D$234,0))</f>
        <v>IRS</v>
      </c>
      <c r="AQ130" s="9" t="str">
        <f>EUR!$D124</f>
        <v>EURAB6E23Y=</v>
      </c>
      <c r="AR130" s="25" t="str">
        <f>INDEX(EUR!$B$5:$B$234,MATCH($AQ130,EUR!$D$5:$D$234,0))</f>
        <v>23Y</v>
      </c>
      <c r="AS130" s="25" t="str">
        <f>INDEX(EUR!$N$5:$N$234,MATCH($AQ130,EUR!$D$5:$D$234,0))</f>
        <v>6M</v>
      </c>
      <c r="AT130" s="26">
        <f>INDEX(EUR!$O$5:$O$234,MATCH($AQ130,EUR!$D$5:$D$234,0))</f>
        <v>37083</v>
      </c>
      <c r="AU130" s="25"/>
      <c r="AV130" s="25">
        <f>INDEX(EUR!$H$5:$H$234,MATCH($AQ130,EUR!$D$5:$D$234,0))</f>
        <v>1</v>
      </c>
      <c r="AW130" s="25">
        <f>INDEX(EUR!$I$5:$I$234,MATCH($AQ130,EUR!$D$5:$D$234,0))</f>
        <v>1</v>
      </c>
      <c r="AX130" s="25">
        <f>INDEX(EUR!$J$5:$J$234,MATCH($AQ130,EUR!$D$5:$D$234,0))</f>
        <v>1</v>
      </c>
      <c r="AY130" s="25">
        <f>INDEX(EUR!$K$5:$K$234,MATCH($AQ130,EUR!$D$5:$D$234,0))</f>
        <v>1</v>
      </c>
      <c r="AZ130" s="25" t="str">
        <f>INDEX(EUR!$L$5:$L$234,MATCH($AQ130,EUR!$D$5:$D$234,0))</f>
        <v>MID</v>
      </c>
    </row>
    <row r="131" spans="16:52" x14ac:dyDescent="0.25">
      <c r="P131" s="9" t="str">
        <f>INDEX(USD!$C$5:$C$254,MATCH($Q131,USD!$D$5:$D$254,0))</f>
        <v>IRS</v>
      </c>
      <c r="Q131" s="9" t="str">
        <f>USD!$D125</f>
        <v>USDAM3L9Y=</v>
      </c>
      <c r="R131" s="25" t="str">
        <f>INDEX(USD!$B$5:$B$254,MATCH($Q131,USD!$D$5:$D$254,0))</f>
        <v>9Y</v>
      </c>
      <c r="S131" s="25" t="str">
        <f>INDEX(USD!$N$5:$N$254,MATCH($Q131,USD!$D$5:$D$254,0))</f>
        <v>3M</v>
      </c>
      <c r="T131" s="26">
        <f>INDEX(USD!$O$5:$O$254,MATCH($Q131,USD!$D$5:$D$254,0))</f>
        <v>35299</v>
      </c>
      <c r="U131" s="25"/>
      <c r="V131" s="25">
        <f>INDEX(USD!$H$5:$H$254,MATCH($Q131,USD!$D$5:$D$254,0))</f>
        <v>1</v>
      </c>
      <c r="W131" s="25">
        <f>INDEX(USD!$I$5:$I$254,MATCH($Q131,USD!$D$5:$D$254,0))</f>
        <v>1</v>
      </c>
      <c r="X131" s="25">
        <f>INDEX(USD!$J$5:$J$254,MATCH($Q131,USD!$D$5:$D$254,0))</f>
        <v>1</v>
      </c>
      <c r="Y131" s="25">
        <f>INDEX(USD!$K$5:$K$254,MATCH($Q131,USD!$D$5:$D$254,0))</f>
        <v>1</v>
      </c>
      <c r="Z131" s="25" t="str">
        <f>INDEX(USD!$L$5:$L$254,MATCH($Q131,USD!$D$5:$D$254,0))</f>
        <v>MID</v>
      </c>
      <c r="AP131" s="9" t="str">
        <f>INDEX(EUR!$C$5:$C$234,MATCH($AQ131,EUR!$D$5:$D$234,0))</f>
        <v>IRS</v>
      </c>
      <c r="AQ131" s="9" t="str">
        <f>EUR!$D125</f>
        <v>EURAB6E24Y=</v>
      </c>
      <c r="AR131" s="25" t="str">
        <f>INDEX(EUR!$B$5:$B$234,MATCH($AQ131,EUR!$D$5:$D$234,0))</f>
        <v>24Y</v>
      </c>
      <c r="AS131" s="25" t="str">
        <f>INDEX(EUR!$N$5:$N$234,MATCH($AQ131,EUR!$D$5:$D$234,0))</f>
        <v>6M</v>
      </c>
      <c r="AT131" s="26">
        <f>INDEX(EUR!$O$5:$O$234,MATCH($AQ131,EUR!$D$5:$D$234,0))</f>
        <v>37280</v>
      </c>
      <c r="AU131" s="25"/>
      <c r="AV131" s="25">
        <f>INDEX(EUR!$H$5:$H$234,MATCH($AQ131,EUR!$D$5:$D$234,0))</f>
        <v>1</v>
      </c>
      <c r="AW131" s="25">
        <f>INDEX(EUR!$I$5:$I$234,MATCH($AQ131,EUR!$D$5:$D$234,0))</f>
        <v>1</v>
      </c>
      <c r="AX131" s="25">
        <f>INDEX(EUR!$J$5:$J$234,MATCH($AQ131,EUR!$D$5:$D$234,0))</f>
        <v>1</v>
      </c>
      <c r="AY131" s="25">
        <f>INDEX(EUR!$K$5:$K$234,MATCH($AQ131,EUR!$D$5:$D$234,0))</f>
        <v>1</v>
      </c>
      <c r="AZ131" s="25" t="str">
        <f>INDEX(EUR!$L$5:$L$234,MATCH($AQ131,EUR!$D$5:$D$234,0))</f>
        <v>MID</v>
      </c>
    </row>
    <row r="132" spans="16:52" x14ac:dyDescent="0.25">
      <c r="P132" s="9" t="str">
        <f>INDEX(USD!$C$5:$C$254,MATCH($Q132,USD!$D$5:$D$254,0))</f>
        <v>IRS</v>
      </c>
      <c r="Q132" s="9" t="str">
        <f>USD!$D126</f>
        <v>USDAM3L10Y=</v>
      </c>
      <c r="R132" s="25" t="str">
        <f>INDEX(USD!$B$5:$B$254,MATCH($Q132,USD!$D$5:$D$254,0))</f>
        <v>10Y</v>
      </c>
      <c r="S132" s="25" t="str">
        <f>INDEX(USD!$N$5:$N$254,MATCH($Q132,USD!$D$5:$D$254,0))</f>
        <v>3M</v>
      </c>
      <c r="T132" s="26">
        <f>INDEX(USD!$O$5:$O$254,MATCH($Q132,USD!$D$5:$D$254,0))</f>
        <v>32875</v>
      </c>
      <c r="U132" s="25"/>
      <c r="V132" s="25">
        <f>INDEX(USD!$H$5:$H$254,MATCH($Q132,USD!$D$5:$D$254,0))</f>
        <v>1</v>
      </c>
      <c r="W132" s="25">
        <f>INDEX(USD!$I$5:$I$254,MATCH($Q132,USD!$D$5:$D$254,0))</f>
        <v>1</v>
      </c>
      <c r="X132" s="25">
        <f>INDEX(USD!$J$5:$J$254,MATCH($Q132,USD!$D$5:$D$254,0))</f>
        <v>1</v>
      </c>
      <c r="Y132" s="25">
        <f>INDEX(USD!$K$5:$K$254,MATCH($Q132,USD!$D$5:$D$254,0))</f>
        <v>1</v>
      </c>
      <c r="Z132" s="25" t="str">
        <f>INDEX(USD!$L$5:$L$254,MATCH($Q132,USD!$D$5:$D$254,0))</f>
        <v>MID</v>
      </c>
      <c r="AP132" s="9" t="str">
        <f>INDEX(EUR!$C$5:$C$234,MATCH($AQ132,EUR!$D$5:$D$234,0))</f>
        <v>IRS</v>
      </c>
      <c r="AQ132" s="9" t="str">
        <f>EUR!$D126</f>
        <v>EURAB6E25Y=</v>
      </c>
      <c r="AR132" s="25" t="str">
        <f>INDEX(EUR!$B$5:$B$234,MATCH($AQ132,EUR!$D$5:$D$234,0))</f>
        <v>25Y</v>
      </c>
      <c r="AS132" s="25" t="str">
        <f>INDEX(EUR!$N$5:$N$234,MATCH($AQ132,EUR!$D$5:$D$234,0))</f>
        <v>6M</v>
      </c>
      <c r="AT132" s="26">
        <f>INDEX(EUR!$O$5:$O$234,MATCH($AQ132,EUR!$D$5:$D$234,0))</f>
        <v>36125</v>
      </c>
      <c r="AU132" s="25"/>
      <c r="AV132" s="25">
        <f>INDEX(EUR!$H$5:$H$234,MATCH($AQ132,EUR!$D$5:$D$234,0))</f>
        <v>1</v>
      </c>
      <c r="AW132" s="25">
        <f>INDEX(EUR!$I$5:$I$234,MATCH($AQ132,EUR!$D$5:$D$234,0))</f>
        <v>1</v>
      </c>
      <c r="AX132" s="25">
        <f>INDEX(EUR!$J$5:$J$234,MATCH($AQ132,EUR!$D$5:$D$234,0))</f>
        <v>1</v>
      </c>
      <c r="AY132" s="25">
        <f>INDEX(EUR!$K$5:$K$234,MATCH($AQ132,EUR!$D$5:$D$234,0))</f>
        <v>1</v>
      </c>
      <c r="AZ132" s="25" t="str">
        <f>INDEX(EUR!$L$5:$L$234,MATCH($AQ132,EUR!$D$5:$D$234,0))</f>
        <v>MID</v>
      </c>
    </row>
    <row r="133" spans="16:52" x14ac:dyDescent="0.25">
      <c r="P133" s="9" t="str">
        <f>INDEX(USD!$C$5:$C$254,MATCH($Q133,USD!$D$5:$D$254,0))</f>
        <v>IRS</v>
      </c>
      <c r="Q133" s="9" t="str">
        <f>USD!$D127</f>
        <v>USDAM3L12Y=</v>
      </c>
      <c r="R133" s="25" t="str">
        <f>INDEX(USD!$B$5:$B$254,MATCH($Q133,USD!$D$5:$D$254,0))</f>
        <v>12Y</v>
      </c>
      <c r="S133" s="25" t="str">
        <f>INDEX(USD!$N$5:$N$254,MATCH($Q133,USD!$D$5:$D$254,0))</f>
        <v>3M</v>
      </c>
      <c r="T133" s="26">
        <f>INDEX(USD!$O$5:$O$254,MATCH($Q133,USD!$D$5:$D$254,0))</f>
        <v>35648</v>
      </c>
      <c r="U133" s="25"/>
      <c r="V133" s="25">
        <f>INDEX(USD!$H$5:$H$254,MATCH($Q133,USD!$D$5:$D$254,0))</f>
        <v>1</v>
      </c>
      <c r="W133" s="25">
        <f>INDEX(USD!$I$5:$I$254,MATCH($Q133,USD!$D$5:$D$254,0))</f>
        <v>1</v>
      </c>
      <c r="X133" s="25">
        <f>INDEX(USD!$J$5:$J$254,MATCH($Q133,USD!$D$5:$D$254,0))</f>
        <v>1</v>
      </c>
      <c r="Y133" s="25">
        <f>INDEX(USD!$K$5:$K$254,MATCH($Q133,USD!$D$5:$D$254,0))</f>
        <v>1</v>
      </c>
      <c r="Z133" s="25" t="str">
        <f>INDEX(USD!$L$5:$L$254,MATCH($Q133,USD!$D$5:$D$254,0))</f>
        <v>MID</v>
      </c>
      <c r="AP133" s="9" t="str">
        <f>INDEX(EUR!$C$5:$C$234,MATCH($AQ133,EUR!$D$5:$D$234,0))</f>
        <v>IRS</v>
      </c>
      <c r="AQ133" s="9" t="str">
        <f>EUR!$D127</f>
        <v>EURAB6E26Y=</v>
      </c>
      <c r="AR133" s="25" t="str">
        <f>INDEX(EUR!$B$5:$B$234,MATCH($AQ133,EUR!$D$5:$D$234,0))</f>
        <v>26Y</v>
      </c>
      <c r="AS133" s="25" t="str">
        <f>INDEX(EUR!$N$5:$N$234,MATCH($AQ133,EUR!$D$5:$D$234,0))</f>
        <v>6M</v>
      </c>
      <c r="AT133" s="26">
        <f>INDEX(EUR!$O$5:$O$234,MATCH($AQ133,EUR!$D$5:$D$234,0))</f>
        <v>37083</v>
      </c>
      <c r="AU133" s="25"/>
      <c r="AV133" s="25">
        <f>INDEX(EUR!$H$5:$H$234,MATCH($AQ133,EUR!$D$5:$D$234,0))</f>
        <v>1</v>
      </c>
      <c r="AW133" s="25">
        <f>INDEX(EUR!$I$5:$I$234,MATCH($AQ133,EUR!$D$5:$D$234,0))</f>
        <v>1</v>
      </c>
      <c r="AX133" s="25">
        <f>INDEX(EUR!$J$5:$J$234,MATCH($AQ133,EUR!$D$5:$D$234,0))</f>
        <v>1</v>
      </c>
      <c r="AY133" s="25">
        <f>INDEX(EUR!$K$5:$K$234,MATCH($AQ133,EUR!$D$5:$D$234,0))</f>
        <v>1</v>
      </c>
      <c r="AZ133" s="25" t="str">
        <f>INDEX(EUR!$L$5:$L$234,MATCH($AQ133,EUR!$D$5:$D$234,0))</f>
        <v>MID</v>
      </c>
    </row>
    <row r="134" spans="16:52" x14ac:dyDescent="0.25">
      <c r="P134" s="9" t="str">
        <f>INDEX(USD!$C$5:$C$254,MATCH($Q134,USD!$D$5:$D$254,0))</f>
        <v>IRS</v>
      </c>
      <c r="Q134" s="9" t="str">
        <f>USD!$D128</f>
        <v>USDAM3L15Y=</v>
      </c>
      <c r="R134" s="25" t="str">
        <f>INDEX(USD!$B$5:$B$254,MATCH($Q134,USD!$D$5:$D$254,0))</f>
        <v>15Y</v>
      </c>
      <c r="S134" s="25" t="str">
        <f>INDEX(USD!$N$5:$N$254,MATCH($Q134,USD!$D$5:$D$254,0))</f>
        <v>3M</v>
      </c>
      <c r="T134" s="26">
        <f>INDEX(USD!$O$5:$O$254,MATCH($Q134,USD!$D$5:$D$254,0))</f>
        <v>35648</v>
      </c>
      <c r="U134" s="25"/>
      <c r="V134" s="25">
        <f>INDEX(USD!$H$5:$H$254,MATCH($Q134,USD!$D$5:$D$254,0))</f>
        <v>1</v>
      </c>
      <c r="W134" s="25">
        <f>INDEX(USD!$I$5:$I$254,MATCH($Q134,USD!$D$5:$D$254,0))</f>
        <v>1</v>
      </c>
      <c r="X134" s="25">
        <f>INDEX(USD!$J$5:$J$254,MATCH($Q134,USD!$D$5:$D$254,0))</f>
        <v>1</v>
      </c>
      <c r="Y134" s="25">
        <f>INDEX(USD!$K$5:$K$254,MATCH($Q134,USD!$D$5:$D$254,0))</f>
        <v>1</v>
      </c>
      <c r="Z134" s="25" t="str">
        <f>INDEX(USD!$L$5:$L$254,MATCH($Q134,USD!$D$5:$D$254,0))</f>
        <v>MID</v>
      </c>
      <c r="AP134" s="9" t="str">
        <f>INDEX(EUR!$C$5:$C$234,MATCH($AQ134,EUR!$D$5:$D$234,0))</f>
        <v>IRS</v>
      </c>
      <c r="AQ134" s="9" t="str">
        <f>EUR!$D128</f>
        <v>EURAB6E27Y=</v>
      </c>
      <c r="AR134" s="25" t="str">
        <f>INDEX(EUR!$B$5:$B$234,MATCH($AQ134,EUR!$D$5:$D$234,0))</f>
        <v>27Y</v>
      </c>
      <c r="AS134" s="25" t="str">
        <f>INDEX(EUR!$N$5:$N$234,MATCH($AQ134,EUR!$D$5:$D$234,0))</f>
        <v>6M</v>
      </c>
      <c r="AT134" s="26">
        <f>INDEX(EUR!$O$5:$O$234,MATCH($AQ134,EUR!$D$5:$D$234,0))</f>
        <v>37083</v>
      </c>
      <c r="AU134" s="25"/>
      <c r="AV134" s="25">
        <f>INDEX(EUR!$H$5:$H$234,MATCH($AQ134,EUR!$D$5:$D$234,0))</f>
        <v>1</v>
      </c>
      <c r="AW134" s="25">
        <f>INDEX(EUR!$I$5:$I$234,MATCH($AQ134,EUR!$D$5:$D$234,0))</f>
        <v>1</v>
      </c>
      <c r="AX134" s="25">
        <f>INDEX(EUR!$J$5:$J$234,MATCH($AQ134,EUR!$D$5:$D$234,0))</f>
        <v>1</v>
      </c>
      <c r="AY134" s="25">
        <f>INDEX(EUR!$K$5:$K$234,MATCH($AQ134,EUR!$D$5:$D$234,0))</f>
        <v>1</v>
      </c>
      <c r="AZ134" s="25" t="str">
        <f>INDEX(EUR!$L$5:$L$234,MATCH($AQ134,EUR!$D$5:$D$234,0))</f>
        <v>MID</v>
      </c>
    </row>
    <row r="135" spans="16:52" x14ac:dyDescent="0.25">
      <c r="P135" s="9" t="str">
        <f>INDEX(USD!$C$5:$C$254,MATCH($Q135,USD!$D$5:$D$254,0))</f>
        <v>IRS</v>
      </c>
      <c r="Q135" s="9" t="str">
        <f>USD!$D129</f>
        <v>USDAM3L20Y=</v>
      </c>
      <c r="R135" s="25" t="str">
        <f>INDEX(USD!$B$5:$B$254,MATCH($Q135,USD!$D$5:$D$254,0))</f>
        <v>20Y</v>
      </c>
      <c r="S135" s="25" t="str">
        <f>INDEX(USD!$N$5:$N$254,MATCH($Q135,USD!$D$5:$D$254,0))</f>
        <v>3M</v>
      </c>
      <c r="T135" s="26">
        <f>INDEX(USD!$O$5:$O$254,MATCH($Q135,USD!$D$5:$D$254,0))</f>
        <v>35648</v>
      </c>
      <c r="U135" s="25"/>
      <c r="V135" s="25">
        <f>INDEX(USD!$H$5:$H$254,MATCH($Q135,USD!$D$5:$D$254,0))</f>
        <v>1</v>
      </c>
      <c r="W135" s="25">
        <f>INDEX(USD!$I$5:$I$254,MATCH($Q135,USD!$D$5:$D$254,0))</f>
        <v>1</v>
      </c>
      <c r="X135" s="25">
        <f>INDEX(USD!$J$5:$J$254,MATCH($Q135,USD!$D$5:$D$254,0))</f>
        <v>1</v>
      </c>
      <c r="Y135" s="25">
        <f>INDEX(USD!$K$5:$K$254,MATCH($Q135,USD!$D$5:$D$254,0))</f>
        <v>1</v>
      </c>
      <c r="Z135" s="25" t="str">
        <f>INDEX(USD!$L$5:$L$254,MATCH($Q135,USD!$D$5:$D$254,0))</f>
        <v>MID</v>
      </c>
      <c r="AP135" s="9" t="str">
        <f>INDEX(EUR!$C$5:$C$234,MATCH($AQ135,EUR!$D$5:$D$234,0))</f>
        <v>IRS</v>
      </c>
      <c r="AQ135" s="9" t="str">
        <f>EUR!$D129</f>
        <v>EURAB6E28Y=</v>
      </c>
      <c r="AR135" s="25" t="str">
        <f>INDEX(EUR!$B$5:$B$234,MATCH($AQ135,EUR!$D$5:$D$234,0))</f>
        <v>28Y</v>
      </c>
      <c r="AS135" s="25" t="str">
        <f>INDEX(EUR!$N$5:$N$234,MATCH($AQ135,EUR!$D$5:$D$234,0))</f>
        <v>6M</v>
      </c>
      <c r="AT135" s="26">
        <f>INDEX(EUR!$O$5:$O$234,MATCH($AQ135,EUR!$D$5:$D$234,0))</f>
        <v>37083</v>
      </c>
      <c r="AU135" s="25"/>
      <c r="AV135" s="25">
        <f>INDEX(EUR!$H$5:$H$234,MATCH($AQ135,EUR!$D$5:$D$234,0))</f>
        <v>1</v>
      </c>
      <c r="AW135" s="25">
        <f>INDEX(EUR!$I$5:$I$234,MATCH($AQ135,EUR!$D$5:$D$234,0))</f>
        <v>1</v>
      </c>
      <c r="AX135" s="25">
        <f>INDEX(EUR!$J$5:$J$234,MATCH($AQ135,EUR!$D$5:$D$234,0))</f>
        <v>1</v>
      </c>
      <c r="AY135" s="25">
        <f>INDEX(EUR!$K$5:$K$234,MATCH($AQ135,EUR!$D$5:$D$234,0))</f>
        <v>1</v>
      </c>
      <c r="AZ135" s="25" t="str">
        <f>INDEX(EUR!$L$5:$L$234,MATCH($AQ135,EUR!$D$5:$D$234,0))</f>
        <v>MID</v>
      </c>
    </row>
    <row r="136" spans="16:52" x14ac:dyDescent="0.25">
      <c r="P136" s="9" t="str">
        <f>INDEX(USD!$C$5:$C$254,MATCH($Q136,USD!$D$5:$D$254,0))</f>
        <v>IRS</v>
      </c>
      <c r="Q136" s="9" t="str">
        <f>USD!$D130</f>
        <v>USDAM3L25Y=</v>
      </c>
      <c r="R136" s="25" t="str">
        <f>INDEX(USD!$B$5:$B$254,MATCH($Q136,USD!$D$5:$D$254,0))</f>
        <v>25Y</v>
      </c>
      <c r="S136" s="25" t="str">
        <f>INDEX(USD!$N$5:$N$254,MATCH($Q136,USD!$D$5:$D$254,0))</f>
        <v>3M</v>
      </c>
      <c r="T136" s="26">
        <f>INDEX(USD!$O$5:$O$254,MATCH($Q136,USD!$D$5:$D$254,0))</f>
        <v>35648</v>
      </c>
      <c r="U136" s="25"/>
      <c r="V136" s="25">
        <f>INDEX(USD!$H$5:$H$254,MATCH($Q136,USD!$D$5:$D$254,0))</f>
        <v>1</v>
      </c>
      <c r="W136" s="25">
        <f>INDEX(USD!$I$5:$I$254,MATCH($Q136,USD!$D$5:$D$254,0))</f>
        <v>1</v>
      </c>
      <c r="X136" s="25">
        <f>INDEX(USD!$J$5:$J$254,MATCH($Q136,USD!$D$5:$D$254,0))</f>
        <v>1</v>
      </c>
      <c r="Y136" s="25">
        <f>INDEX(USD!$K$5:$K$254,MATCH($Q136,USD!$D$5:$D$254,0))</f>
        <v>1</v>
      </c>
      <c r="Z136" s="25" t="str">
        <f>INDEX(USD!$L$5:$L$254,MATCH($Q136,USD!$D$5:$D$254,0))</f>
        <v>MID</v>
      </c>
      <c r="AP136" s="9" t="str">
        <f>INDEX(EUR!$C$5:$C$234,MATCH($AQ136,EUR!$D$5:$D$234,0))</f>
        <v>IRS</v>
      </c>
      <c r="AQ136" s="9" t="str">
        <f>EUR!$D130</f>
        <v>EURAB6E29Y=</v>
      </c>
      <c r="AR136" s="25" t="str">
        <f>INDEX(EUR!$B$5:$B$234,MATCH($AQ136,EUR!$D$5:$D$234,0))</f>
        <v>29Y</v>
      </c>
      <c r="AS136" s="25" t="str">
        <f>INDEX(EUR!$N$5:$N$234,MATCH($AQ136,EUR!$D$5:$D$234,0))</f>
        <v>6M</v>
      </c>
      <c r="AT136" s="26">
        <f>INDEX(EUR!$O$5:$O$234,MATCH($AQ136,EUR!$D$5:$D$234,0))</f>
        <v>37083</v>
      </c>
      <c r="AU136" s="25"/>
      <c r="AV136" s="25">
        <f>INDEX(EUR!$H$5:$H$234,MATCH($AQ136,EUR!$D$5:$D$234,0))</f>
        <v>1</v>
      </c>
      <c r="AW136" s="25">
        <f>INDEX(EUR!$I$5:$I$234,MATCH($AQ136,EUR!$D$5:$D$234,0))</f>
        <v>1</v>
      </c>
      <c r="AX136" s="25">
        <f>INDEX(EUR!$J$5:$J$234,MATCH($AQ136,EUR!$D$5:$D$234,0))</f>
        <v>1</v>
      </c>
      <c r="AY136" s="25">
        <f>INDEX(EUR!$K$5:$K$234,MATCH($AQ136,EUR!$D$5:$D$234,0))</f>
        <v>1</v>
      </c>
      <c r="AZ136" s="25" t="str">
        <f>INDEX(EUR!$L$5:$L$234,MATCH($AQ136,EUR!$D$5:$D$234,0))</f>
        <v>MID</v>
      </c>
    </row>
    <row r="137" spans="16:52" x14ac:dyDescent="0.25">
      <c r="P137" s="9" t="str">
        <f>INDEX(USD!$C$5:$C$254,MATCH($Q137,USD!$D$5:$D$254,0))</f>
        <v>IRS</v>
      </c>
      <c r="Q137" s="9" t="str">
        <f>USD!$D131</f>
        <v>USDAM3L30Y=</v>
      </c>
      <c r="R137" s="25" t="str">
        <f>INDEX(USD!$B$5:$B$254,MATCH($Q137,USD!$D$5:$D$254,0))</f>
        <v>30Y</v>
      </c>
      <c r="S137" s="25" t="str">
        <f>INDEX(USD!$N$5:$N$254,MATCH($Q137,USD!$D$5:$D$254,0))</f>
        <v>3M</v>
      </c>
      <c r="T137" s="26">
        <f>INDEX(USD!$O$5:$O$254,MATCH($Q137,USD!$D$5:$D$254,0))</f>
        <v>35648</v>
      </c>
      <c r="U137" s="25"/>
      <c r="V137" s="25">
        <f>INDEX(USD!$H$5:$H$254,MATCH($Q137,USD!$D$5:$D$254,0))</f>
        <v>1</v>
      </c>
      <c r="W137" s="25">
        <f>INDEX(USD!$I$5:$I$254,MATCH($Q137,USD!$D$5:$D$254,0))</f>
        <v>1</v>
      </c>
      <c r="X137" s="25">
        <f>INDEX(USD!$J$5:$J$254,MATCH($Q137,USD!$D$5:$D$254,0))</f>
        <v>1</v>
      </c>
      <c r="Y137" s="25">
        <f>INDEX(USD!$K$5:$K$254,MATCH($Q137,USD!$D$5:$D$254,0))</f>
        <v>1</v>
      </c>
      <c r="Z137" s="25" t="str">
        <f>INDEX(USD!$L$5:$L$254,MATCH($Q137,USD!$D$5:$D$254,0))</f>
        <v>MID</v>
      </c>
      <c r="AP137" s="9" t="str">
        <f>INDEX(EUR!$C$5:$C$234,MATCH($AQ137,EUR!$D$5:$D$234,0))</f>
        <v>IRS</v>
      </c>
      <c r="AQ137" s="9" t="str">
        <f>EUR!$D131</f>
        <v>EURAB6E30Y=</v>
      </c>
      <c r="AR137" s="25" t="str">
        <f>INDEX(EUR!$B$5:$B$234,MATCH($AQ137,EUR!$D$5:$D$234,0))</f>
        <v>30Y</v>
      </c>
      <c r="AS137" s="25" t="str">
        <f>INDEX(EUR!$N$5:$N$234,MATCH($AQ137,EUR!$D$5:$D$234,0))</f>
        <v>6M</v>
      </c>
      <c r="AT137" s="26">
        <f>INDEX(EUR!$O$5:$O$234,MATCH($AQ137,EUR!$D$5:$D$234,0))</f>
        <v>36020</v>
      </c>
      <c r="AU137" s="25"/>
      <c r="AV137" s="25">
        <f>INDEX(EUR!$H$5:$H$234,MATCH($AQ137,EUR!$D$5:$D$234,0))</f>
        <v>1</v>
      </c>
      <c r="AW137" s="25">
        <f>INDEX(EUR!$I$5:$I$234,MATCH($AQ137,EUR!$D$5:$D$234,0))</f>
        <v>1</v>
      </c>
      <c r="AX137" s="25">
        <f>INDEX(EUR!$J$5:$J$234,MATCH($AQ137,EUR!$D$5:$D$234,0))</f>
        <v>1</v>
      </c>
      <c r="AY137" s="25">
        <f>INDEX(EUR!$K$5:$K$234,MATCH($AQ137,EUR!$D$5:$D$234,0))</f>
        <v>1</v>
      </c>
      <c r="AZ137" s="25" t="str">
        <f>INDEX(EUR!$L$5:$L$234,MATCH($AQ137,EUR!$D$5:$D$234,0))</f>
        <v>MID</v>
      </c>
    </row>
    <row r="138" spans="16:52" x14ac:dyDescent="0.25">
      <c r="P138" s="9" t="str">
        <f>INDEX(USD!$C$5:$C$254,MATCH($Q138,USD!$D$5:$D$254,0))</f>
        <v>IRS</v>
      </c>
      <c r="Q138" s="9" t="str">
        <f>USD!$D132</f>
        <v>USDAM3L40Y=</v>
      </c>
      <c r="R138" s="25" t="str">
        <f>INDEX(USD!$B$5:$B$254,MATCH($Q138,USD!$D$5:$D$254,0))</f>
        <v>40Y</v>
      </c>
      <c r="S138" s="25" t="str">
        <f>INDEX(USD!$N$5:$N$254,MATCH($Q138,USD!$D$5:$D$254,0))</f>
        <v>3M</v>
      </c>
      <c r="T138" s="26">
        <f>INDEX(USD!$O$5:$O$254,MATCH($Q138,USD!$D$5:$D$254,0))</f>
        <v>39245</v>
      </c>
      <c r="U138" s="25"/>
      <c r="V138" s="25">
        <f>INDEX(USD!$H$5:$H$254,MATCH($Q138,USD!$D$5:$D$254,0))</f>
        <v>1</v>
      </c>
      <c r="W138" s="25">
        <f>INDEX(USD!$I$5:$I$254,MATCH($Q138,USD!$D$5:$D$254,0))</f>
        <v>1</v>
      </c>
      <c r="X138" s="25">
        <f>INDEX(USD!$J$5:$J$254,MATCH($Q138,USD!$D$5:$D$254,0))</f>
        <v>1</v>
      </c>
      <c r="Y138" s="25">
        <f>INDEX(USD!$K$5:$K$254,MATCH($Q138,USD!$D$5:$D$254,0))</f>
        <v>1</v>
      </c>
      <c r="Z138" s="25" t="str">
        <f>INDEX(USD!$L$5:$L$254,MATCH($Q138,USD!$D$5:$D$254,0))</f>
        <v>MID</v>
      </c>
      <c r="AP138" s="9" t="str">
        <f>INDEX(EUR!$C$5:$C$234,MATCH($AQ138,EUR!$D$5:$D$234,0))</f>
        <v>IRS</v>
      </c>
      <c r="AQ138" s="9" t="str">
        <f>EUR!$D132</f>
        <v>EURAB6E40Y=</v>
      </c>
      <c r="AR138" s="25" t="str">
        <f>INDEX(EUR!$B$5:$B$234,MATCH($AQ138,EUR!$D$5:$D$234,0))</f>
        <v>40Y</v>
      </c>
      <c r="AS138" s="25" t="str">
        <f>INDEX(EUR!$N$5:$N$234,MATCH($AQ138,EUR!$D$5:$D$234,0))</f>
        <v>6M</v>
      </c>
      <c r="AT138" s="26">
        <f>INDEX(EUR!$O$5:$O$234,MATCH($AQ138,EUR!$D$5:$D$234,0))</f>
        <v>37825</v>
      </c>
      <c r="AU138" s="25"/>
      <c r="AV138" s="25">
        <f>INDEX(EUR!$H$5:$H$234,MATCH($AQ138,EUR!$D$5:$D$234,0))</f>
        <v>1</v>
      </c>
      <c r="AW138" s="25">
        <f>INDEX(EUR!$I$5:$I$234,MATCH($AQ138,EUR!$D$5:$D$234,0))</f>
        <v>1</v>
      </c>
      <c r="AX138" s="25">
        <f>INDEX(EUR!$J$5:$J$234,MATCH($AQ138,EUR!$D$5:$D$234,0))</f>
        <v>1</v>
      </c>
      <c r="AY138" s="25">
        <f>INDEX(EUR!$K$5:$K$234,MATCH($AQ138,EUR!$D$5:$D$234,0))</f>
        <v>1</v>
      </c>
      <c r="AZ138" s="25" t="str">
        <f>INDEX(EUR!$L$5:$L$234,MATCH($AQ138,EUR!$D$5:$D$234,0))</f>
        <v>MID</v>
      </c>
    </row>
    <row r="139" spans="16:52" x14ac:dyDescent="0.25">
      <c r="P139" s="9" t="str">
        <f>INDEX(USD!$C$5:$C$254,MATCH($Q139,USD!$D$5:$D$254,0))</f>
        <v>IRS</v>
      </c>
      <c r="Q139" s="9" t="str">
        <f>USD!$D133</f>
        <v>USDAM3L50Y=</v>
      </c>
      <c r="R139" s="25" t="str">
        <f>INDEX(USD!$B$5:$B$254,MATCH($Q139,USD!$D$5:$D$254,0))</f>
        <v>50Y</v>
      </c>
      <c r="S139" s="25" t="str">
        <f>INDEX(USD!$N$5:$N$254,MATCH($Q139,USD!$D$5:$D$254,0))</f>
        <v>3M</v>
      </c>
      <c r="T139" s="26">
        <f>INDEX(USD!$O$5:$O$254,MATCH($Q139,USD!$D$5:$D$254,0))</f>
        <v>39245</v>
      </c>
      <c r="U139" s="25"/>
      <c r="V139" s="25">
        <f>INDEX(USD!$H$5:$H$254,MATCH($Q139,USD!$D$5:$D$254,0))</f>
        <v>1</v>
      </c>
      <c r="W139" s="25">
        <f>INDEX(USD!$I$5:$I$254,MATCH($Q139,USD!$D$5:$D$254,0))</f>
        <v>1</v>
      </c>
      <c r="X139" s="25">
        <f>INDEX(USD!$J$5:$J$254,MATCH($Q139,USD!$D$5:$D$254,0))</f>
        <v>1</v>
      </c>
      <c r="Y139" s="25">
        <f>INDEX(USD!$K$5:$K$254,MATCH($Q139,USD!$D$5:$D$254,0))</f>
        <v>1</v>
      </c>
      <c r="Z139" s="25" t="str">
        <f>INDEX(USD!$L$5:$L$254,MATCH($Q139,USD!$D$5:$D$254,0))</f>
        <v>MID</v>
      </c>
      <c r="AP139" s="9" t="str">
        <f>INDEX(EUR!$C$5:$C$234,MATCH($AQ139,EUR!$D$5:$D$234,0))</f>
        <v>IRS</v>
      </c>
      <c r="AQ139" s="9" t="str">
        <f>EUR!$D133</f>
        <v>EURAB6E50Y=</v>
      </c>
      <c r="AR139" s="25" t="str">
        <f>INDEX(EUR!$B$5:$B$234,MATCH($AQ139,EUR!$D$5:$D$234,0))</f>
        <v>50Y</v>
      </c>
      <c r="AS139" s="25" t="str">
        <f>INDEX(EUR!$N$5:$N$234,MATCH($AQ139,EUR!$D$5:$D$234,0))</f>
        <v>6M</v>
      </c>
      <c r="AT139" s="26">
        <f>INDEX(EUR!$O$5:$O$234,MATCH($AQ139,EUR!$D$5:$D$234,0))</f>
        <v>37825</v>
      </c>
      <c r="AU139" s="25"/>
      <c r="AV139" s="25">
        <f>INDEX(EUR!$H$5:$H$234,MATCH($AQ139,EUR!$D$5:$D$234,0))</f>
        <v>1</v>
      </c>
      <c r="AW139" s="25">
        <f>INDEX(EUR!$I$5:$I$234,MATCH($AQ139,EUR!$D$5:$D$234,0))</f>
        <v>1</v>
      </c>
      <c r="AX139" s="25">
        <f>INDEX(EUR!$J$5:$J$234,MATCH($AQ139,EUR!$D$5:$D$234,0))</f>
        <v>1</v>
      </c>
      <c r="AY139" s="25">
        <f>INDEX(EUR!$K$5:$K$234,MATCH($AQ139,EUR!$D$5:$D$234,0))</f>
        <v>1</v>
      </c>
      <c r="AZ139" s="25" t="str">
        <f>INDEX(EUR!$L$5:$L$234,MATCH($AQ139,EUR!$D$5:$D$234,0))</f>
        <v>MID</v>
      </c>
    </row>
    <row r="140" spans="16:52" x14ac:dyDescent="0.25">
      <c r="AP140" s="9" t="str">
        <f>INDEX(EUR!$C$5:$C$234,MATCH($AQ140,EUR!$D$5:$D$234,0))</f>
        <v>IRS</v>
      </c>
      <c r="AQ140" s="9" t="str">
        <f>EUR!$D134</f>
        <v>EURAM1E2M=</v>
      </c>
      <c r="AR140" s="25" t="str">
        <f>INDEX(EUR!$B$5:$B$234,MATCH($AQ140,EUR!$D$5:$D$234,0))</f>
        <v>2M</v>
      </c>
      <c r="AS140" s="25" t="str">
        <f>INDEX(EUR!$N$5:$N$234,MATCH($AQ140,EUR!$D$5:$D$234,0))</f>
        <v>1M</v>
      </c>
      <c r="AT140" s="26">
        <f>INDEX(EUR!$O$5:$O$234,MATCH($AQ140,EUR!$D$5:$D$234,0))</f>
        <v>41918</v>
      </c>
      <c r="AU140" s="25"/>
      <c r="AV140" s="25">
        <f>INDEX(EUR!$H$5:$H$234,MATCH($AQ140,EUR!$D$5:$D$234,0))</f>
        <v>1</v>
      </c>
      <c r="AW140" s="25">
        <f>INDEX(EUR!$I$5:$I$234,MATCH($AQ140,EUR!$D$5:$D$234,0))</f>
        <v>1</v>
      </c>
      <c r="AX140" s="25">
        <f>INDEX(EUR!$J$5:$J$234,MATCH($AQ140,EUR!$D$5:$D$234,0))</f>
        <v>1</v>
      </c>
      <c r="AY140" s="25">
        <f>INDEX(EUR!$K$5:$K$234,MATCH($AQ140,EUR!$D$5:$D$234,0))</f>
        <v>1</v>
      </c>
      <c r="AZ140" s="25" t="str">
        <f>INDEX(EUR!$L$5:$L$234,MATCH($AQ140,EUR!$D$5:$D$234,0))</f>
        <v>MID</v>
      </c>
    </row>
    <row r="141" spans="16:52" x14ac:dyDescent="0.25">
      <c r="AP141" s="9" t="str">
        <f>INDEX(EUR!$C$5:$C$234,MATCH($AQ141,EUR!$D$5:$D$234,0))</f>
        <v>IRS</v>
      </c>
      <c r="AQ141" s="9" t="str">
        <f>EUR!$D135</f>
        <v>EURAM1E3M=</v>
      </c>
      <c r="AR141" s="25" t="str">
        <f>INDEX(EUR!$B$5:$B$234,MATCH($AQ141,EUR!$D$5:$D$234,0))</f>
        <v>3M</v>
      </c>
      <c r="AS141" s="25" t="str">
        <f>INDEX(EUR!$N$5:$N$234,MATCH($AQ141,EUR!$D$5:$D$234,0))</f>
        <v>1M</v>
      </c>
      <c r="AT141" s="26">
        <f>INDEX(EUR!$O$5:$O$234,MATCH($AQ141,EUR!$D$5:$D$234,0))</f>
        <v>38007</v>
      </c>
      <c r="AU141" s="25"/>
      <c r="AV141" s="25">
        <f>INDEX(EUR!$H$5:$H$234,MATCH($AQ141,EUR!$D$5:$D$234,0))</f>
        <v>1</v>
      </c>
      <c r="AW141" s="25">
        <f>INDEX(EUR!$I$5:$I$234,MATCH($AQ141,EUR!$D$5:$D$234,0))</f>
        <v>1</v>
      </c>
      <c r="AX141" s="25">
        <f>INDEX(EUR!$J$5:$J$234,MATCH($AQ141,EUR!$D$5:$D$234,0))</f>
        <v>1</v>
      </c>
      <c r="AY141" s="25">
        <f>INDEX(EUR!$K$5:$K$234,MATCH($AQ141,EUR!$D$5:$D$234,0))</f>
        <v>1</v>
      </c>
      <c r="AZ141" s="25" t="str">
        <f>INDEX(EUR!$L$5:$L$234,MATCH($AQ141,EUR!$D$5:$D$234,0))</f>
        <v>MID</v>
      </c>
    </row>
    <row r="142" spans="16:52" x14ac:dyDescent="0.25">
      <c r="AP142" s="9" t="str">
        <f>INDEX(EUR!$C$5:$C$234,MATCH($AQ142,EUR!$D$5:$D$234,0))</f>
        <v>IRS</v>
      </c>
      <c r="AQ142" s="9" t="str">
        <f>EUR!$D136</f>
        <v>EURAM1E4M=</v>
      </c>
      <c r="AR142" s="25" t="str">
        <f>INDEX(EUR!$B$5:$B$234,MATCH($AQ142,EUR!$D$5:$D$234,0))</f>
        <v>4M</v>
      </c>
      <c r="AS142" s="25" t="str">
        <f>INDEX(EUR!$N$5:$N$234,MATCH($AQ142,EUR!$D$5:$D$234,0))</f>
        <v>1M</v>
      </c>
      <c r="AT142" s="26">
        <f>INDEX(EUR!$O$5:$O$234,MATCH($AQ142,EUR!$D$5:$D$234,0))</f>
        <v>41918</v>
      </c>
      <c r="AU142" s="25"/>
      <c r="AV142" s="25">
        <f>INDEX(EUR!$H$5:$H$234,MATCH($AQ142,EUR!$D$5:$D$234,0))</f>
        <v>1</v>
      </c>
      <c r="AW142" s="25">
        <f>INDEX(EUR!$I$5:$I$234,MATCH($AQ142,EUR!$D$5:$D$234,0))</f>
        <v>1</v>
      </c>
      <c r="AX142" s="25">
        <f>INDEX(EUR!$J$5:$J$234,MATCH($AQ142,EUR!$D$5:$D$234,0))</f>
        <v>1</v>
      </c>
      <c r="AY142" s="25">
        <f>INDEX(EUR!$K$5:$K$234,MATCH($AQ142,EUR!$D$5:$D$234,0))</f>
        <v>1</v>
      </c>
      <c r="AZ142" s="25" t="str">
        <f>INDEX(EUR!$L$5:$L$234,MATCH($AQ142,EUR!$D$5:$D$234,0))</f>
        <v>MID</v>
      </c>
    </row>
    <row r="143" spans="16:52" x14ac:dyDescent="0.25">
      <c r="AP143" s="9" t="str">
        <f>INDEX(EUR!$C$5:$C$234,MATCH($AQ143,EUR!$D$5:$D$234,0))</f>
        <v>IRS</v>
      </c>
      <c r="AQ143" s="9" t="str">
        <f>EUR!$D137</f>
        <v>EURAM1E5M=</v>
      </c>
      <c r="AR143" s="25" t="str">
        <f>INDEX(EUR!$B$5:$B$234,MATCH($AQ143,EUR!$D$5:$D$234,0))</f>
        <v>5M</v>
      </c>
      <c r="AS143" s="25" t="str">
        <f>INDEX(EUR!$N$5:$N$234,MATCH($AQ143,EUR!$D$5:$D$234,0))</f>
        <v>1M</v>
      </c>
      <c r="AT143" s="26">
        <f>INDEX(EUR!$O$5:$O$234,MATCH($AQ143,EUR!$D$5:$D$234,0))</f>
        <v>41918</v>
      </c>
      <c r="AU143" s="25"/>
      <c r="AV143" s="25">
        <f>INDEX(EUR!$H$5:$H$234,MATCH($AQ143,EUR!$D$5:$D$234,0))</f>
        <v>1</v>
      </c>
      <c r="AW143" s="25">
        <f>INDEX(EUR!$I$5:$I$234,MATCH($AQ143,EUR!$D$5:$D$234,0))</f>
        <v>1</v>
      </c>
      <c r="AX143" s="25">
        <f>INDEX(EUR!$J$5:$J$234,MATCH($AQ143,EUR!$D$5:$D$234,0))</f>
        <v>1</v>
      </c>
      <c r="AY143" s="25">
        <f>INDEX(EUR!$K$5:$K$234,MATCH($AQ143,EUR!$D$5:$D$234,0))</f>
        <v>1</v>
      </c>
      <c r="AZ143" s="25" t="str">
        <f>INDEX(EUR!$L$5:$L$234,MATCH($AQ143,EUR!$D$5:$D$234,0))</f>
        <v>MID</v>
      </c>
    </row>
    <row r="144" spans="16:52" x14ac:dyDescent="0.25">
      <c r="AP144" s="9" t="str">
        <f>INDEX(EUR!$C$5:$C$234,MATCH($AQ144,EUR!$D$5:$D$234,0))</f>
        <v>IRS</v>
      </c>
      <c r="AQ144" s="9" t="str">
        <f>EUR!$D138</f>
        <v>EURAM1E6M=</v>
      </c>
      <c r="AR144" s="25" t="str">
        <f>INDEX(EUR!$B$5:$B$234,MATCH($AQ144,EUR!$D$5:$D$234,0))</f>
        <v>6M</v>
      </c>
      <c r="AS144" s="25" t="str">
        <f>INDEX(EUR!$N$5:$N$234,MATCH($AQ144,EUR!$D$5:$D$234,0))</f>
        <v>1M</v>
      </c>
      <c r="AT144" s="26">
        <f>INDEX(EUR!$O$5:$O$234,MATCH($AQ144,EUR!$D$5:$D$234,0))</f>
        <v>38007</v>
      </c>
      <c r="AU144" s="25"/>
      <c r="AV144" s="25">
        <f>INDEX(EUR!$H$5:$H$234,MATCH($AQ144,EUR!$D$5:$D$234,0))</f>
        <v>1</v>
      </c>
      <c r="AW144" s="25">
        <f>INDEX(EUR!$I$5:$I$234,MATCH($AQ144,EUR!$D$5:$D$234,0))</f>
        <v>1</v>
      </c>
      <c r="AX144" s="25">
        <f>INDEX(EUR!$J$5:$J$234,MATCH($AQ144,EUR!$D$5:$D$234,0))</f>
        <v>1</v>
      </c>
      <c r="AY144" s="25">
        <f>INDEX(EUR!$K$5:$K$234,MATCH($AQ144,EUR!$D$5:$D$234,0))</f>
        <v>1</v>
      </c>
      <c r="AZ144" s="25" t="str">
        <f>INDEX(EUR!$L$5:$L$234,MATCH($AQ144,EUR!$D$5:$D$234,0))</f>
        <v>MID</v>
      </c>
    </row>
    <row r="145" spans="42:52" x14ac:dyDescent="0.25">
      <c r="AP145" s="9" t="str">
        <f>INDEX(EUR!$C$5:$C$234,MATCH($AQ145,EUR!$D$5:$D$234,0))</f>
        <v>IRS</v>
      </c>
      <c r="AQ145" s="9" t="str">
        <f>EUR!$D139</f>
        <v>EURAM1E7M=</v>
      </c>
      <c r="AR145" s="25" t="str">
        <f>INDEX(EUR!$B$5:$B$234,MATCH($AQ145,EUR!$D$5:$D$234,0))</f>
        <v>7M</v>
      </c>
      <c r="AS145" s="25" t="str">
        <f>INDEX(EUR!$N$5:$N$234,MATCH($AQ145,EUR!$D$5:$D$234,0))</f>
        <v>1M</v>
      </c>
      <c r="AT145" s="26">
        <f>INDEX(EUR!$O$5:$O$234,MATCH($AQ145,EUR!$D$5:$D$234,0))</f>
        <v>41918</v>
      </c>
      <c r="AU145" s="25"/>
      <c r="AV145" s="25">
        <f>INDEX(EUR!$H$5:$H$234,MATCH($AQ145,EUR!$D$5:$D$234,0))</f>
        <v>1</v>
      </c>
      <c r="AW145" s="25">
        <f>INDEX(EUR!$I$5:$I$234,MATCH($AQ145,EUR!$D$5:$D$234,0))</f>
        <v>1</v>
      </c>
      <c r="AX145" s="25">
        <f>INDEX(EUR!$J$5:$J$234,MATCH($AQ145,EUR!$D$5:$D$234,0))</f>
        <v>1</v>
      </c>
      <c r="AY145" s="25">
        <f>INDEX(EUR!$K$5:$K$234,MATCH($AQ145,EUR!$D$5:$D$234,0))</f>
        <v>1</v>
      </c>
      <c r="AZ145" s="25" t="str">
        <f>INDEX(EUR!$L$5:$L$234,MATCH($AQ145,EUR!$D$5:$D$234,0))</f>
        <v>MID</v>
      </c>
    </row>
    <row r="146" spans="42:52" x14ac:dyDescent="0.25">
      <c r="AP146" s="9" t="str">
        <f>INDEX(EUR!$C$5:$C$234,MATCH($AQ146,EUR!$D$5:$D$234,0))</f>
        <v>IRS</v>
      </c>
      <c r="AQ146" s="9" t="str">
        <f>EUR!$D140</f>
        <v>EURAM1E8M=</v>
      </c>
      <c r="AR146" s="25" t="str">
        <f>INDEX(EUR!$B$5:$B$234,MATCH($AQ146,EUR!$D$5:$D$234,0))</f>
        <v>8M</v>
      </c>
      <c r="AS146" s="25" t="str">
        <f>INDEX(EUR!$N$5:$N$234,MATCH($AQ146,EUR!$D$5:$D$234,0))</f>
        <v>1M</v>
      </c>
      <c r="AT146" s="26">
        <f>INDEX(EUR!$O$5:$O$234,MATCH($AQ146,EUR!$D$5:$D$234,0))</f>
        <v>41918</v>
      </c>
      <c r="AU146" s="25"/>
      <c r="AV146" s="25">
        <f>INDEX(EUR!$H$5:$H$234,MATCH($AQ146,EUR!$D$5:$D$234,0))</f>
        <v>1</v>
      </c>
      <c r="AW146" s="25">
        <f>INDEX(EUR!$I$5:$I$234,MATCH($AQ146,EUR!$D$5:$D$234,0))</f>
        <v>1</v>
      </c>
      <c r="AX146" s="25">
        <f>INDEX(EUR!$J$5:$J$234,MATCH($AQ146,EUR!$D$5:$D$234,0))</f>
        <v>1</v>
      </c>
      <c r="AY146" s="25">
        <f>INDEX(EUR!$K$5:$K$234,MATCH($AQ146,EUR!$D$5:$D$234,0))</f>
        <v>1</v>
      </c>
      <c r="AZ146" s="25" t="str">
        <f>INDEX(EUR!$L$5:$L$234,MATCH($AQ146,EUR!$D$5:$D$234,0))</f>
        <v>MID</v>
      </c>
    </row>
    <row r="147" spans="42:52" x14ac:dyDescent="0.25">
      <c r="AP147" s="9" t="str">
        <f>INDEX(EUR!$C$5:$C$234,MATCH($AQ147,EUR!$D$5:$D$234,0))</f>
        <v>IRS</v>
      </c>
      <c r="AQ147" s="9" t="str">
        <f>EUR!$D141</f>
        <v>EURAM1E9M=</v>
      </c>
      <c r="AR147" s="25" t="str">
        <f>INDEX(EUR!$B$5:$B$234,MATCH($AQ147,EUR!$D$5:$D$234,0))</f>
        <v>9M</v>
      </c>
      <c r="AS147" s="25" t="str">
        <f>INDEX(EUR!$N$5:$N$234,MATCH($AQ147,EUR!$D$5:$D$234,0))</f>
        <v>1M</v>
      </c>
      <c r="AT147" s="26">
        <f>INDEX(EUR!$O$5:$O$234,MATCH($AQ147,EUR!$D$5:$D$234,0))</f>
        <v>38041</v>
      </c>
      <c r="AU147" s="25"/>
      <c r="AV147" s="25">
        <f>INDEX(EUR!$H$5:$H$234,MATCH($AQ147,EUR!$D$5:$D$234,0))</f>
        <v>1</v>
      </c>
      <c r="AW147" s="25">
        <f>INDEX(EUR!$I$5:$I$234,MATCH($AQ147,EUR!$D$5:$D$234,0))</f>
        <v>1</v>
      </c>
      <c r="AX147" s="25">
        <f>INDEX(EUR!$J$5:$J$234,MATCH($AQ147,EUR!$D$5:$D$234,0))</f>
        <v>1</v>
      </c>
      <c r="AY147" s="25">
        <f>INDEX(EUR!$K$5:$K$234,MATCH($AQ147,EUR!$D$5:$D$234,0))</f>
        <v>1</v>
      </c>
      <c r="AZ147" s="25" t="str">
        <f>INDEX(EUR!$L$5:$L$234,MATCH($AQ147,EUR!$D$5:$D$234,0))</f>
        <v>MID</v>
      </c>
    </row>
    <row r="148" spans="42:52" x14ac:dyDescent="0.25">
      <c r="AP148" s="9" t="str">
        <f>INDEX(EUR!$C$5:$C$234,MATCH($AQ148,EUR!$D$5:$D$234,0))</f>
        <v>IRS</v>
      </c>
      <c r="AQ148" s="9" t="str">
        <f>EUR!$D142</f>
        <v>EURAM1E1Y=</v>
      </c>
      <c r="AR148" s="25" t="str">
        <f>INDEX(EUR!$B$5:$B$234,MATCH($AQ148,EUR!$D$5:$D$234,0))</f>
        <v>1Y</v>
      </c>
      <c r="AS148" s="25" t="str">
        <f>INDEX(EUR!$N$5:$N$234,MATCH($AQ148,EUR!$D$5:$D$234,0))</f>
        <v>1M</v>
      </c>
      <c r="AT148" s="26">
        <f>INDEX(EUR!$O$5:$O$234,MATCH($AQ148,EUR!$D$5:$D$234,0))</f>
        <v>38041</v>
      </c>
      <c r="AU148" s="25"/>
      <c r="AV148" s="25">
        <f>INDEX(EUR!$H$5:$H$234,MATCH($AQ148,EUR!$D$5:$D$234,0))</f>
        <v>1</v>
      </c>
      <c r="AW148" s="25">
        <f>INDEX(EUR!$I$5:$I$234,MATCH($AQ148,EUR!$D$5:$D$234,0))</f>
        <v>1</v>
      </c>
      <c r="AX148" s="25">
        <f>INDEX(EUR!$J$5:$J$234,MATCH($AQ148,EUR!$D$5:$D$234,0))</f>
        <v>1</v>
      </c>
      <c r="AY148" s="25">
        <f>INDEX(EUR!$K$5:$K$234,MATCH($AQ148,EUR!$D$5:$D$234,0))</f>
        <v>1</v>
      </c>
      <c r="AZ148" s="25" t="str">
        <f>INDEX(EUR!$L$5:$L$234,MATCH($AQ148,EUR!$D$5:$D$234,0))</f>
        <v>MID</v>
      </c>
    </row>
    <row r="149" spans="42:52" x14ac:dyDescent="0.25">
      <c r="AP149" s="9" t="str">
        <f>INDEX(EUR!$C$5:$C$234,MATCH($AQ149,EUR!$D$5:$D$234,0))</f>
        <v>IRS</v>
      </c>
      <c r="AQ149" s="9" t="str">
        <f>EUR!$D143</f>
        <v>EURAB3E9M=</v>
      </c>
      <c r="AR149" s="25" t="str">
        <f>INDEX(EUR!$B$5:$B$234,MATCH($AQ149,EUR!$D$5:$D$234,0))</f>
        <v>9M</v>
      </c>
      <c r="AS149" s="25" t="str">
        <f>INDEX(EUR!$N$5:$N$234,MATCH($AQ149,EUR!$D$5:$D$234,0))</f>
        <v>3M</v>
      </c>
      <c r="AT149" s="26">
        <f>INDEX(EUR!$O$5:$O$234,MATCH($AQ149,EUR!$D$5:$D$234,0))</f>
        <v>39450</v>
      </c>
      <c r="AU149" s="25"/>
      <c r="AV149" s="25">
        <f>INDEX(EUR!$H$5:$H$234,MATCH($AQ149,EUR!$D$5:$D$234,0))</f>
        <v>1</v>
      </c>
      <c r="AW149" s="25">
        <f>INDEX(EUR!$I$5:$I$234,MATCH($AQ149,EUR!$D$5:$D$234,0))</f>
        <v>1</v>
      </c>
      <c r="AX149" s="25">
        <f>INDEX(EUR!$J$5:$J$234,MATCH($AQ149,EUR!$D$5:$D$234,0))</f>
        <v>1</v>
      </c>
      <c r="AY149" s="25">
        <f>INDEX(EUR!$K$5:$K$234,MATCH($AQ149,EUR!$D$5:$D$234,0))</f>
        <v>1</v>
      </c>
      <c r="AZ149" s="25" t="str">
        <f>INDEX(EUR!$L$5:$L$234,MATCH($AQ149,EUR!$D$5:$D$234,0))</f>
        <v>MID</v>
      </c>
    </row>
    <row r="150" spans="42:52" x14ac:dyDescent="0.25">
      <c r="AP150" s="9" t="str">
        <f>INDEX(EUR!$C$5:$C$234,MATCH($AQ150,EUR!$D$5:$D$234,0))</f>
        <v>IRS</v>
      </c>
      <c r="AQ150" s="9" t="str">
        <f>EUR!$D144</f>
        <v>EURAB3E1Y=</v>
      </c>
      <c r="AR150" s="25" t="str">
        <f>INDEX(EUR!$B$5:$B$234,MATCH($AQ150,EUR!$D$5:$D$234,0))</f>
        <v>1Y</v>
      </c>
      <c r="AS150" s="25" t="str">
        <f>INDEX(EUR!$N$5:$N$234,MATCH($AQ150,EUR!$D$5:$D$234,0))</f>
        <v>3M</v>
      </c>
      <c r="AT150" s="26">
        <f>INDEX(EUR!$O$5:$O$234,MATCH($AQ150,EUR!$D$5:$D$234,0))</f>
        <v>36125</v>
      </c>
      <c r="AU150" s="25"/>
      <c r="AV150" s="25">
        <f>INDEX(EUR!$H$5:$H$234,MATCH($AQ150,EUR!$D$5:$D$234,0))</f>
        <v>1</v>
      </c>
      <c r="AW150" s="25">
        <f>INDEX(EUR!$I$5:$I$234,MATCH($AQ150,EUR!$D$5:$D$234,0))</f>
        <v>1</v>
      </c>
      <c r="AX150" s="25">
        <f>INDEX(EUR!$J$5:$J$234,MATCH($AQ150,EUR!$D$5:$D$234,0))</f>
        <v>1</v>
      </c>
      <c r="AY150" s="25">
        <f>INDEX(EUR!$K$5:$K$234,MATCH($AQ150,EUR!$D$5:$D$234,0))</f>
        <v>1</v>
      </c>
      <c r="AZ150" s="25" t="str">
        <f>INDEX(EUR!$L$5:$L$234,MATCH($AQ150,EUR!$D$5:$D$234,0))</f>
        <v>MID</v>
      </c>
    </row>
    <row r="151" spans="42:52" x14ac:dyDescent="0.25">
      <c r="AP151" s="9" t="str">
        <f>INDEX(EUR!$C$5:$C$234,MATCH($AQ151,EUR!$D$5:$D$234,0))</f>
        <v>IRS</v>
      </c>
      <c r="AQ151" s="9" t="str">
        <f>EUR!$D145</f>
        <v>EURAB3E18M=</v>
      </c>
      <c r="AR151" s="25" t="str">
        <f>INDEX(EUR!$B$5:$B$234,MATCH($AQ151,EUR!$D$5:$D$234,0))</f>
        <v>18M</v>
      </c>
      <c r="AS151" s="25" t="str">
        <f>INDEX(EUR!$N$5:$N$234,MATCH($AQ151,EUR!$D$5:$D$234,0))</f>
        <v>3M</v>
      </c>
      <c r="AT151" s="26">
        <f>INDEX(EUR!$O$5:$O$234,MATCH($AQ151,EUR!$D$5:$D$234,0))</f>
        <v>36271</v>
      </c>
      <c r="AU151" s="25"/>
      <c r="AV151" s="25">
        <f>INDEX(EUR!$H$5:$H$234,MATCH($AQ151,EUR!$D$5:$D$234,0))</f>
        <v>1</v>
      </c>
      <c r="AW151" s="25">
        <f>INDEX(EUR!$I$5:$I$234,MATCH($AQ151,EUR!$D$5:$D$234,0))</f>
        <v>1</v>
      </c>
      <c r="AX151" s="25">
        <f>INDEX(EUR!$J$5:$J$234,MATCH($AQ151,EUR!$D$5:$D$234,0))</f>
        <v>1</v>
      </c>
      <c r="AY151" s="25">
        <f>INDEX(EUR!$K$5:$K$234,MATCH($AQ151,EUR!$D$5:$D$234,0))</f>
        <v>1</v>
      </c>
      <c r="AZ151" s="25" t="str">
        <f>INDEX(EUR!$L$5:$L$234,MATCH($AQ151,EUR!$D$5:$D$234,0))</f>
        <v>MID</v>
      </c>
    </row>
    <row r="152" spans="42:52" x14ac:dyDescent="0.25">
      <c r="AP152" s="9" t="str">
        <f>INDEX(EUR!$C$5:$C$234,MATCH($AQ152,EUR!$D$5:$D$234,0))</f>
        <v>IRS</v>
      </c>
      <c r="AQ152" s="9" t="str">
        <f>EUR!$D146</f>
        <v>EURAB3E2Y=</v>
      </c>
      <c r="AR152" s="25" t="str">
        <f>INDEX(EUR!$B$5:$B$234,MATCH($AQ152,EUR!$D$5:$D$234,0))</f>
        <v>2Y</v>
      </c>
      <c r="AS152" s="25" t="str">
        <f>INDEX(EUR!$N$5:$N$234,MATCH($AQ152,EUR!$D$5:$D$234,0))</f>
        <v>3M</v>
      </c>
      <c r="AT152" s="26">
        <f>INDEX(EUR!$O$5:$O$234,MATCH($AQ152,EUR!$D$5:$D$234,0))</f>
        <v>36130</v>
      </c>
      <c r="AU152" s="25"/>
      <c r="AV152" s="25">
        <f>INDEX(EUR!$H$5:$H$234,MATCH($AQ152,EUR!$D$5:$D$234,0))</f>
        <v>1</v>
      </c>
      <c r="AW152" s="25">
        <f>INDEX(EUR!$I$5:$I$234,MATCH($AQ152,EUR!$D$5:$D$234,0))</f>
        <v>1</v>
      </c>
      <c r="AX152" s="25">
        <f>INDEX(EUR!$J$5:$J$234,MATCH($AQ152,EUR!$D$5:$D$234,0))</f>
        <v>1</v>
      </c>
      <c r="AY152" s="25">
        <f>INDEX(EUR!$K$5:$K$234,MATCH($AQ152,EUR!$D$5:$D$234,0))</f>
        <v>1</v>
      </c>
      <c r="AZ152" s="25" t="str">
        <f>INDEX(EUR!$L$5:$L$234,MATCH($AQ152,EUR!$D$5:$D$234,0))</f>
        <v>MID</v>
      </c>
    </row>
    <row r="153" spans="42:52" x14ac:dyDescent="0.25">
      <c r="AP153" s="9" t="str">
        <f>INDEX(EUR!$C$5:$C$234,MATCH($AQ153,EUR!$D$5:$D$234,0))</f>
        <v>IRS</v>
      </c>
      <c r="AQ153" s="9" t="str">
        <f>EUR!$D147</f>
        <v>EURAB3E3Y=</v>
      </c>
      <c r="AR153" s="25" t="str">
        <f>INDEX(EUR!$B$5:$B$234,MATCH($AQ153,EUR!$D$5:$D$234,0))</f>
        <v>3Y</v>
      </c>
      <c r="AS153" s="25" t="str">
        <f>INDEX(EUR!$N$5:$N$234,MATCH($AQ153,EUR!$D$5:$D$234,0))</f>
        <v>3M</v>
      </c>
      <c r="AT153" s="26">
        <f>INDEX(EUR!$O$5:$O$234,MATCH($AQ153,EUR!$D$5:$D$234,0))</f>
        <v>36130</v>
      </c>
      <c r="AU153" s="25"/>
      <c r="AV153" s="25">
        <f>INDEX(EUR!$H$5:$H$234,MATCH($AQ153,EUR!$D$5:$D$234,0))</f>
        <v>1</v>
      </c>
      <c r="AW153" s="25">
        <f>INDEX(EUR!$I$5:$I$234,MATCH($AQ153,EUR!$D$5:$D$234,0))</f>
        <v>1</v>
      </c>
      <c r="AX153" s="25">
        <f>INDEX(EUR!$J$5:$J$234,MATCH($AQ153,EUR!$D$5:$D$234,0))</f>
        <v>1</v>
      </c>
      <c r="AY153" s="25">
        <f>INDEX(EUR!$K$5:$K$234,MATCH($AQ153,EUR!$D$5:$D$234,0))</f>
        <v>1</v>
      </c>
      <c r="AZ153" s="25" t="str">
        <f>INDEX(EUR!$L$5:$L$234,MATCH($AQ153,EUR!$D$5:$D$234,0))</f>
        <v>MID</v>
      </c>
    </row>
    <row r="154" spans="42:52" x14ac:dyDescent="0.25">
      <c r="AP154" s="9" t="str">
        <f>INDEX(EUR!$C$5:$C$234,MATCH($AQ154,EUR!$D$5:$D$234,0))</f>
        <v>IRS</v>
      </c>
      <c r="AQ154" s="9" t="str">
        <f>EUR!$D148</f>
        <v>EURAB3E4Y=</v>
      </c>
      <c r="AR154" s="25" t="str">
        <f>INDEX(EUR!$B$5:$B$234,MATCH($AQ154,EUR!$D$5:$D$234,0))</f>
        <v>4Y</v>
      </c>
      <c r="AS154" s="25" t="str">
        <f>INDEX(EUR!$N$5:$N$234,MATCH($AQ154,EUR!$D$5:$D$234,0))</f>
        <v>3M</v>
      </c>
      <c r="AT154" s="26">
        <f>INDEX(EUR!$O$5:$O$234,MATCH($AQ154,EUR!$D$5:$D$234,0))</f>
        <v>36130</v>
      </c>
      <c r="AU154" s="25"/>
      <c r="AV154" s="25">
        <f>INDEX(EUR!$H$5:$H$234,MATCH($AQ154,EUR!$D$5:$D$234,0))</f>
        <v>1</v>
      </c>
      <c r="AW154" s="25">
        <f>INDEX(EUR!$I$5:$I$234,MATCH($AQ154,EUR!$D$5:$D$234,0))</f>
        <v>1</v>
      </c>
      <c r="AX154" s="25">
        <f>INDEX(EUR!$J$5:$J$234,MATCH($AQ154,EUR!$D$5:$D$234,0))</f>
        <v>1</v>
      </c>
      <c r="AY154" s="25">
        <f>INDEX(EUR!$K$5:$K$234,MATCH($AQ154,EUR!$D$5:$D$234,0))</f>
        <v>1</v>
      </c>
      <c r="AZ154" s="25" t="str">
        <f>INDEX(EUR!$L$5:$L$234,MATCH($AQ154,EUR!$D$5:$D$234,0))</f>
        <v>MID</v>
      </c>
    </row>
    <row r="155" spans="42:52" x14ac:dyDescent="0.25">
      <c r="AP155" s="9" t="str">
        <f>INDEX(EUR!$C$5:$C$234,MATCH($AQ155,EUR!$D$5:$D$234,0))</f>
        <v>IRS</v>
      </c>
      <c r="AQ155" s="9" t="str">
        <f>EUR!$D149</f>
        <v>EURAB3E5Y=</v>
      </c>
      <c r="AR155" s="25" t="str">
        <f>INDEX(EUR!$B$5:$B$234,MATCH($AQ155,EUR!$D$5:$D$234,0))</f>
        <v>5Y</v>
      </c>
      <c r="AS155" s="25" t="str">
        <f>INDEX(EUR!$N$5:$N$234,MATCH($AQ155,EUR!$D$5:$D$234,0))</f>
        <v>3M</v>
      </c>
      <c r="AT155" s="26">
        <f>INDEX(EUR!$O$5:$O$234,MATCH($AQ155,EUR!$D$5:$D$234,0))</f>
        <v>36130</v>
      </c>
      <c r="AU155" s="25"/>
      <c r="AV155" s="25">
        <f>INDEX(EUR!$H$5:$H$234,MATCH($AQ155,EUR!$D$5:$D$234,0))</f>
        <v>1</v>
      </c>
      <c r="AW155" s="25">
        <f>INDEX(EUR!$I$5:$I$234,MATCH($AQ155,EUR!$D$5:$D$234,0))</f>
        <v>1</v>
      </c>
      <c r="AX155" s="25">
        <f>INDEX(EUR!$J$5:$J$234,MATCH($AQ155,EUR!$D$5:$D$234,0))</f>
        <v>1</v>
      </c>
      <c r="AY155" s="25">
        <f>INDEX(EUR!$K$5:$K$234,MATCH($AQ155,EUR!$D$5:$D$234,0))</f>
        <v>1</v>
      </c>
      <c r="AZ155" s="25" t="str">
        <f>INDEX(EUR!$L$5:$L$234,MATCH($AQ155,EUR!$D$5:$D$234,0))</f>
        <v>MID</v>
      </c>
    </row>
    <row r="156" spans="42:52" x14ac:dyDescent="0.25">
      <c r="AP156" s="9" t="str">
        <f>INDEX(EUR!$C$5:$C$234,MATCH($AQ156,EUR!$D$5:$D$234,0))</f>
        <v>IRS</v>
      </c>
      <c r="AQ156" s="9" t="str">
        <f>EUR!$D150</f>
        <v>EURAB3E6Y=</v>
      </c>
      <c r="AR156" s="25" t="str">
        <f>INDEX(EUR!$B$5:$B$234,MATCH($AQ156,EUR!$D$5:$D$234,0))</f>
        <v>6Y</v>
      </c>
      <c r="AS156" s="25" t="str">
        <f>INDEX(EUR!$N$5:$N$234,MATCH($AQ156,EUR!$D$5:$D$234,0))</f>
        <v>3M</v>
      </c>
      <c r="AT156" s="26">
        <f>INDEX(EUR!$O$5:$O$234,MATCH($AQ156,EUR!$D$5:$D$234,0))</f>
        <v>36130</v>
      </c>
      <c r="AU156" s="25"/>
      <c r="AV156" s="25">
        <f>INDEX(EUR!$H$5:$H$234,MATCH($AQ156,EUR!$D$5:$D$234,0))</f>
        <v>1</v>
      </c>
      <c r="AW156" s="25">
        <f>INDEX(EUR!$I$5:$I$234,MATCH($AQ156,EUR!$D$5:$D$234,0))</f>
        <v>1</v>
      </c>
      <c r="AX156" s="25">
        <f>INDEX(EUR!$J$5:$J$234,MATCH($AQ156,EUR!$D$5:$D$234,0))</f>
        <v>1</v>
      </c>
      <c r="AY156" s="25">
        <f>INDEX(EUR!$K$5:$K$234,MATCH($AQ156,EUR!$D$5:$D$234,0))</f>
        <v>1</v>
      </c>
      <c r="AZ156" s="25" t="str">
        <f>INDEX(EUR!$L$5:$L$234,MATCH($AQ156,EUR!$D$5:$D$234,0))</f>
        <v>MID</v>
      </c>
    </row>
    <row r="157" spans="42:52" x14ac:dyDescent="0.25">
      <c r="AP157" s="9" t="str">
        <f>INDEX(EUR!$C$5:$C$234,MATCH($AQ157,EUR!$D$5:$D$234,0))</f>
        <v>IRS</v>
      </c>
      <c r="AQ157" s="9" t="str">
        <f>EUR!$D151</f>
        <v>EURAB3E7Y=</v>
      </c>
      <c r="AR157" s="25" t="str">
        <f>INDEX(EUR!$B$5:$B$234,MATCH($AQ157,EUR!$D$5:$D$234,0))</f>
        <v>7Y</v>
      </c>
      <c r="AS157" s="25" t="str">
        <f>INDEX(EUR!$N$5:$N$234,MATCH($AQ157,EUR!$D$5:$D$234,0))</f>
        <v>3M</v>
      </c>
      <c r="AT157" s="26">
        <f>INDEX(EUR!$O$5:$O$234,MATCH($AQ157,EUR!$D$5:$D$234,0))</f>
        <v>36130</v>
      </c>
      <c r="AU157" s="25"/>
      <c r="AV157" s="25">
        <f>INDEX(EUR!$H$5:$H$234,MATCH($AQ157,EUR!$D$5:$D$234,0))</f>
        <v>1</v>
      </c>
      <c r="AW157" s="25">
        <f>INDEX(EUR!$I$5:$I$234,MATCH($AQ157,EUR!$D$5:$D$234,0))</f>
        <v>1</v>
      </c>
      <c r="AX157" s="25">
        <f>INDEX(EUR!$J$5:$J$234,MATCH($AQ157,EUR!$D$5:$D$234,0))</f>
        <v>1</v>
      </c>
      <c r="AY157" s="25">
        <f>INDEX(EUR!$K$5:$K$234,MATCH($AQ157,EUR!$D$5:$D$234,0))</f>
        <v>1</v>
      </c>
      <c r="AZ157" s="25" t="str">
        <f>INDEX(EUR!$L$5:$L$234,MATCH($AQ157,EUR!$D$5:$D$234,0))</f>
        <v>MID</v>
      </c>
    </row>
    <row r="158" spans="42:52" x14ac:dyDescent="0.25">
      <c r="AP158" s="9" t="str">
        <f>INDEX(EUR!$C$5:$C$234,MATCH($AQ158,EUR!$D$5:$D$234,0))</f>
        <v>IRS</v>
      </c>
      <c r="AQ158" s="9" t="str">
        <f>EUR!$D152</f>
        <v>EURAB3E8Y=</v>
      </c>
      <c r="AR158" s="25" t="str">
        <f>INDEX(EUR!$B$5:$B$234,MATCH($AQ158,EUR!$D$5:$D$234,0))</f>
        <v>8Y</v>
      </c>
      <c r="AS158" s="25" t="str">
        <f>INDEX(EUR!$N$5:$N$234,MATCH($AQ158,EUR!$D$5:$D$234,0))</f>
        <v>3M</v>
      </c>
      <c r="AT158" s="26">
        <f>INDEX(EUR!$O$5:$O$234,MATCH($AQ158,EUR!$D$5:$D$234,0))</f>
        <v>36130</v>
      </c>
      <c r="AU158" s="25"/>
      <c r="AV158" s="25">
        <f>INDEX(EUR!$H$5:$H$234,MATCH($AQ158,EUR!$D$5:$D$234,0))</f>
        <v>1</v>
      </c>
      <c r="AW158" s="25">
        <f>INDEX(EUR!$I$5:$I$234,MATCH($AQ158,EUR!$D$5:$D$234,0))</f>
        <v>1</v>
      </c>
      <c r="AX158" s="25">
        <f>INDEX(EUR!$J$5:$J$234,MATCH($AQ158,EUR!$D$5:$D$234,0))</f>
        <v>1</v>
      </c>
      <c r="AY158" s="25">
        <f>INDEX(EUR!$K$5:$K$234,MATCH($AQ158,EUR!$D$5:$D$234,0))</f>
        <v>1</v>
      </c>
      <c r="AZ158" s="25" t="str">
        <f>INDEX(EUR!$L$5:$L$234,MATCH($AQ158,EUR!$D$5:$D$234,0))</f>
        <v>MID</v>
      </c>
    </row>
    <row r="159" spans="42:52" x14ac:dyDescent="0.25">
      <c r="AP159" s="9" t="str">
        <f>INDEX(EUR!$C$5:$C$234,MATCH($AQ159,EUR!$D$5:$D$234,0))</f>
        <v>IRS</v>
      </c>
      <c r="AQ159" s="9" t="str">
        <f>EUR!$D153</f>
        <v>EURAB3E9Y=</v>
      </c>
      <c r="AR159" s="25" t="str">
        <f>INDEX(EUR!$B$5:$B$234,MATCH($AQ159,EUR!$D$5:$D$234,0))</f>
        <v>9Y</v>
      </c>
      <c r="AS159" s="25" t="str">
        <f>INDEX(EUR!$N$5:$N$234,MATCH($AQ159,EUR!$D$5:$D$234,0))</f>
        <v>3M</v>
      </c>
      <c r="AT159" s="26">
        <f>INDEX(EUR!$O$5:$O$234,MATCH($AQ159,EUR!$D$5:$D$234,0))</f>
        <v>36130</v>
      </c>
      <c r="AU159" s="25"/>
      <c r="AV159" s="25">
        <f>INDEX(EUR!$H$5:$H$234,MATCH($AQ159,EUR!$D$5:$D$234,0))</f>
        <v>1</v>
      </c>
      <c r="AW159" s="25">
        <f>INDEX(EUR!$I$5:$I$234,MATCH($AQ159,EUR!$D$5:$D$234,0))</f>
        <v>1</v>
      </c>
      <c r="AX159" s="25">
        <f>INDEX(EUR!$J$5:$J$234,MATCH($AQ159,EUR!$D$5:$D$234,0))</f>
        <v>1</v>
      </c>
      <c r="AY159" s="25">
        <f>INDEX(EUR!$K$5:$K$234,MATCH($AQ159,EUR!$D$5:$D$234,0))</f>
        <v>1</v>
      </c>
      <c r="AZ159" s="25" t="str">
        <f>INDEX(EUR!$L$5:$L$234,MATCH($AQ159,EUR!$D$5:$D$234,0))</f>
        <v>MID</v>
      </c>
    </row>
    <row r="160" spans="42:52" x14ac:dyDescent="0.25">
      <c r="AP160" s="9" t="str">
        <f>INDEX(EUR!$C$5:$C$234,MATCH($AQ160,EUR!$D$5:$D$234,0))</f>
        <v>IRS</v>
      </c>
      <c r="AQ160" s="9" t="str">
        <f>EUR!$D154</f>
        <v>EURAB3E10Y=</v>
      </c>
      <c r="AR160" s="25" t="str">
        <f>INDEX(EUR!$B$5:$B$234,MATCH($AQ160,EUR!$D$5:$D$234,0))</f>
        <v>10Y</v>
      </c>
      <c r="AS160" s="25" t="str">
        <f>INDEX(EUR!$N$5:$N$234,MATCH($AQ160,EUR!$D$5:$D$234,0))</f>
        <v>3M</v>
      </c>
      <c r="AT160" s="26">
        <f>INDEX(EUR!$O$5:$O$234,MATCH($AQ160,EUR!$D$5:$D$234,0))</f>
        <v>36167</v>
      </c>
      <c r="AU160" s="25"/>
      <c r="AV160" s="25">
        <f>INDEX(EUR!$H$5:$H$234,MATCH($AQ160,EUR!$D$5:$D$234,0))</f>
        <v>1</v>
      </c>
      <c r="AW160" s="25">
        <f>INDEX(EUR!$I$5:$I$234,MATCH($AQ160,EUR!$D$5:$D$234,0))</f>
        <v>1</v>
      </c>
      <c r="AX160" s="25">
        <f>INDEX(EUR!$J$5:$J$234,MATCH($AQ160,EUR!$D$5:$D$234,0))</f>
        <v>1</v>
      </c>
      <c r="AY160" s="25">
        <f>INDEX(EUR!$K$5:$K$234,MATCH($AQ160,EUR!$D$5:$D$234,0))</f>
        <v>1</v>
      </c>
      <c r="AZ160" s="25" t="str">
        <f>INDEX(EUR!$L$5:$L$234,MATCH($AQ160,EUR!$D$5:$D$234,0))</f>
        <v>MID</v>
      </c>
    </row>
    <row r="161" spans="42:52" x14ac:dyDescent="0.25">
      <c r="AP161" s="9" t="str">
        <f>INDEX(EUR!$C$5:$C$234,MATCH($AQ161,EUR!$D$5:$D$234,0))</f>
        <v>IRS</v>
      </c>
      <c r="AQ161" s="9" t="str">
        <f>EUR!$D155</f>
        <v>EURAB3E11Y=</v>
      </c>
      <c r="AR161" s="25" t="str">
        <f>INDEX(EUR!$B$5:$B$234,MATCH($AQ161,EUR!$D$5:$D$234,0))</f>
        <v>11Y</v>
      </c>
      <c r="AS161" s="25" t="str">
        <f>INDEX(EUR!$N$5:$N$234,MATCH($AQ161,EUR!$D$5:$D$234,0))</f>
        <v>3M</v>
      </c>
      <c r="AT161" s="26">
        <f>INDEX(EUR!$O$5:$O$234,MATCH($AQ161,EUR!$D$5:$D$234,0))</f>
        <v>37120</v>
      </c>
      <c r="AU161" s="25"/>
      <c r="AV161" s="25">
        <f>INDEX(EUR!$H$5:$H$234,MATCH($AQ161,EUR!$D$5:$D$234,0))</f>
        <v>1</v>
      </c>
      <c r="AW161" s="25">
        <f>INDEX(EUR!$I$5:$I$234,MATCH($AQ161,EUR!$D$5:$D$234,0))</f>
        <v>1</v>
      </c>
      <c r="AX161" s="25">
        <f>INDEX(EUR!$J$5:$J$234,MATCH($AQ161,EUR!$D$5:$D$234,0))</f>
        <v>1</v>
      </c>
      <c r="AY161" s="25">
        <f>INDEX(EUR!$K$5:$K$234,MATCH($AQ161,EUR!$D$5:$D$234,0))</f>
        <v>1</v>
      </c>
      <c r="AZ161" s="25" t="str">
        <f>INDEX(EUR!$L$5:$L$234,MATCH($AQ161,EUR!$D$5:$D$234,0))</f>
        <v>MID</v>
      </c>
    </row>
    <row r="162" spans="42:52" x14ac:dyDescent="0.25">
      <c r="AP162" s="9" t="str">
        <f>INDEX(EUR!$C$5:$C$234,MATCH($AQ162,EUR!$D$5:$D$234,0))</f>
        <v>IRS</v>
      </c>
      <c r="AQ162" s="9" t="str">
        <f>EUR!$D156</f>
        <v>EURAB3E12Y=</v>
      </c>
      <c r="AR162" s="25" t="str">
        <f>INDEX(EUR!$B$5:$B$234,MATCH($AQ162,EUR!$D$5:$D$234,0))</f>
        <v>12Y</v>
      </c>
      <c r="AS162" s="25" t="str">
        <f>INDEX(EUR!$N$5:$N$234,MATCH($AQ162,EUR!$D$5:$D$234,0))</f>
        <v>3M</v>
      </c>
      <c r="AT162" s="26">
        <f>INDEX(EUR!$O$5:$O$234,MATCH($AQ162,EUR!$D$5:$D$234,0))</f>
        <v>37120</v>
      </c>
      <c r="AU162" s="25"/>
      <c r="AV162" s="25">
        <f>INDEX(EUR!$H$5:$H$234,MATCH($AQ162,EUR!$D$5:$D$234,0))</f>
        <v>1</v>
      </c>
      <c r="AW162" s="25">
        <f>INDEX(EUR!$I$5:$I$234,MATCH($AQ162,EUR!$D$5:$D$234,0))</f>
        <v>1</v>
      </c>
      <c r="AX162" s="25">
        <f>INDEX(EUR!$J$5:$J$234,MATCH($AQ162,EUR!$D$5:$D$234,0))</f>
        <v>1</v>
      </c>
      <c r="AY162" s="25">
        <f>INDEX(EUR!$K$5:$K$234,MATCH($AQ162,EUR!$D$5:$D$234,0))</f>
        <v>1</v>
      </c>
      <c r="AZ162" s="25" t="str">
        <f>INDEX(EUR!$L$5:$L$234,MATCH($AQ162,EUR!$D$5:$D$234,0))</f>
        <v>MID</v>
      </c>
    </row>
    <row r="163" spans="42:52" x14ac:dyDescent="0.25">
      <c r="AP163" s="9" t="str">
        <f>INDEX(EUR!$C$5:$C$234,MATCH($AQ163,EUR!$D$5:$D$234,0))</f>
        <v>IRS</v>
      </c>
      <c r="AQ163" s="9" t="str">
        <f>EUR!$D157</f>
        <v>EURAB3E13Y=</v>
      </c>
      <c r="AR163" s="25" t="str">
        <f>INDEX(EUR!$B$5:$B$234,MATCH($AQ163,EUR!$D$5:$D$234,0))</f>
        <v>13Y</v>
      </c>
      <c r="AS163" s="25" t="str">
        <f>INDEX(EUR!$N$5:$N$234,MATCH($AQ163,EUR!$D$5:$D$234,0))</f>
        <v>3M</v>
      </c>
      <c r="AT163" s="26">
        <f>INDEX(EUR!$O$5:$O$234,MATCH($AQ163,EUR!$D$5:$D$234,0))</f>
        <v>37120</v>
      </c>
      <c r="AU163" s="25"/>
      <c r="AV163" s="25">
        <f>INDEX(EUR!$H$5:$H$234,MATCH($AQ163,EUR!$D$5:$D$234,0))</f>
        <v>1</v>
      </c>
      <c r="AW163" s="25">
        <f>INDEX(EUR!$I$5:$I$234,MATCH($AQ163,EUR!$D$5:$D$234,0))</f>
        <v>1</v>
      </c>
      <c r="AX163" s="25">
        <f>INDEX(EUR!$J$5:$J$234,MATCH($AQ163,EUR!$D$5:$D$234,0))</f>
        <v>1</v>
      </c>
      <c r="AY163" s="25">
        <f>INDEX(EUR!$K$5:$K$234,MATCH($AQ163,EUR!$D$5:$D$234,0))</f>
        <v>1</v>
      </c>
      <c r="AZ163" s="25" t="str">
        <f>INDEX(EUR!$L$5:$L$234,MATCH($AQ163,EUR!$D$5:$D$234,0))</f>
        <v>MID</v>
      </c>
    </row>
    <row r="164" spans="42:52" x14ac:dyDescent="0.25">
      <c r="AP164" s="9" t="str">
        <f>INDEX(EUR!$C$5:$C$234,MATCH($AQ164,EUR!$D$5:$D$234,0))</f>
        <v>IRS</v>
      </c>
      <c r="AQ164" s="9" t="str">
        <f>EUR!$D158</f>
        <v>EURAB3E14Y=</v>
      </c>
      <c r="AR164" s="25" t="str">
        <f>INDEX(EUR!$B$5:$B$234,MATCH($AQ164,EUR!$D$5:$D$234,0))</f>
        <v>14Y</v>
      </c>
      <c r="AS164" s="25" t="str">
        <f>INDEX(EUR!$N$5:$N$234,MATCH($AQ164,EUR!$D$5:$D$234,0))</f>
        <v>3M</v>
      </c>
      <c r="AT164" s="26">
        <f>INDEX(EUR!$O$5:$O$234,MATCH($AQ164,EUR!$D$5:$D$234,0))</f>
        <v>37120</v>
      </c>
      <c r="AU164" s="25"/>
      <c r="AV164" s="25">
        <f>INDEX(EUR!$H$5:$H$234,MATCH($AQ164,EUR!$D$5:$D$234,0))</f>
        <v>1</v>
      </c>
      <c r="AW164" s="25">
        <f>INDEX(EUR!$I$5:$I$234,MATCH($AQ164,EUR!$D$5:$D$234,0))</f>
        <v>1</v>
      </c>
      <c r="AX164" s="25">
        <f>INDEX(EUR!$J$5:$J$234,MATCH($AQ164,EUR!$D$5:$D$234,0))</f>
        <v>1</v>
      </c>
      <c r="AY164" s="25">
        <f>INDEX(EUR!$K$5:$K$234,MATCH($AQ164,EUR!$D$5:$D$234,0))</f>
        <v>1</v>
      </c>
      <c r="AZ164" s="25" t="str">
        <f>INDEX(EUR!$L$5:$L$234,MATCH($AQ164,EUR!$D$5:$D$234,0))</f>
        <v>MID</v>
      </c>
    </row>
    <row r="165" spans="42:52" x14ac:dyDescent="0.25">
      <c r="AP165" s="9" t="str">
        <f>INDEX(EUR!$C$5:$C$234,MATCH($AQ165,EUR!$D$5:$D$234,0))</f>
        <v>IRS</v>
      </c>
      <c r="AQ165" s="9" t="str">
        <f>EUR!$D159</f>
        <v>EURAB3E15Y=</v>
      </c>
      <c r="AR165" s="25" t="str">
        <f>INDEX(EUR!$B$5:$B$234,MATCH($AQ165,EUR!$D$5:$D$234,0))</f>
        <v>15Y</v>
      </c>
      <c r="AS165" s="25" t="str">
        <f>INDEX(EUR!$N$5:$N$234,MATCH($AQ165,EUR!$D$5:$D$234,0))</f>
        <v>3M</v>
      </c>
      <c r="AT165" s="26">
        <f>INDEX(EUR!$O$5:$O$234,MATCH($AQ165,EUR!$D$5:$D$234,0))</f>
        <v>37120</v>
      </c>
      <c r="AU165" s="25"/>
      <c r="AV165" s="25">
        <f>INDEX(EUR!$H$5:$H$234,MATCH($AQ165,EUR!$D$5:$D$234,0))</f>
        <v>1</v>
      </c>
      <c r="AW165" s="25">
        <f>INDEX(EUR!$I$5:$I$234,MATCH($AQ165,EUR!$D$5:$D$234,0))</f>
        <v>1</v>
      </c>
      <c r="AX165" s="25">
        <f>INDEX(EUR!$J$5:$J$234,MATCH($AQ165,EUR!$D$5:$D$234,0))</f>
        <v>1</v>
      </c>
      <c r="AY165" s="25">
        <f>INDEX(EUR!$K$5:$K$234,MATCH($AQ165,EUR!$D$5:$D$234,0))</f>
        <v>1</v>
      </c>
      <c r="AZ165" s="25" t="str">
        <f>INDEX(EUR!$L$5:$L$234,MATCH($AQ165,EUR!$D$5:$D$234,0))</f>
        <v>MID</v>
      </c>
    </row>
    <row r="166" spans="42:52" x14ac:dyDescent="0.25">
      <c r="AP166" s="9" t="str">
        <f>INDEX(EUR!$C$5:$C$234,MATCH($AQ166,EUR!$D$5:$D$234,0))</f>
        <v>IRS</v>
      </c>
      <c r="AQ166" s="9" t="str">
        <f>EUR!$D160</f>
        <v>EURAB3E16Y=</v>
      </c>
      <c r="AR166" s="25" t="str">
        <f>INDEX(EUR!$B$5:$B$234,MATCH($AQ166,EUR!$D$5:$D$234,0))</f>
        <v>16Y</v>
      </c>
      <c r="AS166" s="25" t="str">
        <f>INDEX(EUR!$N$5:$N$234,MATCH($AQ166,EUR!$D$5:$D$234,0))</f>
        <v>3M</v>
      </c>
      <c r="AT166" s="26">
        <f>INDEX(EUR!$O$5:$O$234,MATCH($AQ166,EUR!$D$5:$D$234,0))</f>
        <v>37120</v>
      </c>
      <c r="AU166" s="25"/>
      <c r="AV166" s="25">
        <f>INDEX(EUR!$H$5:$H$234,MATCH($AQ166,EUR!$D$5:$D$234,0))</f>
        <v>1</v>
      </c>
      <c r="AW166" s="25">
        <f>INDEX(EUR!$I$5:$I$234,MATCH($AQ166,EUR!$D$5:$D$234,0))</f>
        <v>1</v>
      </c>
      <c r="AX166" s="25">
        <f>INDEX(EUR!$J$5:$J$234,MATCH($AQ166,EUR!$D$5:$D$234,0))</f>
        <v>1</v>
      </c>
      <c r="AY166" s="25">
        <f>INDEX(EUR!$K$5:$K$234,MATCH($AQ166,EUR!$D$5:$D$234,0))</f>
        <v>1</v>
      </c>
      <c r="AZ166" s="25" t="str">
        <f>INDEX(EUR!$L$5:$L$234,MATCH($AQ166,EUR!$D$5:$D$234,0))</f>
        <v>MID</v>
      </c>
    </row>
    <row r="167" spans="42:52" x14ac:dyDescent="0.25">
      <c r="AP167" s="9" t="str">
        <f>INDEX(EUR!$C$5:$C$234,MATCH($AQ167,EUR!$D$5:$D$234,0))</f>
        <v>IRS</v>
      </c>
      <c r="AQ167" s="9" t="str">
        <f>EUR!$D161</f>
        <v>EURAB3E17Y=</v>
      </c>
      <c r="AR167" s="25" t="str">
        <f>INDEX(EUR!$B$5:$B$234,MATCH($AQ167,EUR!$D$5:$D$234,0))</f>
        <v>17Y</v>
      </c>
      <c r="AS167" s="25" t="str">
        <f>INDEX(EUR!$N$5:$N$234,MATCH($AQ167,EUR!$D$5:$D$234,0))</f>
        <v>3M</v>
      </c>
      <c r="AT167" s="26">
        <f>INDEX(EUR!$O$5:$O$234,MATCH($AQ167,EUR!$D$5:$D$234,0))</f>
        <v>37120</v>
      </c>
      <c r="AU167" s="25"/>
      <c r="AV167" s="25">
        <f>INDEX(EUR!$H$5:$H$234,MATCH($AQ167,EUR!$D$5:$D$234,0))</f>
        <v>1</v>
      </c>
      <c r="AW167" s="25">
        <f>INDEX(EUR!$I$5:$I$234,MATCH($AQ167,EUR!$D$5:$D$234,0))</f>
        <v>1</v>
      </c>
      <c r="AX167" s="25">
        <f>INDEX(EUR!$J$5:$J$234,MATCH($AQ167,EUR!$D$5:$D$234,0))</f>
        <v>1</v>
      </c>
      <c r="AY167" s="25">
        <f>INDEX(EUR!$K$5:$K$234,MATCH($AQ167,EUR!$D$5:$D$234,0))</f>
        <v>1</v>
      </c>
      <c r="AZ167" s="25" t="str">
        <f>INDEX(EUR!$L$5:$L$234,MATCH($AQ167,EUR!$D$5:$D$234,0))</f>
        <v>MID</v>
      </c>
    </row>
    <row r="168" spans="42:52" x14ac:dyDescent="0.25">
      <c r="AP168" s="9" t="str">
        <f>INDEX(EUR!$C$5:$C$234,MATCH($AQ168,EUR!$D$5:$D$234,0))</f>
        <v>IRS</v>
      </c>
      <c r="AQ168" s="9" t="str">
        <f>EUR!$D162</f>
        <v>EURAB3E18Y=</v>
      </c>
      <c r="AR168" s="25" t="str">
        <f>INDEX(EUR!$B$5:$B$234,MATCH($AQ168,EUR!$D$5:$D$234,0))</f>
        <v>18Y</v>
      </c>
      <c r="AS168" s="25" t="str">
        <f>INDEX(EUR!$N$5:$N$234,MATCH($AQ168,EUR!$D$5:$D$234,0))</f>
        <v>3M</v>
      </c>
      <c r="AT168" s="26">
        <f>INDEX(EUR!$O$5:$O$234,MATCH($AQ168,EUR!$D$5:$D$234,0))</f>
        <v>37120</v>
      </c>
      <c r="AU168" s="25"/>
      <c r="AV168" s="25">
        <f>INDEX(EUR!$H$5:$H$234,MATCH($AQ168,EUR!$D$5:$D$234,0))</f>
        <v>1</v>
      </c>
      <c r="AW168" s="25">
        <f>INDEX(EUR!$I$5:$I$234,MATCH($AQ168,EUR!$D$5:$D$234,0))</f>
        <v>1</v>
      </c>
      <c r="AX168" s="25">
        <f>INDEX(EUR!$J$5:$J$234,MATCH($AQ168,EUR!$D$5:$D$234,0))</f>
        <v>1</v>
      </c>
      <c r="AY168" s="25">
        <f>INDEX(EUR!$K$5:$K$234,MATCH($AQ168,EUR!$D$5:$D$234,0))</f>
        <v>1</v>
      </c>
      <c r="AZ168" s="25" t="str">
        <f>INDEX(EUR!$L$5:$L$234,MATCH($AQ168,EUR!$D$5:$D$234,0))</f>
        <v>MID</v>
      </c>
    </row>
    <row r="169" spans="42:52" x14ac:dyDescent="0.25">
      <c r="AP169" s="9" t="str">
        <f>INDEX(EUR!$C$5:$C$234,MATCH($AQ169,EUR!$D$5:$D$234,0))</f>
        <v>IRS</v>
      </c>
      <c r="AQ169" s="9" t="str">
        <f>EUR!$D163</f>
        <v>EURAB3E19Y=</v>
      </c>
      <c r="AR169" s="25" t="str">
        <f>INDEX(EUR!$B$5:$B$234,MATCH($AQ169,EUR!$D$5:$D$234,0))</f>
        <v>19Y</v>
      </c>
      <c r="AS169" s="25" t="str">
        <f>INDEX(EUR!$N$5:$N$234,MATCH($AQ169,EUR!$D$5:$D$234,0))</f>
        <v>3M</v>
      </c>
      <c r="AT169" s="26">
        <f>INDEX(EUR!$O$5:$O$234,MATCH($AQ169,EUR!$D$5:$D$234,0))</f>
        <v>37120</v>
      </c>
      <c r="AU169" s="25"/>
      <c r="AV169" s="25">
        <f>INDEX(EUR!$H$5:$H$234,MATCH($AQ169,EUR!$D$5:$D$234,0))</f>
        <v>1</v>
      </c>
      <c r="AW169" s="25">
        <f>INDEX(EUR!$I$5:$I$234,MATCH($AQ169,EUR!$D$5:$D$234,0))</f>
        <v>1</v>
      </c>
      <c r="AX169" s="25">
        <f>INDEX(EUR!$J$5:$J$234,MATCH($AQ169,EUR!$D$5:$D$234,0))</f>
        <v>1</v>
      </c>
      <c r="AY169" s="25">
        <f>INDEX(EUR!$K$5:$K$234,MATCH($AQ169,EUR!$D$5:$D$234,0))</f>
        <v>1</v>
      </c>
      <c r="AZ169" s="25" t="str">
        <f>INDEX(EUR!$L$5:$L$234,MATCH($AQ169,EUR!$D$5:$D$234,0))</f>
        <v>MID</v>
      </c>
    </row>
    <row r="170" spans="42:52" x14ac:dyDescent="0.25">
      <c r="AP170" s="9" t="str">
        <f>INDEX(EUR!$C$5:$C$234,MATCH($AQ170,EUR!$D$5:$D$234,0))</f>
        <v>IRS</v>
      </c>
      <c r="AQ170" s="9" t="str">
        <f>EUR!$D164</f>
        <v>EURAB3E20Y=</v>
      </c>
      <c r="AR170" s="25" t="str">
        <f>INDEX(EUR!$B$5:$B$234,MATCH($AQ170,EUR!$D$5:$D$234,0))</f>
        <v>20Y</v>
      </c>
      <c r="AS170" s="25" t="str">
        <f>INDEX(EUR!$N$5:$N$234,MATCH($AQ170,EUR!$D$5:$D$234,0))</f>
        <v>3M</v>
      </c>
      <c r="AT170" s="26">
        <f>INDEX(EUR!$O$5:$O$234,MATCH($AQ170,EUR!$D$5:$D$234,0))</f>
        <v>37120</v>
      </c>
      <c r="AU170" s="25"/>
      <c r="AV170" s="25">
        <f>INDEX(EUR!$H$5:$H$234,MATCH($AQ170,EUR!$D$5:$D$234,0))</f>
        <v>1</v>
      </c>
      <c r="AW170" s="25">
        <f>INDEX(EUR!$I$5:$I$234,MATCH($AQ170,EUR!$D$5:$D$234,0))</f>
        <v>1</v>
      </c>
      <c r="AX170" s="25">
        <f>INDEX(EUR!$J$5:$J$234,MATCH($AQ170,EUR!$D$5:$D$234,0))</f>
        <v>1</v>
      </c>
      <c r="AY170" s="25">
        <f>INDEX(EUR!$K$5:$K$234,MATCH($AQ170,EUR!$D$5:$D$234,0))</f>
        <v>1</v>
      </c>
      <c r="AZ170" s="25" t="str">
        <f>INDEX(EUR!$L$5:$L$234,MATCH($AQ170,EUR!$D$5:$D$234,0))</f>
        <v>MID</v>
      </c>
    </row>
    <row r="171" spans="42:52" x14ac:dyDescent="0.25">
      <c r="AP171" s="9" t="str">
        <f>INDEX(EUR!$C$5:$C$234,MATCH($AQ171,EUR!$D$5:$D$234,0))</f>
        <v>IRS</v>
      </c>
      <c r="AQ171" s="9" t="str">
        <f>EUR!$D165</f>
        <v>EURAB3E25Y=</v>
      </c>
      <c r="AR171" s="25" t="str">
        <f>INDEX(EUR!$B$5:$B$234,MATCH($AQ171,EUR!$D$5:$D$234,0))</f>
        <v>25Y</v>
      </c>
      <c r="AS171" s="25" t="str">
        <f>INDEX(EUR!$N$5:$N$234,MATCH($AQ171,EUR!$D$5:$D$234,0))</f>
        <v>3M</v>
      </c>
      <c r="AT171" s="26">
        <f>INDEX(EUR!$O$5:$O$234,MATCH($AQ171,EUR!$D$5:$D$234,0))</f>
        <v>37120</v>
      </c>
      <c r="AU171" s="25"/>
      <c r="AV171" s="25">
        <f>INDEX(EUR!$H$5:$H$234,MATCH($AQ171,EUR!$D$5:$D$234,0))</f>
        <v>1</v>
      </c>
      <c r="AW171" s="25">
        <f>INDEX(EUR!$I$5:$I$234,MATCH($AQ171,EUR!$D$5:$D$234,0))</f>
        <v>1</v>
      </c>
      <c r="AX171" s="25">
        <f>INDEX(EUR!$J$5:$J$234,MATCH($AQ171,EUR!$D$5:$D$234,0))</f>
        <v>1</v>
      </c>
      <c r="AY171" s="25">
        <f>INDEX(EUR!$K$5:$K$234,MATCH($AQ171,EUR!$D$5:$D$234,0))</f>
        <v>1</v>
      </c>
      <c r="AZ171" s="25" t="str">
        <f>INDEX(EUR!$L$5:$L$234,MATCH($AQ171,EUR!$D$5:$D$234,0))</f>
        <v>MID</v>
      </c>
    </row>
    <row r="172" spans="42:52" x14ac:dyDescent="0.25">
      <c r="AP172" s="9" t="str">
        <f>INDEX(EUR!$C$5:$C$234,MATCH($AQ172,EUR!$D$5:$D$234,0))</f>
        <v>IRS</v>
      </c>
      <c r="AQ172" s="9" t="str">
        <f>EUR!$D166</f>
        <v>EURAB3E30Y=</v>
      </c>
      <c r="AR172" s="25" t="str">
        <f>INDEX(EUR!$B$5:$B$234,MATCH($AQ172,EUR!$D$5:$D$234,0))</f>
        <v>30Y</v>
      </c>
      <c r="AS172" s="25" t="str">
        <f>INDEX(EUR!$N$5:$N$234,MATCH($AQ172,EUR!$D$5:$D$234,0))</f>
        <v>3M</v>
      </c>
      <c r="AT172" s="26">
        <f>INDEX(EUR!$O$5:$O$234,MATCH($AQ172,EUR!$D$5:$D$234,0))</f>
        <v>37120</v>
      </c>
      <c r="AU172" s="25"/>
      <c r="AV172" s="25">
        <f>INDEX(EUR!$H$5:$H$234,MATCH($AQ172,EUR!$D$5:$D$234,0))</f>
        <v>1</v>
      </c>
      <c r="AW172" s="25">
        <f>INDEX(EUR!$I$5:$I$234,MATCH($AQ172,EUR!$D$5:$D$234,0))</f>
        <v>1</v>
      </c>
      <c r="AX172" s="25">
        <f>INDEX(EUR!$J$5:$J$234,MATCH($AQ172,EUR!$D$5:$D$234,0))</f>
        <v>1</v>
      </c>
      <c r="AY172" s="25">
        <f>INDEX(EUR!$K$5:$K$234,MATCH($AQ172,EUR!$D$5:$D$234,0))</f>
        <v>1</v>
      </c>
      <c r="AZ172" s="25" t="str">
        <f>INDEX(EUR!$L$5:$L$234,MATCH($AQ172,EUR!$D$5:$D$234,0))</f>
        <v>MID</v>
      </c>
    </row>
    <row r="173" spans="42:52" x14ac:dyDescent="0.25">
      <c r="AP173" s="9" t="str">
        <f>INDEX(EUR!$C$5:$C$234,MATCH($AQ173,EUR!$D$5:$D$234,0))</f>
        <v>IRS</v>
      </c>
      <c r="AQ173" s="9" t="str">
        <f>EUR!$D167</f>
        <v>EURAB3E40Y=</v>
      </c>
      <c r="AR173" s="25" t="str">
        <f>INDEX(EUR!$B$5:$B$234,MATCH($AQ173,EUR!$D$5:$D$234,0))</f>
        <v>40Y</v>
      </c>
      <c r="AS173" s="25" t="str">
        <f>INDEX(EUR!$N$5:$N$234,MATCH($AQ173,EUR!$D$5:$D$234,0))</f>
        <v>3M</v>
      </c>
      <c r="AT173" s="26">
        <f>INDEX(EUR!$O$5:$O$234,MATCH($AQ173,EUR!$D$5:$D$234,0))</f>
        <v>40599</v>
      </c>
      <c r="AU173" s="25"/>
      <c r="AV173" s="25">
        <f>INDEX(EUR!$H$5:$H$234,MATCH($AQ173,EUR!$D$5:$D$234,0))</f>
        <v>1</v>
      </c>
      <c r="AW173" s="25">
        <f>INDEX(EUR!$I$5:$I$234,MATCH($AQ173,EUR!$D$5:$D$234,0))</f>
        <v>1</v>
      </c>
      <c r="AX173" s="25">
        <f>INDEX(EUR!$J$5:$J$234,MATCH($AQ173,EUR!$D$5:$D$234,0))</f>
        <v>1</v>
      </c>
      <c r="AY173" s="25">
        <f>INDEX(EUR!$K$5:$K$234,MATCH($AQ173,EUR!$D$5:$D$234,0))</f>
        <v>1</v>
      </c>
      <c r="AZ173" s="25" t="str">
        <f>INDEX(EUR!$L$5:$L$234,MATCH($AQ173,EUR!$D$5:$D$234,0))</f>
        <v>MID</v>
      </c>
    </row>
    <row r="174" spans="42:52" x14ac:dyDescent="0.25">
      <c r="AP174" s="9" t="str">
        <f>INDEX(EUR!$C$5:$C$234,MATCH($AQ174,EUR!$D$5:$D$234,0))</f>
        <v>IRS</v>
      </c>
      <c r="AQ174" s="9" t="str">
        <f>EUR!$D168</f>
        <v>EURAB3E50Y=</v>
      </c>
      <c r="AR174" s="25" t="str">
        <f>INDEX(EUR!$B$5:$B$234,MATCH($AQ174,EUR!$D$5:$D$234,0))</f>
        <v>50Y</v>
      </c>
      <c r="AS174" s="25" t="str">
        <f>INDEX(EUR!$N$5:$N$234,MATCH($AQ174,EUR!$D$5:$D$234,0))</f>
        <v>3M</v>
      </c>
      <c r="AT174" s="26">
        <f>INDEX(EUR!$O$5:$O$234,MATCH($AQ174,EUR!$D$5:$D$234,0))</f>
        <v>40602</v>
      </c>
      <c r="AU174" s="25"/>
      <c r="AV174" s="25">
        <f>INDEX(EUR!$H$5:$H$234,MATCH($AQ174,EUR!$D$5:$D$234,0))</f>
        <v>1</v>
      </c>
      <c r="AW174" s="25">
        <f>INDEX(EUR!$I$5:$I$234,MATCH($AQ174,EUR!$D$5:$D$234,0))</f>
        <v>1</v>
      </c>
      <c r="AX174" s="25">
        <f>INDEX(EUR!$J$5:$J$234,MATCH($AQ174,EUR!$D$5:$D$234,0))</f>
        <v>1</v>
      </c>
      <c r="AY174" s="25">
        <f>INDEX(EUR!$K$5:$K$234,MATCH($AQ174,EUR!$D$5:$D$234,0))</f>
        <v>1</v>
      </c>
      <c r="AZ174" s="25" t="str">
        <f>INDEX(EUR!$L$5:$L$234,MATCH($AQ174,EUR!$D$5:$D$234,0))</f>
        <v>MID</v>
      </c>
    </row>
  </sheetData>
  <autoFilter ref="B4:M63" xr:uid="{92E6433F-D20F-47B4-A7E7-089CC03C1490}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ED31-21C4-4298-9FEA-EC7932883D70}">
  <dimension ref="A1:B455"/>
  <sheetViews>
    <sheetView workbookViewId="0"/>
  </sheetViews>
  <sheetFormatPr defaultRowHeight="15" x14ac:dyDescent="0.25"/>
  <cols>
    <col min="1" max="1" width="18.7109375" bestFit="1" customWidth="1"/>
    <col min="2" max="2" width="11.42578125" bestFit="1" customWidth="1"/>
    <col min="3" max="3" width="4.7109375" bestFit="1" customWidth="1"/>
    <col min="4" max="4" width="5.7109375" bestFit="1" customWidth="1"/>
    <col min="5" max="5" width="4.85546875" bestFit="1" customWidth="1"/>
    <col min="6" max="6" width="4.140625" bestFit="1" customWidth="1"/>
    <col min="7" max="7" width="4.85546875" bestFit="1" customWidth="1"/>
    <col min="8" max="8" width="4.140625" bestFit="1" customWidth="1"/>
    <col min="9" max="9" width="4.85546875" bestFit="1" customWidth="1"/>
    <col min="10" max="10" width="4.140625" bestFit="1" customWidth="1"/>
    <col min="11" max="11" width="4.85546875" bestFit="1" customWidth="1"/>
    <col min="12" max="12" width="4.140625" bestFit="1" customWidth="1"/>
    <col min="13" max="13" width="4.85546875" bestFit="1" customWidth="1"/>
    <col min="14" max="14" width="4.140625" bestFit="1" customWidth="1"/>
    <col min="15" max="15" width="4.85546875" bestFit="1" customWidth="1"/>
    <col min="16" max="16" width="4.140625" bestFit="1" customWidth="1"/>
    <col min="17" max="17" width="4.85546875" bestFit="1" customWidth="1"/>
    <col min="18" max="18" width="4.140625" bestFit="1" customWidth="1"/>
    <col min="19" max="19" width="4.85546875" bestFit="1" customWidth="1"/>
    <col min="20" max="20" width="4.140625" bestFit="1" customWidth="1"/>
    <col min="21" max="21" width="4.85546875" bestFit="1" customWidth="1"/>
    <col min="22" max="22" width="4.140625" bestFit="1" customWidth="1"/>
    <col min="23" max="23" width="4.85546875" bestFit="1" customWidth="1"/>
    <col min="24" max="24" width="4.140625" bestFit="1" customWidth="1"/>
    <col min="25" max="25" width="3.85546875" bestFit="1" customWidth="1"/>
    <col min="26" max="26" width="4" bestFit="1" customWidth="1"/>
    <col min="27" max="27" width="3.140625" bestFit="1" customWidth="1"/>
    <col min="28" max="28" width="5.7109375" bestFit="1" customWidth="1"/>
    <col min="29" max="29" width="4.7109375" bestFit="1" customWidth="1"/>
    <col min="30" max="30" width="5.7109375" bestFit="1" customWidth="1"/>
    <col min="31" max="31" width="4.85546875" bestFit="1" customWidth="1"/>
    <col min="32" max="32" width="4.140625" bestFit="1" customWidth="1"/>
    <col min="33" max="33" width="4.85546875" bestFit="1" customWidth="1"/>
    <col min="34" max="34" width="4.140625" bestFit="1" customWidth="1"/>
    <col min="35" max="35" width="4.85546875" bestFit="1" customWidth="1"/>
    <col min="36" max="36" width="4.140625" bestFit="1" customWidth="1"/>
    <col min="37" max="37" width="4.85546875" bestFit="1" customWidth="1"/>
    <col min="38" max="39" width="4.140625" bestFit="1" customWidth="1"/>
    <col min="40" max="40" width="4.85546875" bestFit="1" customWidth="1"/>
    <col min="41" max="41" width="4.140625" bestFit="1" customWidth="1"/>
    <col min="42" max="42" width="4.85546875" bestFit="1" customWidth="1"/>
    <col min="43" max="43" width="4.140625" bestFit="1" customWidth="1"/>
    <col min="44" max="44" width="4.85546875" bestFit="1" customWidth="1"/>
    <col min="45" max="45" width="4.140625" bestFit="1" customWidth="1"/>
    <col min="46" max="46" width="4.85546875" bestFit="1" customWidth="1"/>
    <col min="47" max="47" width="4.140625" bestFit="1" customWidth="1"/>
    <col min="48" max="48" width="4.85546875" bestFit="1" customWidth="1"/>
    <col min="49" max="49" width="4.140625" bestFit="1" customWidth="1"/>
    <col min="50" max="50" width="3.85546875" bestFit="1" customWidth="1"/>
    <col min="51" max="51" width="4" bestFit="1" customWidth="1"/>
    <col min="52" max="52" width="3.140625" bestFit="1" customWidth="1"/>
    <col min="53" max="53" width="5.7109375" bestFit="1" customWidth="1"/>
    <col min="54" max="54" width="4.85546875" bestFit="1" customWidth="1"/>
    <col min="55" max="55" width="4.140625" bestFit="1" customWidth="1"/>
    <col min="56" max="60" width="4.85546875" bestFit="1" customWidth="1"/>
    <col min="61" max="61" width="3.85546875" bestFit="1" customWidth="1"/>
    <col min="62" max="62" width="4" bestFit="1" customWidth="1"/>
    <col min="63" max="63" width="3.140625" bestFit="1" customWidth="1"/>
    <col min="64" max="64" width="4.140625" bestFit="1" customWidth="1"/>
    <col min="65" max="65" width="3.85546875" bestFit="1" customWidth="1"/>
    <col min="66" max="66" width="3.140625" bestFit="1" customWidth="1"/>
    <col min="67" max="67" width="4.140625" bestFit="1" customWidth="1"/>
    <col min="68" max="68" width="3.85546875" bestFit="1" customWidth="1"/>
    <col min="69" max="69" width="3.140625" bestFit="1" customWidth="1"/>
    <col min="70" max="70" width="3.85546875" bestFit="1" customWidth="1"/>
    <col min="71" max="71" width="3.140625" bestFit="1" customWidth="1"/>
    <col min="72" max="72" width="3.85546875" bestFit="1" customWidth="1"/>
    <col min="73" max="73" width="3.140625" bestFit="1" customWidth="1"/>
    <col min="74" max="74" width="3.85546875" bestFit="1" customWidth="1"/>
    <col min="75" max="75" width="3.140625" bestFit="1" customWidth="1"/>
    <col min="76" max="76" width="3.85546875" bestFit="1" customWidth="1"/>
    <col min="77" max="77" width="3.140625" bestFit="1" customWidth="1"/>
    <col min="78" max="78" width="3.85546875" bestFit="1" customWidth="1"/>
    <col min="79" max="79" width="4" bestFit="1" customWidth="1"/>
    <col min="80" max="80" width="3.42578125" bestFit="1" customWidth="1"/>
    <col min="81" max="81" width="11.28515625" bestFit="1" customWidth="1"/>
    <col min="82" max="85" width="13.28515625" bestFit="1" customWidth="1"/>
    <col min="86" max="86" width="14" bestFit="1" customWidth="1"/>
    <col min="87" max="88" width="13.28515625" bestFit="1" customWidth="1"/>
    <col min="89" max="89" width="12.140625" bestFit="1" customWidth="1"/>
    <col min="90" max="91" width="13.28515625" bestFit="1" customWidth="1"/>
    <col min="92" max="92" width="12.140625" bestFit="1" customWidth="1"/>
    <col min="93" max="93" width="13.28515625" bestFit="1" customWidth="1"/>
    <col min="94" max="94" width="12.140625" bestFit="1" customWidth="1"/>
    <col min="95" max="95" width="13.28515625" bestFit="1" customWidth="1"/>
    <col min="96" max="96" width="12.140625" bestFit="1" customWidth="1"/>
    <col min="97" max="97" width="13.28515625" bestFit="1" customWidth="1"/>
    <col min="98" max="101" width="12.140625" bestFit="1" customWidth="1"/>
    <col min="102" max="102" width="12.85546875" bestFit="1" customWidth="1"/>
    <col min="103" max="103" width="12.140625" bestFit="1" customWidth="1"/>
    <col min="104" max="111" width="13.28515625" bestFit="1" customWidth="1"/>
    <col min="112" max="112" width="14" bestFit="1" customWidth="1"/>
    <col min="113" max="114" width="13.28515625" bestFit="1" customWidth="1"/>
    <col min="115" max="115" width="12.140625" bestFit="1" customWidth="1"/>
    <col min="116" max="125" width="13.28515625" bestFit="1" customWidth="1"/>
    <col min="126" max="126" width="12.140625" bestFit="1" customWidth="1"/>
    <col min="127" max="127" width="13.28515625" bestFit="1" customWidth="1"/>
    <col min="128" max="128" width="12.140625" bestFit="1" customWidth="1"/>
    <col min="129" max="129" width="13.28515625" bestFit="1" customWidth="1"/>
    <col min="130" max="130" width="12.140625" bestFit="1" customWidth="1"/>
    <col min="131" max="131" width="13.28515625" bestFit="1" customWidth="1"/>
    <col min="132" max="136" width="12.140625" bestFit="1" customWidth="1"/>
    <col min="137" max="137" width="12.85546875" bestFit="1" customWidth="1"/>
    <col min="138" max="145" width="13.7109375" bestFit="1" customWidth="1"/>
    <col min="146" max="146" width="13.42578125" bestFit="1" customWidth="1"/>
    <col min="147" max="147" width="12.5703125" bestFit="1" customWidth="1"/>
    <col min="148" max="150" width="13.42578125" bestFit="1" customWidth="1"/>
    <col min="151" max="151" width="12.28515625" bestFit="1" customWidth="1"/>
    <col min="152" max="152" width="11.5703125" bestFit="1" customWidth="1"/>
    <col min="153" max="153" width="12.5703125" bestFit="1" customWidth="1"/>
    <col min="154" max="154" width="13.42578125" bestFit="1" customWidth="1"/>
    <col min="155" max="155" width="12.5703125" bestFit="1" customWidth="1"/>
    <col min="156" max="156" width="12.28515625" bestFit="1" customWidth="1"/>
    <col min="157" max="157" width="12.42578125" bestFit="1" customWidth="1"/>
    <col min="158" max="158" width="11.5703125" bestFit="1" customWidth="1"/>
    <col min="159" max="159" width="12.5703125" bestFit="1" customWidth="1"/>
    <col min="160" max="160" width="12.28515625" bestFit="1" customWidth="1"/>
    <col min="161" max="161" width="12.42578125" bestFit="1" customWidth="1"/>
    <col min="162" max="162" width="11.5703125" bestFit="1" customWidth="1"/>
    <col min="163" max="163" width="12.28515625" bestFit="1" customWidth="1"/>
    <col min="164" max="164" width="11.5703125" bestFit="1" customWidth="1"/>
    <col min="165" max="165" width="12.28515625" bestFit="1" customWidth="1"/>
    <col min="166" max="166" width="11.5703125" bestFit="1" customWidth="1"/>
    <col min="167" max="167" width="12.28515625" bestFit="1" customWidth="1"/>
    <col min="168" max="168" width="11.5703125" bestFit="1" customWidth="1"/>
    <col min="169" max="169" width="12.28515625" bestFit="1" customWidth="1"/>
    <col min="170" max="170" width="11.5703125" bestFit="1" customWidth="1"/>
    <col min="171" max="171" width="12.28515625" bestFit="1" customWidth="1"/>
    <col min="172" max="172" width="11.5703125" bestFit="1" customWidth="1"/>
    <col min="173" max="173" width="12.28515625" bestFit="1" customWidth="1"/>
    <col min="174" max="174" width="11.5703125" bestFit="1" customWidth="1"/>
    <col min="175" max="175" width="12.42578125" bestFit="1" customWidth="1"/>
    <col min="176" max="176" width="14.140625" bestFit="1" customWidth="1"/>
    <col min="177" max="177" width="13.42578125" bestFit="1" customWidth="1"/>
    <col min="178" max="179" width="14.140625" bestFit="1" customWidth="1"/>
    <col min="180" max="180" width="14.28515625" bestFit="1" customWidth="1"/>
    <col min="181" max="182" width="12.5703125" bestFit="1" customWidth="1"/>
    <col min="183" max="183" width="11.85546875" bestFit="1" customWidth="1"/>
    <col min="184" max="184" width="12.5703125" bestFit="1" customWidth="1"/>
    <col min="185" max="185" width="11.7109375" bestFit="1" customWidth="1"/>
    <col min="186" max="186" width="11.5703125" bestFit="1" customWidth="1"/>
    <col min="187" max="188" width="9.85546875" bestFit="1" customWidth="1"/>
    <col min="189" max="189" width="11" bestFit="1" customWidth="1"/>
    <col min="190" max="190" width="10.85546875" bestFit="1" customWidth="1"/>
    <col min="191" max="191" width="11.7109375" bestFit="1" customWidth="1"/>
    <col min="192" max="192" width="11.5703125" bestFit="1" customWidth="1"/>
    <col min="193" max="193" width="11.7109375" bestFit="1" customWidth="1"/>
    <col min="194" max="195" width="9.85546875" bestFit="1" customWidth="1"/>
    <col min="196" max="196" width="10.85546875" bestFit="1" customWidth="1"/>
    <col min="197" max="197" width="11.7109375" bestFit="1" customWidth="1"/>
    <col min="198" max="198" width="11.5703125" bestFit="1" customWidth="1"/>
    <col min="199" max="200" width="9.85546875" bestFit="1" customWidth="1"/>
    <col min="201" max="201" width="10.85546875" bestFit="1" customWidth="1"/>
    <col min="202" max="202" width="11.5703125" bestFit="1" customWidth="1"/>
    <col min="203" max="203" width="10.85546875" bestFit="1" customWidth="1"/>
    <col min="204" max="204" width="9.85546875" bestFit="1" customWidth="1"/>
    <col min="205" max="205" width="11.5703125" bestFit="1" customWidth="1"/>
    <col min="206" max="206" width="10.85546875" bestFit="1" customWidth="1"/>
    <col min="207" max="207" width="9.85546875" bestFit="1" customWidth="1"/>
    <col min="208" max="208" width="11.7109375" bestFit="1" customWidth="1"/>
    <col min="209" max="209" width="11.5703125" bestFit="1" customWidth="1"/>
    <col min="210" max="210" width="10.85546875" bestFit="1" customWidth="1"/>
    <col min="211" max="211" width="9.85546875" bestFit="1" customWidth="1"/>
    <col min="212" max="212" width="11.5703125" bestFit="1" customWidth="1"/>
    <col min="213" max="213" width="10.85546875" bestFit="1" customWidth="1"/>
    <col min="214" max="214" width="11.5703125" bestFit="1" customWidth="1"/>
    <col min="215" max="216" width="10.85546875" bestFit="1" customWidth="1"/>
    <col min="217" max="217" width="11.5703125" bestFit="1" customWidth="1"/>
    <col min="218" max="218" width="10.85546875" bestFit="1" customWidth="1"/>
    <col min="219" max="219" width="11.7109375" bestFit="1" customWidth="1"/>
    <col min="220" max="222" width="12.85546875" bestFit="1" customWidth="1"/>
    <col min="223" max="223" width="11.85546875" bestFit="1" customWidth="1"/>
    <col min="224" max="225" width="12.85546875" bestFit="1" customWidth="1"/>
    <col min="226" max="226" width="11.85546875" bestFit="1" customWidth="1"/>
    <col min="227" max="227" width="12.85546875" bestFit="1" customWidth="1"/>
    <col min="228" max="228" width="11.85546875" bestFit="1" customWidth="1"/>
    <col min="229" max="229" width="12.85546875" bestFit="1" customWidth="1"/>
    <col min="230" max="230" width="11.85546875" bestFit="1" customWidth="1"/>
    <col min="231" max="231" width="12.85546875" bestFit="1" customWidth="1"/>
    <col min="232" max="237" width="11.85546875" bestFit="1" customWidth="1"/>
    <col min="238" max="238" width="11.7109375" bestFit="1" customWidth="1"/>
    <col min="239" max="239" width="9" bestFit="1" customWidth="1"/>
    <col min="240" max="242" width="10" bestFit="1" customWidth="1"/>
    <col min="243" max="254" width="9" bestFit="1" customWidth="1"/>
    <col min="255" max="255" width="13.140625" bestFit="1" customWidth="1"/>
    <col min="256" max="257" width="14.140625" bestFit="1" customWidth="1"/>
    <col min="258" max="265" width="13.140625" bestFit="1" customWidth="1"/>
    <col min="266" max="269" width="12.140625" bestFit="1" customWidth="1"/>
    <col min="270" max="270" width="12.28515625" bestFit="1" customWidth="1"/>
    <col min="271" max="271" width="8.140625" bestFit="1" customWidth="1"/>
    <col min="275" max="282" width="8.140625" bestFit="1" customWidth="1"/>
    <col min="283" max="285" width="12.7109375" bestFit="1" customWidth="1"/>
    <col min="286" max="286" width="13.5703125" bestFit="1" customWidth="1"/>
    <col min="287" max="287" width="11.7109375" bestFit="1" customWidth="1"/>
    <col min="288" max="288" width="12.7109375" bestFit="1" customWidth="1"/>
    <col min="289" max="289" width="11.7109375" bestFit="1" customWidth="1"/>
    <col min="290" max="290" width="12.7109375" bestFit="1" customWidth="1"/>
    <col min="291" max="297" width="11.7109375" bestFit="1" customWidth="1"/>
    <col min="298" max="300" width="15" bestFit="1" customWidth="1"/>
    <col min="301" max="301" width="14.7109375" bestFit="1" customWidth="1"/>
    <col min="302" max="302" width="14" bestFit="1" customWidth="1"/>
    <col min="303" max="304" width="15" bestFit="1" customWidth="1"/>
    <col min="305" max="305" width="14.7109375" bestFit="1" customWidth="1"/>
    <col min="306" max="306" width="14" bestFit="1" customWidth="1"/>
    <col min="307" max="307" width="15" bestFit="1" customWidth="1"/>
    <col min="308" max="308" width="14.7109375" bestFit="1" customWidth="1"/>
    <col min="309" max="311" width="14" bestFit="1" customWidth="1"/>
    <col min="312" max="312" width="14.7109375" bestFit="1" customWidth="1"/>
    <col min="313" max="315" width="14" bestFit="1" customWidth="1"/>
    <col min="316" max="316" width="14.7109375" bestFit="1" customWidth="1"/>
    <col min="317" max="317" width="14" bestFit="1" customWidth="1"/>
    <col min="318" max="318" width="13.5703125" bestFit="1" customWidth="1"/>
    <col min="319" max="319" width="13.7109375" bestFit="1" customWidth="1"/>
    <col min="320" max="322" width="13.5703125" bestFit="1" customWidth="1"/>
    <col min="323" max="323" width="13.140625" bestFit="1" customWidth="1"/>
    <col min="324" max="324" width="16.85546875" bestFit="1" customWidth="1"/>
    <col min="325" max="325" width="16.140625" bestFit="1" customWidth="1"/>
    <col min="326" max="326" width="16.85546875" bestFit="1" customWidth="1"/>
    <col min="327" max="328" width="11.85546875" bestFit="1" customWidth="1"/>
    <col min="329" max="329" width="16.140625" bestFit="1" customWidth="1"/>
    <col min="330" max="330" width="16.85546875" bestFit="1" customWidth="1"/>
    <col min="331" max="331" width="11.85546875" bestFit="1" customWidth="1"/>
    <col min="332" max="332" width="16.140625" bestFit="1" customWidth="1"/>
    <col min="333" max="333" width="16.85546875" bestFit="1" customWidth="1"/>
    <col min="334" max="335" width="11.85546875" bestFit="1" customWidth="1"/>
    <col min="336" max="336" width="11.7109375" bestFit="1" customWidth="1"/>
    <col min="337" max="337" width="15.85546875" bestFit="1" customWidth="1"/>
    <col min="338" max="339" width="9.85546875" bestFit="1" customWidth="1"/>
    <col min="340" max="340" width="11" bestFit="1" customWidth="1"/>
    <col min="341" max="341" width="15.140625" bestFit="1" customWidth="1"/>
    <col min="342" max="342" width="16.140625" bestFit="1" customWidth="1"/>
    <col min="343" max="343" width="16.85546875" bestFit="1" customWidth="1"/>
    <col min="344" max="344" width="16.140625" bestFit="1" customWidth="1"/>
    <col min="345" max="345" width="11.7109375" bestFit="1" customWidth="1"/>
    <col min="346" max="346" width="15.85546875" bestFit="1" customWidth="1"/>
    <col min="347" max="348" width="9.85546875" bestFit="1" customWidth="1"/>
    <col min="349" max="349" width="15.140625" bestFit="1" customWidth="1"/>
    <col min="350" max="350" width="16.140625" bestFit="1" customWidth="1"/>
    <col min="351" max="351" width="11.7109375" bestFit="1" customWidth="1"/>
    <col min="352" max="352" width="15.85546875" bestFit="1" customWidth="1"/>
    <col min="353" max="354" width="9.85546875" bestFit="1" customWidth="1"/>
    <col min="355" max="355" width="15.140625" bestFit="1" customWidth="1"/>
    <col min="356" max="356" width="16.140625" bestFit="1" customWidth="1"/>
    <col min="357" max="357" width="15.85546875" bestFit="1" customWidth="1"/>
    <col min="358" max="358" width="10.85546875" bestFit="1" customWidth="1"/>
    <col min="359" max="359" width="9.85546875" bestFit="1" customWidth="1"/>
    <col min="360" max="360" width="15.140625" bestFit="1" customWidth="1"/>
    <col min="361" max="361" width="15.85546875" bestFit="1" customWidth="1"/>
    <col min="362" max="362" width="10.85546875" bestFit="1" customWidth="1"/>
    <col min="363" max="363" width="9.85546875" bestFit="1" customWidth="1"/>
    <col min="364" max="364" width="15.140625" bestFit="1" customWidth="1"/>
    <col min="365" max="365" width="11.7109375" bestFit="1" customWidth="1"/>
    <col min="366" max="366" width="15.85546875" bestFit="1" customWidth="1"/>
    <col min="367" max="367" width="10.85546875" bestFit="1" customWidth="1"/>
    <col min="368" max="368" width="9.85546875" bestFit="1" customWidth="1"/>
    <col min="369" max="369" width="15.140625" bestFit="1" customWidth="1"/>
    <col min="370" max="370" width="15.85546875" bestFit="1" customWidth="1"/>
    <col min="371" max="371" width="10.85546875" bestFit="1" customWidth="1"/>
    <col min="372" max="372" width="15.140625" bestFit="1" customWidth="1"/>
    <col min="373" max="373" width="15.85546875" bestFit="1" customWidth="1"/>
    <col min="374" max="374" width="10.85546875" bestFit="1" customWidth="1"/>
    <col min="375" max="375" width="15.140625" bestFit="1" customWidth="1"/>
    <col min="376" max="376" width="15.85546875" bestFit="1" customWidth="1"/>
    <col min="377" max="378" width="10.85546875" bestFit="1" customWidth="1"/>
    <col min="379" max="379" width="15.140625" bestFit="1" customWidth="1"/>
    <col min="380" max="382" width="14" bestFit="1" customWidth="1"/>
    <col min="383" max="383" width="12.85546875" bestFit="1" customWidth="1"/>
    <col min="384" max="385" width="14" bestFit="1" customWidth="1"/>
    <col min="386" max="386" width="12.85546875" bestFit="1" customWidth="1"/>
    <col min="387" max="387" width="14" bestFit="1" customWidth="1"/>
    <col min="388" max="388" width="12.85546875" bestFit="1" customWidth="1"/>
    <col min="389" max="389" width="14" bestFit="1" customWidth="1"/>
    <col min="390" max="390" width="12.85546875" bestFit="1" customWidth="1"/>
    <col min="391" max="391" width="14" bestFit="1" customWidth="1"/>
    <col min="392" max="396" width="12.85546875" bestFit="1" customWidth="1"/>
    <col min="397" max="397" width="11.7109375" bestFit="1" customWidth="1"/>
    <col min="398" max="398" width="10.28515625" bestFit="1" customWidth="1"/>
    <col min="399" max="399" width="19.140625" bestFit="1" customWidth="1"/>
    <col min="400" max="400" width="18.42578125" bestFit="1" customWidth="1"/>
    <col min="401" max="401" width="19.140625" bestFit="1" customWidth="1"/>
    <col min="402" max="402" width="18.42578125" bestFit="1" customWidth="1"/>
    <col min="403" max="405" width="19.140625" bestFit="1" customWidth="1"/>
    <col min="406" max="406" width="18.42578125" bestFit="1" customWidth="1"/>
    <col min="407" max="410" width="19.140625" bestFit="1" customWidth="1"/>
    <col min="411" max="411" width="18.140625" bestFit="1" customWidth="1"/>
    <col min="412" max="412" width="17.42578125" bestFit="1" customWidth="1"/>
    <col min="413" max="413" width="19.140625" bestFit="1" customWidth="1"/>
    <col min="414" max="414" width="18.42578125" bestFit="1" customWidth="1"/>
    <col min="415" max="418" width="19.140625" bestFit="1" customWidth="1"/>
    <col min="419" max="419" width="18.42578125" bestFit="1" customWidth="1"/>
    <col min="420" max="423" width="19.140625" bestFit="1" customWidth="1"/>
    <col min="424" max="424" width="18.140625" bestFit="1" customWidth="1"/>
    <col min="425" max="425" width="18.28515625" bestFit="1" customWidth="1"/>
    <col min="426" max="426" width="17.42578125" bestFit="1" customWidth="1"/>
    <col min="427" max="427" width="19.140625" bestFit="1" customWidth="1"/>
    <col min="428" max="428" width="18.42578125" bestFit="1" customWidth="1"/>
    <col min="429" max="433" width="19.140625" bestFit="1" customWidth="1"/>
    <col min="434" max="434" width="18.140625" bestFit="1" customWidth="1"/>
    <col min="435" max="435" width="18.28515625" bestFit="1" customWidth="1"/>
    <col min="436" max="436" width="17.42578125" bestFit="1" customWidth="1"/>
    <col min="437" max="437" width="18.42578125" bestFit="1" customWidth="1"/>
    <col min="438" max="438" width="18.140625" bestFit="1" customWidth="1"/>
    <col min="439" max="439" width="17.42578125" bestFit="1" customWidth="1"/>
    <col min="440" max="440" width="18.42578125" bestFit="1" customWidth="1"/>
    <col min="441" max="441" width="18.140625" bestFit="1" customWidth="1"/>
    <col min="442" max="442" width="17.42578125" bestFit="1" customWidth="1"/>
    <col min="443" max="443" width="18.140625" bestFit="1" customWidth="1"/>
    <col min="444" max="444" width="17.42578125" bestFit="1" customWidth="1"/>
    <col min="445" max="445" width="18.140625" bestFit="1" customWidth="1"/>
    <col min="446" max="446" width="17.42578125" bestFit="1" customWidth="1"/>
    <col min="447" max="447" width="18.140625" bestFit="1" customWidth="1"/>
    <col min="448" max="448" width="17.42578125" bestFit="1" customWidth="1"/>
    <col min="449" max="449" width="18.140625" bestFit="1" customWidth="1"/>
    <col min="450" max="450" width="17.42578125" bestFit="1" customWidth="1"/>
    <col min="451" max="451" width="18.28515625" bestFit="1" customWidth="1"/>
    <col min="452" max="452" width="11.85546875" bestFit="1" customWidth="1"/>
    <col min="453" max="453" width="11.28515625" bestFit="1" customWidth="1"/>
  </cols>
  <sheetData>
    <row r="1" spans="1:2" x14ac:dyDescent="0.25">
      <c r="A1" s="34" t="s">
        <v>661</v>
      </c>
      <c r="B1" t="s">
        <v>52</v>
      </c>
    </row>
    <row r="3" spans="1:2" x14ac:dyDescent="0.25">
      <c r="A3" s="34" t="s">
        <v>658</v>
      </c>
      <c r="B3" t="s">
        <v>660</v>
      </c>
    </row>
    <row r="4" spans="1:2" x14ac:dyDescent="0.25">
      <c r="A4" s="22" t="s">
        <v>361</v>
      </c>
      <c r="B4" s="35">
        <v>0</v>
      </c>
    </row>
    <row r="5" spans="1:2" x14ac:dyDescent="0.25">
      <c r="A5" s="22" t="s">
        <v>366</v>
      </c>
      <c r="B5" s="35">
        <v>0</v>
      </c>
    </row>
    <row r="6" spans="1:2" x14ac:dyDescent="0.25">
      <c r="A6" s="22" t="s">
        <v>362</v>
      </c>
      <c r="B6" s="35">
        <v>0</v>
      </c>
    </row>
    <row r="7" spans="1:2" x14ac:dyDescent="0.25">
      <c r="A7" s="22" t="s">
        <v>360</v>
      </c>
      <c r="B7" s="35">
        <v>0</v>
      </c>
    </row>
    <row r="8" spans="1:2" x14ac:dyDescent="0.25">
      <c r="A8" s="22" t="s">
        <v>363</v>
      </c>
      <c r="B8" s="35">
        <v>0</v>
      </c>
    </row>
    <row r="9" spans="1:2" x14ac:dyDescent="0.25">
      <c r="A9" s="22" t="s">
        <v>364</v>
      </c>
      <c r="B9" s="35">
        <v>0</v>
      </c>
    </row>
    <row r="10" spans="1:2" x14ac:dyDescent="0.25">
      <c r="A10" s="22" t="s">
        <v>365</v>
      </c>
      <c r="B10" s="35">
        <v>0</v>
      </c>
    </row>
    <row r="11" spans="1:2" x14ac:dyDescent="0.25">
      <c r="A11" s="22" t="s">
        <v>359</v>
      </c>
      <c r="B11" s="35">
        <v>0</v>
      </c>
    </row>
    <row r="12" spans="1:2" x14ac:dyDescent="0.25">
      <c r="A12" s="22" t="s">
        <v>332</v>
      </c>
      <c r="B12" s="35">
        <v>0</v>
      </c>
    </row>
    <row r="13" spans="1:2" x14ac:dyDescent="0.25">
      <c r="A13" s="22" t="s">
        <v>341</v>
      </c>
      <c r="B13" s="35">
        <v>0</v>
      </c>
    </row>
    <row r="14" spans="1:2" x14ac:dyDescent="0.25">
      <c r="A14" s="22" t="s">
        <v>333</v>
      </c>
      <c r="B14" s="35">
        <v>0</v>
      </c>
    </row>
    <row r="15" spans="1:2" x14ac:dyDescent="0.25">
      <c r="A15" s="22" t="s">
        <v>334</v>
      </c>
      <c r="B15" s="35">
        <v>0</v>
      </c>
    </row>
    <row r="16" spans="1:2" x14ac:dyDescent="0.25">
      <c r="A16" s="22" t="s">
        <v>335</v>
      </c>
      <c r="B16" s="35">
        <v>0</v>
      </c>
    </row>
    <row r="17" spans="1:2" x14ac:dyDescent="0.25">
      <c r="A17" s="22" t="s">
        <v>336</v>
      </c>
      <c r="B17" s="35">
        <v>0</v>
      </c>
    </row>
    <row r="18" spans="1:2" x14ac:dyDescent="0.25">
      <c r="A18" s="22" t="s">
        <v>337</v>
      </c>
      <c r="B18" s="35">
        <v>0</v>
      </c>
    </row>
    <row r="19" spans="1:2" x14ac:dyDescent="0.25">
      <c r="A19" s="22" t="s">
        <v>338</v>
      </c>
      <c r="B19" s="35">
        <v>0</v>
      </c>
    </row>
    <row r="20" spans="1:2" x14ac:dyDescent="0.25">
      <c r="A20" s="22" t="s">
        <v>339</v>
      </c>
      <c r="B20" s="35">
        <v>0</v>
      </c>
    </row>
    <row r="21" spans="1:2" x14ac:dyDescent="0.25">
      <c r="A21" s="22" t="s">
        <v>340</v>
      </c>
      <c r="B21" s="35">
        <v>0</v>
      </c>
    </row>
    <row r="22" spans="1:2" x14ac:dyDescent="0.25">
      <c r="A22" s="22" t="s">
        <v>342</v>
      </c>
      <c r="B22" s="35">
        <v>0</v>
      </c>
    </row>
    <row r="23" spans="1:2" x14ac:dyDescent="0.25">
      <c r="A23" s="22" t="s">
        <v>343</v>
      </c>
      <c r="B23" s="35">
        <v>0</v>
      </c>
    </row>
    <row r="24" spans="1:2" x14ac:dyDescent="0.25">
      <c r="A24" s="22" t="s">
        <v>344</v>
      </c>
      <c r="B24" s="35">
        <v>0</v>
      </c>
    </row>
    <row r="25" spans="1:2" x14ac:dyDescent="0.25">
      <c r="A25" s="22" t="s">
        <v>345</v>
      </c>
      <c r="B25" s="35">
        <v>0</v>
      </c>
    </row>
    <row r="26" spans="1:2" x14ac:dyDescent="0.25">
      <c r="A26" s="22" t="s">
        <v>346</v>
      </c>
      <c r="B26" s="35">
        <v>0</v>
      </c>
    </row>
    <row r="27" spans="1:2" x14ac:dyDescent="0.25">
      <c r="A27" s="22" t="s">
        <v>347</v>
      </c>
      <c r="B27" s="35">
        <v>0</v>
      </c>
    </row>
    <row r="28" spans="1:2" x14ac:dyDescent="0.25">
      <c r="A28" s="22" t="s">
        <v>530</v>
      </c>
      <c r="B28" s="35">
        <v>0</v>
      </c>
    </row>
    <row r="29" spans="1:2" x14ac:dyDescent="0.25">
      <c r="A29" s="22" t="s">
        <v>531</v>
      </c>
      <c r="B29" s="35">
        <v>0</v>
      </c>
    </row>
    <row r="30" spans="1:2" x14ac:dyDescent="0.25">
      <c r="A30" s="22" t="s">
        <v>532</v>
      </c>
      <c r="B30" s="35">
        <v>0</v>
      </c>
    </row>
    <row r="31" spans="1:2" x14ac:dyDescent="0.25">
      <c r="A31" s="22" t="s">
        <v>521</v>
      </c>
      <c r="B31" s="35">
        <v>0</v>
      </c>
    </row>
    <row r="32" spans="1:2" x14ac:dyDescent="0.25">
      <c r="A32" s="22" t="s">
        <v>533</v>
      </c>
      <c r="B32" s="35">
        <v>0</v>
      </c>
    </row>
    <row r="33" spans="1:2" x14ac:dyDescent="0.25">
      <c r="A33" s="22" t="s">
        <v>534</v>
      </c>
      <c r="B33" s="35">
        <v>0</v>
      </c>
    </row>
    <row r="34" spans="1:2" x14ac:dyDescent="0.25">
      <c r="A34" s="22" t="s">
        <v>522</v>
      </c>
      <c r="B34" s="35">
        <v>0</v>
      </c>
    </row>
    <row r="35" spans="1:2" x14ac:dyDescent="0.25">
      <c r="A35" s="22" t="s">
        <v>535</v>
      </c>
      <c r="B35" s="35">
        <v>0</v>
      </c>
    </row>
    <row r="36" spans="1:2" x14ac:dyDescent="0.25">
      <c r="A36" s="22" t="s">
        <v>523</v>
      </c>
      <c r="B36" s="35">
        <v>0</v>
      </c>
    </row>
    <row r="37" spans="1:2" x14ac:dyDescent="0.25">
      <c r="A37" s="22" t="s">
        <v>524</v>
      </c>
      <c r="B37" s="35">
        <v>0</v>
      </c>
    </row>
    <row r="38" spans="1:2" x14ac:dyDescent="0.25">
      <c r="A38" s="22" t="s">
        <v>525</v>
      </c>
      <c r="B38" s="35">
        <v>0</v>
      </c>
    </row>
    <row r="39" spans="1:2" x14ac:dyDescent="0.25">
      <c r="A39" s="22" t="s">
        <v>526</v>
      </c>
      <c r="B39" s="35">
        <v>0</v>
      </c>
    </row>
    <row r="40" spans="1:2" x14ac:dyDescent="0.25">
      <c r="A40" s="22" t="s">
        <v>527</v>
      </c>
      <c r="B40" s="35">
        <v>0</v>
      </c>
    </row>
    <row r="41" spans="1:2" x14ac:dyDescent="0.25">
      <c r="A41" s="22" t="s">
        <v>528</v>
      </c>
      <c r="B41" s="35">
        <v>0</v>
      </c>
    </row>
    <row r="42" spans="1:2" x14ac:dyDescent="0.25">
      <c r="A42" s="22" t="s">
        <v>529</v>
      </c>
      <c r="B42" s="35">
        <v>0</v>
      </c>
    </row>
    <row r="43" spans="1:2" x14ac:dyDescent="0.25">
      <c r="A43" s="22" t="s">
        <v>349</v>
      </c>
      <c r="B43" s="35">
        <v>0</v>
      </c>
    </row>
    <row r="44" spans="1:2" x14ac:dyDescent="0.25">
      <c r="A44" s="22" t="s">
        <v>354</v>
      </c>
      <c r="B44" s="35">
        <v>0</v>
      </c>
    </row>
    <row r="45" spans="1:2" x14ac:dyDescent="0.25">
      <c r="A45" s="22" t="s">
        <v>350</v>
      </c>
      <c r="B45" s="35">
        <v>0</v>
      </c>
    </row>
    <row r="46" spans="1:2" x14ac:dyDescent="0.25">
      <c r="A46" s="22" t="s">
        <v>355</v>
      </c>
      <c r="B46" s="35">
        <v>0</v>
      </c>
    </row>
    <row r="47" spans="1:2" x14ac:dyDescent="0.25">
      <c r="A47" s="22" t="s">
        <v>351</v>
      </c>
      <c r="B47" s="35">
        <v>0</v>
      </c>
    </row>
    <row r="48" spans="1:2" x14ac:dyDescent="0.25">
      <c r="A48" s="22" t="s">
        <v>356</v>
      </c>
      <c r="B48" s="35">
        <v>0</v>
      </c>
    </row>
    <row r="49" spans="1:2" x14ac:dyDescent="0.25">
      <c r="A49" s="22" t="s">
        <v>357</v>
      </c>
      <c r="B49" s="35">
        <v>0</v>
      </c>
    </row>
    <row r="50" spans="1:2" x14ac:dyDescent="0.25">
      <c r="A50" s="22" t="s">
        <v>358</v>
      </c>
      <c r="B50" s="35">
        <v>0</v>
      </c>
    </row>
    <row r="51" spans="1:2" x14ac:dyDescent="0.25">
      <c r="A51" s="22" t="s">
        <v>352</v>
      </c>
      <c r="B51" s="35">
        <v>0</v>
      </c>
    </row>
    <row r="52" spans="1:2" x14ac:dyDescent="0.25">
      <c r="A52" s="22" t="s">
        <v>353</v>
      </c>
      <c r="B52" s="35">
        <v>0</v>
      </c>
    </row>
    <row r="53" spans="1:2" x14ac:dyDescent="0.25">
      <c r="A53" s="22" t="s">
        <v>227</v>
      </c>
      <c r="B53" s="35">
        <v>0</v>
      </c>
    </row>
    <row r="54" spans="1:2" x14ac:dyDescent="0.25">
      <c r="A54" s="22" t="s">
        <v>205</v>
      </c>
      <c r="B54" s="35">
        <v>0</v>
      </c>
    </row>
    <row r="55" spans="1:2" x14ac:dyDescent="0.25">
      <c r="A55" s="22" t="s">
        <v>218</v>
      </c>
      <c r="B55" s="35">
        <v>0</v>
      </c>
    </row>
    <row r="56" spans="1:2" x14ac:dyDescent="0.25">
      <c r="A56" s="22" t="s">
        <v>221</v>
      </c>
      <c r="B56" s="35">
        <v>0</v>
      </c>
    </row>
    <row r="57" spans="1:2" x14ac:dyDescent="0.25">
      <c r="A57" s="22" t="s">
        <v>206</v>
      </c>
      <c r="B57" s="35">
        <v>0</v>
      </c>
    </row>
    <row r="58" spans="1:2" x14ac:dyDescent="0.25">
      <c r="A58" s="22" t="s">
        <v>207</v>
      </c>
      <c r="B58" s="35">
        <v>0</v>
      </c>
    </row>
    <row r="59" spans="1:2" x14ac:dyDescent="0.25">
      <c r="A59" s="22" t="s">
        <v>219</v>
      </c>
      <c r="B59" s="35">
        <v>0</v>
      </c>
    </row>
    <row r="60" spans="1:2" x14ac:dyDescent="0.25">
      <c r="A60" s="22" t="s">
        <v>196</v>
      </c>
      <c r="B60" s="35">
        <v>0</v>
      </c>
    </row>
    <row r="61" spans="1:2" x14ac:dyDescent="0.25">
      <c r="A61" s="22" t="s">
        <v>209</v>
      </c>
      <c r="B61" s="35">
        <v>0</v>
      </c>
    </row>
    <row r="62" spans="1:2" x14ac:dyDescent="0.25">
      <c r="A62" s="22" t="s">
        <v>208</v>
      </c>
      <c r="B62" s="35">
        <v>0</v>
      </c>
    </row>
    <row r="63" spans="1:2" x14ac:dyDescent="0.25">
      <c r="A63" s="22" t="s">
        <v>211</v>
      </c>
      <c r="B63" s="35">
        <v>0</v>
      </c>
    </row>
    <row r="64" spans="1:2" x14ac:dyDescent="0.25">
      <c r="A64" s="22" t="s">
        <v>197</v>
      </c>
      <c r="B64" s="35">
        <v>0</v>
      </c>
    </row>
    <row r="65" spans="1:2" x14ac:dyDescent="0.25">
      <c r="A65" s="22" t="s">
        <v>210</v>
      </c>
      <c r="B65" s="35">
        <v>0</v>
      </c>
    </row>
    <row r="66" spans="1:2" x14ac:dyDescent="0.25">
      <c r="A66" s="22" t="s">
        <v>213</v>
      </c>
      <c r="B66" s="35">
        <v>0</v>
      </c>
    </row>
    <row r="67" spans="1:2" x14ac:dyDescent="0.25">
      <c r="A67" s="22" t="s">
        <v>198</v>
      </c>
      <c r="B67" s="35">
        <v>0</v>
      </c>
    </row>
    <row r="68" spans="1:2" x14ac:dyDescent="0.25">
      <c r="A68" s="22" t="s">
        <v>212</v>
      </c>
      <c r="B68" s="35">
        <v>0</v>
      </c>
    </row>
    <row r="69" spans="1:2" x14ac:dyDescent="0.25">
      <c r="A69" s="22" t="s">
        <v>214</v>
      </c>
      <c r="B69" s="35">
        <v>0</v>
      </c>
    </row>
    <row r="70" spans="1:2" x14ac:dyDescent="0.25">
      <c r="A70" s="22" t="s">
        <v>199</v>
      </c>
      <c r="B70" s="35">
        <v>0</v>
      </c>
    </row>
    <row r="71" spans="1:2" x14ac:dyDescent="0.25">
      <c r="A71" s="22" t="s">
        <v>215</v>
      </c>
      <c r="B71" s="35">
        <v>0</v>
      </c>
    </row>
    <row r="72" spans="1:2" x14ac:dyDescent="0.25">
      <c r="A72" s="22" t="s">
        <v>200</v>
      </c>
      <c r="B72" s="35">
        <v>0</v>
      </c>
    </row>
    <row r="73" spans="1:2" x14ac:dyDescent="0.25">
      <c r="A73" s="22" t="s">
        <v>216</v>
      </c>
      <c r="B73" s="35">
        <v>0</v>
      </c>
    </row>
    <row r="74" spans="1:2" x14ac:dyDescent="0.25">
      <c r="A74" s="22" t="s">
        <v>220</v>
      </c>
      <c r="B74" s="35">
        <v>0</v>
      </c>
    </row>
    <row r="75" spans="1:2" x14ac:dyDescent="0.25">
      <c r="A75" s="22" t="s">
        <v>201</v>
      </c>
      <c r="B75" s="35">
        <v>0</v>
      </c>
    </row>
    <row r="76" spans="1:2" x14ac:dyDescent="0.25">
      <c r="A76" s="22" t="s">
        <v>202</v>
      </c>
      <c r="B76" s="35">
        <v>0</v>
      </c>
    </row>
    <row r="77" spans="1:2" x14ac:dyDescent="0.25">
      <c r="A77" s="22" t="s">
        <v>203</v>
      </c>
      <c r="B77" s="35">
        <v>0</v>
      </c>
    </row>
    <row r="78" spans="1:2" x14ac:dyDescent="0.25">
      <c r="A78" s="22" t="s">
        <v>204</v>
      </c>
      <c r="B78" s="35">
        <v>0</v>
      </c>
    </row>
    <row r="79" spans="1:2" x14ac:dyDescent="0.25">
      <c r="A79" s="22" t="s">
        <v>217</v>
      </c>
      <c r="B79" s="35">
        <v>0</v>
      </c>
    </row>
    <row r="80" spans="1:2" x14ac:dyDescent="0.25">
      <c r="A80" s="22" t="s">
        <v>316</v>
      </c>
      <c r="B80" s="35">
        <v>0</v>
      </c>
    </row>
    <row r="81" spans="1:2" x14ac:dyDescent="0.25">
      <c r="A81" s="22" t="s">
        <v>317</v>
      </c>
      <c r="B81" s="35">
        <v>0</v>
      </c>
    </row>
    <row r="82" spans="1:2" x14ac:dyDescent="0.25">
      <c r="A82" s="22" t="s">
        <v>318</v>
      </c>
      <c r="B82" s="35">
        <v>0</v>
      </c>
    </row>
    <row r="83" spans="1:2" x14ac:dyDescent="0.25">
      <c r="A83" s="22" t="s">
        <v>319</v>
      </c>
      <c r="B83" s="35">
        <v>0</v>
      </c>
    </row>
    <row r="84" spans="1:2" x14ac:dyDescent="0.25">
      <c r="A84" s="22" t="s">
        <v>320</v>
      </c>
      <c r="B84" s="35">
        <v>0</v>
      </c>
    </row>
    <row r="85" spans="1:2" x14ac:dyDescent="0.25">
      <c r="A85" s="22" t="s">
        <v>321</v>
      </c>
      <c r="B85" s="35">
        <v>0</v>
      </c>
    </row>
    <row r="86" spans="1:2" x14ac:dyDescent="0.25">
      <c r="A86" s="22" t="s">
        <v>322</v>
      </c>
      <c r="B86" s="35">
        <v>0</v>
      </c>
    </row>
    <row r="87" spans="1:2" x14ac:dyDescent="0.25">
      <c r="A87" s="22" t="s">
        <v>323</v>
      </c>
      <c r="B87" s="35">
        <v>0</v>
      </c>
    </row>
    <row r="88" spans="1:2" x14ac:dyDescent="0.25">
      <c r="A88" s="22" t="s">
        <v>307</v>
      </c>
      <c r="B88" s="35">
        <v>0</v>
      </c>
    </row>
    <row r="89" spans="1:2" x14ac:dyDescent="0.25">
      <c r="A89" s="22" t="s">
        <v>324</v>
      </c>
      <c r="B89" s="35">
        <v>0</v>
      </c>
    </row>
    <row r="90" spans="1:2" x14ac:dyDescent="0.25">
      <c r="A90" s="22" t="s">
        <v>325</v>
      </c>
      <c r="B90" s="35">
        <v>0</v>
      </c>
    </row>
    <row r="91" spans="1:2" x14ac:dyDescent="0.25">
      <c r="A91" s="22" t="s">
        <v>306</v>
      </c>
      <c r="B91" s="35">
        <v>0</v>
      </c>
    </row>
    <row r="92" spans="1:2" x14ac:dyDescent="0.25">
      <c r="A92" s="22" t="s">
        <v>326</v>
      </c>
      <c r="B92" s="35">
        <v>0</v>
      </c>
    </row>
    <row r="93" spans="1:2" x14ac:dyDescent="0.25">
      <c r="A93" s="22" t="s">
        <v>327</v>
      </c>
      <c r="B93" s="35">
        <v>0</v>
      </c>
    </row>
    <row r="94" spans="1:2" x14ac:dyDescent="0.25">
      <c r="A94" s="22" t="s">
        <v>308</v>
      </c>
      <c r="B94" s="35">
        <v>0</v>
      </c>
    </row>
    <row r="95" spans="1:2" x14ac:dyDescent="0.25">
      <c r="A95" s="22" t="s">
        <v>328</v>
      </c>
      <c r="B95" s="35">
        <v>0</v>
      </c>
    </row>
    <row r="96" spans="1:2" x14ac:dyDescent="0.25">
      <c r="A96" s="22" t="s">
        <v>309</v>
      </c>
      <c r="B96" s="35">
        <v>0</v>
      </c>
    </row>
    <row r="97" spans="1:2" x14ac:dyDescent="0.25">
      <c r="A97" s="22" t="s">
        <v>329</v>
      </c>
      <c r="B97" s="35">
        <v>0</v>
      </c>
    </row>
    <row r="98" spans="1:2" x14ac:dyDescent="0.25">
      <c r="A98" s="22" t="s">
        <v>310</v>
      </c>
      <c r="B98" s="35">
        <v>0</v>
      </c>
    </row>
    <row r="99" spans="1:2" x14ac:dyDescent="0.25">
      <c r="A99" s="22" t="s">
        <v>330</v>
      </c>
      <c r="B99" s="35">
        <v>0</v>
      </c>
    </row>
    <row r="100" spans="1:2" x14ac:dyDescent="0.25">
      <c r="A100" s="22" t="s">
        <v>311</v>
      </c>
      <c r="B100" s="35">
        <v>0</v>
      </c>
    </row>
    <row r="101" spans="1:2" x14ac:dyDescent="0.25">
      <c r="A101" s="22" t="s">
        <v>312</v>
      </c>
      <c r="B101" s="35">
        <v>0</v>
      </c>
    </row>
    <row r="102" spans="1:2" x14ac:dyDescent="0.25">
      <c r="A102" s="22" t="s">
        <v>313</v>
      </c>
      <c r="B102" s="35">
        <v>0</v>
      </c>
    </row>
    <row r="103" spans="1:2" x14ac:dyDescent="0.25">
      <c r="A103" s="22" t="s">
        <v>314</v>
      </c>
      <c r="B103" s="35">
        <v>0</v>
      </c>
    </row>
    <row r="104" spans="1:2" x14ac:dyDescent="0.25">
      <c r="A104" s="22" t="s">
        <v>305</v>
      </c>
      <c r="B104" s="35">
        <v>0</v>
      </c>
    </row>
    <row r="105" spans="1:2" x14ac:dyDescent="0.25">
      <c r="A105" s="22" t="s">
        <v>315</v>
      </c>
      <c r="B105" s="35">
        <v>0</v>
      </c>
    </row>
    <row r="106" spans="1:2" x14ac:dyDescent="0.25">
      <c r="A106" s="22" t="s">
        <v>157</v>
      </c>
      <c r="B106" s="35">
        <v>0</v>
      </c>
    </row>
    <row r="107" spans="1:2" x14ac:dyDescent="0.25">
      <c r="A107" s="22" t="s">
        <v>158</v>
      </c>
      <c r="B107" s="35">
        <v>0</v>
      </c>
    </row>
    <row r="108" spans="1:2" x14ac:dyDescent="0.25">
      <c r="A108" s="22" t="s">
        <v>159</v>
      </c>
      <c r="B108" s="35">
        <v>0</v>
      </c>
    </row>
    <row r="109" spans="1:2" x14ac:dyDescent="0.25">
      <c r="A109" s="22" t="s">
        <v>160</v>
      </c>
      <c r="B109" s="35">
        <v>0</v>
      </c>
    </row>
    <row r="110" spans="1:2" x14ac:dyDescent="0.25">
      <c r="A110" s="22" t="s">
        <v>161</v>
      </c>
      <c r="B110" s="35">
        <v>0</v>
      </c>
    </row>
    <row r="111" spans="1:2" x14ac:dyDescent="0.25">
      <c r="A111" s="22" t="s">
        <v>162</v>
      </c>
      <c r="B111" s="35">
        <v>0</v>
      </c>
    </row>
    <row r="112" spans="1:2" x14ac:dyDescent="0.25">
      <c r="A112" s="22" t="s">
        <v>163</v>
      </c>
      <c r="B112" s="35">
        <v>0</v>
      </c>
    </row>
    <row r="113" spans="1:2" x14ac:dyDescent="0.25">
      <c r="A113" s="22" t="s">
        <v>164</v>
      </c>
      <c r="B113" s="35">
        <v>0</v>
      </c>
    </row>
    <row r="114" spans="1:2" x14ac:dyDescent="0.25">
      <c r="A114" s="22" t="s">
        <v>148</v>
      </c>
      <c r="B114" s="35">
        <v>0</v>
      </c>
    </row>
    <row r="115" spans="1:2" x14ac:dyDescent="0.25">
      <c r="A115" s="22" t="s">
        <v>165</v>
      </c>
      <c r="B115" s="35">
        <v>0</v>
      </c>
    </row>
    <row r="116" spans="1:2" x14ac:dyDescent="0.25">
      <c r="A116" s="22" t="s">
        <v>166</v>
      </c>
      <c r="B116" s="35">
        <v>0</v>
      </c>
    </row>
    <row r="117" spans="1:2" x14ac:dyDescent="0.25">
      <c r="A117" s="22" t="s">
        <v>147</v>
      </c>
      <c r="B117" s="35">
        <v>0</v>
      </c>
    </row>
    <row r="118" spans="1:2" x14ac:dyDescent="0.25">
      <c r="A118" s="22" t="s">
        <v>167</v>
      </c>
      <c r="B118" s="35">
        <v>0</v>
      </c>
    </row>
    <row r="119" spans="1:2" x14ac:dyDescent="0.25">
      <c r="A119" s="22" t="s">
        <v>168</v>
      </c>
      <c r="B119" s="35">
        <v>0</v>
      </c>
    </row>
    <row r="120" spans="1:2" x14ac:dyDescent="0.25">
      <c r="A120" s="22" t="s">
        <v>169</v>
      </c>
      <c r="B120" s="35">
        <v>0</v>
      </c>
    </row>
    <row r="121" spans="1:2" x14ac:dyDescent="0.25">
      <c r="A121" s="22" t="s">
        <v>170</v>
      </c>
      <c r="B121" s="35">
        <v>0</v>
      </c>
    </row>
    <row r="122" spans="1:2" x14ac:dyDescent="0.25">
      <c r="A122" s="22" t="s">
        <v>171</v>
      </c>
      <c r="B122" s="35">
        <v>0</v>
      </c>
    </row>
    <row r="123" spans="1:2" x14ac:dyDescent="0.25">
      <c r="A123" s="22" t="s">
        <v>172</v>
      </c>
      <c r="B123" s="35">
        <v>0</v>
      </c>
    </row>
    <row r="124" spans="1:2" x14ac:dyDescent="0.25">
      <c r="A124" s="22" t="s">
        <v>173</v>
      </c>
      <c r="B124" s="35">
        <v>0</v>
      </c>
    </row>
    <row r="125" spans="1:2" x14ac:dyDescent="0.25">
      <c r="A125" s="22" t="s">
        <v>174</v>
      </c>
      <c r="B125" s="35">
        <v>0</v>
      </c>
    </row>
    <row r="126" spans="1:2" x14ac:dyDescent="0.25">
      <c r="A126" s="22" t="s">
        <v>175</v>
      </c>
      <c r="B126" s="35">
        <v>0</v>
      </c>
    </row>
    <row r="127" spans="1:2" x14ac:dyDescent="0.25">
      <c r="A127" s="22" t="s">
        <v>176</v>
      </c>
      <c r="B127" s="35">
        <v>0</v>
      </c>
    </row>
    <row r="128" spans="1:2" x14ac:dyDescent="0.25">
      <c r="A128" s="22" t="s">
        <v>149</v>
      </c>
      <c r="B128" s="35">
        <v>0</v>
      </c>
    </row>
    <row r="129" spans="1:2" x14ac:dyDescent="0.25">
      <c r="A129" s="22" t="s">
        <v>177</v>
      </c>
      <c r="B129" s="35">
        <v>0</v>
      </c>
    </row>
    <row r="130" spans="1:2" x14ac:dyDescent="0.25">
      <c r="A130" s="22" t="s">
        <v>150</v>
      </c>
      <c r="B130" s="35">
        <v>0</v>
      </c>
    </row>
    <row r="131" spans="1:2" x14ac:dyDescent="0.25">
      <c r="A131" s="22" t="s">
        <v>178</v>
      </c>
      <c r="B131" s="35">
        <v>0</v>
      </c>
    </row>
    <row r="132" spans="1:2" x14ac:dyDescent="0.25">
      <c r="A132" s="22" t="s">
        <v>151</v>
      </c>
      <c r="B132" s="35">
        <v>0</v>
      </c>
    </row>
    <row r="133" spans="1:2" x14ac:dyDescent="0.25">
      <c r="A133" s="22" t="s">
        <v>179</v>
      </c>
      <c r="B133" s="35">
        <v>0</v>
      </c>
    </row>
    <row r="134" spans="1:2" x14ac:dyDescent="0.25">
      <c r="A134" s="22" t="s">
        <v>152</v>
      </c>
      <c r="B134" s="35">
        <v>0</v>
      </c>
    </row>
    <row r="135" spans="1:2" x14ac:dyDescent="0.25">
      <c r="A135" s="22" t="s">
        <v>153</v>
      </c>
      <c r="B135" s="35">
        <v>0</v>
      </c>
    </row>
    <row r="136" spans="1:2" x14ac:dyDescent="0.25">
      <c r="A136" s="22" t="s">
        <v>154</v>
      </c>
      <c r="B136" s="35">
        <v>0</v>
      </c>
    </row>
    <row r="137" spans="1:2" x14ac:dyDescent="0.25">
      <c r="A137" s="22" t="s">
        <v>155</v>
      </c>
      <c r="B137" s="35">
        <v>0</v>
      </c>
    </row>
    <row r="138" spans="1:2" x14ac:dyDescent="0.25">
      <c r="A138" s="22" t="s">
        <v>156</v>
      </c>
      <c r="B138" s="35">
        <v>0</v>
      </c>
    </row>
    <row r="139" spans="1:2" x14ac:dyDescent="0.25">
      <c r="A139" s="22" t="s">
        <v>303</v>
      </c>
      <c r="B139" s="35">
        <v>0</v>
      </c>
    </row>
    <row r="140" spans="1:2" x14ac:dyDescent="0.25">
      <c r="A140" s="22" t="s">
        <v>295</v>
      </c>
      <c r="B140" s="35">
        <v>0</v>
      </c>
    </row>
    <row r="141" spans="1:2" x14ac:dyDescent="0.25">
      <c r="A141" s="22" t="s">
        <v>296</v>
      </c>
      <c r="B141" s="35">
        <v>0</v>
      </c>
    </row>
    <row r="142" spans="1:2" x14ac:dyDescent="0.25">
      <c r="A142" s="22" t="s">
        <v>297</v>
      </c>
      <c r="B142" s="35">
        <v>0</v>
      </c>
    </row>
    <row r="143" spans="1:2" x14ac:dyDescent="0.25">
      <c r="A143" s="22" t="s">
        <v>298</v>
      </c>
      <c r="B143" s="35">
        <v>0</v>
      </c>
    </row>
    <row r="144" spans="1:2" x14ac:dyDescent="0.25">
      <c r="A144" s="22" t="s">
        <v>299</v>
      </c>
      <c r="B144" s="35">
        <v>0</v>
      </c>
    </row>
    <row r="145" spans="1:2" x14ac:dyDescent="0.25">
      <c r="A145" s="22" t="s">
        <v>300</v>
      </c>
      <c r="B145" s="35">
        <v>0</v>
      </c>
    </row>
    <row r="146" spans="1:2" x14ac:dyDescent="0.25">
      <c r="A146" s="22" t="s">
        <v>301</v>
      </c>
      <c r="B146" s="35">
        <v>0</v>
      </c>
    </row>
    <row r="147" spans="1:2" x14ac:dyDescent="0.25">
      <c r="A147" s="22" t="s">
        <v>302</v>
      </c>
      <c r="B147" s="35">
        <v>0</v>
      </c>
    </row>
    <row r="148" spans="1:2" x14ac:dyDescent="0.25">
      <c r="A148" s="22" t="s">
        <v>492</v>
      </c>
      <c r="B148" s="35">
        <v>0</v>
      </c>
    </row>
    <row r="149" spans="1:2" x14ac:dyDescent="0.25">
      <c r="A149" s="22" t="s">
        <v>506</v>
      </c>
      <c r="B149" s="35">
        <v>0</v>
      </c>
    </row>
    <row r="150" spans="1:2" x14ac:dyDescent="0.25">
      <c r="A150" s="22" t="s">
        <v>493</v>
      </c>
      <c r="B150" s="35">
        <v>0</v>
      </c>
    </row>
    <row r="151" spans="1:2" x14ac:dyDescent="0.25">
      <c r="A151" s="22" t="s">
        <v>495</v>
      </c>
      <c r="B151" s="35">
        <v>0</v>
      </c>
    </row>
    <row r="152" spans="1:2" x14ac:dyDescent="0.25">
      <c r="A152" s="22" t="s">
        <v>496</v>
      </c>
      <c r="B152" s="35">
        <v>0</v>
      </c>
    </row>
    <row r="153" spans="1:2" x14ac:dyDescent="0.25">
      <c r="A153" s="22" t="s">
        <v>483</v>
      </c>
      <c r="B153" s="35">
        <v>0</v>
      </c>
    </row>
    <row r="154" spans="1:2" x14ac:dyDescent="0.25">
      <c r="A154" s="22" t="s">
        <v>494</v>
      </c>
      <c r="B154" s="35">
        <v>0</v>
      </c>
    </row>
    <row r="155" spans="1:2" x14ac:dyDescent="0.25">
      <c r="A155" s="22" t="s">
        <v>507</v>
      </c>
      <c r="B155" s="35">
        <v>0</v>
      </c>
    </row>
    <row r="156" spans="1:2" x14ac:dyDescent="0.25">
      <c r="A156" s="22" t="s">
        <v>497</v>
      </c>
      <c r="B156" s="35">
        <v>0</v>
      </c>
    </row>
    <row r="157" spans="1:2" x14ac:dyDescent="0.25">
      <c r="A157" s="22" t="s">
        <v>508</v>
      </c>
      <c r="B157" s="35">
        <v>0</v>
      </c>
    </row>
    <row r="158" spans="1:2" x14ac:dyDescent="0.25">
      <c r="A158" s="22" t="s">
        <v>484</v>
      </c>
      <c r="B158" s="35">
        <v>0</v>
      </c>
    </row>
    <row r="159" spans="1:2" x14ac:dyDescent="0.25">
      <c r="A159" s="22" t="s">
        <v>481</v>
      </c>
      <c r="B159" s="35">
        <v>0</v>
      </c>
    </row>
    <row r="160" spans="1:2" x14ac:dyDescent="0.25">
      <c r="A160" s="22" t="s">
        <v>498</v>
      </c>
      <c r="B160" s="35">
        <v>0</v>
      </c>
    </row>
    <row r="161" spans="1:2" x14ac:dyDescent="0.25">
      <c r="A161" s="22" t="s">
        <v>509</v>
      </c>
      <c r="B161" s="35">
        <v>0</v>
      </c>
    </row>
    <row r="162" spans="1:2" x14ac:dyDescent="0.25">
      <c r="A162" s="22" t="s">
        <v>485</v>
      </c>
      <c r="B162" s="35">
        <v>0</v>
      </c>
    </row>
    <row r="163" spans="1:2" x14ac:dyDescent="0.25">
      <c r="A163" s="22" t="s">
        <v>482</v>
      </c>
      <c r="B163" s="35">
        <v>0</v>
      </c>
    </row>
    <row r="164" spans="1:2" x14ac:dyDescent="0.25">
      <c r="A164" s="22" t="s">
        <v>499</v>
      </c>
      <c r="B164" s="35">
        <v>0</v>
      </c>
    </row>
    <row r="165" spans="1:2" x14ac:dyDescent="0.25">
      <c r="A165" s="22" t="s">
        <v>486</v>
      </c>
      <c r="B165" s="35">
        <v>0</v>
      </c>
    </row>
    <row r="166" spans="1:2" x14ac:dyDescent="0.25">
      <c r="A166" s="22" t="s">
        <v>500</v>
      </c>
      <c r="B166" s="35">
        <v>0</v>
      </c>
    </row>
    <row r="167" spans="1:2" x14ac:dyDescent="0.25">
      <c r="A167" s="22" t="s">
        <v>487</v>
      </c>
      <c r="B167" s="35">
        <v>0</v>
      </c>
    </row>
    <row r="168" spans="1:2" x14ac:dyDescent="0.25">
      <c r="A168" s="22" t="s">
        <v>501</v>
      </c>
      <c r="B168" s="35">
        <v>0</v>
      </c>
    </row>
    <row r="169" spans="1:2" x14ac:dyDescent="0.25">
      <c r="A169" s="22" t="s">
        <v>488</v>
      </c>
      <c r="B169" s="35">
        <v>0</v>
      </c>
    </row>
    <row r="170" spans="1:2" x14ac:dyDescent="0.25">
      <c r="A170" s="22" t="s">
        <v>502</v>
      </c>
      <c r="B170" s="35">
        <v>0</v>
      </c>
    </row>
    <row r="171" spans="1:2" x14ac:dyDescent="0.25">
      <c r="A171" s="22" t="s">
        <v>489</v>
      </c>
      <c r="B171" s="35">
        <v>0</v>
      </c>
    </row>
    <row r="172" spans="1:2" x14ac:dyDescent="0.25">
      <c r="A172" s="22" t="s">
        <v>503</v>
      </c>
      <c r="B172" s="35">
        <v>0</v>
      </c>
    </row>
    <row r="173" spans="1:2" x14ac:dyDescent="0.25">
      <c r="A173" s="22" t="s">
        <v>490</v>
      </c>
      <c r="B173" s="35">
        <v>0</v>
      </c>
    </row>
    <row r="174" spans="1:2" x14ac:dyDescent="0.25">
      <c r="A174" s="22" t="s">
        <v>504</v>
      </c>
      <c r="B174" s="35">
        <v>0</v>
      </c>
    </row>
    <row r="175" spans="1:2" x14ac:dyDescent="0.25">
      <c r="A175" s="22" t="s">
        <v>491</v>
      </c>
      <c r="B175" s="35">
        <v>0</v>
      </c>
    </row>
    <row r="176" spans="1:2" x14ac:dyDescent="0.25">
      <c r="A176" s="22" t="s">
        <v>505</v>
      </c>
      <c r="B176" s="35">
        <v>0</v>
      </c>
    </row>
    <row r="177" spans="1:2" x14ac:dyDescent="0.25">
      <c r="A177" s="22" t="s">
        <v>480</v>
      </c>
      <c r="B177" s="35">
        <v>0</v>
      </c>
    </row>
    <row r="178" spans="1:2" x14ac:dyDescent="0.25">
      <c r="A178" s="22" t="s">
        <v>223</v>
      </c>
      <c r="B178" s="35">
        <v>0</v>
      </c>
    </row>
    <row r="179" spans="1:2" x14ac:dyDescent="0.25">
      <c r="A179" s="22" t="s">
        <v>226</v>
      </c>
      <c r="B179" s="35">
        <v>0</v>
      </c>
    </row>
    <row r="180" spans="1:2" x14ac:dyDescent="0.25">
      <c r="A180" s="22" t="s">
        <v>224</v>
      </c>
      <c r="B180" s="35">
        <v>0</v>
      </c>
    </row>
    <row r="181" spans="1:2" x14ac:dyDescent="0.25">
      <c r="A181" s="22" t="s">
        <v>225</v>
      </c>
      <c r="B181" s="35">
        <v>0</v>
      </c>
    </row>
    <row r="182" spans="1:2" x14ac:dyDescent="0.25">
      <c r="A182" s="22" t="s">
        <v>222</v>
      </c>
      <c r="B182" s="35">
        <v>0</v>
      </c>
    </row>
    <row r="183" spans="1:2" x14ac:dyDescent="0.25">
      <c r="A183" s="22" t="s">
        <v>547</v>
      </c>
      <c r="B183" s="35">
        <v>0</v>
      </c>
    </row>
    <row r="184" spans="1:2" x14ac:dyDescent="0.25">
      <c r="A184" s="22" t="s">
        <v>548</v>
      </c>
      <c r="B184" s="35">
        <v>0</v>
      </c>
    </row>
    <row r="185" spans="1:2" x14ac:dyDescent="0.25">
      <c r="A185" s="22" t="s">
        <v>273</v>
      </c>
      <c r="B185" s="35">
        <v>0</v>
      </c>
    </row>
    <row r="186" spans="1:2" x14ac:dyDescent="0.25">
      <c r="A186" s="22" t="s">
        <v>550</v>
      </c>
      <c r="B186" s="35">
        <v>0</v>
      </c>
    </row>
    <row r="187" spans="1:2" x14ac:dyDescent="0.25">
      <c r="A187" s="22" t="s">
        <v>253</v>
      </c>
      <c r="B187" s="35">
        <v>0</v>
      </c>
    </row>
    <row r="188" spans="1:2" x14ac:dyDescent="0.25">
      <c r="A188" s="22" t="s">
        <v>538</v>
      </c>
      <c r="B188" s="35">
        <v>0</v>
      </c>
    </row>
    <row r="189" spans="1:2" x14ac:dyDescent="0.25">
      <c r="A189" s="22" t="s">
        <v>258</v>
      </c>
      <c r="B189" s="35">
        <v>0</v>
      </c>
    </row>
    <row r="190" spans="1:2" x14ac:dyDescent="0.25">
      <c r="A190" s="22" t="s">
        <v>267</v>
      </c>
      <c r="B190" s="35">
        <v>0</v>
      </c>
    </row>
    <row r="191" spans="1:2" x14ac:dyDescent="0.25">
      <c r="A191" s="22" t="s">
        <v>257</v>
      </c>
      <c r="B191" s="35">
        <v>0</v>
      </c>
    </row>
    <row r="192" spans="1:2" x14ac:dyDescent="0.25">
      <c r="A192" s="22" t="s">
        <v>549</v>
      </c>
      <c r="B192" s="35">
        <v>0</v>
      </c>
    </row>
    <row r="193" spans="1:2" x14ac:dyDescent="0.25">
      <c r="A193" s="22" t="s">
        <v>254</v>
      </c>
      <c r="B193" s="35">
        <v>0</v>
      </c>
    </row>
    <row r="194" spans="1:2" x14ac:dyDescent="0.25">
      <c r="A194" s="22" t="s">
        <v>539</v>
      </c>
      <c r="B194" s="35">
        <v>0</v>
      </c>
    </row>
    <row r="195" spans="1:2" x14ac:dyDescent="0.25">
      <c r="A195" s="22" t="s">
        <v>537</v>
      </c>
      <c r="B195" s="35">
        <v>0</v>
      </c>
    </row>
    <row r="196" spans="1:2" x14ac:dyDescent="0.25">
      <c r="A196" s="22" t="s">
        <v>259</v>
      </c>
      <c r="B196" s="35">
        <v>0</v>
      </c>
    </row>
    <row r="197" spans="1:2" x14ac:dyDescent="0.25">
      <c r="A197" s="22" t="s">
        <v>268</v>
      </c>
      <c r="B197" s="35">
        <v>0</v>
      </c>
    </row>
    <row r="198" spans="1:2" x14ac:dyDescent="0.25">
      <c r="A198" s="22" t="s">
        <v>551</v>
      </c>
      <c r="B198" s="35">
        <v>0</v>
      </c>
    </row>
    <row r="199" spans="1:2" x14ac:dyDescent="0.25">
      <c r="A199" s="22" t="s">
        <v>255</v>
      </c>
      <c r="B199" s="35">
        <v>0</v>
      </c>
    </row>
    <row r="200" spans="1:2" x14ac:dyDescent="0.25">
      <c r="A200" s="22" t="s">
        <v>540</v>
      </c>
      <c r="B200" s="35">
        <v>0</v>
      </c>
    </row>
    <row r="201" spans="1:2" x14ac:dyDescent="0.25">
      <c r="A201" s="22" t="s">
        <v>260</v>
      </c>
      <c r="B201" s="35">
        <v>0</v>
      </c>
    </row>
    <row r="202" spans="1:2" x14ac:dyDescent="0.25">
      <c r="A202" s="22" t="s">
        <v>269</v>
      </c>
      <c r="B202" s="35">
        <v>0</v>
      </c>
    </row>
    <row r="203" spans="1:2" x14ac:dyDescent="0.25">
      <c r="A203" s="22" t="s">
        <v>552</v>
      </c>
      <c r="B203" s="35">
        <v>0</v>
      </c>
    </row>
    <row r="204" spans="1:2" x14ac:dyDescent="0.25">
      <c r="A204" s="22" t="s">
        <v>541</v>
      </c>
      <c r="B204" s="35">
        <v>0</v>
      </c>
    </row>
    <row r="205" spans="1:2" x14ac:dyDescent="0.25">
      <c r="A205" s="22" t="s">
        <v>270</v>
      </c>
      <c r="B205" s="35">
        <v>0</v>
      </c>
    </row>
    <row r="206" spans="1:2" x14ac:dyDescent="0.25">
      <c r="A206" s="22" t="s">
        <v>261</v>
      </c>
      <c r="B206" s="35">
        <v>0</v>
      </c>
    </row>
    <row r="207" spans="1:2" x14ac:dyDescent="0.25">
      <c r="A207" s="22" t="s">
        <v>542</v>
      </c>
      <c r="B207" s="35">
        <v>0</v>
      </c>
    </row>
    <row r="208" spans="1:2" x14ac:dyDescent="0.25">
      <c r="A208" s="22" t="s">
        <v>271</v>
      </c>
      <c r="B208" s="35">
        <v>0</v>
      </c>
    </row>
    <row r="209" spans="1:2" x14ac:dyDescent="0.25">
      <c r="A209" s="22" t="s">
        <v>262</v>
      </c>
      <c r="B209" s="35">
        <v>0</v>
      </c>
    </row>
    <row r="210" spans="1:2" x14ac:dyDescent="0.25">
      <c r="A210" s="22" t="s">
        <v>256</v>
      </c>
      <c r="B210" s="35">
        <v>0</v>
      </c>
    </row>
    <row r="211" spans="1:2" x14ac:dyDescent="0.25">
      <c r="A211" s="22" t="s">
        <v>543</v>
      </c>
      <c r="B211" s="35">
        <v>0</v>
      </c>
    </row>
    <row r="212" spans="1:2" x14ac:dyDescent="0.25">
      <c r="A212" s="22" t="s">
        <v>272</v>
      </c>
      <c r="B212" s="35">
        <v>0</v>
      </c>
    </row>
    <row r="213" spans="1:2" x14ac:dyDescent="0.25">
      <c r="A213" s="22" t="s">
        <v>263</v>
      </c>
      <c r="B213" s="35">
        <v>0</v>
      </c>
    </row>
    <row r="214" spans="1:2" x14ac:dyDescent="0.25">
      <c r="A214" s="22" t="s">
        <v>544</v>
      </c>
      <c r="B214" s="35">
        <v>0</v>
      </c>
    </row>
    <row r="215" spans="1:2" x14ac:dyDescent="0.25">
      <c r="A215" s="22" t="s">
        <v>264</v>
      </c>
      <c r="B215" s="35">
        <v>0</v>
      </c>
    </row>
    <row r="216" spans="1:2" x14ac:dyDescent="0.25">
      <c r="A216" s="22" t="s">
        <v>545</v>
      </c>
      <c r="B216" s="35">
        <v>0</v>
      </c>
    </row>
    <row r="217" spans="1:2" x14ac:dyDescent="0.25">
      <c r="A217" s="22" t="s">
        <v>265</v>
      </c>
      <c r="B217" s="35">
        <v>0</v>
      </c>
    </row>
    <row r="218" spans="1:2" x14ac:dyDescent="0.25">
      <c r="A218" s="22" t="s">
        <v>274</v>
      </c>
      <c r="B218" s="35">
        <v>0</v>
      </c>
    </row>
    <row r="219" spans="1:2" x14ac:dyDescent="0.25">
      <c r="A219" s="22" t="s">
        <v>546</v>
      </c>
      <c r="B219" s="35">
        <v>0</v>
      </c>
    </row>
    <row r="220" spans="1:2" x14ac:dyDescent="0.25">
      <c r="A220" s="22" t="s">
        <v>266</v>
      </c>
      <c r="B220" s="35">
        <v>0</v>
      </c>
    </row>
    <row r="221" spans="1:2" x14ac:dyDescent="0.25">
      <c r="A221" s="22" t="s">
        <v>251</v>
      </c>
      <c r="B221" s="35">
        <v>0</v>
      </c>
    </row>
    <row r="222" spans="1:2" x14ac:dyDescent="0.25">
      <c r="A222" s="22" t="s">
        <v>284</v>
      </c>
      <c r="B222" s="35">
        <v>0</v>
      </c>
    </row>
    <row r="223" spans="1:2" x14ac:dyDescent="0.25">
      <c r="A223" s="22" t="s">
        <v>285</v>
      </c>
      <c r="B223" s="35">
        <v>0</v>
      </c>
    </row>
    <row r="224" spans="1:2" x14ac:dyDescent="0.25">
      <c r="A224" s="22" t="s">
        <v>286</v>
      </c>
      <c r="B224" s="35">
        <v>0</v>
      </c>
    </row>
    <row r="225" spans="1:2" x14ac:dyDescent="0.25">
      <c r="A225" s="22" t="s">
        <v>275</v>
      </c>
      <c r="B225" s="35">
        <v>0</v>
      </c>
    </row>
    <row r="226" spans="1:2" x14ac:dyDescent="0.25">
      <c r="A226" s="22" t="s">
        <v>287</v>
      </c>
      <c r="B226" s="35">
        <v>0</v>
      </c>
    </row>
    <row r="227" spans="1:2" x14ac:dyDescent="0.25">
      <c r="A227" s="22" t="s">
        <v>288</v>
      </c>
      <c r="B227" s="35">
        <v>0</v>
      </c>
    </row>
    <row r="228" spans="1:2" x14ac:dyDescent="0.25">
      <c r="A228" s="22" t="s">
        <v>276</v>
      </c>
      <c r="B228" s="35">
        <v>0</v>
      </c>
    </row>
    <row r="229" spans="1:2" x14ac:dyDescent="0.25">
      <c r="A229" s="22" t="s">
        <v>289</v>
      </c>
      <c r="B229" s="35">
        <v>0</v>
      </c>
    </row>
    <row r="230" spans="1:2" x14ac:dyDescent="0.25">
      <c r="A230" s="22" t="s">
        <v>277</v>
      </c>
      <c r="B230" s="35">
        <v>0</v>
      </c>
    </row>
    <row r="231" spans="1:2" x14ac:dyDescent="0.25">
      <c r="A231" s="22" t="s">
        <v>290</v>
      </c>
      <c r="B231" s="35">
        <v>0</v>
      </c>
    </row>
    <row r="232" spans="1:2" x14ac:dyDescent="0.25">
      <c r="A232" s="22" t="s">
        <v>278</v>
      </c>
      <c r="B232" s="35">
        <v>0</v>
      </c>
    </row>
    <row r="233" spans="1:2" x14ac:dyDescent="0.25">
      <c r="A233" s="22" t="s">
        <v>291</v>
      </c>
      <c r="B233" s="35">
        <v>0</v>
      </c>
    </row>
    <row r="234" spans="1:2" x14ac:dyDescent="0.25">
      <c r="A234" s="22" t="s">
        <v>279</v>
      </c>
      <c r="B234" s="35">
        <v>0</v>
      </c>
    </row>
    <row r="235" spans="1:2" x14ac:dyDescent="0.25">
      <c r="A235" s="22" t="s">
        <v>280</v>
      </c>
      <c r="B235" s="35">
        <v>0</v>
      </c>
    </row>
    <row r="236" spans="1:2" x14ac:dyDescent="0.25">
      <c r="A236" s="22" t="s">
        <v>281</v>
      </c>
      <c r="B236" s="35">
        <v>0</v>
      </c>
    </row>
    <row r="237" spans="1:2" x14ac:dyDescent="0.25">
      <c r="A237" s="22" t="s">
        <v>282</v>
      </c>
      <c r="B237" s="35">
        <v>0</v>
      </c>
    </row>
    <row r="238" spans="1:2" x14ac:dyDescent="0.25">
      <c r="A238" s="22" t="s">
        <v>283</v>
      </c>
      <c r="B238" s="35">
        <v>0</v>
      </c>
    </row>
    <row r="239" spans="1:2" x14ac:dyDescent="0.25">
      <c r="A239" s="22" t="s">
        <v>252</v>
      </c>
      <c r="B239" s="35">
        <v>0</v>
      </c>
    </row>
    <row r="240" spans="1:2" x14ac:dyDescent="0.25">
      <c r="A240" s="22" t="s">
        <v>536</v>
      </c>
      <c r="B240" s="35">
        <v>0</v>
      </c>
    </row>
    <row r="241" spans="1:2" x14ac:dyDescent="0.25">
      <c r="A241" s="22" t="s">
        <v>114</v>
      </c>
      <c r="B241" s="35">
        <v>0</v>
      </c>
    </row>
    <row r="242" spans="1:2" x14ac:dyDescent="0.25">
      <c r="A242" s="22" t="s">
        <v>126</v>
      </c>
      <c r="B242" s="35">
        <v>0</v>
      </c>
    </row>
    <row r="243" spans="1:2" x14ac:dyDescent="0.25">
      <c r="A243" s="22" t="s">
        <v>127</v>
      </c>
      <c r="B243" s="35">
        <v>0</v>
      </c>
    </row>
    <row r="244" spans="1:2" x14ac:dyDescent="0.25">
      <c r="A244" s="22" t="s">
        <v>128</v>
      </c>
      <c r="B244" s="35">
        <v>0</v>
      </c>
    </row>
    <row r="245" spans="1:2" x14ac:dyDescent="0.25">
      <c r="A245" s="22" t="s">
        <v>116</v>
      </c>
      <c r="B245" s="35">
        <v>0</v>
      </c>
    </row>
    <row r="246" spans="1:2" x14ac:dyDescent="0.25">
      <c r="A246" s="22" t="s">
        <v>117</v>
      </c>
      <c r="B246" s="35">
        <v>0</v>
      </c>
    </row>
    <row r="247" spans="1:2" x14ac:dyDescent="0.25">
      <c r="A247" s="22" t="s">
        <v>118</v>
      </c>
      <c r="B247" s="35">
        <v>0</v>
      </c>
    </row>
    <row r="248" spans="1:2" x14ac:dyDescent="0.25">
      <c r="A248" s="22" t="s">
        <v>119</v>
      </c>
      <c r="B248" s="35">
        <v>0</v>
      </c>
    </row>
    <row r="249" spans="1:2" x14ac:dyDescent="0.25">
      <c r="A249" s="22" t="s">
        <v>120</v>
      </c>
      <c r="B249" s="35">
        <v>0</v>
      </c>
    </row>
    <row r="250" spans="1:2" x14ac:dyDescent="0.25">
      <c r="A250" s="22" t="s">
        <v>121</v>
      </c>
      <c r="B250" s="35">
        <v>0</v>
      </c>
    </row>
    <row r="251" spans="1:2" x14ac:dyDescent="0.25">
      <c r="A251" s="22" t="s">
        <v>122</v>
      </c>
      <c r="B251" s="35">
        <v>0</v>
      </c>
    </row>
    <row r="252" spans="1:2" x14ac:dyDescent="0.25">
      <c r="A252" s="22" t="s">
        <v>125</v>
      </c>
      <c r="B252" s="35">
        <v>0</v>
      </c>
    </row>
    <row r="253" spans="1:2" x14ac:dyDescent="0.25">
      <c r="A253" s="22" t="s">
        <v>115</v>
      </c>
      <c r="B253" s="35">
        <v>0</v>
      </c>
    </row>
    <row r="254" spans="1:2" x14ac:dyDescent="0.25">
      <c r="A254" s="22" t="s">
        <v>123</v>
      </c>
      <c r="B254" s="35">
        <v>0</v>
      </c>
    </row>
    <row r="255" spans="1:2" x14ac:dyDescent="0.25">
      <c r="A255" s="22" t="s">
        <v>124</v>
      </c>
      <c r="B255" s="35">
        <v>0</v>
      </c>
    </row>
    <row r="256" spans="1:2" x14ac:dyDescent="0.25">
      <c r="A256" s="22" t="s">
        <v>129</v>
      </c>
      <c r="B256" s="35">
        <v>0</v>
      </c>
    </row>
    <row r="257" spans="1:2" x14ac:dyDescent="0.25">
      <c r="A257" s="22" t="s">
        <v>469</v>
      </c>
      <c r="B257" s="35">
        <v>0</v>
      </c>
    </row>
    <row r="258" spans="1:2" x14ac:dyDescent="0.25">
      <c r="A258" s="22" t="s">
        <v>478</v>
      </c>
      <c r="B258" s="35">
        <v>0</v>
      </c>
    </row>
    <row r="259" spans="1:2" x14ac:dyDescent="0.25">
      <c r="A259" s="22" t="s">
        <v>479</v>
      </c>
      <c r="B259" s="35">
        <v>0</v>
      </c>
    </row>
    <row r="260" spans="1:2" x14ac:dyDescent="0.25">
      <c r="A260" s="22" t="s">
        <v>470</v>
      </c>
      <c r="B260" s="35">
        <v>0</v>
      </c>
    </row>
    <row r="261" spans="1:2" x14ac:dyDescent="0.25">
      <c r="A261" s="22" t="s">
        <v>471</v>
      </c>
      <c r="B261" s="35">
        <v>0</v>
      </c>
    </row>
    <row r="262" spans="1:2" x14ac:dyDescent="0.25">
      <c r="A262" s="22" t="s">
        <v>472</v>
      </c>
      <c r="B262" s="35">
        <v>0</v>
      </c>
    </row>
    <row r="263" spans="1:2" x14ac:dyDescent="0.25">
      <c r="A263" s="22" t="s">
        <v>473</v>
      </c>
      <c r="B263" s="35">
        <v>0</v>
      </c>
    </row>
    <row r="264" spans="1:2" x14ac:dyDescent="0.25">
      <c r="A264" s="22" t="s">
        <v>474</v>
      </c>
      <c r="B264" s="35">
        <v>0</v>
      </c>
    </row>
    <row r="265" spans="1:2" x14ac:dyDescent="0.25">
      <c r="A265" s="22" t="s">
        <v>475</v>
      </c>
      <c r="B265" s="35">
        <v>0</v>
      </c>
    </row>
    <row r="266" spans="1:2" x14ac:dyDescent="0.25">
      <c r="A266" s="22" t="s">
        <v>476</v>
      </c>
      <c r="B266" s="35">
        <v>0</v>
      </c>
    </row>
    <row r="267" spans="1:2" x14ac:dyDescent="0.25">
      <c r="A267" s="22" t="s">
        <v>477</v>
      </c>
      <c r="B267" s="35">
        <v>0</v>
      </c>
    </row>
    <row r="268" spans="1:2" x14ac:dyDescent="0.25">
      <c r="A268" s="22" t="s">
        <v>383</v>
      </c>
      <c r="B268" s="35">
        <v>0</v>
      </c>
    </row>
    <row r="269" spans="1:2" x14ac:dyDescent="0.25">
      <c r="A269" s="22" t="s">
        <v>384</v>
      </c>
      <c r="B269" s="35">
        <v>0</v>
      </c>
    </row>
    <row r="270" spans="1:2" x14ac:dyDescent="0.25">
      <c r="A270" s="22" t="s">
        <v>386</v>
      </c>
      <c r="B270" s="35">
        <v>0</v>
      </c>
    </row>
    <row r="271" spans="1:2" x14ac:dyDescent="0.25">
      <c r="A271" s="22" t="s">
        <v>385</v>
      </c>
      <c r="B271" s="35">
        <v>0</v>
      </c>
    </row>
    <row r="272" spans="1:2" x14ac:dyDescent="0.25">
      <c r="A272" s="22" t="s">
        <v>382</v>
      </c>
      <c r="B272" s="35">
        <v>0</v>
      </c>
    </row>
    <row r="273" spans="1:2" x14ac:dyDescent="0.25">
      <c r="A273" s="22" t="s">
        <v>34</v>
      </c>
      <c r="B273" s="35">
        <v>0</v>
      </c>
    </row>
    <row r="274" spans="1:2" x14ac:dyDescent="0.25">
      <c r="A274" s="22" t="s">
        <v>46</v>
      </c>
      <c r="B274" s="35">
        <v>0</v>
      </c>
    </row>
    <row r="275" spans="1:2" x14ac:dyDescent="0.25">
      <c r="A275" s="22" t="s">
        <v>47</v>
      </c>
      <c r="B275" s="35">
        <v>0</v>
      </c>
    </row>
    <row r="276" spans="1:2" x14ac:dyDescent="0.25">
      <c r="A276" s="22" t="s">
        <v>48</v>
      </c>
      <c r="B276" s="35">
        <v>0</v>
      </c>
    </row>
    <row r="277" spans="1:2" x14ac:dyDescent="0.25">
      <c r="A277" s="22" t="s">
        <v>35</v>
      </c>
      <c r="B277" s="35">
        <v>0</v>
      </c>
    </row>
    <row r="278" spans="1:2" x14ac:dyDescent="0.25">
      <c r="A278" s="22" t="s">
        <v>36</v>
      </c>
      <c r="B278" s="35">
        <v>0</v>
      </c>
    </row>
    <row r="279" spans="1:2" x14ac:dyDescent="0.25">
      <c r="A279" s="22" t="s">
        <v>38</v>
      </c>
      <c r="B279" s="35">
        <v>0</v>
      </c>
    </row>
    <row r="280" spans="1:2" x14ac:dyDescent="0.25">
      <c r="A280" s="22" t="s">
        <v>40</v>
      </c>
      <c r="B280" s="35">
        <v>0</v>
      </c>
    </row>
    <row r="281" spans="1:2" x14ac:dyDescent="0.25">
      <c r="A281" s="22" t="s">
        <v>42</v>
      </c>
      <c r="B281" s="35">
        <v>0</v>
      </c>
    </row>
    <row r="282" spans="1:2" x14ac:dyDescent="0.25">
      <c r="A282" s="22" t="s">
        <v>43</v>
      </c>
      <c r="B282" s="35">
        <v>0</v>
      </c>
    </row>
    <row r="283" spans="1:2" x14ac:dyDescent="0.25">
      <c r="A283" s="22" t="s">
        <v>44</v>
      </c>
      <c r="B283" s="35">
        <v>0</v>
      </c>
    </row>
    <row r="284" spans="1:2" x14ac:dyDescent="0.25">
      <c r="A284" s="22" t="s">
        <v>45</v>
      </c>
      <c r="B284" s="35">
        <v>0</v>
      </c>
    </row>
    <row r="285" spans="1:2" x14ac:dyDescent="0.25">
      <c r="A285" s="22" t="s">
        <v>434</v>
      </c>
      <c r="B285" s="35">
        <v>0</v>
      </c>
    </row>
    <row r="286" spans="1:2" x14ac:dyDescent="0.25">
      <c r="A286" s="22" t="s">
        <v>435</v>
      </c>
      <c r="B286" s="35">
        <v>0</v>
      </c>
    </row>
    <row r="287" spans="1:2" x14ac:dyDescent="0.25">
      <c r="A287" s="22" t="s">
        <v>436</v>
      </c>
      <c r="B287" s="35">
        <v>0</v>
      </c>
    </row>
    <row r="288" spans="1:2" x14ac:dyDescent="0.25">
      <c r="A288" s="22" t="s">
        <v>111</v>
      </c>
      <c r="B288" s="35">
        <v>0</v>
      </c>
    </row>
    <row r="289" spans="1:2" x14ac:dyDescent="0.25">
      <c r="A289" s="22" t="s">
        <v>425</v>
      </c>
      <c r="B289" s="35">
        <v>0</v>
      </c>
    </row>
    <row r="290" spans="1:2" x14ac:dyDescent="0.25">
      <c r="A290" s="22" t="s">
        <v>437</v>
      </c>
      <c r="B290" s="35">
        <v>0</v>
      </c>
    </row>
    <row r="291" spans="1:2" x14ac:dyDescent="0.25">
      <c r="A291" s="22" t="s">
        <v>426</v>
      </c>
      <c r="B291" s="35">
        <v>0</v>
      </c>
    </row>
    <row r="292" spans="1:2" x14ac:dyDescent="0.25">
      <c r="A292" s="22" t="s">
        <v>438</v>
      </c>
      <c r="B292" s="35">
        <v>0</v>
      </c>
    </row>
    <row r="293" spans="1:2" x14ac:dyDescent="0.25">
      <c r="A293" s="22" t="s">
        <v>427</v>
      </c>
      <c r="B293" s="35">
        <v>0</v>
      </c>
    </row>
    <row r="294" spans="1:2" x14ac:dyDescent="0.25">
      <c r="A294" s="22" t="s">
        <v>428</v>
      </c>
      <c r="B294" s="35">
        <v>0</v>
      </c>
    </row>
    <row r="295" spans="1:2" x14ac:dyDescent="0.25">
      <c r="A295" s="22" t="s">
        <v>429</v>
      </c>
      <c r="B295" s="35">
        <v>0</v>
      </c>
    </row>
    <row r="296" spans="1:2" x14ac:dyDescent="0.25">
      <c r="A296" s="22" t="s">
        <v>430</v>
      </c>
      <c r="B296" s="35">
        <v>0</v>
      </c>
    </row>
    <row r="297" spans="1:2" x14ac:dyDescent="0.25">
      <c r="A297" s="22" t="s">
        <v>431</v>
      </c>
      <c r="B297" s="35">
        <v>0</v>
      </c>
    </row>
    <row r="298" spans="1:2" x14ac:dyDescent="0.25">
      <c r="A298" s="22" t="s">
        <v>432</v>
      </c>
      <c r="B298" s="35">
        <v>0</v>
      </c>
    </row>
    <row r="299" spans="1:2" x14ac:dyDescent="0.25">
      <c r="A299" s="22" t="s">
        <v>433</v>
      </c>
      <c r="B299" s="35">
        <v>0</v>
      </c>
    </row>
    <row r="300" spans="1:2" x14ac:dyDescent="0.25">
      <c r="A300" s="22" t="s">
        <v>419</v>
      </c>
      <c r="B300" s="35">
        <v>0</v>
      </c>
    </row>
    <row r="301" spans="1:2" x14ac:dyDescent="0.25">
      <c r="A301" s="22" t="s">
        <v>420</v>
      </c>
      <c r="B301" s="35">
        <v>0</v>
      </c>
    </row>
    <row r="302" spans="1:2" x14ac:dyDescent="0.25">
      <c r="A302" s="22" t="s">
        <v>421</v>
      </c>
      <c r="B302" s="35">
        <v>0</v>
      </c>
    </row>
    <row r="303" spans="1:2" x14ac:dyDescent="0.25">
      <c r="A303" s="22" t="s">
        <v>371</v>
      </c>
      <c r="B303" s="35">
        <v>0</v>
      </c>
    </row>
    <row r="304" spans="1:2" x14ac:dyDescent="0.25">
      <c r="A304" s="22" t="s">
        <v>410</v>
      </c>
      <c r="B304" s="35">
        <v>0</v>
      </c>
    </row>
    <row r="305" spans="1:2" x14ac:dyDescent="0.25">
      <c r="A305" s="22" t="s">
        <v>422</v>
      </c>
      <c r="B305" s="35">
        <v>0</v>
      </c>
    </row>
    <row r="306" spans="1:2" x14ac:dyDescent="0.25">
      <c r="A306" s="22" t="s">
        <v>423</v>
      </c>
      <c r="B306" s="35">
        <v>0</v>
      </c>
    </row>
    <row r="307" spans="1:2" x14ac:dyDescent="0.25">
      <c r="A307" s="22" t="s">
        <v>406</v>
      </c>
      <c r="B307" s="35">
        <v>0</v>
      </c>
    </row>
    <row r="308" spans="1:2" x14ac:dyDescent="0.25">
      <c r="A308" s="22" t="s">
        <v>411</v>
      </c>
      <c r="B308" s="35">
        <v>0</v>
      </c>
    </row>
    <row r="309" spans="1:2" x14ac:dyDescent="0.25">
      <c r="A309" s="22" t="s">
        <v>424</v>
      </c>
      <c r="B309" s="35">
        <v>0</v>
      </c>
    </row>
    <row r="310" spans="1:2" x14ac:dyDescent="0.25">
      <c r="A310" s="22" t="s">
        <v>407</v>
      </c>
      <c r="B310" s="35">
        <v>0</v>
      </c>
    </row>
    <row r="311" spans="1:2" x14ac:dyDescent="0.25">
      <c r="A311" s="22" t="s">
        <v>412</v>
      </c>
      <c r="B311" s="35">
        <v>0</v>
      </c>
    </row>
    <row r="312" spans="1:2" x14ac:dyDescent="0.25">
      <c r="A312" s="22" t="s">
        <v>413</v>
      </c>
      <c r="B312" s="35">
        <v>0</v>
      </c>
    </row>
    <row r="313" spans="1:2" x14ac:dyDescent="0.25">
      <c r="A313" s="22" t="s">
        <v>414</v>
      </c>
      <c r="B313" s="35">
        <v>0</v>
      </c>
    </row>
    <row r="314" spans="1:2" x14ac:dyDescent="0.25">
      <c r="A314" s="22" t="s">
        <v>408</v>
      </c>
      <c r="B314" s="35">
        <v>0</v>
      </c>
    </row>
    <row r="315" spans="1:2" x14ac:dyDescent="0.25">
      <c r="A315" s="22" t="s">
        <v>415</v>
      </c>
      <c r="B315" s="35">
        <v>0</v>
      </c>
    </row>
    <row r="316" spans="1:2" x14ac:dyDescent="0.25">
      <c r="A316" s="22" t="s">
        <v>416</v>
      </c>
      <c r="B316" s="35">
        <v>0</v>
      </c>
    </row>
    <row r="317" spans="1:2" x14ac:dyDescent="0.25">
      <c r="A317" s="22" t="s">
        <v>417</v>
      </c>
      <c r="B317" s="35">
        <v>0</v>
      </c>
    </row>
    <row r="318" spans="1:2" x14ac:dyDescent="0.25">
      <c r="A318" s="22" t="s">
        <v>409</v>
      </c>
      <c r="B318" s="35">
        <v>0</v>
      </c>
    </row>
    <row r="319" spans="1:2" x14ac:dyDescent="0.25">
      <c r="A319" s="22" t="s">
        <v>418</v>
      </c>
      <c r="B319" s="35">
        <v>0</v>
      </c>
    </row>
    <row r="320" spans="1:2" x14ac:dyDescent="0.25">
      <c r="A320" s="22" t="s">
        <v>110</v>
      </c>
      <c r="B320" s="35">
        <v>0</v>
      </c>
    </row>
    <row r="321" spans="1:2" x14ac:dyDescent="0.25">
      <c r="A321" s="22" t="s">
        <v>373</v>
      </c>
      <c r="B321" s="35">
        <v>0</v>
      </c>
    </row>
    <row r="322" spans="1:2" x14ac:dyDescent="0.25">
      <c r="A322" s="22" t="s">
        <v>109</v>
      </c>
      <c r="B322" s="35">
        <v>0</v>
      </c>
    </row>
    <row r="323" spans="1:2" x14ac:dyDescent="0.25">
      <c r="A323" s="22" t="s">
        <v>32</v>
      </c>
      <c r="B323" s="35">
        <v>0</v>
      </c>
    </row>
    <row r="324" spans="1:2" x14ac:dyDescent="0.25">
      <c r="A324" s="22" t="s">
        <v>108</v>
      </c>
      <c r="B324" s="35">
        <v>0</v>
      </c>
    </row>
    <row r="325" spans="1:2" x14ac:dyDescent="0.25">
      <c r="A325" s="22" t="s">
        <v>31</v>
      </c>
      <c r="B325" s="35">
        <v>0</v>
      </c>
    </row>
    <row r="326" spans="1:2" x14ac:dyDescent="0.25">
      <c r="A326" s="22" t="s">
        <v>587</v>
      </c>
      <c r="B326" s="35">
        <v>0</v>
      </c>
    </row>
    <row r="327" spans="1:2" x14ac:dyDescent="0.25">
      <c r="A327" s="22" t="s">
        <v>601</v>
      </c>
      <c r="B327" s="35">
        <v>0</v>
      </c>
    </row>
    <row r="328" spans="1:2" x14ac:dyDescent="0.25">
      <c r="A328" s="22" t="s">
        <v>588</v>
      </c>
      <c r="B328" s="35">
        <v>0</v>
      </c>
    </row>
    <row r="329" spans="1:2" x14ac:dyDescent="0.25">
      <c r="A329" s="22" t="s">
        <v>76</v>
      </c>
      <c r="B329" s="35">
        <v>0</v>
      </c>
    </row>
    <row r="330" spans="1:2" x14ac:dyDescent="0.25">
      <c r="A330" s="22" t="s">
        <v>249</v>
      </c>
      <c r="B330" s="35">
        <v>0</v>
      </c>
    </row>
    <row r="331" spans="1:2" x14ac:dyDescent="0.25">
      <c r="A331" s="22" t="s">
        <v>602</v>
      </c>
      <c r="B331" s="35">
        <v>0</v>
      </c>
    </row>
    <row r="332" spans="1:2" x14ac:dyDescent="0.25">
      <c r="A332" s="22" t="s">
        <v>591</v>
      </c>
      <c r="B332" s="35">
        <v>0</v>
      </c>
    </row>
    <row r="333" spans="1:2" x14ac:dyDescent="0.25">
      <c r="A333" s="22" t="s">
        <v>77</v>
      </c>
      <c r="B333" s="35">
        <v>0</v>
      </c>
    </row>
    <row r="334" spans="1:2" x14ac:dyDescent="0.25">
      <c r="A334" s="22" t="s">
        <v>603</v>
      </c>
      <c r="B334" s="35">
        <v>0</v>
      </c>
    </row>
    <row r="335" spans="1:2" x14ac:dyDescent="0.25">
      <c r="A335" s="22" t="s">
        <v>592</v>
      </c>
      <c r="B335" s="35">
        <v>0</v>
      </c>
    </row>
    <row r="336" spans="1:2" x14ac:dyDescent="0.25">
      <c r="A336" s="22" t="s">
        <v>78</v>
      </c>
      <c r="B336" s="35">
        <v>0</v>
      </c>
    </row>
    <row r="337" spans="1:2" x14ac:dyDescent="0.25">
      <c r="A337" s="22" t="s">
        <v>250</v>
      </c>
      <c r="B337" s="35">
        <v>0</v>
      </c>
    </row>
    <row r="338" spans="1:2" x14ac:dyDescent="0.25">
      <c r="A338" s="22" t="s">
        <v>233</v>
      </c>
      <c r="B338" s="35">
        <v>0</v>
      </c>
    </row>
    <row r="339" spans="1:2" x14ac:dyDescent="0.25">
      <c r="A339" s="22" t="s">
        <v>578</v>
      </c>
      <c r="B339" s="35">
        <v>0</v>
      </c>
    </row>
    <row r="340" spans="1:2" x14ac:dyDescent="0.25">
      <c r="A340" s="22" t="s">
        <v>236</v>
      </c>
      <c r="B340" s="35">
        <v>0</v>
      </c>
    </row>
    <row r="341" spans="1:2" x14ac:dyDescent="0.25">
      <c r="A341" s="22" t="s">
        <v>242</v>
      </c>
      <c r="B341" s="35">
        <v>0</v>
      </c>
    </row>
    <row r="342" spans="1:2" x14ac:dyDescent="0.25">
      <c r="A342" s="22" t="s">
        <v>231</v>
      </c>
      <c r="B342" s="35">
        <v>0</v>
      </c>
    </row>
    <row r="343" spans="1:2" x14ac:dyDescent="0.25">
      <c r="A343" s="22" t="s">
        <v>589</v>
      </c>
      <c r="B343" s="35">
        <v>0</v>
      </c>
    </row>
    <row r="344" spans="1:2" x14ac:dyDescent="0.25">
      <c r="A344" s="22" t="s">
        <v>604</v>
      </c>
      <c r="B344" s="35">
        <v>0</v>
      </c>
    </row>
    <row r="345" spans="1:2" x14ac:dyDescent="0.25">
      <c r="A345" s="22" t="s">
        <v>593</v>
      </c>
      <c r="B345" s="35">
        <v>0</v>
      </c>
    </row>
    <row r="346" spans="1:2" x14ac:dyDescent="0.25">
      <c r="A346" s="22" t="s">
        <v>605</v>
      </c>
      <c r="B346" s="35">
        <v>0</v>
      </c>
    </row>
    <row r="347" spans="1:2" x14ac:dyDescent="0.25">
      <c r="A347" s="22" t="s">
        <v>234</v>
      </c>
      <c r="B347" s="35">
        <v>0</v>
      </c>
    </row>
    <row r="348" spans="1:2" x14ac:dyDescent="0.25">
      <c r="A348" s="22" t="s">
        <v>579</v>
      </c>
      <c r="B348" s="35">
        <v>0</v>
      </c>
    </row>
    <row r="349" spans="1:2" x14ac:dyDescent="0.25">
      <c r="A349" s="22" t="s">
        <v>237</v>
      </c>
      <c r="B349" s="35">
        <v>0</v>
      </c>
    </row>
    <row r="350" spans="1:2" x14ac:dyDescent="0.25">
      <c r="A350" s="22" t="s">
        <v>243</v>
      </c>
      <c r="B350" s="35">
        <v>0</v>
      </c>
    </row>
    <row r="351" spans="1:2" x14ac:dyDescent="0.25">
      <c r="A351" s="22" t="s">
        <v>590</v>
      </c>
      <c r="B351" s="35">
        <v>0</v>
      </c>
    </row>
    <row r="352" spans="1:2" x14ac:dyDescent="0.25">
      <c r="A352" s="22" t="s">
        <v>606</v>
      </c>
      <c r="B352" s="35">
        <v>0</v>
      </c>
    </row>
    <row r="353" spans="1:2" x14ac:dyDescent="0.25">
      <c r="A353" s="22" t="s">
        <v>72</v>
      </c>
      <c r="B353" s="35">
        <v>0</v>
      </c>
    </row>
    <row r="354" spans="1:2" x14ac:dyDescent="0.25">
      <c r="A354" s="22" t="s">
        <v>580</v>
      </c>
      <c r="B354" s="35">
        <v>0</v>
      </c>
    </row>
    <row r="355" spans="1:2" x14ac:dyDescent="0.25">
      <c r="A355" s="22" t="s">
        <v>73</v>
      </c>
      <c r="B355" s="35">
        <v>0</v>
      </c>
    </row>
    <row r="356" spans="1:2" x14ac:dyDescent="0.25">
      <c r="A356" s="22" t="s">
        <v>244</v>
      </c>
      <c r="B356" s="35">
        <v>0</v>
      </c>
    </row>
    <row r="357" spans="1:2" x14ac:dyDescent="0.25">
      <c r="A357" s="22" t="s">
        <v>594</v>
      </c>
      <c r="B357" s="35">
        <v>0</v>
      </c>
    </row>
    <row r="358" spans="1:2" x14ac:dyDescent="0.25">
      <c r="A358" s="22" t="s">
        <v>607</v>
      </c>
      <c r="B358" s="35">
        <v>0</v>
      </c>
    </row>
    <row r="359" spans="1:2" x14ac:dyDescent="0.25">
      <c r="A359" s="22" t="s">
        <v>581</v>
      </c>
      <c r="B359" s="35">
        <v>0</v>
      </c>
    </row>
    <row r="360" spans="1:2" x14ac:dyDescent="0.25">
      <c r="A360" s="22" t="s">
        <v>245</v>
      </c>
      <c r="B360" s="35">
        <v>0</v>
      </c>
    </row>
    <row r="361" spans="1:2" x14ac:dyDescent="0.25">
      <c r="A361" s="22" t="s">
        <v>238</v>
      </c>
      <c r="B361" s="35">
        <v>0</v>
      </c>
    </row>
    <row r="362" spans="1:2" x14ac:dyDescent="0.25">
      <c r="A362" s="22" t="s">
        <v>595</v>
      </c>
      <c r="B362" s="35">
        <v>0</v>
      </c>
    </row>
    <row r="363" spans="1:2" x14ac:dyDescent="0.25">
      <c r="A363" s="22" t="s">
        <v>582</v>
      </c>
      <c r="B363" s="35">
        <v>0</v>
      </c>
    </row>
    <row r="364" spans="1:2" x14ac:dyDescent="0.25">
      <c r="A364" s="22" t="s">
        <v>246</v>
      </c>
      <c r="B364" s="35">
        <v>0</v>
      </c>
    </row>
    <row r="365" spans="1:2" x14ac:dyDescent="0.25">
      <c r="A365" s="22" t="s">
        <v>239</v>
      </c>
      <c r="B365" s="35">
        <v>0</v>
      </c>
    </row>
    <row r="366" spans="1:2" x14ac:dyDescent="0.25">
      <c r="A366" s="22" t="s">
        <v>596</v>
      </c>
      <c r="B366" s="35">
        <v>0</v>
      </c>
    </row>
    <row r="367" spans="1:2" x14ac:dyDescent="0.25">
      <c r="A367" s="22" t="s">
        <v>235</v>
      </c>
      <c r="B367" s="35">
        <v>0</v>
      </c>
    </row>
    <row r="368" spans="1:2" x14ac:dyDescent="0.25">
      <c r="A368" s="22" t="s">
        <v>583</v>
      </c>
      <c r="B368" s="35">
        <v>0</v>
      </c>
    </row>
    <row r="369" spans="1:2" x14ac:dyDescent="0.25">
      <c r="A369" s="22" t="s">
        <v>247</v>
      </c>
      <c r="B369" s="35">
        <v>0</v>
      </c>
    </row>
    <row r="370" spans="1:2" x14ac:dyDescent="0.25">
      <c r="A370" s="22" t="s">
        <v>74</v>
      </c>
      <c r="B370" s="35">
        <v>0</v>
      </c>
    </row>
    <row r="371" spans="1:2" x14ac:dyDescent="0.25">
      <c r="A371" s="22" t="s">
        <v>597</v>
      </c>
      <c r="B371" s="35">
        <v>0</v>
      </c>
    </row>
    <row r="372" spans="1:2" x14ac:dyDescent="0.25">
      <c r="A372" s="22" t="s">
        <v>584</v>
      </c>
      <c r="B372" s="35">
        <v>0</v>
      </c>
    </row>
    <row r="373" spans="1:2" x14ac:dyDescent="0.25">
      <c r="A373" s="22" t="s">
        <v>240</v>
      </c>
      <c r="B373" s="35">
        <v>0</v>
      </c>
    </row>
    <row r="374" spans="1:2" x14ac:dyDescent="0.25">
      <c r="A374" s="22" t="s">
        <v>598</v>
      </c>
      <c r="B374" s="35">
        <v>0</v>
      </c>
    </row>
    <row r="375" spans="1:2" x14ac:dyDescent="0.25">
      <c r="A375" s="22" t="s">
        <v>585</v>
      </c>
      <c r="B375" s="35">
        <v>0</v>
      </c>
    </row>
    <row r="376" spans="1:2" x14ac:dyDescent="0.25">
      <c r="A376" s="22" t="s">
        <v>241</v>
      </c>
      <c r="B376" s="35">
        <v>0</v>
      </c>
    </row>
    <row r="377" spans="1:2" x14ac:dyDescent="0.25">
      <c r="A377" s="22" t="s">
        <v>599</v>
      </c>
      <c r="B377" s="35">
        <v>0</v>
      </c>
    </row>
    <row r="378" spans="1:2" x14ac:dyDescent="0.25">
      <c r="A378" s="22" t="s">
        <v>586</v>
      </c>
      <c r="B378" s="35">
        <v>0</v>
      </c>
    </row>
    <row r="379" spans="1:2" x14ac:dyDescent="0.25">
      <c r="A379" s="22" t="s">
        <v>75</v>
      </c>
      <c r="B379" s="35">
        <v>0</v>
      </c>
    </row>
    <row r="380" spans="1:2" x14ac:dyDescent="0.25">
      <c r="A380" s="22" t="s">
        <v>248</v>
      </c>
      <c r="B380" s="35">
        <v>0</v>
      </c>
    </row>
    <row r="381" spans="1:2" x14ac:dyDescent="0.25">
      <c r="A381" s="22" t="s">
        <v>600</v>
      </c>
      <c r="B381" s="35">
        <v>0</v>
      </c>
    </row>
    <row r="382" spans="1:2" x14ac:dyDescent="0.25">
      <c r="A382" s="22" t="s">
        <v>461</v>
      </c>
      <c r="B382" s="35">
        <v>0</v>
      </c>
    </row>
    <row r="383" spans="1:2" x14ac:dyDescent="0.25">
      <c r="A383" s="22" t="s">
        <v>462</v>
      </c>
      <c r="B383" s="35">
        <v>0</v>
      </c>
    </row>
    <row r="384" spans="1:2" x14ac:dyDescent="0.25">
      <c r="A384" s="22" t="s">
        <v>463</v>
      </c>
      <c r="B384" s="35">
        <v>0</v>
      </c>
    </row>
    <row r="385" spans="1:2" x14ac:dyDescent="0.25">
      <c r="A385" s="22" t="s">
        <v>452</v>
      </c>
      <c r="B385" s="35">
        <v>0</v>
      </c>
    </row>
    <row r="386" spans="1:2" x14ac:dyDescent="0.25">
      <c r="A386" s="22" t="s">
        <v>464</v>
      </c>
      <c r="B386" s="35">
        <v>0</v>
      </c>
    </row>
    <row r="387" spans="1:2" x14ac:dyDescent="0.25">
      <c r="A387" s="22" t="s">
        <v>465</v>
      </c>
      <c r="B387" s="35">
        <v>0</v>
      </c>
    </row>
    <row r="388" spans="1:2" x14ac:dyDescent="0.25">
      <c r="A388" s="22" t="s">
        <v>453</v>
      </c>
      <c r="B388" s="35">
        <v>0</v>
      </c>
    </row>
    <row r="389" spans="1:2" x14ac:dyDescent="0.25">
      <c r="A389" s="22" t="s">
        <v>466</v>
      </c>
      <c r="B389" s="35">
        <v>0</v>
      </c>
    </row>
    <row r="390" spans="1:2" x14ac:dyDescent="0.25">
      <c r="A390" s="22" t="s">
        <v>454</v>
      </c>
      <c r="B390" s="35">
        <v>0</v>
      </c>
    </row>
    <row r="391" spans="1:2" x14ac:dyDescent="0.25">
      <c r="A391" s="22" t="s">
        <v>467</v>
      </c>
      <c r="B391" s="35">
        <v>0</v>
      </c>
    </row>
    <row r="392" spans="1:2" x14ac:dyDescent="0.25">
      <c r="A392" s="22" t="s">
        <v>455</v>
      </c>
      <c r="B392" s="35">
        <v>0</v>
      </c>
    </row>
    <row r="393" spans="1:2" x14ac:dyDescent="0.25">
      <c r="A393" s="22" t="s">
        <v>468</v>
      </c>
      <c r="B393" s="35">
        <v>0</v>
      </c>
    </row>
    <row r="394" spans="1:2" x14ac:dyDescent="0.25">
      <c r="A394" s="22" t="s">
        <v>456</v>
      </c>
      <c r="B394" s="35">
        <v>0</v>
      </c>
    </row>
    <row r="395" spans="1:2" x14ac:dyDescent="0.25">
      <c r="A395" s="22" t="s">
        <v>457</v>
      </c>
      <c r="B395" s="35">
        <v>0</v>
      </c>
    </row>
    <row r="396" spans="1:2" x14ac:dyDescent="0.25">
      <c r="A396" s="22" t="s">
        <v>458</v>
      </c>
      <c r="B396" s="35">
        <v>0</v>
      </c>
    </row>
    <row r="397" spans="1:2" x14ac:dyDescent="0.25">
      <c r="A397" s="22" t="s">
        <v>459</v>
      </c>
      <c r="B397" s="35">
        <v>0</v>
      </c>
    </row>
    <row r="398" spans="1:2" x14ac:dyDescent="0.25">
      <c r="A398" s="22" t="s">
        <v>460</v>
      </c>
      <c r="B398" s="35">
        <v>0</v>
      </c>
    </row>
    <row r="399" spans="1:2" x14ac:dyDescent="0.25">
      <c r="A399" s="22" t="s">
        <v>71</v>
      </c>
      <c r="B399" s="35">
        <v>0</v>
      </c>
    </row>
    <row r="400" spans="1:2" x14ac:dyDescent="0.25">
      <c r="A400" s="22" t="s">
        <v>608</v>
      </c>
      <c r="B400" s="35">
        <v>0</v>
      </c>
    </row>
    <row r="401" spans="1:2" x14ac:dyDescent="0.25">
      <c r="A401" s="22" t="s">
        <v>662</v>
      </c>
      <c r="B401" s="35">
        <v>0</v>
      </c>
    </row>
    <row r="402" spans="1:2" x14ac:dyDescent="0.25">
      <c r="A402" s="22" t="s">
        <v>663</v>
      </c>
      <c r="B402" s="35">
        <v>0</v>
      </c>
    </row>
    <row r="403" spans="1:2" x14ac:dyDescent="0.25">
      <c r="A403" s="22" t="s">
        <v>664</v>
      </c>
      <c r="B403" s="35">
        <v>0</v>
      </c>
    </row>
    <row r="404" spans="1:2" x14ac:dyDescent="0.25">
      <c r="A404" s="22" t="s">
        <v>665</v>
      </c>
      <c r="B404" s="35">
        <v>0</v>
      </c>
    </row>
    <row r="405" spans="1:2" x14ac:dyDescent="0.25">
      <c r="A405" s="22" t="s">
        <v>666</v>
      </c>
      <c r="B405" s="35">
        <v>0</v>
      </c>
    </row>
    <row r="406" spans="1:2" x14ac:dyDescent="0.25">
      <c r="A406" s="22" t="s">
        <v>667</v>
      </c>
      <c r="B406" s="35">
        <v>0</v>
      </c>
    </row>
    <row r="407" spans="1:2" x14ac:dyDescent="0.25">
      <c r="A407" s="22" t="s">
        <v>668</v>
      </c>
      <c r="B407" s="35">
        <v>0</v>
      </c>
    </row>
    <row r="408" spans="1:2" x14ac:dyDescent="0.25">
      <c r="A408" s="22" t="s">
        <v>669</v>
      </c>
      <c r="B408" s="35">
        <v>0</v>
      </c>
    </row>
    <row r="409" spans="1:2" x14ac:dyDescent="0.25">
      <c r="A409" s="22" t="s">
        <v>670</v>
      </c>
      <c r="B409" s="35">
        <v>0</v>
      </c>
    </row>
    <row r="410" spans="1:2" x14ac:dyDescent="0.25">
      <c r="A410" s="22" t="s">
        <v>671</v>
      </c>
      <c r="B410" s="35">
        <v>0</v>
      </c>
    </row>
    <row r="411" spans="1:2" x14ac:dyDescent="0.25">
      <c r="A411" s="22" t="s">
        <v>672</v>
      </c>
      <c r="B411" s="35">
        <v>0</v>
      </c>
    </row>
    <row r="412" spans="1:2" x14ac:dyDescent="0.25">
      <c r="A412" s="22" t="s">
        <v>673</v>
      </c>
      <c r="B412" s="35">
        <v>0</v>
      </c>
    </row>
    <row r="413" spans="1:2" x14ac:dyDescent="0.25">
      <c r="A413" s="22" t="s">
        <v>674</v>
      </c>
      <c r="B413" s="35">
        <v>0</v>
      </c>
    </row>
    <row r="414" spans="1:2" x14ac:dyDescent="0.25">
      <c r="A414" s="22" t="s">
        <v>675</v>
      </c>
      <c r="B414" s="35">
        <v>0</v>
      </c>
    </row>
    <row r="415" spans="1:2" x14ac:dyDescent="0.25">
      <c r="A415" s="22" t="s">
        <v>676</v>
      </c>
      <c r="B415" s="35">
        <v>0</v>
      </c>
    </row>
    <row r="416" spans="1:2" x14ac:dyDescent="0.25">
      <c r="A416" s="22" t="s">
        <v>677</v>
      </c>
      <c r="B416" s="35">
        <v>0</v>
      </c>
    </row>
    <row r="417" spans="1:2" x14ac:dyDescent="0.25">
      <c r="A417" s="22" t="s">
        <v>678</v>
      </c>
      <c r="B417" s="35">
        <v>0</v>
      </c>
    </row>
    <row r="418" spans="1:2" x14ac:dyDescent="0.25">
      <c r="A418" s="22" t="s">
        <v>679</v>
      </c>
      <c r="B418" s="35">
        <v>0</v>
      </c>
    </row>
    <row r="419" spans="1:2" x14ac:dyDescent="0.25">
      <c r="A419" s="22" t="s">
        <v>680</v>
      </c>
      <c r="B419" s="35">
        <v>0</v>
      </c>
    </row>
    <row r="420" spans="1:2" x14ac:dyDescent="0.25">
      <c r="A420" s="22" t="s">
        <v>681</v>
      </c>
      <c r="B420" s="35">
        <v>0</v>
      </c>
    </row>
    <row r="421" spans="1:2" x14ac:dyDescent="0.25">
      <c r="A421" s="22" t="s">
        <v>682</v>
      </c>
      <c r="B421" s="35">
        <v>0</v>
      </c>
    </row>
    <row r="422" spans="1:2" x14ac:dyDescent="0.25">
      <c r="A422" s="22" t="s">
        <v>683</v>
      </c>
      <c r="B422" s="35">
        <v>0</v>
      </c>
    </row>
    <row r="423" spans="1:2" x14ac:dyDescent="0.25">
      <c r="A423" s="22" t="s">
        <v>684</v>
      </c>
      <c r="B423" s="35">
        <v>0</v>
      </c>
    </row>
    <row r="424" spans="1:2" x14ac:dyDescent="0.25">
      <c r="A424" s="22" t="s">
        <v>685</v>
      </c>
      <c r="B424" s="35">
        <v>0</v>
      </c>
    </row>
    <row r="425" spans="1:2" x14ac:dyDescent="0.25">
      <c r="A425" s="22" t="s">
        <v>686</v>
      </c>
      <c r="B425" s="35">
        <v>0</v>
      </c>
    </row>
    <row r="426" spans="1:2" x14ac:dyDescent="0.25">
      <c r="A426" s="22" t="s">
        <v>687</v>
      </c>
      <c r="B426" s="35">
        <v>0</v>
      </c>
    </row>
    <row r="427" spans="1:2" x14ac:dyDescent="0.25">
      <c r="A427" s="22" t="s">
        <v>688</v>
      </c>
      <c r="B427" s="35">
        <v>0</v>
      </c>
    </row>
    <row r="428" spans="1:2" x14ac:dyDescent="0.25">
      <c r="A428" s="22" t="s">
        <v>689</v>
      </c>
      <c r="B428" s="35">
        <v>0</v>
      </c>
    </row>
    <row r="429" spans="1:2" x14ac:dyDescent="0.25">
      <c r="A429" s="22" t="s">
        <v>690</v>
      </c>
      <c r="B429" s="35">
        <v>0</v>
      </c>
    </row>
    <row r="430" spans="1:2" x14ac:dyDescent="0.25">
      <c r="A430" s="22" t="s">
        <v>691</v>
      </c>
      <c r="B430" s="35">
        <v>0</v>
      </c>
    </row>
    <row r="431" spans="1:2" x14ac:dyDescent="0.25">
      <c r="A431" s="22" t="s">
        <v>692</v>
      </c>
      <c r="B431" s="35">
        <v>0</v>
      </c>
    </row>
    <row r="432" spans="1:2" x14ac:dyDescent="0.25">
      <c r="A432" s="22" t="s">
        <v>693</v>
      </c>
      <c r="B432" s="35">
        <v>0</v>
      </c>
    </row>
    <row r="433" spans="1:2" x14ac:dyDescent="0.25">
      <c r="A433" s="22" t="s">
        <v>694</v>
      </c>
      <c r="B433" s="35">
        <v>0</v>
      </c>
    </row>
    <row r="434" spans="1:2" x14ac:dyDescent="0.25">
      <c r="A434" s="22" t="s">
        <v>695</v>
      </c>
      <c r="B434" s="35">
        <v>0</v>
      </c>
    </row>
    <row r="435" spans="1:2" x14ac:dyDescent="0.25">
      <c r="A435" s="22" t="s">
        <v>696</v>
      </c>
      <c r="B435" s="35">
        <v>0</v>
      </c>
    </row>
    <row r="436" spans="1:2" x14ac:dyDescent="0.25">
      <c r="A436" s="22" t="s">
        <v>697</v>
      </c>
      <c r="B436" s="35">
        <v>0</v>
      </c>
    </row>
    <row r="437" spans="1:2" x14ac:dyDescent="0.25">
      <c r="A437" s="22" t="s">
        <v>698</v>
      </c>
      <c r="B437" s="35">
        <v>0</v>
      </c>
    </row>
    <row r="438" spans="1:2" x14ac:dyDescent="0.25">
      <c r="A438" s="22" t="s">
        <v>699</v>
      </c>
      <c r="B438" s="35">
        <v>0</v>
      </c>
    </row>
    <row r="439" spans="1:2" x14ac:dyDescent="0.25">
      <c r="A439" s="22" t="s">
        <v>700</v>
      </c>
      <c r="B439" s="35">
        <v>0</v>
      </c>
    </row>
    <row r="440" spans="1:2" x14ac:dyDescent="0.25">
      <c r="A440" s="22" t="s">
        <v>701</v>
      </c>
      <c r="B440" s="35">
        <v>0</v>
      </c>
    </row>
    <row r="441" spans="1:2" x14ac:dyDescent="0.25">
      <c r="A441" s="22" t="s">
        <v>702</v>
      </c>
      <c r="B441" s="35">
        <v>0</v>
      </c>
    </row>
    <row r="442" spans="1:2" x14ac:dyDescent="0.25">
      <c r="A442" s="22" t="s">
        <v>703</v>
      </c>
      <c r="B442" s="35">
        <v>0</v>
      </c>
    </row>
    <row r="443" spans="1:2" x14ac:dyDescent="0.25">
      <c r="A443" s="22" t="s">
        <v>704</v>
      </c>
      <c r="B443" s="35">
        <v>0</v>
      </c>
    </row>
    <row r="444" spans="1:2" x14ac:dyDescent="0.25">
      <c r="A444" s="22" t="s">
        <v>705</v>
      </c>
      <c r="B444" s="35">
        <v>0</v>
      </c>
    </row>
    <row r="445" spans="1:2" x14ac:dyDescent="0.25">
      <c r="A445" s="22" t="s">
        <v>706</v>
      </c>
      <c r="B445" s="35">
        <v>0</v>
      </c>
    </row>
    <row r="446" spans="1:2" x14ac:dyDescent="0.25">
      <c r="A446" s="22" t="s">
        <v>707</v>
      </c>
      <c r="B446" s="35">
        <v>0</v>
      </c>
    </row>
    <row r="447" spans="1:2" x14ac:dyDescent="0.25">
      <c r="A447" s="22" t="s">
        <v>708</v>
      </c>
      <c r="B447" s="35">
        <v>0</v>
      </c>
    </row>
    <row r="448" spans="1:2" x14ac:dyDescent="0.25">
      <c r="A448" s="22" t="s">
        <v>709</v>
      </c>
      <c r="B448" s="35">
        <v>0</v>
      </c>
    </row>
    <row r="449" spans="1:2" x14ac:dyDescent="0.25">
      <c r="A449" s="22" t="s">
        <v>710</v>
      </c>
      <c r="B449" s="35">
        <v>0</v>
      </c>
    </row>
    <row r="450" spans="1:2" x14ac:dyDescent="0.25">
      <c r="A450" s="22" t="s">
        <v>711</v>
      </c>
      <c r="B450" s="35">
        <v>0</v>
      </c>
    </row>
    <row r="451" spans="1:2" x14ac:dyDescent="0.25">
      <c r="A451" s="22" t="s">
        <v>712</v>
      </c>
      <c r="B451" s="35">
        <v>0</v>
      </c>
    </row>
    <row r="452" spans="1:2" x14ac:dyDescent="0.25">
      <c r="A452" s="22" t="s">
        <v>713</v>
      </c>
      <c r="B452" s="35">
        <v>0</v>
      </c>
    </row>
    <row r="453" spans="1:2" x14ac:dyDescent="0.25">
      <c r="A453" s="22" t="s">
        <v>714</v>
      </c>
      <c r="B453" s="35">
        <v>0</v>
      </c>
    </row>
    <row r="454" spans="1:2" x14ac:dyDescent="0.25">
      <c r="A454" s="22" t="s">
        <v>232</v>
      </c>
      <c r="B454" s="35">
        <v>0</v>
      </c>
    </row>
    <row r="455" spans="1:2" x14ac:dyDescent="0.25">
      <c r="A455" s="22" t="s">
        <v>659</v>
      </c>
      <c r="B455" s="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H11"/>
  <sheetViews>
    <sheetView workbookViewId="0">
      <selection activeCell="B2" sqref="B2"/>
    </sheetView>
  </sheetViews>
  <sheetFormatPr defaultRowHeight="15" x14ac:dyDescent="0.25"/>
  <cols>
    <col min="2" max="2" width="23" bestFit="1" customWidth="1"/>
    <col min="3" max="3" width="12.42578125" bestFit="1" customWidth="1"/>
    <col min="4" max="4" width="20.5703125" bestFit="1" customWidth="1"/>
    <col min="5" max="5" width="14.28515625" bestFit="1" customWidth="1"/>
    <col min="6" max="6" width="27.140625" bestFit="1" customWidth="1"/>
    <col min="7" max="7" width="9.28515625" bestFit="1" customWidth="1"/>
    <col min="8" max="8" width="10.7109375" bestFit="1" customWidth="1"/>
  </cols>
  <sheetData>
    <row r="2" spans="2:8" ht="15.75" x14ac:dyDescent="0.25">
      <c r="C2" s="8" t="s">
        <v>68</v>
      </c>
      <c r="D2" s="8" t="s">
        <v>67</v>
      </c>
      <c r="E2" s="8" t="s">
        <v>69</v>
      </c>
      <c r="F2" s="8" t="s">
        <v>63</v>
      </c>
      <c r="G2" s="8" t="s">
        <v>49</v>
      </c>
      <c r="H2" s="8" t="s">
        <v>64</v>
      </c>
    </row>
    <row r="3" spans="2:8" ht="15.75" x14ac:dyDescent="0.25">
      <c r="B3" s="10" t="s">
        <v>79</v>
      </c>
      <c r="C3" s="11" t="s">
        <v>91</v>
      </c>
      <c r="D3" s="11" t="s">
        <v>95</v>
      </c>
      <c r="E3" s="11" t="s">
        <v>98</v>
      </c>
      <c r="F3" s="11" t="s">
        <v>99</v>
      </c>
      <c r="G3" s="11" t="s">
        <v>100</v>
      </c>
      <c r="H3" s="11" t="s">
        <v>88</v>
      </c>
    </row>
    <row r="4" spans="2:8" ht="45" x14ac:dyDescent="0.25">
      <c r="B4" s="31" t="s">
        <v>80</v>
      </c>
      <c r="C4" s="32" t="s">
        <v>92</v>
      </c>
      <c r="D4" s="32" t="s">
        <v>96</v>
      </c>
      <c r="E4" s="32" t="s">
        <v>103</v>
      </c>
      <c r="F4" s="33" t="s">
        <v>637</v>
      </c>
      <c r="G4" s="32" t="s">
        <v>101</v>
      </c>
      <c r="H4" s="32" t="s">
        <v>89</v>
      </c>
    </row>
    <row r="5" spans="2:8" ht="45" x14ac:dyDescent="0.25">
      <c r="B5" s="31" t="s">
        <v>81</v>
      </c>
      <c r="C5" s="32" t="s">
        <v>715</v>
      </c>
      <c r="D5" s="33" t="s">
        <v>716</v>
      </c>
      <c r="E5" s="32" t="s">
        <v>105</v>
      </c>
      <c r="F5" s="33" t="s">
        <v>636</v>
      </c>
      <c r="G5" s="32" t="s">
        <v>348</v>
      </c>
      <c r="H5" s="32" t="s">
        <v>82</v>
      </c>
    </row>
    <row r="6" spans="2:8" ht="15.75" x14ac:dyDescent="0.25">
      <c r="B6" s="31" t="s">
        <v>33</v>
      </c>
      <c r="C6" s="32" t="s">
        <v>93</v>
      </c>
      <c r="D6" s="32" t="s">
        <v>97</v>
      </c>
      <c r="E6" s="32" t="s">
        <v>104</v>
      </c>
      <c r="F6" s="32" t="s">
        <v>106</v>
      </c>
      <c r="G6" s="32" t="s">
        <v>102</v>
      </c>
      <c r="H6" s="32" t="s">
        <v>90</v>
      </c>
    </row>
    <row r="7" spans="2:8" ht="45" x14ac:dyDescent="0.25">
      <c r="B7" s="31" t="s">
        <v>2</v>
      </c>
      <c r="C7" s="32" t="s">
        <v>94</v>
      </c>
      <c r="D7" s="32" t="s">
        <v>230</v>
      </c>
      <c r="E7" s="32" t="s">
        <v>397</v>
      </c>
      <c r="F7" s="33" t="s">
        <v>638</v>
      </c>
      <c r="G7" s="32" t="s">
        <v>398</v>
      </c>
      <c r="H7" s="32" t="s">
        <v>399</v>
      </c>
    </row>
    <row r="9" spans="2:8" ht="15.75" x14ac:dyDescent="0.25">
      <c r="C9" s="8" t="s">
        <v>3</v>
      </c>
      <c r="D9" s="8" t="s">
        <v>389</v>
      </c>
      <c r="E9" s="8" t="s">
        <v>392</v>
      </c>
      <c r="F9" s="8" t="s">
        <v>632</v>
      </c>
    </row>
    <row r="10" spans="2:8" ht="15.75" x14ac:dyDescent="0.25">
      <c r="B10" s="8" t="s">
        <v>390</v>
      </c>
      <c r="C10" s="9" t="s">
        <v>391</v>
      </c>
      <c r="D10" s="9" t="s">
        <v>393</v>
      </c>
      <c r="E10" s="9" t="s">
        <v>374</v>
      </c>
      <c r="F10" s="9" t="s">
        <v>633</v>
      </c>
    </row>
    <row r="11" spans="2:8" x14ac:dyDescent="0.25">
      <c r="D11" s="9" t="s">
        <v>394</v>
      </c>
      <c r="E11" s="9" t="s">
        <v>639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B2:S57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customWidth="1"/>
    <col min="14" max="14" width="6.140625" customWidth="1"/>
    <col min="15" max="15" width="11.85546875" bestFit="1" customWidth="1"/>
    <col min="16" max="16" width="7" bestFit="1" customWidth="1"/>
    <col min="18" max="18" width="1.85546875" customWidth="1"/>
    <col min="19" max="19" width="14" bestFit="1" customWidth="1"/>
  </cols>
  <sheetData>
    <row r="2" spans="2:19" x14ac:dyDescent="0.25">
      <c r="B2" s="1" t="s">
        <v>68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9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2:19" x14ac:dyDescent="0.25">
      <c r="B4" s="7" t="s">
        <v>0</v>
      </c>
      <c r="C4" s="7" t="s">
        <v>51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  <c r="I4" s="7" t="s">
        <v>57</v>
      </c>
      <c r="J4" s="7" t="s">
        <v>58</v>
      </c>
      <c r="K4" s="7" t="s">
        <v>59</v>
      </c>
      <c r="L4" s="7" t="s">
        <v>60</v>
      </c>
      <c r="M4" s="7" t="s">
        <v>61</v>
      </c>
      <c r="N4" s="7" t="s">
        <v>229</v>
      </c>
      <c r="O4" s="7" t="s">
        <v>372</v>
      </c>
      <c r="P4" s="7" t="s">
        <v>370</v>
      </c>
      <c r="Q4" s="22"/>
      <c r="R4" s="7" t="s">
        <v>381</v>
      </c>
      <c r="S4" s="23" t="s">
        <v>718</v>
      </c>
    </row>
    <row r="5" spans="2:19" x14ac:dyDescent="0.25">
      <c r="B5" s="12" t="s">
        <v>5</v>
      </c>
      <c r="C5" t="s">
        <v>1</v>
      </c>
      <c r="D5" t="s">
        <v>371</v>
      </c>
      <c r="E5">
        <f>_xll.RtGet("IDN",D5,"BID")</f>
        <v>-5.5E-2</v>
      </c>
      <c r="F5">
        <f>_xll.RtGet("IDN",D5,"ASK")</f>
        <v>-5.0000000000000001E-3</v>
      </c>
      <c r="G5">
        <f>AVERAGE(E5:F5)</f>
        <v>-0.03</v>
      </c>
      <c r="H5">
        <v>1</v>
      </c>
      <c r="I5">
        <v>1</v>
      </c>
      <c r="J5">
        <v>1</v>
      </c>
      <c r="K5">
        <v>1</v>
      </c>
      <c r="L5" t="s">
        <v>62</v>
      </c>
      <c r="M5" t="str">
        <f t="shared" ref="M5:M19" si="0">B$2</f>
        <v>SEK</v>
      </c>
      <c r="N5" s="12">
        <v>0</v>
      </c>
      <c r="O5" s="16">
        <f>_xll.RHistory(D5,".Timestamp;.Close","START:"&amp;$O$3&amp;" NBROWS:1 INTERVAL:1D",,"SORT:ASC TSREPEAT:NO")</f>
        <v>37502</v>
      </c>
      <c r="P5">
        <v>4.34</v>
      </c>
    </row>
    <row r="6" spans="2:19" x14ac:dyDescent="0.25">
      <c r="B6" s="12" t="s">
        <v>6</v>
      </c>
      <c r="C6" t="s">
        <v>1</v>
      </c>
      <c r="D6" t="s">
        <v>406</v>
      </c>
      <c r="E6">
        <f>_xll.RtGet("IDN",D6,"BID")</f>
        <v>-9.5000000000000001E-2</v>
      </c>
      <c r="F6">
        <f>_xll.RtGet("IDN",D6,"ASK")</f>
        <v>-4.5000000000000005E-2</v>
      </c>
      <c r="G6">
        <f t="shared" ref="G6:G24" si="1">AVERAGE(E6:F6)</f>
        <v>-7.0000000000000007E-2</v>
      </c>
      <c r="H6">
        <v>1</v>
      </c>
      <c r="I6">
        <v>1</v>
      </c>
      <c r="J6">
        <v>1</v>
      </c>
      <c r="K6">
        <v>1</v>
      </c>
      <c r="L6" t="s">
        <v>62</v>
      </c>
      <c r="M6" t="str">
        <f t="shared" si="0"/>
        <v>SEK</v>
      </c>
      <c r="N6" s="12">
        <v>0</v>
      </c>
      <c r="O6" s="16">
        <f>_xll.RHistory(D6,".Timestamp;.Close","START:"&amp;$O$3&amp;" NBROWS:1 INTERVAL:1D",,"SORT:ASC TSREPEAT:NO")</f>
        <v>37502</v>
      </c>
      <c r="P6">
        <v>4.34</v>
      </c>
    </row>
    <row r="7" spans="2:19" x14ac:dyDescent="0.25">
      <c r="B7" s="12" t="s">
        <v>7</v>
      </c>
      <c r="C7" t="s">
        <v>1</v>
      </c>
      <c r="D7" t="s">
        <v>407</v>
      </c>
      <c r="E7">
        <f>_xll.RtGet("IDN",D7,"BID")</f>
        <v>-0.10500000000000001</v>
      </c>
      <c r="F7">
        <f>_xll.RtGet("IDN",D7,"ASK")</f>
        <v>-5.5E-2</v>
      </c>
      <c r="G7">
        <f t="shared" si="1"/>
        <v>-0.08</v>
      </c>
      <c r="H7">
        <v>1</v>
      </c>
      <c r="I7">
        <v>1</v>
      </c>
      <c r="J7">
        <v>1</v>
      </c>
      <c r="K7">
        <v>1</v>
      </c>
      <c r="L7" t="s">
        <v>62</v>
      </c>
      <c r="M7" t="str">
        <f t="shared" si="0"/>
        <v>SEK</v>
      </c>
      <c r="N7" s="12">
        <v>0</v>
      </c>
      <c r="O7" s="16">
        <f>_xll.RHistory(D7,".Timestamp;.Close","START:"&amp;$O$3&amp;" NBROWS:1 INTERVAL:1D",,"SORT:ASC TSREPEAT:NO")</f>
        <v>37502</v>
      </c>
      <c r="P7">
        <v>4.33</v>
      </c>
    </row>
    <row r="8" spans="2:19" x14ac:dyDescent="0.25">
      <c r="B8" s="12" t="s">
        <v>10</v>
      </c>
      <c r="C8" t="s">
        <v>1</v>
      </c>
      <c r="D8" t="s">
        <v>408</v>
      </c>
      <c r="E8">
        <f>_xll.RtGet("IDN",D8,"BID")</f>
        <v>-0.14500000000000002</v>
      </c>
      <c r="F8">
        <f>_xll.RtGet("IDN",D8,"ASK")</f>
        <v>-9.5000000000000001E-2</v>
      </c>
      <c r="G8">
        <f t="shared" si="1"/>
        <v>-0.12000000000000001</v>
      </c>
      <c r="H8">
        <v>1</v>
      </c>
      <c r="I8">
        <v>1</v>
      </c>
      <c r="J8">
        <v>1</v>
      </c>
      <c r="K8">
        <v>1</v>
      </c>
      <c r="L8" t="s">
        <v>62</v>
      </c>
      <c r="M8" t="str">
        <f t="shared" si="0"/>
        <v>SEK</v>
      </c>
      <c r="N8" s="12">
        <v>0</v>
      </c>
      <c r="O8" s="16">
        <f>_xll.RHistory(D8,".Timestamp;.Close","START:"&amp;$O$3&amp;" NBROWS:1 INTERVAL:1D",,"SORT:ASC TSREPEAT:NO")</f>
        <v>37502</v>
      </c>
      <c r="P8">
        <v>4.3600000000000003</v>
      </c>
    </row>
    <row r="9" spans="2:19" x14ac:dyDescent="0.25">
      <c r="B9" s="12" t="s">
        <v>13</v>
      </c>
      <c r="C9" t="s">
        <v>1</v>
      </c>
      <c r="D9" t="s">
        <v>409</v>
      </c>
      <c r="E9">
        <f>_xll.RtGet("IDN",D9,"BID")</f>
        <v>-0.11</v>
      </c>
      <c r="F9">
        <f>_xll.RtGet("IDN",D9,"ASK")</f>
        <v>-0.08</v>
      </c>
      <c r="G9">
        <f t="shared" si="1"/>
        <v>-9.5000000000000001E-2</v>
      </c>
      <c r="H9">
        <v>1</v>
      </c>
      <c r="I9">
        <v>1</v>
      </c>
      <c r="J9">
        <v>1</v>
      </c>
      <c r="K9">
        <v>1</v>
      </c>
      <c r="L9" t="s">
        <v>62</v>
      </c>
      <c r="M9" t="str">
        <f t="shared" si="0"/>
        <v>SEK</v>
      </c>
      <c r="N9" s="12">
        <v>0</v>
      </c>
      <c r="O9" s="16">
        <f>_xll.RHistory(D9,".Timestamp;.Close","START:"&amp;$O$3&amp;" NBROWS:1 INTERVAL:1D",,"SORT:ASC TSREPEAT:NO")</f>
        <v>37502</v>
      </c>
      <c r="P9">
        <v>4.41</v>
      </c>
    </row>
    <row r="10" spans="2:19" x14ac:dyDescent="0.25">
      <c r="B10" s="12" t="s">
        <v>16</v>
      </c>
      <c r="C10" t="s">
        <v>1</v>
      </c>
      <c r="D10" t="s">
        <v>410</v>
      </c>
      <c r="E10">
        <f>_xll.RtGet("IDN",D10,"BID")</f>
        <v>-0.16500000000000001</v>
      </c>
      <c r="F10">
        <f>_xll.RtGet("IDN",D10,"ASK")</f>
        <v>-0.115</v>
      </c>
      <c r="G10">
        <f t="shared" si="1"/>
        <v>-0.14000000000000001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 t="shared" si="0"/>
        <v>SEK</v>
      </c>
      <c r="N10" s="12">
        <v>0</v>
      </c>
      <c r="O10" s="16">
        <f>_xll.RHistory(D10,".Timestamp;.Close","START:"&amp;$O$3&amp;" NBROWS:1 INTERVAL:1D",,"SORT:ASC TSREPEAT:NO")</f>
        <v>37497</v>
      </c>
      <c r="P10">
        <v>4.4800000000000004</v>
      </c>
    </row>
    <row r="11" spans="2:19" x14ac:dyDescent="0.25">
      <c r="B11" s="12" t="s">
        <v>17</v>
      </c>
      <c r="C11" t="s">
        <v>1</v>
      </c>
      <c r="D11" t="s">
        <v>411</v>
      </c>
      <c r="E11">
        <f>_xll.RtGet("IDN",D11,"BID")</f>
        <v>-0.12300000000000001</v>
      </c>
      <c r="F11">
        <f>_xll.RtGet("IDN",D11,"ASK")</f>
        <v>-7.3000000000000009E-2</v>
      </c>
      <c r="G11">
        <f t="shared" si="1"/>
        <v>-9.8000000000000004E-2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si="0"/>
        <v>SEK</v>
      </c>
      <c r="N11" s="12">
        <v>0</v>
      </c>
      <c r="O11" s="16">
        <f>_xll.RHistory(D11,".Timestamp;.Close","START:"&amp;$O$3&amp;" NBROWS:1 INTERVAL:1D",,"SORT:ASC TSREPEAT:NO")</f>
        <v>41204</v>
      </c>
      <c r="P11">
        <v>1.0149999999999999</v>
      </c>
    </row>
    <row r="12" spans="2:19" x14ac:dyDescent="0.25">
      <c r="B12" s="12" t="s">
        <v>18</v>
      </c>
      <c r="C12" t="s">
        <v>1</v>
      </c>
      <c r="D12" t="s">
        <v>412</v>
      </c>
      <c r="E12">
        <f>_xll.RtGet("IDN",D12,"BID")</f>
        <v>-9.6000000000000002E-2</v>
      </c>
      <c r="F12">
        <f>_xll.RtGet("IDN",D12,"ASK")</f>
        <v>-4.5999999999999999E-2</v>
      </c>
      <c r="G12">
        <f t="shared" si="1"/>
        <v>-7.1000000000000008E-2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0"/>
        <v>SEK</v>
      </c>
      <c r="N12" s="12">
        <v>0</v>
      </c>
      <c r="O12" s="16">
        <f>_xll.RHistory(D12,".Timestamp;.Close","START:"&amp;$O$3&amp;" NBROWS:1 INTERVAL:1D",,"SORT:ASC TSREPEAT:NO")</f>
        <v>41204</v>
      </c>
      <c r="P12">
        <v>1.105</v>
      </c>
    </row>
    <row r="13" spans="2:19" x14ac:dyDescent="0.25">
      <c r="B13" s="12" t="s">
        <v>19</v>
      </c>
      <c r="C13" t="s">
        <v>1</v>
      </c>
      <c r="D13" t="s">
        <v>413</v>
      </c>
      <c r="E13">
        <f>_xll.RtGet("IDN",D13,"BID")</f>
        <v>-8.5000000000000006E-2</v>
      </c>
      <c r="F13">
        <f>_xll.RtGet("IDN",D13,"ASK")</f>
        <v>-3.5000000000000003E-2</v>
      </c>
      <c r="G13">
        <f t="shared" si="1"/>
        <v>-6.0000000000000005E-2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0"/>
        <v>SEK</v>
      </c>
      <c r="N13" s="12">
        <v>0</v>
      </c>
      <c r="O13" s="16">
        <f>_xll.RHistory(D13,".Timestamp;.Close","START:"&amp;$O$3&amp;" NBROWS:1 INTERVAL:1D",,"SORT:ASC TSREPEAT:NO")</f>
        <v>41204</v>
      </c>
      <c r="P13">
        <v>1.22</v>
      </c>
    </row>
    <row r="14" spans="2:19" x14ac:dyDescent="0.25">
      <c r="B14" s="12" t="s">
        <v>20</v>
      </c>
      <c r="C14" t="s">
        <v>1</v>
      </c>
      <c r="D14" t="s">
        <v>414</v>
      </c>
      <c r="E14">
        <f>_xll.RtGet("IDN",D14,"BID")</f>
        <v>-2.5000000000000001E-2</v>
      </c>
      <c r="F14">
        <f>_xll.RtGet("IDN",D14,"ASK")</f>
        <v>2.5000000000000001E-2</v>
      </c>
      <c r="G14">
        <f t="shared" si="1"/>
        <v>0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0"/>
        <v>SEK</v>
      </c>
      <c r="N14" s="12">
        <v>0</v>
      </c>
      <c r="O14" s="16">
        <f>_xll.RHistory(D14,".Timestamp;.Close","START:"&amp;$O$3&amp;" NBROWS:1 INTERVAL:1D",,"SORT:ASC TSREPEAT:NO")</f>
        <v>41204</v>
      </c>
      <c r="P14">
        <v>1.365</v>
      </c>
    </row>
    <row r="15" spans="2:19" x14ac:dyDescent="0.25">
      <c r="B15" s="12" t="s">
        <v>21</v>
      </c>
      <c r="C15" t="s">
        <v>1</v>
      </c>
      <c r="D15" t="s">
        <v>415</v>
      </c>
      <c r="E15">
        <f>_xll.RtGet("IDN",D15,"BID")</f>
        <v>1.5000000000000001E-2</v>
      </c>
      <c r="F15">
        <f>_xll.RtGet("IDN",D15,"ASK")</f>
        <v>6.5000000000000002E-2</v>
      </c>
      <c r="G15">
        <f t="shared" si="1"/>
        <v>0.04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 t="shared" si="0"/>
        <v>SEK</v>
      </c>
      <c r="N15" s="12">
        <v>0</v>
      </c>
      <c r="O15" s="16">
        <f>_xll.RHistory(D15,".Timestamp;.Close","START:"&amp;$O$3&amp;" NBROWS:1 INTERVAL:1D",,"SORT:ASC TSREPEAT:NO")</f>
        <v>41204</v>
      </c>
      <c r="P15">
        <v>1.49</v>
      </c>
    </row>
    <row r="16" spans="2:19" x14ac:dyDescent="0.25">
      <c r="B16" s="12" t="s">
        <v>22</v>
      </c>
      <c r="C16" t="s">
        <v>1</v>
      </c>
      <c r="D16" t="s">
        <v>416</v>
      </c>
      <c r="E16">
        <f>_xll.RtGet("IDN",D16,"BID")</f>
        <v>6.0000000000000005E-2</v>
      </c>
      <c r="F16">
        <f>_xll.RtGet("IDN",D16,"ASK")</f>
        <v>0.11</v>
      </c>
      <c r="G16">
        <f t="shared" si="1"/>
        <v>8.5000000000000006E-2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 t="shared" si="0"/>
        <v>SEK</v>
      </c>
      <c r="N16" s="12">
        <v>0</v>
      </c>
      <c r="O16" s="16">
        <f>_xll.RHistory(D16,".Timestamp;.Close","START:"&amp;$O$3&amp;" NBROWS:1 INTERVAL:1D",,"SORT:ASC TSREPEAT:NO")</f>
        <v>41204</v>
      </c>
      <c r="P16">
        <v>1.615</v>
      </c>
    </row>
    <row r="17" spans="2:19" x14ac:dyDescent="0.25">
      <c r="B17" s="12" t="s">
        <v>23</v>
      </c>
      <c r="C17" t="s">
        <v>1</v>
      </c>
      <c r="D17" t="s">
        <v>417</v>
      </c>
      <c r="E17">
        <f>_xll.RtGet("IDN",D17,"BID")</f>
        <v>0.1</v>
      </c>
      <c r="F17">
        <f>_xll.RtGet("IDN",D17,"ASK")</f>
        <v>0.15</v>
      </c>
      <c r="G17">
        <f t="shared" si="1"/>
        <v>0.125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si="0"/>
        <v>SEK</v>
      </c>
      <c r="N17" s="12">
        <v>0</v>
      </c>
      <c r="O17" s="16">
        <f>_xll.RHistory(D17,".Timestamp;.Close","START:"&amp;$O$3&amp;" NBROWS:1 INTERVAL:1D",,"SORT:ASC TSREPEAT:NO")</f>
        <v>41204</v>
      </c>
      <c r="P17">
        <v>1.7150000000000001</v>
      </c>
    </row>
    <row r="18" spans="2:19" x14ac:dyDescent="0.25">
      <c r="B18" s="12" t="s">
        <v>24</v>
      </c>
      <c r="C18" t="s">
        <v>1</v>
      </c>
      <c r="D18" t="s">
        <v>418</v>
      </c>
      <c r="E18">
        <f>_xll.RtGet("IDN",D18,"BID")</f>
        <v>0.14500000000000002</v>
      </c>
      <c r="F18">
        <f>_xll.RtGet("IDN",D18,"ASK")</f>
        <v>0.19500000000000001</v>
      </c>
      <c r="G18">
        <f t="shared" si="1"/>
        <v>0.17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0"/>
        <v>SEK</v>
      </c>
      <c r="N18" s="12">
        <v>0</v>
      </c>
      <c r="O18" s="16">
        <f>_xll.RHistory(D18,".Timestamp;.Close","START:"&amp;$O$3&amp;" NBROWS:1 INTERVAL:1D",,"SORT:ASC TSREPEAT:NO")</f>
        <v>41204</v>
      </c>
      <c r="P18">
        <v>1.81</v>
      </c>
    </row>
    <row r="19" spans="2:19" x14ac:dyDescent="0.25">
      <c r="B19" s="12" t="s">
        <v>25</v>
      </c>
      <c r="C19" t="s">
        <v>1</v>
      </c>
      <c r="D19" t="s">
        <v>419</v>
      </c>
      <c r="E19">
        <f>_xll.RtGet("IDN",D19,"BID")</f>
        <v>0.185</v>
      </c>
      <c r="F19">
        <f>_xll.RtGet("IDN",D19,"ASK")</f>
        <v>0.23500000000000001</v>
      </c>
      <c r="G19">
        <f t="shared" si="1"/>
        <v>0.21000000000000002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0"/>
        <v>SEK</v>
      </c>
      <c r="N19" s="12">
        <v>0</v>
      </c>
      <c r="O19" s="16">
        <f>_xll.RHistory(D19,".Timestamp;.Close","START:"&amp;$O$3&amp;" NBROWS:1 INTERVAL:1D",,"SORT:ASC TSREPEAT:NO")</f>
        <v>41204</v>
      </c>
      <c r="P19">
        <v>1.895</v>
      </c>
    </row>
    <row r="20" spans="2:19" x14ac:dyDescent="0.25">
      <c r="B20" s="12" t="s">
        <v>26</v>
      </c>
      <c r="C20" t="s">
        <v>1</v>
      </c>
      <c r="D20" t="s">
        <v>420</v>
      </c>
      <c r="E20">
        <f>_xll.RtGet("IDN",D20,"BID")</f>
        <v>0.255</v>
      </c>
      <c r="F20">
        <f>_xll.RtGet("IDN",D20,"ASK")</f>
        <v>0.315</v>
      </c>
      <c r="G20">
        <f t="shared" si="1"/>
        <v>0.28500000000000003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ref="M20:M24" si="2">B$2</f>
        <v>SEK</v>
      </c>
      <c r="N20" s="12">
        <v>0</v>
      </c>
      <c r="O20" s="16">
        <f>_xll.RHistory(D20,".Timestamp;.Close","START:"&amp;$O$3&amp;" NBROWS:1 INTERVAL:1D",,"SORT:ASC TSREPEAT:NO")</f>
        <v>41459</v>
      </c>
      <c r="P20">
        <v>2.4249999999999998</v>
      </c>
    </row>
    <row r="21" spans="2:19" x14ac:dyDescent="0.25">
      <c r="B21" s="12" t="s">
        <v>27</v>
      </c>
      <c r="C21" t="s">
        <v>1</v>
      </c>
      <c r="D21" t="s">
        <v>421</v>
      </c>
      <c r="E21">
        <f>_xll.RtGet("IDN",D21,"BID")</f>
        <v>0.32500000000000001</v>
      </c>
      <c r="F21">
        <f>_xll.RtGet("IDN",D21,"ASK")</f>
        <v>0.38500000000000001</v>
      </c>
      <c r="G21">
        <f t="shared" si="1"/>
        <v>0.35499999999999998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2"/>
        <v>SEK</v>
      </c>
      <c r="N21" s="12">
        <v>0</v>
      </c>
      <c r="O21" s="16">
        <f>_xll.RHistory(D21,".Timestamp;.Close","START:"&amp;$O$3&amp;" NBROWS:1 INTERVAL:1D",,"SORT:ASC TSREPEAT:NO")</f>
        <v>41459</v>
      </c>
      <c r="P21">
        <v>2.5150000000000001</v>
      </c>
    </row>
    <row r="22" spans="2:19" x14ac:dyDescent="0.25">
      <c r="B22" s="12" t="s">
        <v>28</v>
      </c>
      <c r="C22" t="s">
        <v>1</v>
      </c>
      <c r="D22" t="s">
        <v>422</v>
      </c>
      <c r="E22">
        <f>_xll.RtGet("IDN",D22,"BID")</f>
        <v>0.34500000000000003</v>
      </c>
      <c r="F22">
        <f>_xll.RtGet("IDN",D22,"ASK")</f>
        <v>0.42500000000000004</v>
      </c>
      <c r="G22">
        <f t="shared" si="1"/>
        <v>0.38500000000000001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 t="shared" si="2"/>
        <v>SEK</v>
      </c>
      <c r="N22" s="12">
        <v>0</v>
      </c>
      <c r="O22" s="16">
        <f>_xll.RHistory(D22,".Timestamp;.Close","START:"&amp;$O$3&amp;" NBROWS:1 INTERVAL:1D",,"SORT:ASC TSREPEAT:NO")</f>
        <v>41459</v>
      </c>
      <c r="P22">
        <v>2.5750000000000002</v>
      </c>
    </row>
    <row r="23" spans="2:19" x14ac:dyDescent="0.25">
      <c r="B23" s="12" t="s">
        <v>29</v>
      </c>
      <c r="C23" t="s">
        <v>1</v>
      </c>
      <c r="D23" t="s">
        <v>423</v>
      </c>
      <c r="E23">
        <f>_xll.RtGet("IDN",D23,"BID")</f>
        <v>0.32</v>
      </c>
      <c r="F23">
        <f>_xll.RtGet("IDN",D23,"ASK")</f>
        <v>0.4</v>
      </c>
      <c r="G23">
        <f t="shared" si="1"/>
        <v>0.36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si="2"/>
        <v>SEK</v>
      </c>
      <c r="N23" s="12">
        <v>0</v>
      </c>
      <c r="O23" s="16">
        <f>_xll.RHistory(D23,".Timestamp;.Close","START:"&amp;$O$3&amp;" NBROWS:1 INTERVAL:1D",,"SORT:ASC TSREPEAT:NO")</f>
        <v>41459</v>
      </c>
      <c r="P23">
        <v>2.605</v>
      </c>
    </row>
    <row r="24" spans="2:19" x14ac:dyDescent="0.25">
      <c r="B24" s="12" t="s">
        <v>30</v>
      </c>
      <c r="C24" t="s">
        <v>1</v>
      </c>
      <c r="D24" t="s">
        <v>424</v>
      </c>
      <c r="E24">
        <f>_xll.RtGet("IDN",D24,"BID")</f>
        <v>0.25</v>
      </c>
      <c r="F24">
        <f>_xll.RtGet("IDN",D24,"ASK")</f>
        <v>0.35000000000000003</v>
      </c>
      <c r="G24">
        <f t="shared" si="1"/>
        <v>0.30000000000000004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si="2"/>
        <v>SEK</v>
      </c>
      <c r="N24" s="12">
        <v>0</v>
      </c>
      <c r="O24" s="16">
        <f>_xll.RHistory(D24,".Timestamp;.Close","START:"&amp;$O$3&amp;" NBROWS:1 INTERVAL:1D",,"SORT:ASC TSREPEAT:NO")</f>
        <v>41459</v>
      </c>
      <c r="P24">
        <v>2.645</v>
      </c>
    </row>
    <row r="25" spans="2:19" x14ac:dyDescent="0.25">
      <c r="B25" s="12" t="s">
        <v>4</v>
      </c>
      <c r="C25" t="s">
        <v>2</v>
      </c>
      <c r="D25" t="s">
        <v>31</v>
      </c>
      <c r="G25">
        <f>_xll.RtGet("IDN",D25,"PRIMACT_1")</f>
        <v>5.3999999999999999E-2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ref="M25:M57" si="3">B$2</f>
        <v>SEK</v>
      </c>
      <c r="N25" s="12">
        <v>0</v>
      </c>
      <c r="O25" s="16">
        <f>_xll.RHistory(D25,".Timestamp;.Close","START:"&amp;$O$3&amp;" NBROWS:1 INTERVAL:1D",,"SORT:ASC TSREPEAT:NO")</f>
        <v>35591</v>
      </c>
      <c r="P25">
        <v>4.2</v>
      </c>
      <c r="S25" s="16"/>
    </row>
    <row r="26" spans="2:19" x14ac:dyDescent="0.25">
      <c r="B26" s="12" t="s">
        <v>107</v>
      </c>
      <c r="C26" t="s">
        <v>2</v>
      </c>
      <c r="D26" t="s">
        <v>373</v>
      </c>
      <c r="G26">
        <f>_xll.RtGet("IDN",D26,"PRIMACT_1")</f>
        <v>8.2000000000000003E-2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 t="shared" ref="M26:M30" si="4">B$2</f>
        <v>SEK</v>
      </c>
      <c r="N26" s="12">
        <v>0</v>
      </c>
      <c r="O26" s="16">
        <f>_xll.RHistory(D26,".Timestamp;.Close","START:"&amp;$O$3&amp;" NBROWS:1 INTERVAL:1D",,"SORT:ASC TSREPEAT:NO")</f>
        <v>32875</v>
      </c>
      <c r="P26">
        <v>12.75</v>
      </c>
    </row>
    <row r="27" spans="2:19" x14ac:dyDescent="0.25">
      <c r="B27" s="12" t="s">
        <v>5</v>
      </c>
      <c r="C27" t="s">
        <v>2</v>
      </c>
      <c r="D27" t="s">
        <v>110</v>
      </c>
      <c r="G27">
        <f>_xll.RtGet("IDN",D27,"PRIMACT_1")</f>
        <v>0.158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si="4"/>
        <v>SEK</v>
      </c>
      <c r="N27" s="12">
        <v>0</v>
      </c>
      <c r="O27" s="16">
        <f>_xll.RHistory(D27,".Timestamp;.Close","START:"&amp;$O$3&amp;" NBROWS:1 INTERVAL:1D",,"SORT:ASC TSREPEAT:NO")</f>
        <v>32875</v>
      </c>
      <c r="P27">
        <v>12.54</v>
      </c>
    </row>
    <row r="28" spans="2:19" x14ac:dyDescent="0.25">
      <c r="B28" s="12" t="s">
        <v>6</v>
      </c>
      <c r="C28" t="s">
        <v>2</v>
      </c>
      <c r="D28" t="s">
        <v>109</v>
      </c>
      <c r="G28">
        <f>_xll.RtGet("IDN",D28,"PRIMACT_1")</f>
        <v>0.26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4"/>
        <v>SEK</v>
      </c>
      <c r="N28" s="12">
        <v>0</v>
      </c>
      <c r="O28" s="16">
        <f>_xll.RHistory(D28,".Timestamp;.Close","START:"&amp;$O$3&amp;" NBROWS:1 INTERVAL:1D",,"SORT:ASC TSREPEAT:NO")</f>
        <v>34583</v>
      </c>
      <c r="P28">
        <v>7.9</v>
      </c>
    </row>
    <row r="29" spans="2:19" x14ac:dyDescent="0.25">
      <c r="B29" s="12" t="s">
        <v>7</v>
      </c>
      <c r="C29" t="s">
        <v>2</v>
      </c>
      <c r="D29" t="s">
        <v>32</v>
      </c>
      <c r="G29">
        <f>_xll.RtGet("IDN",D29,"PRIMACT_1")</f>
        <v>0.33800000000000002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4"/>
        <v>SEK</v>
      </c>
      <c r="N29" s="12">
        <v>0</v>
      </c>
      <c r="O29" s="16">
        <f>_xll.RHistory(D29,".Timestamp;.Close","START:"&amp;$O$3&amp;" NBROWS:1 INTERVAL:1D",,"SORT:ASC TSREPEAT:NO")</f>
        <v>32875</v>
      </c>
      <c r="P29">
        <v>12.8</v>
      </c>
    </row>
    <row r="30" spans="2:19" x14ac:dyDescent="0.25">
      <c r="B30" s="12" t="s">
        <v>10</v>
      </c>
      <c r="C30" t="s">
        <v>2</v>
      </c>
      <c r="D30" t="s">
        <v>108</v>
      </c>
      <c r="G30">
        <f>_xll.RtGet("IDN",D30,"PRIMACT_1")</f>
        <v>0.39900000000000002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4"/>
        <v>SEK</v>
      </c>
      <c r="N30" s="12">
        <v>0</v>
      </c>
      <c r="O30" s="16">
        <f>_xll.RHistory(D30,".Timestamp;.Close","START:"&amp;$O$3&amp;" NBROWS:1 INTERVAL:1D",,"SORT:ASC TSREPEAT:NO")</f>
        <v>32875</v>
      </c>
      <c r="P30">
        <v>13.1</v>
      </c>
    </row>
    <row r="31" spans="2:19" x14ac:dyDescent="0.25">
      <c r="B31" s="12">
        <v>1</v>
      </c>
      <c r="C31" t="s">
        <v>33</v>
      </c>
      <c r="D31" t="s">
        <v>34</v>
      </c>
      <c r="E31">
        <f>_xll.RtGet("IDN",D31,"BID")</f>
        <v>9.1999999999999998E-2</v>
      </c>
      <c r="F31">
        <f>_xll.RtGet("IDN",D31,"ASK")</f>
        <v>0.112</v>
      </c>
      <c r="G31">
        <f t="shared" ref="G31:G57" si="5">AVERAGE(E31:F31)</f>
        <v>0.10200000000000001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 t="shared" si="3"/>
        <v>SEK</v>
      </c>
      <c r="N31" s="12" t="s">
        <v>7</v>
      </c>
      <c r="O31" s="16">
        <f>_xll.RHistory(D31,".Timestamp;.Close","START:"&amp;$O$3&amp;" NBROWS:1 INTERVAL:1D",,"SORT:ASC TSREPEAT:NO")</f>
        <v>35048</v>
      </c>
      <c r="P31">
        <v>8.7200000000000006</v>
      </c>
      <c r="R31" t="str">
        <f>_xll.RtGet("IDN",D31,"GV3_TEXT")</f>
        <v>150620</v>
      </c>
      <c r="S31" s="16">
        <f t="shared" ref="S31:S42" si="6">DATE(RIGHT(R31,2)+100,MID(R31,3,2)+LEFT(N31,1),LEFT(R31,2))</f>
        <v>44089</v>
      </c>
    </row>
    <row r="32" spans="2:19" x14ac:dyDescent="0.25">
      <c r="B32" s="12">
        <v>2</v>
      </c>
      <c r="C32" t="s">
        <v>33</v>
      </c>
      <c r="D32" t="s">
        <v>35</v>
      </c>
      <c r="E32">
        <f>_xll.RtGet("IDN",D32,"BID")</f>
        <v>6.5000000000000002E-2</v>
      </c>
      <c r="F32">
        <f>_xll.RtGet("IDN",D32,"ASK")</f>
        <v>8.5000000000000006E-2</v>
      </c>
      <c r="G32">
        <f t="shared" si="5"/>
        <v>7.5000000000000011E-2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si="3"/>
        <v>SEK</v>
      </c>
      <c r="N32" s="12" t="s">
        <v>7</v>
      </c>
      <c r="O32" s="16">
        <f>_xll.RHistory(D32,".Timestamp;.Close","START:"&amp;$O$3&amp;" NBROWS:1 INTERVAL:1D",,"SORT:ASC TSREPEAT:NO")</f>
        <v>35048</v>
      </c>
      <c r="P32">
        <v>8.1300000000000008</v>
      </c>
      <c r="R32" t="str">
        <f>_xll.RtGet("IDN",D32,"GV3_TEXT")</f>
        <v>140920</v>
      </c>
      <c r="S32" s="16">
        <f t="shared" si="6"/>
        <v>44179</v>
      </c>
    </row>
    <row r="33" spans="2:19" x14ac:dyDescent="0.25">
      <c r="B33" s="12">
        <v>3</v>
      </c>
      <c r="C33" t="s">
        <v>33</v>
      </c>
      <c r="D33" t="s">
        <v>36</v>
      </c>
      <c r="E33">
        <f>_xll.RtGet("IDN",D33,"BID")</f>
        <v>0.05</v>
      </c>
      <c r="F33">
        <f>_xll.RtGet("IDN",D33,"ASK")</f>
        <v>7.0000000000000007E-2</v>
      </c>
      <c r="G33">
        <f t="shared" si="5"/>
        <v>6.0000000000000005E-2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3"/>
        <v>SEK</v>
      </c>
      <c r="N33" s="12" t="s">
        <v>7</v>
      </c>
      <c r="O33" s="16">
        <f>_xll.RHistory(D33,".Timestamp;.Close","START:"&amp;$O$3&amp;" NBROWS:1 INTERVAL:1D",,"SORT:ASC TSREPEAT:NO")</f>
        <v>35048</v>
      </c>
      <c r="P33">
        <v>7.83</v>
      </c>
      <c r="R33" t="str">
        <f>_xll.RtGet("IDN",D33,"GV3_TEXT")</f>
        <v>141220</v>
      </c>
      <c r="S33" s="16">
        <f t="shared" si="6"/>
        <v>44269</v>
      </c>
    </row>
    <row r="34" spans="2:19" x14ac:dyDescent="0.25">
      <c r="B34" s="12">
        <v>4</v>
      </c>
      <c r="C34" t="s">
        <v>33</v>
      </c>
      <c r="D34" t="s">
        <v>38</v>
      </c>
      <c r="E34">
        <f>_xll.RtGet("IDN",D34,"BID")</f>
        <v>7.0000000000000007E-2</v>
      </c>
      <c r="F34">
        <f>_xll.RtGet("IDN",D34,"ASK")</f>
        <v>0.09</v>
      </c>
      <c r="G34">
        <f t="shared" si="5"/>
        <v>0.08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 t="shared" si="3"/>
        <v>SEK</v>
      </c>
      <c r="N34" s="12" t="s">
        <v>7</v>
      </c>
      <c r="O34" s="16">
        <f>_xll.RHistory(D34,".Timestamp;.Close","START:"&amp;$O$3&amp;" NBROWS:1 INTERVAL:1D",,"SORT:ASC TSREPEAT:NO")</f>
        <v>35048</v>
      </c>
      <c r="P34">
        <v>7.69</v>
      </c>
      <c r="R34" t="str">
        <f>_xll.RtGet("IDN",D34,"GV3_TEXT")</f>
        <v>150321</v>
      </c>
      <c r="S34" s="16">
        <f t="shared" si="6"/>
        <v>44362</v>
      </c>
    </row>
    <row r="35" spans="2:19" x14ac:dyDescent="0.25">
      <c r="B35" s="12">
        <v>5</v>
      </c>
      <c r="C35" t="s">
        <v>33</v>
      </c>
      <c r="D35" t="s">
        <v>40</v>
      </c>
      <c r="E35">
        <f>_xll.RtGet("IDN",D35,"BID")</f>
        <v>0.05</v>
      </c>
      <c r="F35">
        <f>_xll.RtGet("IDN",D35,"ASK")</f>
        <v>0.08</v>
      </c>
      <c r="G35">
        <f t="shared" si="5"/>
        <v>6.5000000000000002E-2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si="3"/>
        <v>SEK</v>
      </c>
      <c r="N35" s="12" t="s">
        <v>7</v>
      </c>
      <c r="O35" s="16">
        <f>_xll.RHistory(D35,".Timestamp;.Close","START:"&amp;$O$3&amp;" NBROWS:1 INTERVAL:1D",,"SORT:ASC TSREPEAT:NO")</f>
        <v>35048</v>
      </c>
      <c r="P35">
        <v>7.71</v>
      </c>
      <c r="R35" t="str">
        <f>_xll.RtGet("IDN",D35,"GV3_TEXT")</f>
        <v>140621</v>
      </c>
      <c r="S35" s="16">
        <f t="shared" si="6"/>
        <v>44453</v>
      </c>
    </row>
    <row r="36" spans="2:19" x14ac:dyDescent="0.25">
      <c r="B36" s="12">
        <v>6</v>
      </c>
      <c r="C36" t="s">
        <v>33</v>
      </c>
      <c r="D36" t="s">
        <v>42</v>
      </c>
      <c r="E36">
        <f>_xll.RtGet("IDN",D36,"BID")</f>
        <v>7.3999999999999996E-2</v>
      </c>
      <c r="F36">
        <f>_xll.RtGet("IDN",D36,"ASK")</f>
        <v>9.4E-2</v>
      </c>
      <c r="G36">
        <f t="shared" si="5"/>
        <v>8.3999999999999991E-2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3"/>
        <v>SEK</v>
      </c>
      <c r="N36" s="12" t="s">
        <v>7</v>
      </c>
      <c r="O36" s="16">
        <f>_xll.RHistory(D36,".Timestamp;.Close","START:"&amp;$O$3&amp;" NBROWS:1 INTERVAL:1D",,"SORT:ASC TSREPEAT:NO")</f>
        <v>35048</v>
      </c>
      <c r="P36">
        <v>7.75</v>
      </c>
      <c r="R36" t="str">
        <f>_xll.RtGet("IDN",D36,"GV3_TEXT")</f>
        <v>130921</v>
      </c>
      <c r="S36" s="16">
        <f t="shared" si="6"/>
        <v>44543</v>
      </c>
    </row>
    <row r="37" spans="2:19" x14ac:dyDescent="0.25">
      <c r="B37" s="12">
        <v>7</v>
      </c>
      <c r="C37" t="s">
        <v>33</v>
      </c>
      <c r="D37" t="s">
        <v>43</v>
      </c>
      <c r="E37">
        <f>_xll.RtGet("IDN",D37,"BID")</f>
        <v>0.02</v>
      </c>
      <c r="F37">
        <f>_xll.RtGet("IDN",D37,"ASK")</f>
        <v>0.05</v>
      </c>
      <c r="G37">
        <f t="shared" si="5"/>
        <v>3.5000000000000003E-2</v>
      </c>
      <c r="H37">
        <v>1</v>
      </c>
      <c r="I37">
        <v>1</v>
      </c>
      <c r="J37">
        <v>1</v>
      </c>
      <c r="K37">
        <v>1</v>
      </c>
      <c r="L37" t="s">
        <v>62</v>
      </c>
      <c r="M37" t="str">
        <f t="shared" si="3"/>
        <v>SEK</v>
      </c>
      <c r="N37" s="12" t="s">
        <v>7</v>
      </c>
      <c r="O37" s="16">
        <f>_xll.RHistory(D37,".Timestamp;.Close","START:"&amp;$O$3&amp;" NBROWS:1 INTERVAL:1D",,"SORT:ASC TSREPEAT:NO")</f>
        <v>35048</v>
      </c>
      <c r="P37">
        <v>7.8</v>
      </c>
      <c r="R37" t="str">
        <f>_xll.RtGet("IDN",D37,"GV3_TEXT")</f>
        <v>131221</v>
      </c>
      <c r="S37" s="16">
        <f t="shared" si="6"/>
        <v>44633</v>
      </c>
    </row>
    <row r="38" spans="2:19" x14ac:dyDescent="0.25">
      <c r="B38" s="12">
        <v>8</v>
      </c>
      <c r="C38" t="s">
        <v>33</v>
      </c>
      <c r="D38" t="s">
        <v>44</v>
      </c>
      <c r="E38">
        <f>_xll.RtGet("IDN",D38,"BID")</f>
        <v>6.5000000000000002E-2</v>
      </c>
      <c r="F38">
        <f>_xll.RtGet("IDN",D38,"ASK")</f>
        <v>9.5000000000000001E-2</v>
      </c>
      <c r="G38">
        <f t="shared" si="5"/>
        <v>0.08</v>
      </c>
      <c r="H38">
        <v>1</v>
      </c>
      <c r="I38">
        <v>1</v>
      </c>
      <c r="J38">
        <v>1</v>
      </c>
      <c r="K38">
        <v>1</v>
      </c>
      <c r="L38" t="s">
        <v>62</v>
      </c>
      <c r="M38" t="str">
        <f t="shared" si="3"/>
        <v>SEK</v>
      </c>
      <c r="N38" s="12" t="s">
        <v>7</v>
      </c>
      <c r="O38" s="16">
        <f>_xll.RHistory(D38,".Timestamp;.Close","START:"&amp;$O$3&amp;" NBROWS:1 INTERVAL:1D",,"SORT:ASC TSREPEAT:NO")</f>
        <v>35048</v>
      </c>
      <c r="P38">
        <v>7.85</v>
      </c>
      <c r="R38" t="str">
        <f>_xll.RtGet("IDN",D38,"GV3_TEXT")</f>
        <v>140322</v>
      </c>
      <c r="S38" s="16">
        <f t="shared" si="6"/>
        <v>44726</v>
      </c>
    </row>
    <row r="39" spans="2:19" x14ac:dyDescent="0.25">
      <c r="B39" s="12">
        <v>9</v>
      </c>
      <c r="C39" t="s">
        <v>33</v>
      </c>
      <c r="D39" t="s">
        <v>45</v>
      </c>
      <c r="E39">
        <f>_xll.RtGet("IDN",D39,"BID")</f>
        <v>0.1</v>
      </c>
      <c r="F39">
        <f>_xll.RtGet("IDN",D39,"ASK")</f>
        <v>0.14000000000000001</v>
      </c>
      <c r="G39">
        <f t="shared" si="5"/>
        <v>0.12000000000000001</v>
      </c>
      <c r="H39">
        <v>1</v>
      </c>
      <c r="I39">
        <v>1</v>
      </c>
      <c r="J39">
        <v>1</v>
      </c>
      <c r="K39">
        <v>1</v>
      </c>
      <c r="L39" t="s">
        <v>62</v>
      </c>
      <c r="M39" t="str">
        <f t="shared" si="3"/>
        <v>SEK</v>
      </c>
      <c r="N39" s="12" t="s">
        <v>7</v>
      </c>
      <c r="O39" s="16">
        <f>_xll.RHistory(D39,".Timestamp;.Close","START:"&amp;$O$3&amp;" NBROWS:1 INTERVAL:1D",,"SORT:ASC TSREPEAT:NO")</f>
        <v>36305</v>
      </c>
      <c r="P39">
        <v>4.5</v>
      </c>
      <c r="R39" t="str">
        <f>_xll.RtGet("IDN",D39,"GV3_TEXT")</f>
        <v>130622</v>
      </c>
      <c r="S39" s="16">
        <f t="shared" si="6"/>
        <v>44817</v>
      </c>
    </row>
    <row r="40" spans="2:19" x14ac:dyDescent="0.25">
      <c r="B40" s="12">
        <v>10</v>
      </c>
      <c r="C40" t="s">
        <v>33</v>
      </c>
      <c r="D40" t="s">
        <v>46</v>
      </c>
      <c r="E40">
        <f>_xll.RtGet("IDN",D40,"BID")</f>
        <v>0.12</v>
      </c>
      <c r="F40">
        <f>_xll.RtGet("IDN",D40,"ASK")</f>
        <v>0.16</v>
      </c>
      <c r="G40">
        <f t="shared" si="5"/>
        <v>0.14000000000000001</v>
      </c>
      <c r="H40">
        <v>1</v>
      </c>
      <c r="I40">
        <v>1</v>
      </c>
      <c r="J40">
        <v>1</v>
      </c>
      <c r="K40">
        <v>1</v>
      </c>
      <c r="L40" t="s">
        <v>62</v>
      </c>
      <c r="M40" t="str">
        <f t="shared" si="3"/>
        <v>SEK</v>
      </c>
      <c r="N40" s="12" t="s">
        <v>7</v>
      </c>
      <c r="O40" s="16">
        <f>_xll.RHistory(D40,".Timestamp;.Close","START:"&amp;$O$3&amp;" NBROWS:1 INTERVAL:1D",,"SORT:ASC TSREPEAT:NO")</f>
        <v>36305</v>
      </c>
      <c r="P40">
        <v>4.6900000000000004</v>
      </c>
      <c r="R40" t="str">
        <f>_xll.RtGet("IDN",D40,"GV3_TEXT")</f>
        <v>190922</v>
      </c>
      <c r="S40" s="16">
        <f t="shared" si="6"/>
        <v>44914</v>
      </c>
    </row>
    <row r="41" spans="2:19" x14ac:dyDescent="0.25">
      <c r="B41" s="12">
        <v>11</v>
      </c>
      <c r="C41" t="s">
        <v>33</v>
      </c>
      <c r="D41" t="s">
        <v>47</v>
      </c>
      <c r="E41">
        <f>_xll.RtGet("IDN",D41,"BID")</f>
        <v>0.12</v>
      </c>
      <c r="F41">
        <f>_xll.RtGet("IDN",D41,"ASK")</f>
        <v>0.16</v>
      </c>
      <c r="G41">
        <f t="shared" si="5"/>
        <v>0.14000000000000001</v>
      </c>
      <c r="H41">
        <v>1</v>
      </c>
      <c r="I41">
        <v>1</v>
      </c>
      <c r="J41">
        <v>1</v>
      </c>
      <c r="K41">
        <v>1</v>
      </c>
      <c r="L41" t="s">
        <v>62</v>
      </c>
      <c r="M41" t="str">
        <f t="shared" si="3"/>
        <v>SEK</v>
      </c>
      <c r="N41" s="12" t="s">
        <v>7</v>
      </c>
      <c r="O41" s="16">
        <f>_xll.RHistory(D41,".Timestamp;.Close","START:"&amp;$O$3&amp;" NBROWS:1 INTERVAL:1D",,"SORT:ASC TSREPEAT:NO")</f>
        <v>36305</v>
      </c>
      <c r="P41">
        <v>4.83</v>
      </c>
      <c r="R41" t="str">
        <f>_xll.RtGet("IDN",D41,"GV3_TEXT")</f>
        <v>191222</v>
      </c>
      <c r="S41" s="16">
        <f t="shared" si="6"/>
        <v>45004</v>
      </c>
    </row>
    <row r="42" spans="2:19" x14ac:dyDescent="0.25">
      <c r="B42" s="12">
        <v>12</v>
      </c>
      <c r="C42" t="s">
        <v>33</v>
      </c>
      <c r="D42" t="s">
        <v>48</v>
      </c>
      <c r="E42">
        <f>_xll.RtGet("IDN",D42,"BID")</f>
        <v>0.17</v>
      </c>
      <c r="F42">
        <f>_xll.RtGet("IDN",D42,"ASK")</f>
        <v>0.21</v>
      </c>
      <c r="G42">
        <f t="shared" si="5"/>
        <v>0.19</v>
      </c>
      <c r="H42">
        <v>1</v>
      </c>
      <c r="I42">
        <v>1</v>
      </c>
      <c r="J42">
        <v>1</v>
      </c>
      <c r="K42">
        <v>1</v>
      </c>
      <c r="L42" t="s">
        <v>62</v>
      </c>
      <c r="M42" t="str">
        <f t="shared" si="3"/>
        <v>SEK</v>
      </c>
      <c r="N42" s="12" t="s">
        <v>7</v>
      </c>
      <c r="O42" s="16">
        <f>_xll.RHistory(D42,".Timestamp;.Close","START:"&amp;$O$3&amp;" NBROWS:1 INTERVAL:1D",,"SORT:ASC TSREPEAT:NO")</f>
        <v>36305</v>
      </c>
      <c r="P42">
        <v>4.91</v>
      </c>
      <c r="R42" t="str">
        <f>_xll.RtGet("IDN",D42,"GV3_TEXT")</f>
        <v>130323</v>
      </c>
      <c r="S42" s="16">
        <f t="shared" si="6"/>
        <v>45090</v>
      </c>
    </row>
    <row r="43" spans="2:19" x14ac:dyDescent="0.25">
      <c r="B43" s="12" t="s">
        <v>16</v>
      </c>
      <c r="C43" t="s">
        <v>3</v>
      </c>
      <c r="D43" t="s">
        <v>425</v>
      </c>
      <c r="E43">
        <f>_xll.RtGet("IDN",D43,"BID")</f>
        <v>0.13</v>
      </c>
      <c r="F43">
        <f>_xll.RtGet("IDN",D43,"ASK")</f>
        <v>0.15</v>
      </c>
      <c r="G43">
        <f t="shared" si="5"/>
        <v>0.14000000000000001</v>
      </c>
      <c r="H43">
        <v>1</v>
      </c>
      <c r="I43">
        <v>1</v>
      </c>
      <c r="J43">
        <v>1</v>
      </c>
      <c r="K43">
        <v>1</v>
      </c>
      <c r="L43" t="s">
        <v>62</v>
      </c>
      <c r="M43" t="str">
        <f t="shared" ref="M43" si="7">B$2</f>
        <v>SEK</v>
      </c>
      <c r="N43" s="12" t="s">
        <v>7</v>
      </c>
      <c r="O43" s="16">
        <f>_xll.RHistory(D43,".Timestamp;.Close","START:"&amp;$O$3&amp;" NBROWS:1 INTERVAL:1D",,"SORT:ASC TSREPEAT:NO")</f>
        <v>35558</v>
      </c>
      <c r="P43">
        <v>4.72</v>
      </c>
      <c r="S43" s="16"/>
    </row>
    <row r="44" spans="2:19" x14ac:dyDescent="0.25">
      <c r="B44" s="12" t="s">
        <v>39</v>
      </c>
      <c r="C44" t="s">
        <v>3</v>
      </c>
      <c r="D44" t="s">
        <v>111</v>
      </c>
      <c r="E44">
        <f>_xll.RtGet("IDN",D44,"BID")</f>
        <v>0.12000000000000001</v>
      </c>
      <c r="F44">
        <f>_xll.RtGet("IDN",D44,"ASK")</f>
        <v>0.14000000000000001</v>
      </c>
      <c r="G44">
        <f t="shared" si="5"/>
        <v>0.13</v>
      </c>
      <c r="H44">
        <v>1</v>
      </c>
      <c r="I44">
        <v>1</v>
      </c>
      <c r="J44">
        <v>1</v>
      </c>
      <c r="K44">
        <v>1</v>
      </c>
      <c r="L44" t="s">
        <v>62</v>
      </c>
      <c r="M44" t="str">
        <f t="shared" ref="M44" si="8">B$2</f>
        <v>SEK</v>
      </c>
      <c r="N44" s="12" t="s">
        <v>7</v>
      </c>
      <c r="O44" s="16">
        <f>_xll.RHistory(D44,".Timestamp;.Close","START:"&amp;$O$3&amp;" NBROWS:1 INTERVAL:1D",,"SORT:ASC TSREPEAT:NO")</f>
        <v>37628</v>
      </c>
      <c r="P44">
        <v>3.96</v>
      </c>
      <c r="S44" s="16"/>
    </row>
    <row r="45" spans="2:19" x14ac:dyDescent="0.25">
      <c r="B45" s="12" t="s">
        <v>17</v>
      </c>
      <c r="C45" t="s">
        <v>3</v>
      </c>
      <c r="D45" t="s">
        <v>426</v>
      </c>
      <c r="E45">
        <f>_xll.RtGet("IDN",D45,"BID")</f>
        <v>7.2500000000000009E-2</v>
      </c>
      <c r="F45">
        <f>_xll.RtGet("IDN",D45,"ASK")</f>
        <v>0.12250000000000001</v>
      </c>
      <c r="G45">
        <f t="shared" si="5"/>
        <v>9.7500000000000003E-2</v>
      </c>
      <c r="H45">
        <v>1</v>
      </c>
      <c r="I45">
        <v>1</v>
      </c>
      <c r="J45">
        <v>1</v>
      </c>
      <c r="K45">
        <v>1</v>
      </c>
      <c r="L45" t="s">
        <v>62</v>
      </c>
      <c r="M45" t="str">
        <f t="shared" si="3"/>
        <v>SEK</v>
      </c>
      <c r="N45" s="12" t="s">
        <v>7</v>
      </c>
      <c r="O45" s="16">
        <f>_xll.RHistory(D45,".Timestamp;.Close","START:"&amp;$O$3&amp;" NBROWS:1 INTERVAL:1D",,"SORT:ASC TSREPEAT:NO")</f>
        <v>33637</v>
      </c>
      <c r="P45">
        <v>11.39</v>
      </c>
      <c r="S45" s="16"/>
    </row>
    <row r="46" spans="2:19" x14ac:dyDescent="0.25">
      <c r="B46" s="12" t="s">
        <v>18</v>
      </c>
      <c r="C46" t="s">
        <v>3</v>
      </c>
      <c r="D46" t="s">
        <v>427</v>
      </c>
      <c r="E46">
        <f>_xll.RtGet("IDN",D46,"BID")</f>
        <v>9.9000000000000005E-2</v>
      </c>
      <c r="F46">
        <f>_xll.RtGet("IDN",D46,"ASK")</f>
        <v>0.11900000000000001</v>
      </c>
      <c r="G46">
        <f t="shared" si="5"/>
        <v>0.10900000000000001</v>
      </c>
      <c r="H46">
        <v>1</v>
      </c>
      <c r="I46">
        <v>1</v>
      </c>
      <c r="J46">
        <v>1</v>
      </c>
      <c r="K46">
        <v>1</v>
      </c>
      <c r="L46" t="s">
        <v>62</v>
      </c>
      <c r="M46" t="str">
        <f t="shared" si="3"/>
        <v>SEK</v>
      </c>
      <c r="N46" s="12" t="s">
        <v>7</v>
      </c>
      <c r="O46" s="16">
        <f>_xll.RHistory(D46,".Timestamp;.Close","START:"&amp;$O$3&amp;" NBROWS:1 INTERVAL:1D",,"SORT:ASC TSREPEAT:NO")</f>
        <v>33637</v>
      </c>
      <c r="P46">
        <v>11.18</v>
      </c>
      <c r="S46" s="16"/>
    </row>
    <row r="47" spans="2:19" x14ac:dyDescent="0.25">
      <c r="B47" s="12" t="s">
        <v>19</v>
      </c>
      <c r="C47" t="s">
        <v>3</v>
      </c>
      <c r="D47" t="s">
        <v>428</v>
      </c>
      <c r="E47">
        <f>_xll.RtGet("IDN",D47,"BID")</f>
        <v>0.13300000000000001</v>
      </c>
      <c r="F47">
        <f>_xll.RtGet("IDN",D47,"ASK")</f>
        <v>0.153</v>
      </c>
      <c r="G47">
        <f t="shared" si="5"/>
        <v>0.14300000000000002</v>
      </c>
      <c r="H47">
        <v>1</v>
      </c>
      <c r="I47">
        <v>1</v>
      </c>
      <c r="J47">
        <v>1</v>
      </c>
      <c r="K47">
        <v>1</v>
      </c>
      <c r="L47" t="s">
        <v>62</v>
      </c>
      <c r="M47" t="str">
        <f t="shared" si="3"/>
        <v>SEK</v>
      </c>
      <c r="N47" s="12" t="s">
        <v>7</v>
      </c>
      <c r="O47" s="16">
        <f>_xll.RHistory(D47,".Timestamp;.Close","START:"&amp;$O$3&amp;" NBROWS:1 INTERVAL:1D",,"SORT:ASC TSREPEAT:NO")</f>
        <v>33637</v>
      </c>
      <c r="P47">
        <v>11.01</v>
      </c>
      <c r="S47" s="16"/>
    </row>
    <row r="48" spans="2:19" x14ac:dyDescent="0.25">
      <c r="B48" s="12" t="s">
        <v>20</v>
      </c>
      <c r="C48" t="s">
        <v>3</v>
      </c>
      <c r="D48" t="s">
        <v>429</v>
      </c>
      <c r="E48">
        <f>_xll.RtGet("IDN",D48,"BID")</f>
        <v>0.16800000000000001</v>
      </c>
      <c r="F48">
        <f>_xll.RtGet("IDN",D48,"ASK")</f>
        <v>0.188</v>
      </c>
      <c r="G48">
        <f t="shared" si="5"/>
        <v>0.17799999999999999</v>
      </c>
      <c r="H48">
        <v>1</v>
      </c>
      <c r="I48">
        <v>1</v>
      </c>
      <c r="J48">
        <v>1</v>
      </c>
      <c r="K48">
        <v>1</v>
      </c>
      <c r="L48" t="s">
        <v>62</v>
      </c>
      <c r="M48" t="str">
        <f t="shared" si="3"/>
        <v>SEK</v>
      </c>
      <c r="N48" s="12" t="s">
        <v>7</v>
      </c>
      <c r="O48" s="16">
        <f>_xll.RHistory(D48,".Timestamp;.Close","START:"&amp;$O$3&amp;" NBROWS:1 INTERVAL:1D",,"SORT:ASC TSREPEAT:NO")</f>
        <v>33637</v>
      </c>
      <c r="P48">
        <v>10.93</v>
      </c>
    </row>
    <row r="49" spans="2:16" x14ac:dyDescent="0.25">
      <c r="B49" s="12" t="s">
        <v>21</v>
      </c>
      <c r="C49" t="s">
        <v>3</v>
      </c>
      <c r="D49" t="s">
        <v>430</v>
      </c>
      <c r="E49">
        <f>_xll.RtGet("IDN",D49,"BID")</f>
        <v>0.20300000000000001</v>
      </c>
      <c r="F49">
        <f>_xll.RtGet("IDN",D49,"ASK")</f>
        <v>0.223</v>
      </c>
      <c r="G49">
        <f t="shared" si="5"/>
        <v>0.21300000000000002</v>
      </c>
      <c r="H49">
        <v>1</v>
      </c>
      <c r="I49">
        <v>1</v>
      </c>
      <c r="J49">
        <v>1</v>
      </c>
      <c r="K49">
        <v>1</v>
      </c>
      <c r="L49" t="s">
        <v>62</v>
      </c>
      <c r="M49" t="str">
        <f t="shared" si="3"/>
        <v>SEK</v>
      </c>
      <c r="N49" s="12" t="s">
        <v>7</v>
      </c>
      <c r="O49" s="16">
        <f>_xll.RHistory(D49,".Timestamp;.Close","START:"&amp;$O$3&amp;" NBROWS:1 INTERVAL:1D",,"SORT:ASC TSREPEAT:NO")</f>
        <v>35655</v>
      </c>
      <c r="P49">
        <v>6.4</v>
      </c>
    </row>
    <row r="50" spans="2:16" x14ac:dyDescent="0.25">
      <c r="B50" s="12" t="s">
        <v>22</v>
      </c>
      <c r="C50" t="s">
        <v>3</v>
      </c>
      <c r="D50" t="s">
        <v>431</v>
      </c>
      <c r="E50">
        <f>_xll.RtGet("IDN",D50,"BID")</f>
        <v>0.24000000000000002</v>
      </c>
      <c r="F50">
        <f>_xll.RtGet("IDN",D50,"ASK")</f>
        <v>0.26</v>
      </c>
      <c r="G50">
        <f t="shared" si="5"/>
        <v>0.25</v>
      </c>
      <c r="H50">
        <v>1</v>
      </c>
      <c r="I50">
        <v>1</v>
      </c>
      <c r="J50">
        <v>1</v>
      </c>
      <c r="K50">
        <v>1</v>
      </c>
      <c r="L50" t="s">
        <v>62</v>
      </c>
      <c r="M50" t="str">
        <f t="shared" si="3"/>
        <v>SEK</v>
      </c>
      <c r="N50" s="12" t="s">
        <v>7</v>
      </c>
      <c r="O50" s="16">
        <f>_xll.RHistory(D50,".Timestamp;.Close","START:"&amp;$O$3&amp;" NBROWS:1 INTERVAL:1D",,"SORT:ASC TSREPEAT:NO")</f>
        <v>33637</v>
      </c>
      <c r="P50">
        <v>10.76</v>
      </c>
    </row>
    <row r="51" spans="2:16" x14ac:dyDescent="0.25">
      <c r="B51" s="12" t="s">
        <v>23</v>
      </c>
      <c r="C51" t="s">
        <v>3</v>
      </c>
      <c r="D51" t="s">
        <v>432</v>
      </c>
      <c r="E51">
        <f>_xll.RtGet("IDN",D51,"BID")</f>
        <v>0.27800000000000002</v>
      </c>
      <c r="F51">
        <f>_xll.RtGet("IDN",D51,"ASK")</f>
        <v>0.29799999999999999</v>
      </c>
      <c r="G51">
        <f t="shared" si="5"/>
        <v>0.28800000000000003</v>
      </c>
      <c r="H51">
        <v>1</v>
      </c>
      <c r="I51">
        <v>1</v>
      </c>
      <c r="J51">
        <v>1</v>
      </c>
      <c r="K51">
        <v>1</v>
      </c>
      <c r="L51" t="s">
        <v>62</v>
      </c>
      <c r="M51" t="str">
        <f t="shared" si="3"/>
        <v>SEK</v>
      </c>
      <c r="N51" s="12" t="s">
        <v>7</v>
      </c>
      <c r="O51" s="16">
        <f>_xll.RHistory(D51,".Timestamp;.Close","START:"&amp;$O$3&amp;" NBROWS:1 INTERVAL:1D",,"SORT:ASC TSREPEAT:NO")</f>
        <v>35655</v>
      </c>
      <c r="P51">
        <v>6.63</v>
      </c>
    </row>
    <row r="52" spans="2:16" x14ac:dyDescent="0.25">
      <c r="B52" s="12" t="s">
        <v>24</v>
      </c>
      <c r="C52" t="s">
        <v>3</v>
      </c>
      <c r="D52" t="s">
        <v>433</v>
      </c>
      <c r="E52">
        <f>_xll.RtGet("IDN",D52,"BID")</f>
        <v>0.318</v>
      </c>
      <c r="F52">
        <f>_xll.RtGet("IDN",D52,"ASK")</f>
        <v>0.33800000000000002</v>
      </c>
      <c r="G52">
        <f t="shared" si="5"/>
        <v>0.32800000000000001</v>
      </c>
      <c r="H52">
        <v>1</v>
      </c>
      <c r="I52">
        <v>1</v>
      </c>
      <c r="J52">
        <v>1</v>
      </c>
      <c r="K52">
        <v>1</v>
      </c>
      <c r="L52" t="s">
        <v>62</v>
      </c>
      <c r="M52" t="str">
        <f t="shared" si="3"/>
        <v>SEK</v>
      </c>
      <c r="N52" s="12" t="s">
        <v>7</v>
      </c>
      <c r="O52" s="16">
        <f>_xll.RHistory(D52,".Timestamp;.Close","START:"&amp;$O$3&amp;" NBROWS:1 INTERVAL:1D",,"SORT:ASC TSREPEAT:NO")</f>
        <v>35655</v>
      </c>
      <c r="P52">
        <v>6.73</v>
      </c>
    </row>
    <row r="53" spans="2:16" x14ac:dyDescent="0.25">
      <c r="B53" s="12" t="s">
        <v>25</v>
      </c>
      <c r="C53" t="s">
        <v>3</v>
      </c>
      <c r="D53" t="s">
        <v>434</v>
      </c>
      <c r="E53">
        <f>_xll.RtGet("IDN",D53,"BID")</f>
        <v>0.35500000000000004</v>
      </c>
      <c r="F53">
        <f>_xll.RtGet("IDN",D53,"ASK")</f>
        <v>0.375</v>
      </c>
      <c r="G53">
        <f t="shared" si="5"/>
        <v>0.36499999999999999</v>
      </c>
      <c r="H53">
        <v>1</v>
      </c>
      <c r="I53">
        <v>1</v>
      </c>
      <c r="J53">
        <v>1</v>
      </c>
      <c r="K53">
        <v>1</v>
      </c>
      <c r="L53" t="s">
        <v>62</v>
      </c>
      <c r="M53" t="str">
        <f t="shared" si="3"/>
        <v>SEK</v>
      </c>
      <c r="N53" s="12" t="s">
        <v>7</v>
      </c>
      <c r="O53" s="16">
        <f>_xll.RHistory(D53,".Timestamp;.Close","START:"&amp;$O$3&amp;" NBROWS:1 INTERVAL:1D",,"SORT:ASC TSREPEAT:NO")</f>
        <v>33637</v>
      </c>
      <c r="P53">
        <v>10.65</v>
      </c>
    </row>
    <row r="54" spans="2:16" x14ac:dyDescent="0.25">
      <c r="B54" s="12" t="s">
        <v>26</v>
      </c>
      <c r="C54" t="s">
        <v>3</v>
      </c>
      <c r="D54" t="s">
        <v>435</v>
      </c>
      <c r="E54">
        <f>_xll.RtGet("IDN",D54,"BID")</f>
        <v>0.42500000000000004</v>
      </c>
      <c r="F54">
        <f>_xll.RtGet("IDN",D54,"ASK")</f>
        <v>0.44500000000000001</v>
      </c>
      <c r="G54">
        <f t="shared" si="5"/>
        <v>0.43500000000000005</v>
      </c>
      <c r="H54">
        <v>1</v>
      </c>
      <c r="I54">
        <v>1</v>
      </c>
      <c r="J54">
        <v>1</v>
      </c>
      <c r="K54">
        <v>1</v>
      </c>
      <c r="L54" t="s">
        <v>62</v>
      </c>
      <c r="M54" t="str">
        <f t="shared" si="3"/>
        <v>SEK</v>
      </c>
      <c r="N54" s="12" t="s">
        <v>7</v>
      </c>
      <c r="O54" s="16">
        <f>_xll.RHistory(D54,".Timestamp;.Close","START:"&amp;$O$3&amp;" NBROWS:1 INTERVAL:1D",,"SORT:ASC TSREPEAT:NO")</f>
        <v>39457</v>
      </c>
      <c r="P54">
        <v>4.7925000000000004</v>
      </c>
    </row>
    <row r="55" spans="2:16" x14ac:dyDescent="0.25">
      <c r="B55" s="12" t="s">
        <v>27</v>
      </c>
      <c r="C55" t="s">
        <v>3</v>
      </c>
      <c r="D55" t="s">
        <v>436</v>
      </c>
      <c r="E55">
        <f>_xll.RtGet("IDN",D55,"BID")</f>
        <v>0.49000000000000005</v>
      </c>
      <c r="F55">
        <f>_xll.RtGet("IDN",D55,"ASK")</f>
        <v>0.52</v>
      </c>
      <c r="G55">
        <f t="shared" si="5"/>
        <v>0.505</v>
      </c>
      <c r="H55">
        <v>1</v>
      </c>
      <c r="I55">
        <v>1</v>
      </c>
      <c r="J55">
        <v>1</v>
      </c>
      <c r="K55">
        <v>1</v>
      </c>
      <c r="L55" t="s">
        <v>62</v>
      </c>
      <c r="M55" t="str">
        <f t="shared" si="3"/>
        <v>SEK</v>
      </c>
      <c r="N55" s="12" t="s">
        <v>7</v>
      </c>
      <c r="O55" s="16">
        <f>_xll.RHistory(D55,".Timestamp;.Close","START:"&amp;$O$3&amp;" NBROWS:1 INTERVAL:1D",,"SORT:ASC TSREPEAT:NO")</f>
        <v>39457</v>
      </c>
      <c r="P55">
        <v>4.8099999999999996</v>
      </c>
    </row>
    <row r="56" spans="2:16" x14ac:dyDescent="0.25">
      <c r="B56" s="12" t="s">
        <v>28</v>
      </c>
      <c r="C56" t="s">
        <v>3</v>
      </c>
      <c r="D56" t="s">
        <v>437</v>
      </c>
      <c r="E56">
        <f>_xll.RtGet("IDN",D56,"BID")</f>
        <v>0.51800000000000002</v>
      </c>
      <c r="F56">
        <f>_xll.RtGet("IDN",D56,"ASK")</f>
        <v>0.54800000000000004</v>
      </c>
      <c r="G56">
        <f t="shared" si="5"/>
        <v>0.53300000000000003</v>
      </c>
      <c r="H56">
        <v>1</v>
      </c>
      <c r="I56">
        <v>1</v>
      </c>
      <c r="J56">
        <v>1</v>
      </c>
      <c r="K56">
        <v>1</v>
      </c>
      <c r="L56" t="s">
        <v>62</v>
      </c>
      <c r="M56" t="str">
        <f t="shared" si="3"/>
        <v>SEK</v>
      </c>
      <c r="N56" s="12" t="s">
        <v>7</v>
      </c>
      <c r="O56" s="16">
        <f>_xll.RHistory(D56,".Timestamp;.Close","START:"&amp;$O$3&amp;" NBROWS:1 INTERVAL:1D",,"SORT:ASC TSREPEAT:NO")</f>
        <v>39484</v>
      </c>
      <c r="P56">
        <v>4.5925000000000002</v>
      </c>
    </row>
    <row r="57" spans="2:16" x14ac:dyDescent="0.25">
      <c r="B57" s="12" t="s">
        <v>30</v>
      </c>
      <c r="C57" t="s">
        <v>3</v>
      </c>
      <c r="D57" t="s">
        <v>438</v>
      </c>
      <c r="E57">
        <f>_xll.RtGet("IDN",D57,"BID")</f>
        <v>0.41000000000000003</v>
      </c>
      <c r="F57">
        <f>_xll.RtGet("IDN",D57,"ASK")</f>
        <v>0.44</v>
      </c>
      <c r="G57">
        <f t="shared" si="5"/>
        <v>0.42500000000000004</v>
      </c>
      <c r="H57">
        <v>1</v>
      </c>
      <c r="I57">
        <v>1</v>
      </c>
      <c r="J57">
        <v>1</v>
      </c>
      <c r="K57">
        <v>1</v>
      </c>
      <c r="L57" t="s">
        <v>62</v>
      </c>
      <c r="M57" t="str">
        <f t="shared" si="3"/>
        <v>SEK</v>
      </c>
      <c r="N57" s="12" t="s">
        <v>7</v>
      </c>
      <c r="O57" s="16">
        <f>_xll.RHistory(D57,".Timestamp;.Close","START:"&amp;$O$3&amp;" NBROWS:1 INTERVAL:1D",,"SORT:ASC TSREPEAT:NO")</f>
        <v>40947</v>
      </c>
      <c r="P57">
        <v>2.4550000000000001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/>
  </sheetPr>
  <dimension ref="B2:S151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8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5" max="15" width="11.85546875" bestFit="1" customWidth="1"/>
    <col min="19" max="19" width="14" bestFit="1" customWidth="1"/>
  </cols>
  <sheetData>
    <row r="2" spans="2:19" x14ac:dyDescent="0.25">
      <c r="B2" s="1" t="s">
        <v>67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9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2:19" x14ac:dyDescent="0.25">
      <c r="B4" s="5" t="s">
        <v>0</v>
      </c>
      <c r="C4" s="5" t="s">
        <v>51</v>
      </c>
      <c r="D4" s="5" t="s">
        <v>52</v>
      </c>
      <c r="E4" s="5" t="s">
        <v>53</v>
      </c>
      <c r="F4" s="5" t="s">
        <v>54</v>
      </c>
      <c r="G4" s="5" t="s">
        <v>55</v>
      </c>
      <c r="H4" s="6" t="s">
        <v>56</v>
      </c>
      <c r="I4" s="6" t="s">
        <v>57</v>
      </c>
      <c r="J4" s="6" t="s">
        <v>58</v>
      </c>
      <c r="K4" s="6" t="s">
        <v>59</v>
      </c>
      <c r="L4" s="6" t="s">
        <v>60</v>
      </c>
      <c r="M4" s="7" t="s">
        <v>61</v>
      </c>
      <c r="N4" s="7" t="s">
        <v>229</v>
      </c>
      <c r="O4" s="7" t="s">
        <v>372</v>
      </c>
      <c r="P4" s="7" t="s">
        <v>370</v>
      </c>
      <c r="R4" s="7" t="s">
        <v>381</v>
      </c>
      <c r="S4" s="23" t="s">
        <v>718</v>
      </c>
    </row>
    <row r="5" spans="2:19" x14ac:dyDescent="0.25">
      <c r="B5" s="12" t="s">
        <v>5</v>
      </c>
      <c r="C5" t="s">
        <v>1</v>
      </c>
      <c r="D5" t="s">
        <v>578</v>
      </c>
      <c r="E5">
        <f>_xll.RtGet("IDN",D5,"BID")</f>
        <v>3.7999999999999999E-2</v>
      </c>
      <c r="F5">
        <f>_xll.RtGet("IDN",D5,"ASK")</f>
        <v>8.7999999999999995E-2</v>
      </c>
      <c r="G5">
        <f>AVERAGE(E5:F5)</f>
        <v>6.3E-2</v>
      </c>
      <c r="H5">
        <v>1</v>
      </c>
      <c r="I5">
        <v>1</v>
      </c>
      <c r="J5">
        <v>1</v>
      </c>
      <c r="K5">
        <v>1</v>
      </c>
      <c r="L5" t="s">
        <v>62</v>
      </c>
      <c r="M5" t="str">
        <f>B$2</f>
        <v>USD</v>
      </c>
      <c r="N5" s="12">
        <v>0</v>
      </c>
      <c r="O5" s="16">
        <f>_xll.RHistory(D5,".Timestamp;.Close","START:"&amp;$O$3&amp;" NBROWS:1 INTERVAL:1D",,"SORT:ASC TSREPEAT:NO")</f>
        <v>37112</v>
      </c>
      <c r="P5">
        <v>3.5230000000000001</v>
      </c>
    </row>
    <row r="6" spans="2:19" x14ac:dyDescent="0.25">
      <c r="B6" s="12" t="s">
        <v>6</v>
      </c>
      <c r="C6" t="s">
        <v>1</v>
      </c>
      <c r="D6" t="s">
        <v>579</v>
      </c>
      <c r="E6">
        <f>_xll.RtGet("IDN",D6,"BID")</f>
        <v>4.4999999999999998E-2</v>
      </c>
      <c r="F6">
        <f>_xll.RtGet("IDN",D6,"ASK")</f>
        <v>9.5000000000000001E-2</v>
      </c>
      <c r="G6">
        <f t="shared" ref="G6:G21" si="0">AVERAGE(E6:F6)</f>
        <v>7.0000000000000007E-2</v>
      </c>
      <c r="H6">
        <v>1</v>
      </c>
      <c r="I6">
        <v>1</v>
      </c>
      <c r="J6">
        <v>1</v>
      </c>
      <c r="K6">
        <v>1</v>
      </c>
      <c r="L6" t="s">
        <v>62</v>
      </c>
      <c r="M6" t="str">
        <f t="shared" ref="M6:M21" si="1">B$2</f>
        <v>USD</v>
      </c>
      <c r="N6" s="12">
        <v>0</v>
      </c>
      <c r="O6" s="16">
        <f>_xll.RHistory(D6,".Timestamp;.Close","START:"&amp;$O$3&amp;" NBROWS:1 INTERVAL:1D",,"SORT:ASC TSREPEAT:NO")</f>
        <v>37112</v>
      </c>
      <c r="P6">
        <v>3.4630000000000001</v>
      </c>
    </row>
    <row r="7" spans="2:19" x14ac:dyDescent="0.25">
      <c r="B7" s="12" t="s">
        <v>7</v>
      </c>
      <c r="C7" t="s">
        <v>1</v>
      </c>
      <c r="D7" t="s">
        <v>580</v>
      </c>
      <c r="E7">
        <f>_xll.RtGet("IDN",D7,"BID")</f>
        <v>4.5999999999999999E-2</v>
      </c>
      <c r="F7">
        <f>_xll.RtGet("IDN",D7,"ASK")</f>
        <v>9.6000000000000002E-2</v>
      </c>
      <c r="G7">
        <f t="shared" si="0"/>
        <v>7.1000000000000008E-2</v>
      </c>
      <c r="H7">
        <v>1</v>
      </c>
      <c r="I7">
        <v>1</v>
      </c>
      <c r="J7">
        <v>1</v>
      </c>
      <c r="K7">
        <v>1</v>
      </c>
      <c r="L7" t="s">
        <v>62</v>
      </c>
      <c r="M7" t="str">
        <f t="shared" si="1"/>
        <v>USD</v>
      </c>
      <c r="N7" s="12">
        <v>0</v>
      </c>
      <c r="O7" s="16">
        <f>_xll.RHistory(D7,".Timestamp;.Close","START:"&amp;$O$3&amp;" NBROWS:1 INTERVAL:1D",,"SORT:ASC TSREPEAT:NO")</f>
        <v>37112</v>
      </c>
      <c r="P7">
        <v>3.419</v>
      </c>
    </row>
    <row r="8" spans="2:19" x14ac:dyDescent="0.25">
      <c r="B8" s="12" t="s">
        <v>8</v>
      </c>
      <c r="C8" t="s">
        <v>1</v>
      </c>
      <c r="D8" t="s">
        <v>581</v>
      </c>
      <c r="E8">
        <f>_xll.RtGet("IDN",D8,"BID")</f>
        <v>4.5999999999999999E-2</v>
      </c>
      <c r="F8">
        <f>_xll.RtGet("IDN",D8,"ASK")</f>
        <v>9.6000000000000002E-2</v>
      </c>
      <c r="G8">
        <f t="shared" si="0"/>
        <v>7.1000000000000008E-2</v>
      </c>
      <c r="H8">
        <v>1</v>
      </c>
      <c r="I8">
        <v>1</v>
      </c>
      <c r="J8">
        <v>1</v>
      </c>
      <c r="K8">
        <v>1</v>
      </c>
      <c r="L8" t="s">
        <v>62</v>
      </c>
      <c r="M8" t="str">
        <f t="shared" si="1"/>
        <v>USD</v>
      </c>
      <c r="N8" s="12">
        <v>0</v>
      </c>
      <c r="O8" s="16">
        <f>_xll.RHistory(D8,".Timestamp;.Close","START:"&amp;$O$3&amp;" NBROWS:1 INTERVAL:1D",,"SORT:ASC TSREPEAT:NO")</f>
        <v>37112</v>
      </c>
      <c r="P8">
        <v>3.41</v>
      </c>
    </row>
    <row r="9" spans="2:19" x14ac:dyDescent="0.25">
      <c r="B9" s="12" t="s">
        <v>9</v>
      </c>
      <c r="C9" t="s">
        <v>1</v>
      </c>
      <c r="D9" t="s">
        <v>582</v>
      </c>
      <c r="E9">
        <f>_xll.RtGet("IDN",D9,"BID")</f>
        <v>4.5999999999999999E-2</v>
      </c>
      <c r="F9">
        <f>_xll.RtGet("IDN",D9,"ASK")</f>
        <v>9.6000000000000002E-2</v>
      </c>
      <c r="G9">
        <f t="shared" si="0"/>
        <v>7.1000000000000008E-2</v>
      </c>
      <c r="H9">
        <v>1</v>
      </c>
      <c r="I9">
        <v>1</v>
      </c>
      <c r="J9">
        <v>1</v>
      </c>
      <c r="K9">
        <v>1</v>
      </c>
      <c r="L9" t="s">
        <v>62</v>
      </c>
      <c r="M9" t="str">
        <f t="shared" si="1"/>
        <v>USD</v>
      </c>
      <c r="N9" s="12">
        <v>0</v>
      </c>
      <c r="O9" s="16">
        <f>_xll.RHistory(D9,".Timestamp;.Close","START:"&amp;$O$3&amp;" NBROWS:1 INTERVAL:1D",,"SORT:ASC TSREPEAT:NO")</f>
        <v>37112</v>
      </c>
      <c r="P9">
        <v>3.403</v>
      </c>
    </row>
    <row r="10" spans="2:19" x14ac:dyDescent="0.25">
      <c r="B10" s="12" t="s">
        <v>10</v>
      </c>
      <c r="C10" t="s">
        <v>1</v>
      </c>
      <c r="D10" t="s">
        <v>583</v>
      </c>
      <c r="E10">
        <f>_xll.RtGet("IDN",D10,"BID")</f>
        <v>4.5999999999999999E-2</v>
      </c>
      <c r="F10">
        <f>_xll.RtGet("IDN",D10,"ASK")</f>
        <v>9.6000000000000002E-2</v>
      </c>
      <c r="G10">
        <f t="shared" si="0"/>
        <v>7.1000000000000008E-2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 t="shared" si="1"/>
        <v>USD</v>
      </c>
      <c r="N10" s="12">
        <v>0</v>
      </c>
      <c r="O10" s="16">
        <f>_xll.RHistory(D10,".Timestamp;.Close","START:"&amp;$O$3&amp;" NBROWS:1 INTERVAL:1D",,"SORT:ASC TSREPEAT:NO")</f>
        <v>37112</v>
      </c>
      <c r="P10">
        <v>3.3940000000000001</v>
      </c>
    </row>
    <row r="11" spans="2:19" x14ac:dyDescent="0.25">
      <c r="B11" s="12" t="s">
        <v>11</v>
      </c>
      <c r="C11" t="s">
        <v>1</v>
      </c>
      <c r="D11" t="s">
        <v>584</v>
      </c>
      <c r="E11">
        <f>_xll.RtGet("IDN",D11,"BID")</f>
        <v>4.5999999999999999E-2</v>
      </c>
      <c r="F11">
        <f>_xll.RtGet("IDN",D11,"ASK")</f>
        <v>9.6000000000000002E-2</v>
      </c>
      <c r="G11">
        <f t="shared" si="0"/>
        <v>7.1000000000000008E-2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si="1"/>
        <v>USD</v>
      </c>
      <c r="N11" s="12">
        <v>0</v>
      </c>
      <c r="O11" s="16">
        <f>_xll.RHistory(D11,".Timestamp;.Close","START:"&amp;$O$3&amp;" NBROWS:1 INTERVAL:1D",,"SORT:ASC TSREPEAT:NO")</f>
        <v>37112</v>
      </c>
      <c r="P11">
        <v>3.3940000000000001</v>
      </c>
    </row>
    <row r="12" spans="2:19" x14ac:dyDescent="0.25">
      <c r="B12" s="12" t="s">
        <v>12</v>
      </c>
      <c r="C12" t="s">
        <v>1</v>
      </c>
      <c r="D12" t="s">
        <v>585</v>
      </c>
      <c r="E12">
        <f>_xll.RtGet("IDN",D12,"BID")</f>
        <v>4.7E-2</v>
      </c>
      <c r="F12">
        <f>_xll.RtGet("IDN",D12,"ASK")</f>
        <v>9.7000000000000003E-2</v>
      </c>
      <c r="G12">
        <f t="shared" si="0"/>
        <v>7.2000000000000008E-2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1"/>
        <v>USD</v>
      </c>
      <c r="N12" s="12">
        <v>0</v>
      </c>
      <c r="O12" s="16">
        <f>_xll.RHistory(D12,".Timestamp;.Close","START:"&amp;$O$3&amp;" NBROWS:1 INTERVAL:1D",,"SORT:ASC TSREPEAT:NO")</f>
        <v>37112</v>
      </c>
      <c r="P12">
        <v>3.4079999999999999</v>
      </c>
    </row>
    <row r="13" spans="2:19" x14ac:dyDescent="0.25">
      <c r="B13" s="12" t="s">
        <v>13</v>
      </c>
      <c r="C13" t="s">
        <v>1</v>
      </c>
      <c r="D13" t="s">
        <v>586</v>
      </c>
      <c r="E13">
        <f>_xll.RtGet("IDN",D13,"BID")</f>
        <v>4.7E-2</v>
      </c>
      <c r="F13">
        <f>_xll.RtGet("IDN",D13,"ASK")</f>
        <v>9.7000000000000003E-2</v>
      </c>
      <c r="G13">
        <f t="shared" si="0"/>
        <v>7.2000000000000008E-2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1"/>
        <v>USD</v>
      </c>
      <c r="N13" s="12">
        <v>0</v>
      </c>
      <c r="O13" s="16">
        <f>_xll.RHistory(D13,".Timestamp;.Close","START:"&amp;$O$3&amp;" NBROWS:1 INTERVAL:1D",,"SORT:ASC TSREPEAT:NO")</f>
        <v>37112</v>
      </c>
      <c r="P13">
        <v>3.43</v>
      </c>
    </row>
    <row r="14" spans="2:19" x14ac:dyDescent="0.25">
      <c r="B14" s="12" t="s">
        <v>14</v>
      </c>
      <c r="C14" t="s">
        <v>1</v>
      </c>
      <c r="D14" t="s">
        <v>587</v>
      </c>
      <c r="E14">
        <f>_xll.RtGet("IDN",D14,"BID")</f>
        <v>4.7E-2</v>
      </c>
      <c r="F14">
        <f>_xll.RtGet("IDN",D14,"ASK")</f>
        <v>9.7000000000000003E-2</v>
      </c>
      <c r="G14">
        <f t="shared" si="0"/>
        <v>7.2000000000000008E-2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1"/>
        <v>USD</v>
      </c>
      <c r="N14" s="12">
        <v>0</v>
      </c>
      <c r="O14" s="16">
        <f>_xll.RHistory(D14,".Timestamp;.Close","START:"&amp;$O$3&amp;" NBROWS:1 INTERVAL:1D",,"SORT:ASC TSREPEAT:NO")</f>
        <v>37112</v>
      </c>
      <c r="P14">
        <v>3.464</v>
      </c>
    </row>
    <row r="15" spans="2:19" x14ac:dyDescent="0.25">
      <c r="B15" s="12" t="s">
        <v>15</v>
      </c>
      <c r="C15" t="s">
        <v>1</v>
      </c>
      <c r="D15" t="s">
        <v>588</v>
      </c>
      <c r="E15">
        <f>_xll.RtGet("IDN",D15,"BID")</f>
        <v>4.7E-2</v>
      </c>
      <c r="F15">
        <f>_xll.RtGet("IDN",D15,"ASK")</f>
        <v>9.7000000000000003E-2</v>
      </c>
      <c r="G15">
        <f t="shared" si="0"/>
        <v>7.2000000000000008E-2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 t="shared" si="1"/>
        <v>USD</v>
      </c>
      <c r="N15" s="12">
        <v>0</v>
      </c>
      <c r="O15" s="16">
        <f>_xll.RHistory(D15,".Timestamp;.Close","START:"&amp;$O$3&amp;" NBROWS:1 INTERVAL:1D",,"SORT:ASC TSREPEAT:NO")</f>
        <v>37112</v>
      </c>
      <c r="P15">
        <v>3.5030000000000001</v>
      </c>
    </row>
    <row r="16" spans="2:19" x14ac:dyDescent="0.25">
      <c r="B16" s="12" t="s">
        <v>16</v>
      </c>
      <c r="C16" t="s">
        <v>1</v>
      </c>
      <c r="D16" t="s">
        <v>589</v>
      </c>
      <c r="E16">
        <f>_xll.RtGet("IDN",D16,"BID")</f>
        <v>4.7E-2</v>
      </c>
      <c r="F16">
        <f>_xll.RtGet("IDN",D16,"ASK")</f>
        <v>9.7000000000000003E-2</v>
      </c>
      <c r="G16">
        <f t="shared" si="0"/>
        <v>7.2000000000000008E-2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 t="shared" si="1"/>
        <v>USD</v>
      </c>
      <c r="N16" s="12">
        <v>0</v>
      </c>
      <c r="O16" s="16">
        <f>_xll.RHistory(D16,".Timestamp;.Close","START:"&amp;$O$3&amp;" NBROWS:1 INTERVAL:1D",,"SORT:ASC TSREPEAT:NO")</f>
        <v>37112</v>
      </c>
      <c r="P16">
        <v>3.5390000000000001</v>
      </c>
    </row>
    <row r="17" spans="2:16" x14ac:dyDescent="0.25">
      <c r="B17" s="12" t="s">
        <v>37</v>
      </c>
      <c r="C17" t="s">
        <v>1</v>
      </c>
      <c r="D17" t="s">
        <v>591</v>
      </c>
      <c r="E17">
        <f>_xll.RtGet("IDN",D17,"BID")</f>
        <v>0.05</v>
      </c>
      <c r="F17">
        <f>_xll.RtGet("IDN",D17,"ASK")</f>
        <v>0.1</v>
      </c>
      <c r="G17">
        <f t="shared" si="0"/>
        <v>7.5000000000000011E-2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si="1"/>
        <v>USD</v>
      </c>
      <c r="N17" s="12">
        <v>0</v>
      </c>
      <c r="O17" s="16">
        <f>_xll.RHistory(D17,".Timestamp;.Close","START:"&amp;$O$3&amp;" NBROWS:1 INTERVAL:1D",,"SORT:ASC TSREPEAT:NO")</f>
        <v>37112</v>
      </c>
      <c r="P17">
        <v>3.6840000000000002</v>
      </c>
    </row>
    <row r="18" spans="2:16" x14ac:dyDescent="0.25">
      <c r="B18" s="12" t="s">
        <v>39</v>
      </c>
      <c r="C18" t="s">
        <v>1</v>
      </c>
      <c r="D18" t="s">
        <v>592</v>
      </c>
      <c r="E18">
        <f>_xll.RtGet("IDN",D18,"BID")</f>
        <v>5.2000000000000005E-2</v>
      </c>
      <c r="F18">
        <f>_xll.RtGet("IDN",D18,"ASK")</f>
        <v>0.10200000000000001</v>
      </c>
      <c r="G18">
        <f t="shared" si="0"/>
        <v>7.7000000000000013E-2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1"/>
        <v>USD</v>
      </c>
      <c r="N18" s="12">
        <v>0</v>
      </c>
      <c r="O18" s="16">
        <f>_xll.RHistory(D18,".Timestamp;.Close","START:"&amp;$O$3&amp;" NBROWS:1 INTERVAL:1D",,"SORT:ASC TSREPEAT:NO")</f>
        <v>37112</v>
      </c>
      <c r="P18">
        <v>3.819</v>
      </c>
    </row>
    <row r="19" spans="2:16" x14ac:dyDescent="0.25">
      <c r="B19" s="12" t="s">
        <v>41</v>
      </c>
      <c r="C19" t="s">
        <v>1</v>
      </c>
      <c r="D19" t="s">
        <v>593</v>
      </c>
      <c r="E19">
        <f>_xll.RtGet("IDN",D19,"BID")</f>
        <v>5.6000000000000001E-2</v>
      </c>
      <c r="F19">
        <f>_xll.RtGet("IDN",D19,"ASK")</f>
        <v>0.106</v>
      </c>
      <c r="G19">
        <f t="shared" si="0"/>
        <v>8.1000000000000003E-2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1"/>
        <v>USD</v>
      </c>
      <c r="N19" s="12">
        <v>0</v>
      </c>
      <c r="O19" s="16">
        <f>_xll.RHistory(D19,".Timestamp;.Close","START:"&amp;$O$3&amp;" NBROWS:1 INTERVAL:1D",,"SORT:ASC TSREPEAT:NO")</f>
        <v>37112</v>
      </c>
      <c r="P19">
        <v>3.952</v>
      </c>
    </row>
    <row r="20" spans="2:16" x14ac:dyDescent="0.25">
      <c r="B20" s="12" t="s">
        <v>17</v>
      </c>
      <c r="C20" t="s">
        <v>1</v>
      </c>
      <c r="D20" t="s">
        <v>590</v>
      </c>
      <c r="E20">
        <f>_xll.RtGet("IDN",D20,"BID")</f>
        <v>0.06</v>
      </c>
      <c r="F20">
        <f>_xll.RtGet("IDN",D20,"ASK")</f>
        <v>0.11</v>
      </c>
      <c r="G20">
        <f t="shared" si="0"/>
        <v>8.4999999999999992E-2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si="1"/>
        <v>USD</v>
      </c>
      <c r="N20" s="12">
        <v>0</v>
      </c>
      <c r="O20" s="16">
        <f>_xll.RHistory(D20,".Timestamp;.Close","START:"&amp;$O$3&amp;" NBROWS:1 INTERVAL:1D",,"SORT:ASC TSREPEAT:NO")</f>
        <v>37112</v>
      </c>
      <c r="P20">
        <v>4.09</v>
      </c>
    </row>
    <row r="21" spans="2:16" x14ac:dyDescent="0.25">
      <c r="B21" s="12" t="s">
        <v>18</v>
      </c>
      <c r="C21" t="s">
        <v>1</v>
      </c>
      <c r="D21" t="s">
        <v>594</v>
      </c>
      <c r="E21">
        <f>_xll.RtGet("IDN",D21,"BID")</f>
        <v>9.4E-2</v>
      </c>
      <c r="F21">
        <f>_xll.RtGet("IDN",D21,"ASK")</f>
        <v>0.14400000000000002</v>
      </c>
      <c r="G21">
        <f t="shared" si="0"/>
        <v>0.11900000000000001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1"/>
        <v>USD</v>
      </c>
      <c r="N21" s="12">
        <v>0</v>
      </c>
      <c r="O21" s="16">
        <f>_xll.RHistory(D21,".Timestamp;.Close","START:"&amp;$O$3&amp;" NBROWS:1 INTERVAL:1D",,"SORT:ASC TSREPEAT:NO")</f>
        <v>40998</v>
      </c>
      <c r="P21">
        <v>0.38400000000000001</v>
      </c>
    </row>
    <row r="22" spans="2:16" x14ac:dyDescent="0.25">
      <c r="B22" s="12" t="s">
        <v>19</v>
      </c>
      <c r="C22" t="s">
        <v>1</v>
      </c>
      <c r="D22" t="s">
        <v>595</v>
      </c>
      <c r="E22">
        <f>_xll.RtGet("IDN",D22,"BID")</f>
        <v>0.14300000000000002</v>
      </c>
      <c r="F22">
        <f>_xll.RtGet("IDN",D22,"ASK")</f>
        <v>0.193</v>
      </c>
      <c r="G22">
        <f>AVERAGE(E22:F22)</f>
        <v>0.16800000000000001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>B$2</f>
        <v>USD</v>
      </c>
      <c r="N22" s="12">
        <v>0</v>
      </c>
      <c r="O22" s="16">
        <f>_xll.RHistory(D22,".Timestamp;.Close","START:"&amp;$O$3&amp;" NBROWS:1 INTERVAL:1D",,"SORT:ASC TSREPEAT:NO")</f>
        <v>40998</v>
      </c>
      <c r="P22">
        <v>0.63</v>
      </c>
    </row>
    <row r="23" spans="2:16" x14ac:dyDescent="0.25">
      <c r="B23" s="12" t="s">
        <v>20</v>
      </c>
      <c r="C23" t="s">
        <v>1</v>
      </c>
      <c r="D23" t="s">
        <v>596</v>
      </c>
      <c r="E23">
        <f>_xll.RtGet("IDN",D23,"BID")</f>
        <v>0.19700000000000001</v>
      </c>
      <c r="F23">
        <f>_xll.RtGet("IDN",D23,"ASK")</f>
        <v>0.247</v>
      </c>
      <c r="G23">
        <f t="shared" ref="G23:G34" si="2">AVERAGE(E23:F23)</f>
        <v>0.222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ref="M23:M131" si="3">B$2</f>
        <v>USD</v>
      </c>
      <c r="N23" s="12">
        <v>0</v>
      </c>
      <c r="O23" s="16">
        <f>_xll.RHistory(D23,".Timestamp;.Close","START:"&amp;$O$3&amp;" NBROWS:1 INTERVAL:1D",,"SORT:ASC TSREPEAT:NO")</f>
        <v>40998</v>
      </c>
      <c r="P23">
        <v>0.89600000000000002</v>
      </c>
    </row>
    <row r="24" spans="2:16" x14ac:dyDescent="0.25">
      <c r="B24" s="12" t="s">
        <v>21</v>
      </c>
      <c r="C24" t="s">
        <v>1</v>
      </c>
      <c r="D24" t="s">
        <v>597</v>
      </c>
      <c r="E24">
        <f>_xll.RtGet("IDN",D24,"BID")</f>
        <v>0.24399999999999999</v>
      </c>
      <c r="F24">
        <f>_xll.RtGet("IDN",D24,"ASK")</f>
        <v>0.29399999999999998</v>
      </c>
      <c r="G24">
        <f t="shared" si="2"/>
        <v>0.26900000000000002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si="3"/>
        <v>USD</v>
      </c>
      <c r="N24" s="12">
        <v>0</v>
      </c>
      <c r="O24" s="16">
        <f>_xll.RHistory(D24,".Timestamp;.Close","START:"&amp;$O$3&amp;" NBROWS:1 INTERVAL:1D",,"SORT:ASC TSREPEAT:NO")</f>
        <v>40998</v>
      </c>
      <c r="P24">
        <v>1.167</v>
      </c>
    </row>
    <row r="25" spans="2:16" x14ac:dyDescent="0.25">
      <c r="B25" s="12" t="s">
        <v>22</v>
      </c>
      <c r="C25" t="s">
        <v>1</v>
      </c>
      <c r="D25" t="s">
        <v>598</v>
      </c>
      <c r="E25">
        <f>_xll.RtGet("IDN",D25,"BID")</f>
        <v>0.28600000000000003</v>
      </c>
      <c r="F25">
        <f>_xll.RtGet("IDN",D25,"ASK")</f>
        <v>0.33600000000000002</v>
      </c>
      <c r="G25">
        <f t="shared" si="2"/>
        <v>0.31100000000000005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si="3"/>
        <v>USD</v>
      </c>
      <c r="N25" s="12">
        <v>0</v>
      </c>
      <c r="O25" s="16">
        <f>_xll.RHistory(D25,".Timestamp;.Close","START:"&amp;$O$3&amp;" NBROWS:1 INTERVAL:1D",,"SORT:ASC TSREPEAT:NO")</f>
        <v>40998</v>
      </c>
      <c r="P25">
        <v>1.4139999999999999</v>
      </c>
    </row>
    <row r="26" spans="2:16" x14ac:dyDescent="0.25">
      <c r="B26" s="12" t="s">
        <v>23</v>
      </c>
      <c r="C26" t="s">
        <v>1</v>
      </c>
      <c r="D26" t="s">
        <v>599</v>
      </c>
      <c r="E26">
        <f>_xll.RtGet("IDN",D26,"BID")</f>
        <v>0.32500000000000001</v>
      </c>
      <c r="F26">
        <f>_xll.RtGet("IDN",D26,"ASK")</f>
        <v>0.375</v>
      </c>
      <c r="G26">
        <f t="shared" si="2"/>
        <v>0.35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 t="shared" si="3"/>
        <v>USD</v>
      </c>
      <c r="N26" s="12">
        <v>0</v>
      </c>
      <c r="O26" s="16">
        <f>_xll.RHistory(D26,".Timestamp;.Close","START:"&amp;$O$3&amp;" NBROWS:1 INTERVAL:1D",,"SORT:ASC TSREPEAT:NO")</f>
        <v>40998</v>
      </c>
      <c r="P26">
        <v>1.6220000000000001</v>
      </c>
    </row>
    <row r="27" spans="2:16" x14ac:dyDescent="0.25">
      <c r="B27" s="12" t="s">
        <v>24</v>
      </c>
      <c r="C27" t="s">
        <v>1</v>
      </c>
      <c r="D27" t="s">
        <v>600</v>
      </c>
      <c r="E27">
        <f>_xll.RtGet("IDN",D27,"BID")</f>
        <v>0.36099999999999999</v>
      </c>
      <c r="F27">
        <f>_xll.RtGet("IDN",D27,"ASK")</f>
        <v>0.41100000000000003</v>
      </c>
      <c r="G27">
        <f t="shared" si="2"/>
        <v>0.38600000000000001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si="3"/>
        <v>USD</v>
      </c>
      <c r="N27" s="12">
        <v>0</v>
      </c>
      <c r="O27" s="16">
        <f>_xll.RHistory(D27,".Timestamp;.Close","START:"&amp;$O$3&amp;" NBROWS:1 INTERVAL:1D",,"SORT:ASC TSREPEAT:NO")</f>
        <v>40998</v>
      </c>
      <c r="P27">
        <v>1.798</v>
      </c>
    </row>
    <row r="28" spans="2:16" x14ac:dyDescent="0.25">
      <c r="B28" s="12" t="s">
        <v>25</v>
      </c>
      <c r="C28" t="s">
        <v>1</v>
      </c>
      <c r="D28" t="s">
        <v>601</v>
      </c>
      <c r="E28">
        <f>_xll.RtGet("IDN",D28,"BID")</f>
        <v>0.39400000000000002</v>
      </c>
      <c r="F28">
        <f>_xll.RtGet("IDN",D28,"ASK")</f>
        <v>0.44400000000000001</v>
      </c>
      <c r="G28">
        <f t="shared" si="2"/>
        <v>0.41900000000000004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3"/>
        <v>USD</v>
      </c>
      <c r="N28" s="12">
        <v>0</v>
      </c>
      <c r="O28" s="16">
        <f>_xll.RHistory(D28,".Timestamp;.Close","START:"&amp;$O$3&amp;" NBROWS:1 INTERVAL:1D",,"SORT:ASC TSREPEAT:NO")</f>
        <v>40998</v>
      </c>
      <c r="P28">
        <v>1.946</v>
      </c>
    </row>
    <row r="29" spans="2:16" x14ac:dyDescent="0.25">
      <c r="B29" s="12" t="s">
        <v>26</v>
      </c>
      <c r="C29" t="s">
        <v>1</v>
      </c>
      <c r="D29" t="s">
        <v>602</v>
      </c>
      <c r="E29">
        <f>_xll.RtGet("IDN",D29,"BID")</f>
        <v>0.44700000000000001</v>
      </c>
      <c r="F29">
        <f>_xll.RtGet("IDN",D29,"ASK")</f>
        <v>0.497</v>
      </c>
      <c r="G29">
        <f t="shared" si="2"/>
        <v>0.47199999999999998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3"/>
        <v>USD</v>
      </c>
      <c r="N29" s="12">
        <v>0</v>
      </c>
      <c r="O29" s="16">
        <f>_xll.RHistory(D29,".Timestamp;.Close","START:"&amp;$O$3&amp;" NBROWS:1 INTERVAL:1D",,"SORT:ASC TSREPEAT:NO")</f>
        <v>40998</v>
      </c>
      <c r="P29">
        <v>2.1840000000000002</v>
      </c>
    </row>
    <row r="30" spans="2:16" x14ac:dyDescent="0.25">
      <c r="B30" s="12" t="s">
        <v>27</v>
      </c>
      <c r="C30" t="s">
        <v>1</v>
      </c>
      <c r="D30" t="s">
        <v>603</v>
      </c>
      <c r="E30">
        <f>_xll.RtGet("IDN",D30,"BID")</f>
        <v>0.498</v>
      </c>
      <c r="F30">
        <f>_xll.RtGet("IDN",D30,"ASK")</f>
        <v>0.54800000000000004</v>
      </c>
      <c r="G30">
        <f t="shared" si="2"/>
        <v>0.52300000000000002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3"/>
        <v>USD</v>
      </c>
      <c r="N30" s="12">
        <v>0</v>
      </c>
      <c r="O30" s="16">
        <f>_xll.RHistory(D30,".Timestamp;.Close","START:"&amp;$O$3&amp;" NBROWS:1 INTERVAL:1D",,"SORT:ASC TSREPEAT:NO")</f>
        <v>40998</v>
      </c>
      <c r="P30">
        <v>2.4209999999999998</v>
      </c>
    </row>
    <row r="31" spans="2:16" x14ac:dyDescent="0.25">
      <c r="B31" s="12" t="s">
        <v>28</v>
      </c>
      <c r="C31" t="s">
        <v>1</v>
      </c>
      <c r="D31" t="s">
        <v>604</v>
      </c>
      <c r="E31">
        <f>_xll.RtGet("IDN",D31,"BID")</f>
        <v>0.54800000000000004</v>
      </c>
      <c r="F31">
        <f>_xll.RtGet("IDN",D31,"ASK")</f>
        <v>0.59799999999999998</v>
      </c>
      <c r="G31">
        <f t="shared" si="2"/>
        <v>0.57299999999999995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 t="shared" si="3"/>
        <v>USD</v>
      </c>
      <c r="N31" s="12">
        <v>0</v>
      </c>
      <c r="O31" s="16">
        <f>_xll.RHistory(D31,".Timestamp;.Close","START:"&amp;$O$3&amp;" NBROWS:1 INTERVAL:1D",,"SORT:ASC TSREPEAT:NO")</f>
        <v>40998</v>
      </c>
      <c r="P31">
        <v>2.617</v>
      </c>
    </row>
    <row r="32" spans="2:16" x14ac:dyDescent="0.25">
      <c r="B32" s="12" t="s">
        <v>29</v>
      </c>
      <c r="C32" t="s">
        <v>1</v>
      </c>
      <c r="D32" t="s">
        <v>605</v>
      </c>
      <c r="E32">
        <f>_xll.RtGet("IDN",D32,"BID")</f>
        <v>0.56600000000000006</v>
      </c>
      <c r="F32">
        <f>_xll.RtGet("IDN",D32,"ASK")</f>
        <v>0.61599999999999999</v>
      </c>
      <c r="G32">
        <f t="shared" si="2"/>
        <v>0.59099999999999997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si="3"/>
        <v>USD</v>
      </c>
      <c r="N32" s="12">
        <v>0</v>
      </c>
      <c r="O32" s="16">
        <f>_xll.RHistory(D32,".Timestamp;.Close","START:"&amp;$O$3&amp;" NBROWS:1 INTERVAL:1D",,"SORT:ASC TSREPEAT:NO")</f>
        <v>40998</v>
      </c>
      <c r="P32">
        <v>2.7170000000000001</v>
      </c>
    </row>
    <row r="33" spans="2:16" x14ac:dyDescent="0.25">
      <c r="B33" s="12" t="s">
        <v>30</v>
      </c>
      <c r="C33" t="s">
        <v>1</v>
      </c>
      <c r="D33" t="s">
        <v>606</v>
      </c>
      <c r="E33">
        <f>_xll.RtGet("IDN",D33,"BID")</f>
        <v>0.57999999999999996</v>
      </c>
      <c r="F33">
        <f>_xll.RtGet("IDN",D33,"ASK")</f>
        <v>0.63</v>
      </c>
      <c r="G33">
        <f t="shared" si="2"/>
        <v>0.60499999999999998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3"/>
        <v>USD</v>
      </c>
      <c r="N33" s="12">
        <v>0</v>
      </c>
      <c r="O33" s="16">
        <f>_xll.RHistory(D33,".Timestamp;.Close","START:"&amp;$O$3&amp;" NBROWS:1 INTERVAL:1D",,"SORT:ASC TSREPEAT:NO")</f>
        <v>40998</v>
      </c>
      <c r="P33">
        <v>2.78</v>
      </c>
    </row>
    <row r="34" spans="2:16" x14ac:dyDescent="0.25">
      <c r="B34" s="12" t="s">
        <v>145</v>
      </c>
      <c r="C34" t="s">
        <v>1</v>
      </c>
      <c r="D34" t="s">
        <v>607</v>
      </c>
      <c r="E34">
        <f>_xll.RtGet("IDN",D34,"BID")</f>
        <v>0.53800000000000003</v>
      </c>
      <c r="F34">
        <f>_xll.RtGet("IDN",D34,"ASK")</f>
        <v>0.58799999999999997</v>
      </c>
      <c r="G34">
        <f t="shared" si="2"/>
        <v>0.56299999999999994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 t="shared" si="3"/>
        <v>USD</v>
      </c>
      <c r="N34" s="12">
        <v>0</v>
      </c>
      <c r="O34" s="16">
        <f>_xll.RHistory(D34,".Timestamp;.Close","START:"&amp;$O$3&amp;" NBROWS:1 INTERVAL:1D",,"SORT:ASC TSREPEAT:NO")</f>
        <v>40998</v>
      </c>
      <c r="P34">
        <v>2.8119999999999998</v>
      </c>
    </row>
    <row r="35" spans="2:16" x14ac:dyDescent="0.25">
      <c r="B35" s="12" t="s">
        <v>65</v>
      </c>
      <c r="C35" t="s">
        <v>1</v>
      </c>
      <c r="D35" t="str">
        <f>"USDSROIS"&amp;B35&amp;"=FMD"</f>
        <v>USDSROISSW=FMD</v>
      </c>
      <c r="E35">
        <f>_xll.RtGet("IDN",D35,"BID")</f>
        <v>3.9E-2</v>
      </c>
      <c r="F35">
        <f>_xll.RtGet("IDN",D35,"ASK")</f>
        <v>4.9000000000000002E-2</v>
      </c>
      <c r="G35">
        <f t="shared" ref="G35:G87" si="4">AVERAGE(E35:F35)</f>
        <v>4.3999999999999997E-2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ref="M35:M87" si="5">B$2</f>
        <v>USD</v>
      </c>
      <c r="N35" s="12">
        <v>0</v>
      </c>
      <c r="O35" s="16">
        <f>_xll.RHistory(D35,".Timestamp;.Close","START:"&amp;$O$3&amp;" NBROWS:1 INTERVAL:1D",,"SORT:ASC TSREPEAT:NO")</f>
        <v>43599</v>
      </c>
      <c r="P35">
        <v>2.4350000000000001</v>
      </c>
    </row>
    <row r="36" spans="2:16" x14ac:dyDescent="0.25">
      <c r="B36" s="12" t="s">
        <v>66</v>
      </c>
      <c r="C36" t="s">
        <v>1</v>
      </c>
      <c r="D36" t="str">
        <f t="shared" ref="D36:D87" si="6">"USDSROIS"&amp;B36&amp;"=FMD"</f>
        <v>USDSROIS2W=FMD</v>
      </c>
      <c r="E36">
        <f>_xll.RtGet("IDN",D36,"BID")</f>
        <v>0.04</v>
      </c>
      <c r="F36">
        <f>_xll.RtGet("IDN",D36,"ASK")</f>
        <v>0.05</v>
      </c>
      <c r="G36">
        <f t="shared" si="4"/>
        <v>4.4999999999999998E-2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5"/>
        <v>USD</v>
      </c>
      <c r="N36" s="12">
        <v>0</v>
      </c>
      <c r="O36" s="16">
        <f>_xll.RHistory(D36,".Timestamp;.Close","START:"&amp;$O$3&amp;" NBROWS:1 INTERVAL:1D",,"SORT:ASC TSREPEAT:NO")</f>
        <v>43599</v>
      </c>
      <c r="P36">
        <v>2.4359999999999999</v>
      </c>
    </row>
    <row r="37" spans="2:16" x14ac:dyDescent="0.25">
      <c r="B37" s="12" t="s">
        <v>180</v>
      </c>
      <c r="C37" t="s">
        <v>1</v>
      </c>
      <c r="D37" t="str">
        <f t="shared" si="6"/>
        <v>USDSROIS3W=FMD</v>
      </c>
      <c r="E37">
        <f>_xll.RtGet("IDN",D37,"BID")</f>
        <v>0.04</v>
      </c>
      <c r="F37">
        <f>_xll.RtGet("IDN",D37,"ASK")</f>
        <v>0.05</v>
      </c>
      <c r="G37">
        <f t="shared" si="4"/>
        <v>4.4999999999999998E-2</v>
      </c>
      <c r="H37">
        <v>1</v>
      </c>
      <c r="I37">
        <v>1</v>
      </c>
      <c r="J37">
        <v>1</v>
      </c>
      <c r="K37">
        <v>1</v>
      </c>
      <c r="L37" t="s">
        <v>62</v>
      </c>
      <c r="M37" t="str">
        <f t="shared" si="5"/>
        <v>USD</v>
      </c>
      <c r="N37" s="12">
        <v>0</v>
      </c>
      <c r="O37" s="16">
        <f>_xll.RHistory(D37,".Timestamp;.Close","START:"&amp;$O$3&amp;" NBROWS:1 INTERVAL:1D",,"SORT:ASC TSREPEAT:NO")</f>
        <v>43599</v>
      </c>
      <c r="P37">
        <v>2.4649999999999999</v>
      </c>
    </row>
    <row r="38" spans="2:16" x14ac:dyDescent="0.25">
      <c r="B38" s="12" t="s">
        <v>5</v>
      </c>
      <c r="C38" t="s">
        <v>1</v>
      </c>
      <c r="D38" t="str">
        <f t="shared" si="6"/>
        <v>USDSROIS1M=FMD</v>
      </c>
      <c r="E38">
        <f>_xll.RtGet("IDN",D38,"BID")</f>
        <v>4.3000000000000003E-2</v>
      </c>
      <c r="F38">
        <f>_xll.RtGet("IDN",D38,"ASK")</f>
        <v>5.2999999999999999E-2</v>
      </c>
      <c r="G38">
        <f t="shared" si="4"/>
        <v>4.8000000000000001E-2</v>
      </c>
      <c r="H38">
        <v>1</v>
      </c>
      <c r="I38">
        <v>1</v>
      </c>
      <c r="J38">
        <v>1</v>
      </c>
      <c r="K38">
        <v>1</v>
      </c>
      <c r="L38" t="s">
        <v>62</v>
      </c>
      <c r="M38" t="str">
        <f t="shared" si="5"/>
        <v>USD</v>
      </c>
      <c r="N38" s="12">
        <v>0</v>
      </c>
      <c r="O38" s="16">
        <f>_xll.RHistory(D38,".Timestamp;.Close","START:"&amp;$O$3&amp;" NBROWS:1 INTERVAL:1D",,"SORT:ASC TSREPEAT:NO")</f>
        <v>43599</v>
      </c>
      <c r="P38">
        <v>2.456</v>
      </c>
    </row>
    <row r="39" spans="2:16" x14ac:dyDescent="0.25">
      <c r="B39" s="12" t="s">
        <v>6</v>
      </c>
      <c r="C39" t="s">
        <v>1</v>
      </c>
      <c r="D39" t="str">
        <f t="shared" si="6"/>
        <v>USDSROIS2M=FMD</v>
      </c>
      <c r="E39">
        <f>_xll.RtGet("IDN",D39,"BID")</f>
        <v>4.8000000000000001E-2</v>
      </c>
      <c r="F39">
        <f>_xll.RtGet("IDN",D39,"ASK")</f>
        <v>5.8000000000000003E-2</v>
      </c>
      <c r="G39">
        <f t="shared" si="4"/>
        <v>5.3000000000000005E-2</v>
      </c>
      <c r="H39">
        <v>1</v>
      </c>
      <c r="I39">
        <v>1</v>
      </c>
      <c r="J39">
        <v>1</v>
      </c>
      <c r="K39">
        <v>1</v>
      </c>
      <c r="L39" t="s">
        <v>62</v>
      </c>
      <c r="M39" t="str">
        <f t="shared" si="5"/>
        <v>USD</v>
      </c>
      <c r="N39" s="12">
        <v>0</v>
      </c>
      <c r="O39" s="16">
        <f>_xll.RHistory(D39,".Timestamp;.Close","START:"&amp;$O$3&amp;" NBROWS:1 INTERVAL:1D",,"SORT:ASC TSREPEAT:NO")</f>
        <v>43587</v>
      </c>
      <c r="P39">
        <v>2.444</v>
      </c>
    </row>
    <row r="40" spans="2:16" x14ac:dyDescent="0.25">
      <c r="B40" s="12" t="s">
        <v>7</v>
      </c>
      <c r="C40" t="s">
        <v>1</v>
      </c>
      <c r="D40" t="str">
        <f t="shared" si="6"/>
        <v>USDSROIS3M=FMD</v>
      </c>
      <c r="E40">
        <f>_xll.RtGet("IDN",D40,"BID")</f>
        <v>5.3999999999999999E-2</v>
      </c>
      <c r="F40">
        <f>_xll.RtGet("IDN",D40,"ASK")</f>
        <v>6.4000000000000001E-2</v>
      </c>
      <c r="G40">
        <f t="shared" si="4"/>
        <v>5.8999999999999997E-2</v>
      </c>
      <c r="H40">
        <v>1</v>
      </c>
      <c r="I40">
        <v>1</v>
      </c>
      <c r="J40">
        <v>1</v>
      </c>
      <c r="K40">
        <v>1</v>
      </c>
      <c r="L40" t="s">
        <v>62</v>
      </c>
      <c r="M40" t="str">
        <f t="shared" si="5"/>
        <v>USD</v>
      </c>
      <c r="N40" s="12">
        <v>0</v>
      </c>
      <c r="O40" s="16">
        <f>_xll.RHistory(D40,".Timestamp;.Close","START:"&amp;$O$3&amp;" NBROWS:1 INTERVAL:1D",,"SORT:ASC TSREPEAT:NO")</f>
        <v>43587</v>
      </c>
      <c r="P40">
        <v>2.4260000000000002</v>
      </c>
    </row>
    <row r="41" spans="2:16" x14ac:dyDescent="0.25">
      <c r="B41" s="12" t="s">
        <v>8</v>
      </c>
      <c r="C41" t="s">
        <v>1</v>
      </c>
      <c r="D41" t="str">
        <f t="shared" si="6"/>
        <v>USDSROIS4M=FMD</v>
      </c>
      <c r="E41">
        <f>_xll.RtGet("IDN",D41,"BID")</f>
        <v>5.8000000000000003E-2</v>
      </c>
      <c r="F41">
        <f>_xll.RtGet("IDN",D41,"ASK")</f>
        <v>6.8000000000000005E-2</v>
      </c>
      <c r="G41">
        <f t="shared" si="4"/>
        <v>6.3E-2</v>
      </c>
      <c r="H41">
        <v>1</v>
      </c>
      <c r="I41">
        <v>1</v>
      </c>
      <c r="J41">
        <v>1</v>
      </c>
      <c r="K41">
        <v>1</v>
      </c>
      <c r="L41" t="s">
        <v>62</v>
      </c>
      <c r="M41" t="str">
        <f t="shared" si="5"/>
        <v>USD</v>
      </c>
      <c r="N41" s="12">
        <v>0</v>
      </c>
      <c r="O41" s="16">
        <f>_xll.RHistory(D41,".Timestamp;.Close","START:"&amp;$O$3&amp;" NBROWS:1 INTERVAL:1D",,"SORT:ASC TSREPEAT:NO")</f>
        <v>43587</v>
      </c>
      <c r="P41">
        <v>2.4220000000000002</v>
      </c>
    </row>
    <row r="42" spans="2:16" x14ac:dyDescent="0.25">
      <c r="B42" s="12" t="s">
        <v>9</v>
      </c>
      <c r="C42" t="s">
        <v>1</v>
      </c>
      <c r="D42" t="str">
        <f t="shared" si="6"/>
        <v>USDSROIS5M=FMD</v>
      </c>
      <c r="E42">
        <f>_xll.RtGet("IDN",D42,"BID")</f>
        <v>5.9000000000000004E-2</v>
      </c>
      <c r="F42">
        <f>_xll.RtGet("IDN",D42,"ASK")</f>
        <v>6.9000000000000006E-2</v>
      </c>
      <c r="G42">
        <f t="shared" si="4"/>
        <v>6.4000000000000001E-2</v>
      </c>
      <c r="H42">
        <v>1</v>
      </c>
      <c r="I42">
        <v>1</v>
      </c>
      <c r="J42">
        <v>1</v>
      </c>
      <c r="K42">
        <v>1</v>
      </c>
      <c r="L42" t="s">
        <v>62</v>
      </c>
      <c r="M42" t="str">
        <f t="shared" si="5"/>
        <v>USD</v>
      </c>
      <c r="N42" s="12">
        <v>0</v>
      </c>
      <c r="O42" s="16">
        <f>_xll.RHistory(D42,".Timestamp;.Close","START:"&amp;$O$3&amp;" NBROWS:1 INTERVAL:1D",,"SORT:ASC TSREPEAT:NO")</f>
        <v>43587</v>
      </c>
      <c r="P42">
        <v>2.4140000000000001</v>
      </c>
    </row>
    <row r="43" spans="2:16" x14ac:dyDescent="0.25">
      <c r="B43" s="12" t="s">
        <v>10</v>
      </c>
      <c r="C43" t="s">
        <v>1</v>
      </c>
      <c r="D43" t="str">
        <f t="shared" si="6"/>
        <v>USDSROIS6M=FMD</v>
      </c>
      <c r="E43">
        <f>_xll.RtGet("IDN",D43,"BID")</f>
        <v>0.06</v>
      </c>
      <c r="F43">
        <f>_xll.RtGet("IDN",D43,"ASK")</f>
        <v>7.0000000000000007E-2</v>
      </c>
      <c r="G43">
        <f t="shared" si="4"/>
        <v>6.5000000000000002E-2</v>
      </c>
      <c r="H43">
        <v>1</v>
      </c>
      <c r="I43">
        <v>1</v>
      </c>
      <c r="J43">
        <v>1</v>
      </c>
      <c r="K43">
        <v>1</v>
      </c>
      <c r="L43" t="s">
        <v>62</v>
      </c>
      <c r="M43" t="str">
        <f t="shared" si="5"/>
        <v>USD</v>
      </c>
      <c r="N43" s="12">
        <v>0</v>
      </c>
      <c r="O43" s="16">
        <f>_xll.RHistory(D43,".Timestamp;.Close","START:"&amp;$O$3&amp;" NBROWS:1 INTERVAL:1D",,"SORT:ASC TSREPEAT:NO")</f>
        <v>43587</v>
      </c>
      <c r="P43">
        <v>2.4060000000000001</v>
      </c>
    </row>
    <row r="44" spans="2:16" x14ac:dyDescent="0.25">
      <c r="B44" s="12" t="s">
        <v>11</v>
      </c>
      <c r="C44" t="s">
        <v>1</v>
      </c>
      <c r="D44" t="str">
        <f t="shared" si="6"/>
        <v>USDSROIS7M=FMD</v>
      </c>
      <c r="E44">
        <f>_xll.RtGet("IDN",D44,"BID")</f>
        <v>6.0999999999999999E-2</v>
      </c>
      <c r="F44">
        <f>_xll.RtGet("IDN",D44,"ASK")</f>
        <v>7.1000000000000008E-2</v>
      </c>
      <c r="G44">
        <f t="shared" si="4"/>
        <v>6.6000000000000003E-2</v>
      </c>
      <c r="H44">
        <v>1</v>
      </c>
      <c r="I44">
        <v>1</v>
      </c>
      <c r="J44">
        <v>1</v>
      </c>
      <c r="K44">
        <v>1</v>
      </c>
      <c r="L44" t="s">
        <v>62</v>
      </c>
      <c r="M44" t="str">
        <f t="shared" si="5"/>
        <v>USD</v>
      </c>
      <c r="N44" s="12">
        <v>0</v>
      </c>
      <c r="O44" s="16">
        <f>_xll.RHistory(D44,".Timestamp;.Close","START:"&amp;$O$3&amp;" NBROWS:1 INTERVAL:1D",,"SORT:ASC TSREPEAT:NO")</f>
        <v>43587</v>
      </c>
      <c r="P44">
        <v>2.399</v>
      </c>
    </row>
    <row r="45" spans="2:16" x14ac:dyDescent="0.25">
      <c r="B45" s="12" t="s">
        <v>12</v>
      </c>
      <c r="C45" t="s">
        <v>1</v>
      </c>
      <c r="D45" t="str">
        <f t="shared" si="6"/>
        <v>USDSROIS8M=FMD</v>
      </c>
      <c r="E45">
        <f>_xll.RtGet("IDN",D45,"BID")</f>
        <v>5.6000000000000001E-2</v>
      </c>
      <c r="F45">
        <f>_xll.RtGet("IDN",D45,"ASK")</f>
        <v>6.6000000000000003E-2</v>
      </c>
      <c r="G45">
        <f t="shared" si="4"/>
        <v>6.0999999999999999E-2</v>
      </c>
      <c r="H45">
        <v>1</v>
      </c>
      <c r="I45">
        <v>1</v>
      </c>
      <c r="J45">
        <v>1</v>
      </c>
      <c r="K45">
        <v>1</v>
      </c>
      <c r="L45" t="s">
        <v>62</v>
      </c>
      <c r="M45" t="str">
        <f t="shared" si="5"/>
        <v>USD</v>
      </c>
      <c r="N45" s="12">
        <v>0</v>
      </c>
      <c r="O45" s="16">
        <f>_xll.RHistory(D45,".Timestamp;.Close","START:"&amp;$O$3&amp;" NBROWS:1 INTERVAL:1D",,"SORT:ASC TSREPEAT:NO")</f>
        <v>43587</v>
      </c>
      <c r="P45">
        <v>2.3929999999999998</v>
      </c>
    </row>
    <row r="46" spans="2:16" x14ac:dyDescent="0.25">
      <c r="B46" s="12" t="s">
        <v>13</v>
      </c>
      <c r="C46" t="s">
        <v>1</v>
      </c>
      <c r="D46" t="str">
        <f t="shared" si="6"/>
        <v>USDSROIS9M=FMD</v>
      </c>
      <c r="E46">
        <f>_xll.RtGet("IDN",D46,"BID")</f>
        <v>5.5E-2</v>
      </c>
      <c r="F46">
        <f>_xll.RtGet("IDN",D46,"ASK")</f>
        <v>6.5000000000000002E-2</v>
      </c>
      <c r="G46">
        <f t="shared" si="4"/>
        <v>0.06</v>
      </c>
      <c r="H46">
        <v>1</v>
      </c>
      <c r="I46">
        <v>1</v>
      </c>
      <c r="J46">
        <v>1</v>
      </c>
      <c r="K46">
        <v>1</v>
      </c>
      <c r="L46" t="s">
        <v>62</v>
      </c>
      <c r="M46" t="str">
        <f t="shared" si="5"/>
        <v>USD</v>
      </c>
      <c r="N46" s="12">
        <v>0</v>
      </c>
      <c r="O46" s="16">
        <f>_xll.RHistory(D46,".Timestamp;.Close","START:"&amp;$O$3&amp;" NBROWS:1 INTERVAL:1D",,"SORT:ASC TSREPEAT:NO")</f>
        <v>43587</v>
      </c>
      <c r="P46">
        <v>2.3839999999999999</v>
      </c>
    </row>
    <row r="47" spans="2:16" x14ac:dyDescent="0.25">
      <c r="B47" s="12" t="s">
        <v>14</v>
      </c>
      <c r="C47" t="s">
        <v>1</v>
      </c>
      <c r="D47" t="str">
        <f t="shared" si="6"/>
        <v>USDSROIS10M=FMD</v>
      </c>
      <c r="E47">
        <f>_xll.RtGet("IDN",D47,"BID")</f>
        <v>5.5E-2</v>
      </c>
      <c r="F47">
        <f>_xll.RtGet("IDN",D47,"ASK")</f>
        <v>6.5000000000000002E-2</v>
      </c>
      <c r="G47">
        <f t="shared" si="4"/>
        <v>0.06</v>
      </c>
      <c r="H47">
        <v>1</v>
      </c>
      <c r="I47">
        <v>1</v>
      </c>
      <c r="J47">
        <v>1</v>
      </c>
      <c r="K47">
        <v>1</v>
      </c>
      <c r="L47" t="s">
        <v>62</v>
      </c>
      <c r="M47" t="str">
        <f t="shared" si="5"/>
        <v>USD</v>
      </c>
      <c r="N47" s="12">
        <v>0</v>
      </c>
      <c r="O47" s="16">
        <f>_xll.RHistory(D47,".Timestamp;.Close","START:"&amp;$O$3&amp;" NBROWS:1 INTERVAL:1D",,"SORT:ASC TSREPEAT:NO")</f>
        <v>43587</v>
      </c>
      <c r="P47">
        <v>2.371</v>
      </c>
    </row>
    <row r="48" spans="2:16" x14ac:dyDescent="0.25">
      <c r="B48" s="12" t="s">
        <v>15</v>
      </c>
      <c r="C48" t="s">
        <v>1</v>
      </c>
      <c r="D48" t="str">
        <f t="shared" si="6"/>
        <v>USDSROIS11M=FMD</v>
      </c>
      <c r="E48">
        <f>_xll.RtGet("IDN",D48,"BID")</f>
        <v>5.7000000000000002E-2</v>
      </c>
      <c r="F48">
        <f>_xll.RtGet("IDN",D48,"ASK")</f>
        <v>6.7000000000000004E-2</v>
      </c>
      <c r="G48">
        <f t="shared" si="4"/>
        <v>6.2E-2</v>
      </c>
      <c r="H48">
        <v>1</v>
      </c>
      <c r="I48">
        <v>1</v>
      </c>
      <c r="J48">
        <v>1</v>
      </c>
      <c r="K48">
        <v>1</v>
      </c>
      <c r="L48" t="s">
        <v>62</v>
      </c>
      <c r="M48" t="str">
        <f t="shared" si="5"/>
        <v>USD</v>
      </c>
      <c r="N48" s="12">
        <v>0</v>
      </c>
      <c r="O48" s="16">
        <f>_xll.RHistory(D48,".Timestamp;.Close","START:"&amp;$O$3&amp;" NBROWS:1 INTERVAL:1D",,"SORT:ASC TSREPEAT:NO")</f>
        <v>43587</v>
      </c>
      <c r="P48">
        <v>2.3580000000000001</v>
      </c>
    </row>
    <row r="49" spans="2:16" x14ac:dyDescent="0.25">
      <c r="B49" s="12" t="s">
        <v>16</v>
      </c>
      <c r="C49" t="s">
        <v>1</v>
      </c>
      <c r="D49" t="str">
        <f t="shared" si="6"/>
        <v>USDSROIS1Y=FMD</v>
      </c>
      <c r="E49">
        <f>_xll.RtGet("IDN",D49,"BID")</f>
        <v>5.8000000000000003E-2</v>
      </c>
      <c r="F49">
        <f>_xll.RtGet("IDN",D49,"ASK")</f>
        <v>6.8000000000000005E-2</v>
      </c>
      <c r="G49">
        <f t="shared" si="4"/>
        <v>6.3E-2</v>
      </c>
      <c r="H49">
        <v>1</v>
      </c>
      <c r="I49">
        <v>1</v>
      </c>
      <c r="J49">
        <v>1</v>
      </c>
      <c r="K49">
        <v>1</v>
      </c>
      <c r="L49" t="s">
        <v>62</v>
      </c>
      <c r="M49" t="str">
        <f t="shared" si="5"/>
        <v>USD</v>
      </c>
      <c r="N49" s="12">
        <v>0</v>
      </c>
      <c r="O49" s="16">
        <f>_xll.RHistory(D49,".Timestamp;.Close","START:"&amp;$O$3&amp;" NBROWS:1 INTERVAL:1D",,"SORT:ASC TSREPEAT:NO")</f>
        <v>43587</v>
      </c>
      <c r="P49">
        <v>2.3490000000000002</v>
      </c>
    </row>
    <row r="50" spans="2:16" x14ac:dyDescent="0.25">
      <c r="B50" s="12" t="s">
        <v>640</v>
      </c>
      <c r="C50" t="s">
        <v>1</v>
      </c>
      <c r="D50" t="str">
        <f t="shared" si="6"/>
        <v>USDSROIS13M=FMD</v>
      </c>
      <c r="E50">
        <f>_xll.RtGet("IDN",D50,"BID")</f>
        <v>5.9000000000000004E-2</v>
      </c>
      <c r="F50">
        <f>_xll.RtGet("IDN",D50,"ASK")</f>
        <v>6.9000000000000006E-2</v>
      </c>
      <c r="G50">
        <f t="shared" si="4"/>
        <v>6.4000000000000001E-2</v>
      </c>
      <c r="H50">
        <v>1</v>
      </c>
      <c r="I50">
        <v>1</v>
      </c>
      <c r="J50">
        <v>1</v>
      </c>
      <c r="K50">
        <v>1</v>
      </c>
      <c r="L50" t="s">
        <v>62</v>
      </c>
      <c r="M50" t="str">
        <f t="shared" si="5"/>
        <v>USD</v>
      </c>
      <c r="N50" s="12">
        <v>0</v>
      </c>
      <c r="O50" s="16">
        <f>_xll.RHistory(D50,".Timestamp;.Close","START:"&amp;$O$3&amp;" NBROWS:1 INTERVAL:1D",,"SORT:ASC TSREPEAT:NO")</f>
        <v>43650</v>
      </c>
      <c r="P50">
        <v>1.7929999999999999</v>
      </c>
    </row>
    <row r="51" spans="2:16" x14ac:dyDescent="0.25">
      <c r="B51" s="12" t="s">
        <v>400</v>
      </c>
      <c r="C51" t="s">
        <v>1</v>
      </c>
      <c r="D51" t="str">
        <f t="shared" si="6"/>
        <v>USDSROIS14M=FMD</v>
      </c>
      <c r="E51">
        <f>_xll.RtGet("IDN",D51,"BID")</f>
        <v>0.06</v>
      </c>
      <c r="F51">
        <f>_xll.RtGet("IDN",D51,"ASK")</f>
        <v>7.0000000000000007E-2</v>
      </c>
      <c r="G51">
        <f t="shared" si="4"/>
        <v>6.5000000000000002E-2</v>
      </c>
      <c r="H51">
        <v>1</v>
      </c>
      <c r="I51">
        <v>1</v>
      </c>
      <c r="J51">
        <v>1</v>
      </c>
      <c r="K51">
        <v>1</v>
      </c>
      <c r="L51" t="s">
        <v>62</v>
      </c>
      <c r="M51" t="str">
        <f t="shared" si="5"/>
        <v>USD</v>
      </c>
      <c r="N51" s="12">
        <v>0</v>
      </c>
      <c r="O51" s="16">
        <f>_xll.RHistory(D51,".Timestamp;.Close","START:"&amp;$O$3&amp;" NBROWS:1 INTERVAL:1D",,"SORT:ASC TSREPEAT:NO")</f>
        <v>43650</v>
      </c>
      <c r="P51">
        <v>1.7689999999999999</v>
      </c>
    </row>
    <row r="52" spans="2:16" x14ac:dyDescent="0.25">
      <c r="B52" s="12" t="s">
        <v>37</v>
      </c>
      <c r="C52" t="s">
        <v>1</v>
      </c>
      <c r="D52" t="str">
        <f t="shared" si="6"/>
        <v>USDSROIS15M=FMD</v>
      </c>
      <c r="E52">
        <f>_xll.RtGet("IDN",D52,"BID")</f>
        <v>6.0999999999999999E-2</v>
      </c>
      <c r="F52">
        <f>_xll.RtGet("IDN",D52,"ASK")</f>
        <v>7.1000000000000008E-2</v>
      </c>
      <c r="G52">
        <f t="shared" si="4"/>
        <v>6.6000000000000003E-2</v>
      </c>
      <c r="H52">
        <v>1</v>
      </c>
      <c r="I52">
        <v>1</v>
      </c>
      <c r="J52">
        <v>1</v>
      </c>
      <c r="K52">
        <v>1</v>
      </c>
      <c r="L52" t="s">
        <v>62</v>
      </c>
      <c r="M52" t="str">
        <f t="shared" si="5"/>
        <v>USD</v>
      </c>
      <c r="N52" s="12">
        <v>0</v>
      </c>
      <c r="O52" s="16">
        <f>_xll.RHistory(D52,".Timestamp;.Close","START:"&amp;$O$3&amp;" NBROWS:1 INTERVAL:1D",,"SORT:ASC TSREPEAT:NO")</f>
        <v>43587</v>
      </c>
      <c r="P52">
        <v>2.3210000000000002</v>
      </c>
    </row>
    <row r="53" spans="2:16" x14ac:dyDescent="0.25">
      <c r="B53" s="12" t="s">
        <v>641</v>
      </c>
      <c r="C53" t="s">
        <v>1</v>
      </c>
      <c r="D53" t="str">
        <f t="shared" si="6"/>
        <v>USDSROIS16M=FMD</v>
      </c>
      <c r="E53">
        <f>_xll.RtGet("IDN",D53,"BID")</f>
        <v>6.0999999999999999E-2</v>
      </c>
      <c r="F53">
        <f>_xll.RtGet("IDN",D53,"ASK")</f>
        <v>7.1000000000000008E-2</v>
      </c>
      <c r="G53">
        <f t="shared" si="4"/>
        <v>6.6000000000000003E-2</v>
      </c>
      <c r="H53">
        <v>1</v>
      </c>
      <c r="I53">
        <v>1</v>
      </c>
      <c r="J53">
        <v>1</v>
      </c>
      <c r="K53">
        <v>1</v>
      </c>
      <c r="L53" t="s">
        <v>62</v>
      </c>
      <c r="M53" t="str">
        <f t="shared" si="5"/>
        <v>USD</v>
      </c>
      <c r="N53" s="12">
        <v>0</v>
      </c>
      <c r="O53" s="16">
        <f>_xll.RHistory(D53,".Timestamp;.Close","START:"&amp;$O$3&amp;" NBROWS:1 INTERVAL:1D",,"SORT:ASC TSREPEAT:NO")</f>
        <v>43650</v>
      </c>
      <c r="P53">
        <v>1.7310000000000001</v>
      </c>
    </row>
    <row r="54" spans="2:16" x14ac:dyDescent="0.25">
      <c r="B54" s="12" t="s">
        <v>642</v>
      </c>
      <c r="C54" t="s">
        <v>1</v>
      </c>
      <c r="D54" t="str">
        <f t="shared" si="6"/>
        <v>USDSROIS17M=FMD</v>
      </c>
      <c r="E54">
        <f>_xll.RtGet("IDN",D54,"BID")</f>
        <v>6.2E-2</v>
      </c>
      <c r="F54">
        <f>_xll.RtGet("IDN",D54,"ASK")</f>
        <v>7.2000000000000008E-2</v>
      </c>
      <c r="G54">
        <f t="shared" si="4"/>
        <v>6.7000000000000004E-2</v>
      </c>
      <c r="H54">
        <v>1</v>
      </c>
      <c r="I54">
        <v>1</v>
      </c>
      <c r="J54">
        <v>1</v>
      </c>
      <c r="K54">
        <v>1</v>
      </c>
      <c r="L54" t="s">
        <v>62</v>
      </c>
      <c r="M54" t="str">
        <f t="shared" si="5"/>
        <v>USD</v>
      </c>
      <c r="N54" s="12">
        <v>0</v>
      </c>
      <c r="O54" s="16">
        <f>_xll.RHistory(D54,".Timestamp;.Close","START:"&amp;$O$3&amp;" NBROWS:1 INTERVAL:1D",,"SORT:ASC TSREPEAT:NO")</f>
        <v>43650</v>
      </c>
      <c r="P54">
        <v>1.7190000000000001</v>
      </c>
    </row>
    <row r="55" spans="2:16" x14ac:dyDescent="0.25">
      <c r="B55" s="12" t="s">
        <v>39</v>
      </c>
      <c r="C55" t="s">
        <v>1</v>
      </c>
      <c r="D55" t="str">
        <f t="shared" si="6"/>
        <v>USDSROIS18M=FMD</v>
      </c>
      <c r="E55">
        <f>_xll.RtGet("IDN",D55,"BID")</f>
        <v>6.0999999999999999E-2</v>
      </c>
      <c r="F55">
        <f>_xll.RtGet("IDN",D55,"ASK")</f>
        <v>7.1000000000000008E-2</v>
      </c>
      <c r="G55">
        <f t="shared" si="4"/>
        <v>6.6000000000000003E-2</v>
      </c>
      <c r="H55">
        <v>1</v>
      </c>
      <c r="I55">
        <v>1</v>
      </c>
      <c r="J55">
        <v>1</v>
      </c>
      <c r="K55">
        <v>1</v>
      </c>
      <c r="L55" t="s">
        <v>62</v>
      </c>
      <c r="M55" t="str">
        <f t="shared" si="5"/>
        <v>USD</v>
      </c>
      <c r="N55" s="12">
        <v>0</v>
      </c>
      <c r="O55" s="16">
        <f>_xll.RHistory(D55,".Timestamp;.Close","START:"&amp;$O$3&amp;" NBROWS:1 INTERVAL:1D",,"SORT:ASC TSREPEAT:NO")</f>
        <v>43587</v>
      </c>
      <c r="P55">
        <v>2.2869999999999999</v>
      </c>
    </row>
    <row r="56" spans="2:16" x14ac:dyDescent="0.25">
      <c r="B56" s="12" t="s">
        <v>643</v>
      </c>
      <c r="C56" t="s">
        <v>1</v>
      </c>
      <c r="D56" t="str">
        <f t="shared" si="6"/>
        <v>USDSROIS19M=FMD</v>
      </c>
      <c r="E56">
        <f>_xll.RtGet("IDN",D56,"BID")</f>
        <v>6.2E-2</v>
      </c>
      <c r="F56">
        <f>_xll.RtGet("IDN",D56,"ASK")</f>
        <v>7.2000000000000008E-2</v>
      </c>
      <c r="G56">
        <f t="shared" si="4"/>
        <v>6.7000000000000004E-2</v>
      </c>
      <c r="H56">
        <v>1</v>
      </c>
      <c r="I56">
        <v>1</v>
      </c>
      <c r="J56">
        <v>1</v>
      </c>
      <c r="K56">
        <v>1</v>
      </c>
      <c r="L56" t="s">
        <v>62</v>
      </c>
      <c r="M56" t="str">
        <f t="shared" si="5"/>
        <v>USD</v>
      </c>
      <c r="N56" s="12">
        <v>0</v>
      </c>
      <c r="O56" s="16">
        <f>_xll.RHistory(D56,".Timestamp;.Close","START:"&amp;$O$3&amp;" NBROWS:1 INTERVAL:1D",,"SORT:ASC TSREPEAT:NO")</f>
        <v>43650</v>
      </c>
      <c r="P56">
        <v>1.6819999999999999</v>
      </c>
    </row>
    <row r="57" spans="2:16" x14ac:dyDescent="0.25">
      <c r="B57" s="12" t="s">
        <v>644</v>
      </c>
      <c r="C57" t="s">
        <v>1</v>
      </c>
      <c r="D57" t="str">
        <f t="shared" si="6"/>
        <v>USDSROIS20M=FMD</v>
      </c>
      <c r="E57">
        <f>_xll.RtGet("IDN",D57,"BID")</f>
        <v>6.2E-2</v>
      </c>
      <c r="F57">
        <f>_xll.RtGet("IDN",D57,"ASK")</f>
        <v>7.2000000000000008E-2</v>
      </c>
      <c r="G57">
        <f t="shared" si="4"/>
        <v>6.7000000000000004E-2</v>
      </c>
      <c r="H57">
        <v>1</v>
      </c>
      <c r="I57">
        <v>1</v>
      </c>
      <c r="J57">
        <v>1</v>
      </c>
      <c r="K57">
        <v>1</v>
      </c>
      <c r="L57" t="s">
        <v>62</v>
      </c>
      <c r="M57" t="str">
        <f t="shared" si="5"/>
        <v>USD</v>
      </c>
      <c r="N57" s="12">
        <v>0</v>
      </c>
      <c r="O57" s="16">
        <f>_xll.RHistory(D57,".Timestamp;.Close","START:"&amp;$O$3&amp;" NBROWS:1 INTERVAL:1D",,"SORT:ASC TSREPEAT:NO")</f>
        <v>43650</v>
      </c>
      <c r="P57">
        <v>1.667</v>
      </c>
    </row>
    <row r="58" spans="2:16" x14ac:dyDescent="0.25">
      <c r="B58" s="12" t="s">
        <v>41</v>
      </c>
      <c r="C58" t="s">
        <v>1</v>
      </c>
      <c r="D58" t="str">
        <f t="shared" si="6"/>
        <v>USDSROIS21M=FMD</v>
      </c>
      <c r="E58">
        <f>_xll.RtGet("IDN",D58,"BID")</f>
        <v>6.2E-2</v>
      </c>
      <c r="F58">
        <f>_xll.RtGet("IDN",D58,"ASK")</f>
        <v>7.2000000000000008E-2</v>
      </c>
      <c r="G58">
        <f t="shared" si="4"/>
        <v>6.7000000000000004E-2</v>
      </c>
      <c r="H58">
        <v>1</v>
      </c>
      <c r="I58">
        <v>1</v>
      </c>
      <c r="J58">
        <v>1</v>
      </c>
      <c r="K58">
        <v>1</v>
      </c>
      <c r="L58" t="s">
        <v>62</v>
      </c>
      <c r="M58" t="str">
        <f t="shared" si="5"/>
        <v>USD</v>
      </c>
      <c r="N58" s="12">
        <v>0</v>
      </c>
      <c r="O58" s="16">
        <f>_xll.RHistory(D58,".Timestamp;.Close","START:"&amp;$O$3&amp;" NBROWS:1 INTERVAL:1D",,"SORT:ASC TSREPEAT:NO")</f>
        <v>43587</v>
      </c>
      <c r="P58">
        <v>2.2589999999999999</v>
      </c>
    </row>
    <row r="59" spans="2:16" x14ac:dyDescent="0.25">
      <c r="B59" s="12" t="s">
        <v>645</v>
      </c>
      <c r="C59" t="s">
        <v>1</v>
      </c>
      <c r="D59" t="str">
        <f t="shared" si="6"/>
        <v>USDSROIS22M=FMD</v>
      </c>
      <c r="E59">
        <f>_xll.RtGet("IDN",D59,"BID")</f>
        <v>6.2E-2</v>
      </c>
      <c r="F59">
        <f>_xll.RtGet("IDN",D59,"ASK")</f>
        <v>7.2000000000000008E-2</v>
      </c>
      <c r="G59">
        <f t="shared" si="4"/>
        <v>6.7000000000000004E-2</v>
      </c>
      <c r="H59">
        <v>1</v>
      </c>
      <c r="I59">
        <v>1</v>
      </c>
      <c r="J59">
        <v>1</v>
      </c>
      <c r="K59">
        <v>1</v>
      </c>
      <c r="L59" t="s">
        <v>62</v>
      </c>
      <c r="M59" t="str">
        <f t="shared" si="5"/>
        <v>USD</v>
      </c>
      <c r="N59" s="12">
        <v>0</v>
      </c>
      <c r="O59" s="16">
        <f>_xll.RHistory(D59,".Timestamp;.Close","START:"&amp;$O$3&amp;" NBROWS:1 INTERVAL:1D",,"SORT:ASC TSREPEAT:NO")</f>
        <v>43650</v>
      </c>
      <c r="P59">
        <v>1.635</v>
      </c>
    </row>
    <row r="60" spans="2:16" x14ac:dyDescent="0.25">
      <c r="B60" s="12" t="s">
        <v>646</v>
      </c>
      <c r="C60" t="s">
        <v>1</v>
      </c>
      <c r="D60" t="str">
        <f t="shared" si="6"/>
        <v>USDSROIS23M=FMD</v>
      </c>
      <c r="E60">
        <f>_xll.RtGet("IDN",D60,"BID")</f>
        <v>6.2E-2</v>
      </c>
      <c r="F60">
        <f>_xll.RtGet("IDN",D60,"ASK")</f>
        <v>7.2000000000000008E-2</v>
      </c>
      <c r="G60">
        <f t="shared" si="4"/>
        <v>6.7000000000000004E-2</v>
      </c>
      <c r="H60">
        <v>1</v>
      </c>
      <c r="I60">
        <v>1</v>
      </c>
      <c r="J60">
        <v>1</v>
      </c>
      <c r="K60">
        <v>1</v>
      </c>
      <c r="L60" t="s">
        <v>62</v>
      </c>
      <c r="M60" t="str">
        <f t="shared" si="5"/>
        <v>USD</v>
      </c>
      <c r="N60" s="12">
        <v>0</v>
      </c>
      <c r="O60" s="16">
        <f>_xll.RHistory(D60,".Timestamp;.Close","START:"&amp;$O$3&amp;" NBROWS:1 INTERVAL:1D",,"SORT:ASC TSREPEAT:NO")</f>
        <v>43650</v>
      </c>
      <c r="P60">
        <v>1.6240000000000001</v>
      </c>
    </row>
    <row r="61" spans="2:16" x14ac:dyDescent="0.25">
      <c r="B61" s="12" t="s">
        <v>17</v>
      </c>
      <c r="C61" t="s">
        <v>1</v>
      </c>
      <c r="D61" t="str">
        <f t="shared" si="6"/>
        <v>USDSROIS2Y=FMD</v>
      </c>
      <c r="E61">
        <f>_xll.RtGet("IDN",D61,"BID")</f>
        <v>6.3E-2</v>
      </c>
      <c r="F61">
        <f>_xll.RtGet("IDN",D61,"ASK")</f>
        <v>7.2999999999999995E-2</v>
      </c>
      <c r="G61">
        <f t="shared" si="4"/>
        <v>6.8000000000000005E-2</v>
      </c>
      <c r="H61">
        <v>1</v>
      </c>
      <c r="I61">
        <v>1</v>
      </c>
      <c r="J61">
        <v>1</v>
      </c>
      <c r="K61">
        <v>1</v>
      </c>
      <c r="L61" t="s">
        <v>62</v>
      </c>
      <c r="M61" t="str">
        <f t="shared" si="5"/>
        <v>USD</v>
      </c>
      <c r="N61" s="12">
        <v>0</v>
      </c>
      <c r="O61" s="16">
        <f>_xll.RHistory(D61,".Timestamp;.Close","START:"&amp;$O$3&amp;" NBROWS:1 INTERVAL:1D",,"SORT:ASC TSREPEAT:NO")</f>
        <v>43587</v>
      </c>
      <c r="P61">
        <v>2.2370000000000001</v>
      </c>
    </row>
    <row r="62" spans="2:16" x14ac:dyDescent="0.25">
      <c r="B62" s="12" t="s">
        <v>647</v>
      </c>
      <c r="C62" t="s">
        <v>1</v>
      </c>
      <c r="D62" t="str">
        <f t="shared" si="6"/>
        <v>USDSROIS25M=FMD</v>
      </c>
      <c r="E62">
        <f>_xll.RtGet("IDN",D62,"BID")</f>
        <v>6.4000000000000001E-2</v>
      </c>
      <c r="F62">
        <f>_xll.RtGet("IDN",D62,"ASK")</f>
        <v>7.3999999999999996E-2</v>
      </c>
      <c r="G62">
        <f t="shared" si="4"/>
        <v>6.9000000000000006E-2</v>
      </c>
      <c r="H62">
        <v>1</v>
      </c>
      <c r="I62">
        <v>1</v>
      </c>
      <c r="J62">
        <v>1</v>
      </c>
      <c r="K62">
        <v>1</v>
      </c>
      <c r="L62" t="s">
        <v>62</v>
      </c>
      <c r="M62" t="str">
        <f t="shared" si="5"/>
        <v>USD</v>
      </c>
      <c r="N62" s="12">
        <v>0</v>
      </c>
      <c r="O62" s="16">
        <f>_xll.RHistory(D62,".Timestamp;.Close","START:"&amp;$O$3&amp;" NBROWS:1 INTERVAL:1D",,"SORT:ASC TSREPEAT:NO")</f>
        <v>43650</v>
      </c>
      <c r="P62">
        <v>1.601</v>
      </c>
    </row>
    <row r="63" spans="2:16" x14ac:dyDescent="0.25">
      <c r="B63" s="12" t="s">
        <v>648</v>
      </c>
      <c r="C63" t="s">
        <v>1</v>
      </c>
      <c r="D63" t="str">
        <f t="shared" si="6"/>
        <v>USDSROIS26M=FMD</v>
      </c>
      <c r="E63">
        <f>_xll.RtGet("IDN",D63,"BID")</f>
        <v>6.5000000000000002E-2</v>
      </c>
      <c r="F63">
        <f>_xll.RtGet("IDN",D63,"ASK")</f>
        <v>7.4999999999999997E-2</v>
      </c>
      <c r="G63">
        <f t="shared" si="4"/>
        <v>7.0000000000000007E-2</v>
      </c>
      <c r="H63">
        <v>1</v>
      </c>
      <c r="I63">
        <v>1</v>
      </c>
      <c r="J63">
        <v>1</v>
      </c>
      <c r="K63">
        <v>1</v>
      </c>
      <c r="L63" t="s">
        <v>62</v>
      </c>
      <c r="M63" t="str">
        <f t="shared" si="5"/>
        <v>USD</v>
      </c>
      <c r="N63" s="12">
        <v>0</v>
      </c>
      <c r="O63" s="16">
        <f>_xll.RHistory(D63,".Timestamp;.Close","START:"&amp;$O$3&amp;" NBROWS:1 INTERVAL:1D",,"SORT:ASC TSREPEAT:NO")</f>
        <v>43650</v>
      </c>
      <c r="P63">
        <v>1.591</v>
      </c>
    </row>
    <row r="64" spans="2:16" x14ac:dyDescent="0.25">
      <c r="B64" s="12" t="s">
        <v>649</v>
      </c>
      <c r="C64" t="s">
        <v>1</v>
      </c>
      <c r="D64" t="str">
        <f t="shared" si="6"/>
        <v>USDSROIS27M=FMD</v>
      </c>
      <c r="E64">
        <f>_xll.RtGet("IDN",D64,"BID")</f>
        <v>6.7000000000000004E-2</v>
      </c>
      <c r="F64">
        <f>_xll.RtGet("IDN",D64,"ASK")</f>
        <v>7.6999999999999999E-2</v>
      </c>
      <c r="G64">
        <f t="shared" si="4"/>
        <v>7.2000000000000008E-2</v>
      </c>
      <c r="H64">
        <v>1</v>
      </c>
      <c r="I64">
        <v>1</v>
      </c>
      <c r="J64">
        <v>1</v>
      </c>
      <c r="K64">
        <v>1</v>
      </c>
      <c r="L64" t="s">
        <v>62</v>
      </c>
      <c r="M64" t="str">
        <f t="shared" si="5"/>
        <v>USD</v>
      </c>
      <c r="N64" s="12">
        <v>0</v>
      </c>
      <c r="O64" s="16">
        <f>_xll.RHistory(D64,".Timestamp;.Close","START:"&amp;$O$3&amp;" NBROWS:1 INTERVAL:1D",,"SORT:ASC TSREPEAT:NO")</f>
        <v>43650</v>
      </c>
      <c r="P64">
        <v>1.581</v>
      </c>
    </row>
    <row r="65" spans="2:16" x14ac:dyDescent="0.25">
      <c r="B65" s="12" t="s">
        <v>650</v>
      </c>
      <c r="C65" t="s">
        <v>1</v>
      </c>
      <c r="D65" t="str">
        <f t="shared" si="6"/>
        <v>USDSROIS28M=FMD</v>
      </c>
      <c r="E65">
        <f>_xll.RtGet("IDN",D65,"BID")</f>
        <v>7.0000000000000007E-2</v>
      </c>
      <c r="F65">
        <f>_xll.RtGet("IDN",D65,"ASK")</f>
        <v>0.08</v>
      </c>
      <c r="G65">
        <f t="shared" si="4"/>
        <v>7.5000000000000011E-2</v>
      </c>
      <c r="H65">
        <v>1</v>
      </c>
      <c r="I65">
        <v>1</v>
      </c>
      <c r="J65">
        <v>1</v>
      </c>
      <c r="K65">
        <v>1</v>
      </c>
      <c r="L65" t="s">
        <v>62</v>
      </c>
      <c r="M65" t="str">
        <f t="shared" si="5"/>
        <v>USD</v>
      </c>
      <c r="N65" s="12">
        <v>0</v>
      </c>
      <c r="O65" s="16">
        <f>_xll.RHistory(D65,".Timestamp;.Close","START:"&amp;$O$3&amp;" NBROWS:1 INTERVAL:1D",,"SORT:ASC TSREPEAT:NO")</f>
        <v>43650</v>
      </c>
      <c r="P65">
        <v>1.573</v>
      </c>
    </row>
    <row r="66" spans="2:16" x14ac:dyDescent="0.25">
      <c r="B66" s="12" t="s">
        <v>651</v>
      </c>
      <c r="C66" t="s">
        <v>1</v>
      </c>
      <c r="D66" t="str">
        <f t="shared" si="6"/>
        <v>USDSROIS29M=FMD</v>
      </c>
      <c r="E66">
        <f>_xll.RtGet("IDN",D66,"BID")</f>
        <v>7.2000000000000008E-2</v>
      </c>
      <c r="F66">
        <f>_xll.RtGet("IDN",D66,"ASK")</f>
        <v>8.2000000000000003E-2</v>
      </c>
      <c r="G66">
        <f t="shared" si="4"/>
        <v>7.7000000000000013E-2</v>
      </c>
      <c r="H66">
        <v>1</v>
      </c>
      <c r="I66">
        <v>1</v>
      </c>
      <c r="J66">
        <v>1</v>
      </c>
      <c r="K66">
        <v>1</v>
      </c>
      <c r="L66" t="s">
        <v>62</v>
      </c>
      <c r="M66" t="str">
        <f t="shared" si="5"/>
        <v>USD</v>
      </c>
      <c r="N66" s="12">
        <v>0</v>
      </c>
      <c r="O66" s="16">
        <f>_xll.RHistory(D66,".Timestamp;.Close","START:"&amp;$O$3&amp;" NBROWS:1 INTERVAL:1D",,"SORT:ASC TSREPEAT:NO")</f>
        <v>43650</v>
      </c>
      <c r="P66">
        <v>1.5649999999999999</v>
      </c>
    </row>
    <row r="67" spans="2:16" x14ac:dyDescent="0.25">
      <c r="B67" s="12" t="s">
        <v>652</v>
      </c>
      <c r="C67" t="s">
        <v>1</v>
      </c>
      <c r="D67" t="str">
        <f t="shared" si="6"/>
        <v>USDSROIS30M=FMD</v>
      </c>
      <c r="E67">
        <f>_xll.RtGet("IDN",D67,"BID")</f>
        <v>7.4999999999999997E-2</v>
      </c>
      <c r="F67">
        <f>_xll.RtGet("IDN",D67,"ASK")</f>
        <v>8.5000000000000006E-2</v>
      </c>
      <c r="G67">
        <f t="shared" si="4"/>
        <v>0.08</v>
      </c>
      <c r="H67">
        <v>1</v>
      </c>
      <c r="I67">
        <v>1</v>
      </c>
      <c r="J67">
        <v>1</v>
      </c>
      <c r="K67">
        <v>1</v>
      </c>
      <c r="L67" t="s">
        <v>62</v>
      </c>
      <c r="M67" t="str">
        <f t="shared" si="5"/>
        <v>USD</v>
      </c>
      <c r="N67" s="12">
        <v>0</v>
      </c>
      <c r="O67" s="16">
        <f>_xll.RHistory(D67,".Timestamp;.Close","START:"&amp;$O$3&amp;" NBROWS:1 INTERVAL:1D",,"SORT:ASC TSREPEAT:NO")</f>
        <v>43587</v>
      </c>
      <c r="P67">
        <v>2.1960000000000002</v>
      </c>
    </row>
    <row r="68" spans="2:16" x14ac:dyDescent="0.25">
      <c r="B68" s="12" t="s">
        <v>653</v>
      </c>
      <c r="C68" t="s">
        <v>1</v>
      </c>
      <c r="D68" t="str">
        <f t="shared" si="6"/>
        <v>USDSROIS31M=FMD</v>
      </c>
      <c r="E68">
        <f>_xll.RtGet("IDN",D68,"BID")</f>
        <v>7.9000000000000001E-2</v>
      </c>
      <c r="F68">
        <f>_xll.RtGet("IDN",D68,"ASK")</f>
        <v>8.8999999999999996E-2</v>
      </c>
      <c r="G68">
        <f t="shared" si="4"/>
        <v>8.3999999999999991E-2</v>
      </c>
      <c r="H68">
        <v>1</v>
      </c>
      <c r="I68">
        <v>1</v>
      </c>
      <c r="J68">
        <v>1</v>
      </c>
      <c r="K68">
        <v>1</v>
      </c>
      <c r="L68" t="s">
        <v>62</v>
      </c>
      <c r="M68" t="str">
        <f t="shared" si="5"/>
        <v>USD</v>
      </c>
      <c r="N68" s="12">
        <v>0</v>
      </c>
      <c r="O68" s="16">
        <f>_xll.RHistory(D68,".Timestamp;.Close","START:"&amp;$O$3&amp;" NBROWS:1 INTERVAL:1D",,"SORT:ASC TSREPEAT:NO")</f>
        <v>43650</v>
      </c>
      <c r="P68">
        <v>1.5509999999999999</v>
      </c>
    </row>
    <row r="69" spans="2:16" x14ac:dyDescent="0.25">
      <c r="B69" s="12" t="s">
        <v>654</v>
      </c>
      <c r="C69" t="s">
        <v>1</v>
      </c>
      <c r="D69" t="str">
        <f t="shared" si="6"/>
        <v>USDSROIS32M=FMD</v>
      </c>
      <c r="E69">
        <f>_xll.RtGet("IDN",D69,"BID")</f>
        <v>8.3000000000000004E-2</v>
      </c>
      <c r="F69">
        <f>_xll.RtGet("IDN",D69,"ASK")</f>
        <v>9.2999999999999999E-2</v>
      </c>
      <c r="G69">
        <f t="shared" si="4"/>
        <v>8.7999999999999995E-2</v>
      </c>
      <c r="H69">
        <v>1</v>
      </c>
      <c r="I69">
        <v>1</v>
      </c>
      <c r="J69">
        <v>1</v>
      </c>
      <c r="K69">
        <v>1</v>
      </c>
      <c r="L69" t="s">
        <v>62</v>
      </c>
      <c r="M69" t="str">
        <f t="shared" si="5"/>
        <v>USD</v>
      </c>
      <c r="N69" s="12">
        <v>0</v>
      </c>
      <c r="O69" s="16">
        <f>_xll.RHistory(D69,".Timestamp;.Close","START:"&amp;$O$3&amp;" NBROWS:1 INTERVAL:1D",,"SORT:ASC TSREPEAT:NO")</f>
        <v>43650</v>
      </c>
      <c r="P69">
        <v>1.5449999999999999</v>
      </c>
    </row>
    <row r="70" spans="2:16" x14ac:dyDescent="0.25">
      <c r="B70" s="12" t="s">
        <v>655</v>
      </c>
      <c r="C70" t="s">
        <v>1</v>
      </c>
      <c r="D70" t="str">
        <f t="shared" si="6"/>
        <v>USDSROIS33M=FMD</v>
      </c>
      <c r="E70">
        <f>_xll.RtGet("IDN",D70,"BID")</f>
        <v>8.6000000000000007E-2</v>
      </c>
      <c r="F70">
        <f>_xll.RtGet("IDN",D70,"ASK")</f>
        <v>9.6000000000000002E-2</v>
      </c>
      <c r="G70">
        <f t="shared" si="4"/>
        <v>9.0999999999999998E-2</v>
      </c>
      <c r="H70">
        <v>1</v>
      </c>
      <c r="I70">
        <v>1</v>
      </c>
      <c r="J70">
        <v>1</v>
      </c>
      <c r="K70">
        <v>1</v>
      </c>
      <c r="L70" t="s">
        <v>62</v>
      </c>
      <c r="M70" t="str">
        <f t="shared" si="5"/>
        <v>USD</v>
      </c>
      <c r="N70" s="12">
        <v>0</v>
      </c>
      <c r="O70" s="16">
        <f>_xll.RHistory(D70,".Timestamp;.Close","START:"&amp;$O$3&amp;" NBROWS:1 INTERVAL:1D",,"SORT:ASC TSREPEAT:NO")</f>
        <v>43650</v>
      </c>
      <c r="P70">
        <v>1.5389999999999999</v>
      </c>
    </row>
    <row r="71" spans="2:16" x14ac:dyDescent="0.25">
      <c r="B71" s="12" t="s">
        <v>656</v>
      </c>
      <c r="C71" t="s">
        <v>1</v>
      </c>
      <c r="D71" t="str">
        <f t="shared" si="6"/>
        <v>USDSROIS34M=FMD</v>
      </c>
      <c r="E71">
        <f>_xll.RtGet("IDN",D71,"BID")</f>
        <v>8.8999999999999996E-2</v>
      </c>
      <c r="F71">
        <f>_xll.RtGet("IDN",D71,"ASK")</f>
        <v>9.9000000000000005E-2</v>
      </c>
      <c r="G71">
        <f t="shared" si="4"/>
        <v>9.4E-2</v>
      </c>
      <c r="H71">
        <v>1</v>
      </c>
      <c r="I71">
        <v>1</v>
      </c>
      <c r="J71">
        <v>1</v>
      </c>
      <c r="K71">
        <v>1</v>
      </c>
      <c r="L71" t="s">
        <v>62</v>
      </c>
      <c r="M71" t="str">
        <f t="shared" si="5"/>
        <v>USD</v>
      </c>
      <c r="N71" s="12">
        <v>0</v>
      </c>
      <c r="O71" s="16">
        <f>_xll.RHistory(D71,".Timestamp;.Close","START:"&amp;$O$3&amp;" NBROWS:1 INTERVAL:1D",,"SORT:ASC TSREPEAT:NO")</f>
        <v>43650</v>
      </c>
      <c r="P71">
        <v>1.5349999999999999</v>
      </c>
    </row>
    <row r="72" spans="2:16" x14ac:dyDescent="0.25">
      <c r="B72" s="12" t="s">
        <v>657</v>
      </c>
      <c r="C72" t="s">
        <v>1</v>
      </c>
      <c r="D72" t="str">
        <f t="shared" si="6"/>
        <v>USDSROIS35M=FMD</v>
      </c>
      <c r="E72">
        <f>_xll.RtGet("IDN",D72,"BID")</f>
        <v>9.1999999999999998E-2</v>
      </c>
      <c r="F72">
        <f>_xll.RtGet("IDN",D72,"ASK")</f>
        <v>0.10200000000000001</v>
      </c>
      <c r="G72">
        <f t="shared" si="4"/>
        <v>9.7000000000000003E-2</v>
      </c>
      <c r="H72">
        <v>1</v>
      </c>
      <c r="I72">
        <v>1</v>
      </c>
      <c r="J72">
        <v>1</v>
      </c>
      <c r="K72">
        <v>1</v>
      </c>
      <c r="L72" t="s">
        <v>62</v>
      </c>
      <c r="M72" t="str">
        <f t="shared" si="5"/>
        <v>USD</v>
      </c>
      <c r="N72" s="12">
        <v>0</v>
      </c>
      <c r="O72" s="16">
        <f>_xll.RHistory(D72,".Timestamp;.Close","START:"&amp;$O$3&amp;" NBROWS:1 INTERVAL:1D",,"SORT:ASC TSREPEAT:NO")</f>
        <v>43650</v>
      </c>
      <c r="P72">
        <v>1.53</v>
      </c>
    </row>
    <row r="73" spans="2:16" x14ac:dyDescent="0.25">
      <c r="B73" s="12" t="s">
        <v>18</v>
      </c>
      <c r="C73" t="s">
        <v>1</v>
      </c>
      <c r="D73" t="str">
        <f t="shared" si="6"/>
        <v>USDSROIS3Y=FMD</v>
      </c>
      <c r="E73">
        <f>_xll.RtGet("IDN",D73,"BID")</f>
        <v>9.5000000000000001E-2</v>
      </c>
      <c r="F73">
        <f>_xll.RtGet("IDN",D73,"ASK")</f>
        <v>0.105</v>
      </c>
      <c r="G73">
        <f t="shared" si="4"/>
        <v>0.1</v>
      </c>
      <c r="H73">
        <v>1</v>
      </c>
      <c r="I73">
        <v>1</v>
      </c>
      <c r="J73">
        <v>1</v>
      </c>
      <c r="K73">
        <v>1</v>
      </c>
      <c r="L73" t="s">
        <v>62</v>
      </c>
      <c r="M73" t="str">
        <f t="shared" si="5"/>
        <v>USD</v>
      </c>
      <c r="N73" s="12">
        <v>0</v>
      </c>
      <c r="O73" s="16">
        <f>_xll.RHistory(D73,".Timestamp;.Close","START:"&amp;$O$3&amp;" NBROWS:1 INTERVAL:1D",,"SORT:ASC TSREPEAT:NO")</f>
        <v>43587</v>
      </c>
      <c r="P73">
        <v>2.1749999999999998</v>
      </c>
    </row>
    <row r="74" spans="2:16" x14ac:dyDescent="0.25">
      <c r="B74" s="12" t="s">
        <v>19</v>
      </c>
      <c r="C74" t="s">
        <v>1</v>
      </c>
      <c r="D74" t="str">
        <f t="shared" si="6"/>
        <v>USDSROIS4Y=FMD</v>
      </c>
      <c r="E74">
        <f>_xll.RtGet("IDN",D74,"BID")</f>
        <v>0.153</v>
      </c>
      <c r="F74">
        <f>_xll.RtGet("IDN",D74,"ASK")</f>
        <v>0.16300000000000001</v>
      </c>
      <c r="G74">
        <f t="shared" si="4"/>
        <v>0.158</v>
      </c>
      <c r="H74">
        <v>1</v>
      </c>
      <c r="I74">
        <v>1</v>
      </c>
      <c r="J74">
        <v>1</v>
      </c>
      <c r="K74">
        <v>1</v>
      </c>
      <c r="L74" t="s">
        <v>62</v>
      </c>
      <c r="M74" t="str">
        <f t="shared" si="5"/>
        <v>USD</v>
      </c>
      <c r="N74" s="12">
        <v>0</v>
      </c>
      <c r="O74" s="16">
        <f>_xll.RHistory(D74,".Timestamp;.Close","START:"&amp;$O$3&amp;" NBROWS:1 INTERVAL:1D",,"SORT:ASC TSREPEAT:NO")</f>
        <v>43587</v>
      </c>
      <c r="P74">
        <v>2.1240000000000001</v>
      </c>
    </row>
    <row r="75" spans="2:16" x14ac:dyDescent="0.25">
      <c r="B75" s="12" t="s">
        <v>20</v>
      </c>
      <c r="C75" t="s">
        <v>1</v>
      </c>
      <c r="D75" t="str">
        <f t="shared" si="6"/>
        <v>USDSROIS5Y=FMD</v>
      </c>
      <c r="E75">
        <f>_xll.RtGet("IDN",D75,"BID")</f>
        <v>0.214</v>
      </c>
      <c r="F75">
        <f>_xll.RtGet("IDN",D75,"ASK")</f>
        <v>0.224</v>
      </c>
      <c r="G75">
        <f t="shared" si="4"/>
        <v>0.219</v>
      </c>
      <c r="H75">
        <v>1</v>
      </c>
      <c r="I75">
        <v>1</v>
      </c>
      <c r="J75">
        <v>1</v>
      </c>
      <c r="K75">
        <v>1</v>
      </c>
      <c r="L75" t="s">
        <v>62</v>
      </c>
      <c r="M75" t="str">
        <f t="shared" si="5"/>
        <v>USD</v>
      </c>
      <c r="N75" s="12">
        <v>0</v>
      </c>
      <c r="O75" s="16">
        <f>_xll.RHistory(D75,".Timestamp;.Close","START:"&amp;$O$3&amp;" NBROWS:1 INTERVAL:1D",,"SORT:ASC TSREPEAT:NO")</f>
        <v>43587</v>
      </c>
      <c r="P75">
        <v>2.129</v>
      </c>
    </row>
    <row r="76" spans="2:16" x14ac:dyDescent="0.25">
      <c r="B76" s="12" t="s">
        <v>21</v>
      </c>
      <c r="C76" t="s">
        <v>1</v>
      </c>
      <c r="D76" t="str">
        <f t="shared" si="6"/>
        <v>USDSROIS6Y=FMD</v>
      </c>
      <c r="E76">
        <f>_xll.RtGet("IDN",D76,"BID")</f>
        <v>0.26700000000000002</v>
      </c>
      <c r="F76">
        <f>_xll.RtGet("IDN",D76,"ASK")</f>
        <v>0.27700000000000002</v>
      </c>
      <c r="G76">
        <f t="shared" si="4"/>
        <v>0.27200000000000002</v>
      </c>
      <c r="H76">
        <v>1</v>
      </c>
      <c r="I76">
        <v>1</v>
      </c>
      <c r="J76">
        <v>1</v>
      </c>
      <c r="K76">
        <v>1</v>
      </c>
      <c r="L76" t="s">
        <v>62</v>
      </c>
      <c r="M76" t="str">
        <f t="shared" si="5"/>
        <v>USD</v>
      </c>
      <c r="N76" s="12">
        <v>0</v>
      </c>
      <c r="O76" s="16">
        <f>_xll.RHistory(D76,".Timestamp;.Close","START:"&amp;$O$3&amp;" NBROWS:1 INTERVAL:1D",,"SORT:ASC TSREPEAT:NO")</f>
        <v>43587</v>
      </c>
      <c r="P76">
        <v>2.1440000000000001</v>
      </c>
    </row>
    <row r="77" spans="2:16" x14ac:dyDescent="0.25">
      <c r="B77" s="12" t="s">
        <v>22</v>
      </c>
      <c r="C77" t="s">
        <v>1</v>
      </c>
      <c r="D77" t="str">
        <f t="shared" si="6"/>
        <v>USDSROIS7Y=FMD</v>
      </c>
      <c r="E77">
        <f>_xll.RtGet("IDN",D77,"BID")</f>
        <v>0.315</v>
      </c>
      <c r="F77">
        <f>_xll.RtGet("IDN",D77,"ASK")</f>
        <v>0.32500000000000001</v>
      </c>
      <c r="G77">
        <f t="shared" si="4"/>
        <v>0.32</v>
      </c>
      <c r="H77">
        <v>1</v>
      </c>
      <c r="I77">
        <v>1</v>
      </c>
      <c r="J77">
        <v>1</v>
      </c>
      <c r="K77">
        <v>1</v>
      </c>
      <c r="L77" t="s">
        <v>62</v>
      </c>
      <c r="M77" t="str">
        <f t="shared" si="5"/>
        <v>USD</v>
      </c>
      <c r="N77" s="12">
        <v>0</v>
      </c>
      <c r="O77" s="16">
        <f>_xll.RHistory(D77,".Timestamp;.Close","START:"&amp;$O$3&amp;" NBROWS:1 INTERVAL:1D",,"SORT:ASC TSREPEAT:NO")</f>
        <v>43587</v>
      </c>
      <c r="P77">
        <v>2.1640000000000001</v>
      </c>
    </row>
    <row r="78" spans="2:16" x14ac:dyDescent="0.25">
      <c r="B78" s="12" t="s">
        <v>23</v>
      </c>
      <c r="C78" t="s">
        <v>1</v>
      </c>
      <c r="D78" t="str">
        <f t="shared" si="6"/>
        <v>USDSROIS8Y=FMD</v>
      </c>
      <c r="E78">
        <f>_xll.RtGet("IDN",D78,"BID")</f>
        <v>0.35100000000000003</v>
      </c>
      <c r="F78">
        <f>_xll.RtGet("IDN",D78,"ASK")</f>
        <v>0.36099999999999999</v>
      </c>
      <c r="G78">
        <f t="shared" si="4"/>
        <v>0.35599999999999998</v>
      </c>
      <c r="H78">
        <v>1</v>
      </c>
      <c r="I78">
        <v>1</v>
      </c>
      <c r="J78">
        <v>1</v>
      </c>
      <c r="K78">
        <v>1</v>
      </c>
      <c r="L78" t="s">
        <v>62</v>
      </c>
      <c r="M78" t="str">
        <f t="shared" si="5"/>
        <v>USD</v>
      </c>
      <c r="N78" s="12">
        <v>0</v>
      </c>
      <c r="O78" s="16">
        <f>_xll.RHistory(D78,".Timestamp;.Close","START:"&amp;$O$3&amp;" NBROWS:1 INTERVAL:1D",,"SORT:ASC TSREPEAT:NO")</f>
        <v>43587</v>
      </c>
      <c r="P78">
        <v>2.194</v>
      </c>
    </row>
    <row r="79" spans="2:16" x14ac:dyDescent="0.25">
      <c r="B79" s="12" t="s">
        <v>24</v>
      </c>
      <c r="C79" t="s">
        <v>1</v>
      </c>
      <c r="D79" t="str">
        <f t="shared" si="6"/>
        <v>USDSROIS9Y=FMD</v>
      </c>
      <c r="E79">
        <f>_xll.RtGet("IDN",D79,"BID")</f>
        <v>0.38500000000000001</v>
      </c>
      <c r="F79">
        <f>_xll.RtGet("IDN",D79,"ASK")</f>
        <v>0.39500000000000002</v>
      </c>
      <c r="G79">
        <f t="shared" si="4"/>
        <v>0.39</v>
      </c>
      <c r="H79">
        <v>1</v>
      </c>
      <c r="I79">
        <v>1</v>
      </c>
      <c r="J79">
        <v>1</v>
      </c>
      <c r="K79">
        <v>1</v>
      </c>
      <c r="L79" t="s">
        <v>62</v>
      </c>
      <c r="M79" t="str">
        <f t="shared" si="5"/>
        <v>USD</v>
      </c>
      <c r="N79" s="12">
        <v>0</v>
      </c>
      <c r="O79" s="16">
        <f>_xll.RHistory(D79,".Timestamp;.Close","START:"&amp;$O$3&amp;" NBROWS:1 INTERVAL:1D",,"SORT:ASC TSREPEAT:NO")</f>
        <v>43587</v>
      </c>
      <c r="P79">
        <v>2.222</v>
      </c>
    </row>
    <row r="80" spans="2:16" x14ac:dyDescent="0.25">
      <c r="B80" s="12" t="s">
        <v>25</v>
      </c>
      <c r="C80" t="s">
        <v>1</v>
      </c>
      <c r="D80" t="str">
        <f t="shared" si="6"/>
        <v>USDSROIS10Y=FMD</v>
      </c>
      <c r="E80">
        <f>_xll.RtGet("IDN",D80,"BID")</f>
        <v>0.41799999999999998</v>
      </c>
      <c r="F80">
        <f>_xll.RtGet("IDN",D80,"ASK")</f>
        <v>0.42799999999999999</v>
      </c>
      <c r="G80">
        <f t="shared" si="4"/>
        <v>0.42299999999999999</v>
      </c>
      <c r="H80">
        <v>1</v>
      </c>
      <c r="I80">
        <v>1</v>
      </c>
      <c r="J80">
        <v>1</v>
      </c>
      <c r="K80">
        <v>1</v>
      </c>
      <c r="L80" t="s">
        <v>62</v>
      </c>
      <c r="M80" t="str">
        <f t="shared" si="5"/>
        <v>USD</v>
      </c>
      <c r="N80" s="12">
        <v>0</v>
      </c>
      <c r="O80" s="16">
        <f>_xll.RHistory(D80,".Timestamp;.Close","START:"&amp;$O$3&amp;" NBROWS:1 INTERVAL:1D",,"SORT:ASC TSREPEAT:NO")</f>
        <v>43587</v>
      </c>
      <c r="P80">
        <v>2.25</v>
      </c>
    </row>
    <row r="81" spans="2:19" x14ac:dyDescent="0.25">
      <c r="B81" s="12" t="s">
        <v>26</v>
      </c>
      <c r="C81" t="s">
        <v>1</v>
      </c>
      <c r="D81" t="str">
        <f t="shared" si="6"/>
        <v>USDSROIS12Y=FMD</v>
      </c>
      <c r="E81">
        <f>_xll.RtGet("IDN",D81,"BID")</f>
        <v>0.46300000000000002</v>
      </c>
      <c r="F81">
        <f>_xll.RtGet("IDN",D81,"ASK")</f>
        <v>0.47300000000000003</v>
      </c>
      <c r="G81">
        <f t="shared" si="4"/>
        <v>0.46800000000000003</v>
      </c>
      <c r="H81">
        <v>1</v>
      </c>
      <c r="I81">
        <v>1</v>
      </c>
      <c r="J81">
        <v>1</v>
      </c>
      <c r="K81">
        <v>1</v>
      </c>
      <c r="L81" t="s">
        <v>62</v>
      </c>
      <c r="M81" t="str">
        <f t="shared" si="5"/>
        <v>USD</v>
      </c>
      <c r="N81" s="12">
        <v>0</v>
      </c>
      <c r="O81" s="16">
        <f>_xll.RHistory(D81,".Timestamp;.Close","START:"&amp;$O$3&amp;" NBROWS:1 INTERVAL:1D",,"SORT:ASC TSREPEAT:NO")</f>
        <v>43587</v>
      </c>
      <c r="P81">
        <v>2.3010000000000002</v>
      </c>
    </row>
    <row r="82" spans="2:19" x14ac:dyDescent="0.25">
      <c r="B82" s="12" t="s">
        <v>27</v>
      </c>
      <c r="C82" t="s">
        <v>1</v>
      </c>
      <c r="D82" t="str">
        <f t="shared" si="6"/>
        <v>USDSROIS15Y=FMD</v>
      </c>
      <c r="E82">
        <f>_xll.RtGet("IDN",D82,"BID")</f>
        <v>0.51800000000000002</v>
      </c>
      <c r="F82">
        <f>_xll.RtGet("IDN",D82,"ASK")</f>
        <v>0.52800000000000002</v>
      </c>
      <c r="G82">
        <f t="shared" si="4"/>
        <v>0.52300000000000002</v>
      </c>
      <c r="H82">
        <v>1</v>
      </c>
      <c r="I82">
        <v>1</v>
      </c>
      <c r="J82">
        <v>1</v>
      </c>
      <c r="K82">
        <v>1</v>
      </c>
      <c r="L82" t="s">
        <v>62</v>
      </c>
      <c r="M82" t="str">
        <f t="shared" si="5"/>
        <v>USD</v>
      </c>
      <c r="N82" s="12">
        <v>0</v>
      </c>
      <c r="O82" s="16">
        <f>_xll.RHistory(D82,".Timestamp;.Close","START:"&amp;$O$3&amp;" NBROWS:1 INTERVAL:1D",,"SORT:ASC TSREPEAT:NO")</f>
        <v>43587</v>
      </c>
      <c r="P82">
        <v>2.3540000000000001</v>
      </c>
    </row>
    <row r="83" spans="2:19" x14ac:dyDescent="0.25">
      <c r="B83" s="12" t="s">
        <v>28</v>
      </c>
      <c r="C83" t="s">
        <v>1</v>
      </c>
      <c r="D83" t="str">
        <f t="shared" si="6"/>
        <v>USDSROIS20Y=FMD</v>
      </c>
      <c r="E83">
        <f>_xll.RtGet("IDN",D83,"BID")</f>
        <v>0.57100000000000006</v>
      </c>
      <c r="F83">
        <f>_xll.RtGet("IDN",D83,"ASK")</f>
        <v>0.58099999999999996</v>
      </c>
      <c r="G83">
        <f t="shared" si="4"/>
        <v>0.57600000000000007</v>
      </c>
      <c r="H83">
        <v>1</v>
      </c>
      <c r="I83">
        <v>1</v>
      </c>
      <c r="J83">
        <v>1</v>
      </c>
      <c r="K83">
        <v>1</v>
      </c>
      <c r="L83" t="s">
        <v>62</v>
      </c>
      <c r="M83" t="str">
        <f t="shared" si="5"/>
        <v>USD</v>
      </c>
      <c r="N83" s="12">
        <v>0</v>
      </c>
      <c r="O83" s="16">
        <f>_xll.RHistory(D83,".Timestamp;.Close","START:"&amp;$O$3&amp;" NBROWS:1 INTERVAL:1D",,"SORT:ASC TSREPEAT:NO")</f>
        <v>43587</v>
      </c>
      <c r="P83">
        <v>2.4</v>
      </c>
    </row>
    <row r="84" spans="2:19" x14ac:dyDescent="0.25">
      <c r="B84" s="12" t="s">
        <v>29</v>
      </c>
      <c r="C84" t="s">
        <v>1</v>
      </c>
      <c r="D84" t="str">
        <f t="shared" si="6"/>
        <v>USDSROIS25Y=FMD</v>
      </c>
      <c r="E84">
        <f>_xll.RtGet("IDN",D84,"BID")</f>
        <v>0.57899999999999996</v>
      </c>
      <c r="F84">
        <f>_xll.RtGet("IDN",D84,"ASK")</f>
        <v>0.58899999999999997</v>
      </c>
      <c r="G84">
        <f t="shared" si="4"/>
        <v>0.58399999999999996</v>
      </c>
      <c r="H84">
        <v>1</v>
      </c>
      <c r="I84">
        <v>1</v>
      </c>
      <c r="J84">
        <v>1</v>
      </c>
      <c r="K84">
        <v>1</v>
      </c>
      <c r="L84" t="s">
        <v>62</v>
      </c>
      <c r="M84" t="str">
        <f t="shared" si="5"/>
        <v>USD</v>
      </c>
      <c r="N84" s="12">
        <v>0</v>
      </c>
      <c r="O84" s="16">
        <f>_xll.RHistory(D84,".Timestamp;.Close","START:"&amp;$O$3&amp;" NBROWS:1 INTERVAL:1D",,"SORT:ASC TSREPEAT:NO")</f>
        <v>43587</v>
      </c>
      <c r="P84">
        <v>2.4009999999999998</v>
      </c>
    </row>
    <row r="85" spans="2:19" x14ac:dyDescent="0.25">
      <c r="B85" s="12" t="s">
        <v>30</v>
      </c>
      <c r="C85" t="s">
        <v>1</v>
      </c>
      <c r="D85" t="str">
        <f t="shared" si="6"/>
        <v>USDSROIS30Y=FMD</v>
      </c>
      <c r="E85">
        <f>_xll.RtGet("IDN",D85,"BID")</f>
        <v>0.58499999999999996</v>
      </c>
      <c r="F85">
        <f>_xll.RtGet("IDN",D85,"ASK")</f>
        <v>0.59499999999999997</v>
      </c>
      <c r="G85">
        <f t="shared" si="4"/>
        <v>0.59</v>
      </c>
      <c r="H85">
        <v>1</v>
      </c>
      <c r="I85">
        <v>1</v>
      </c>
      <c r="J85">
        <v>1</v>
      </c>
      <c r="K85">
        <v>1</v>
      </c>
      <c r="L85" t="s">
        <v>62</v>
      </c>
      <c r="M85" t="str">
        <f t="shared" si="5"/>
        <v>USD</v>
      </c>
      <c r="N85" s="12">
        <v>0</v>
      </c>
      <c r="O85" s="16">
        <f>_xll.RHistory(D85,".Timestamp;.Close","START:"&amp;$O$3&amp;" NBROWS:1 INTERVAL:1D",,"SORT:ASC TSREPEAT:NO")</f>
        <v>43587</v>
      </c>
      <c r="P85">
        <v>2.4039999999999999</v>
      </c>
    </row>
    <row r="86" spans="2:19" x14ac:dyDescent="0.25">
      <c r="B86" s="12" t="s">
        <v>145</v>
      </c>
      <c r="C86" t="s">
        <v>1</v>
      </c>
      <c r="D86" t="str">
        <f t="shared" si="6"/>
        <v>USDSROIS40Y=FMD</v>
      </c>
      <c r="E86">
        <f>_xll.RtGet("IDN",D86,"BID")</f>
        <v>0.56600000000000006</v>
      </c>
      <c r="F86">
        <f>_xll.RtGet("IDN",D86,"ASK")</f>
        <v>0.57600000000000007</v>
      </c>
      <c r="G86">
        <f t="shared" si="4"/>
        <v>0.57100000000000006</v>
      </c>
      <c r="H86">
        <v>1</v>
      </c>
      <c r="I86">
        <v>1</v>
      </c>
      <c r="J86">
        <v>1</v>
      </c>
      <c r="K86">
        <v>1</v>
      </c>
      <c r="L86" t="s">
        <v>62</v>
      </c>
      <c r="M86" t="str">
        <f t="shared" si="5"/>
        <v>USD</v>
      </c>
      <c r="N86" s="12">
        <v>0</v>
      </c>
      <c r="O86" s="16">
        <f>_xll.RHistory(D86,".Timestamp;.Close","START:"&amp;$O$3&amp;" NBROWS:1 INTERVAL:1D",,"SORT:ASC TSREPEAT:NO")</f>
        <v>43587</v>
      </c>
      <c r="P86">
        <v>2.387</v>
      </c>
    </row>
    <row r="87" spans="2:19" x14ac:dyDescent="0.25">
      <c r="B87" s="12" t="s">
        <v>146</v>
      </c>
      <c r="C87" t="s">
        <v>1</v>
      </c>
      <c r="D87" t="str">
        <f t="shared" si="6"/>
        <v>USDSROIS50Y=FMD</v>
      </c>
      <c r="E87">
        <f>_xll.RtGet("IDN",D87,"BID")</f>
        <v>0.48099999999999998</v>
      </c>
      <c r="F87">
        <f>_xll.RtGet("IDN",D87,"ASK")</f>
        <v>0.49099999999999999</v>
      </c>
      <c r="G87">
        <f t="shared" si="4"/>
        <v>0.48599999999999999</v>
      </c>
      <c r="H87">
        <v>1</v>
      </c>
      <c r="I87">
        <v>1</v>
      </c>
      <c r="J87">
        <v>1</v>
      </c>
      <c r="K87">
        <v>1</v>
      </c>
      <c r="L87" t="s">
        <v>62</v>
      </c>
      <c r="M87" t="str">
        <f t="shared" si="5"/>
        <v>USD</v>
      </c>
      <c r="N87" s="12">
        <v>0</v>
      </c>
      <c r="O87" s="16">
        <f>_xll.RHistory(D87,".Timestamp;.Close","START:"&amp;$O$3&amp;" NBROWS:1 INTERVAL:1D",,"SORT:ASC TSREPEAT:NO")</f>
        <v>43587</v>
      </c>
      <c r="P87">
        <v>2.3330000000000002</v>
      </c>
    </row>
    <row r="88" spans="2:19" x14ac:dyDescent="0.25">
      <c r="B88" s="12" t="s">
        <v>70</v>
      </c>
      <c r="C88" t="s">
        <v>2</v>
      </c>
      <c r="D88" t="s">
        <v>608</v>
      </c>
      <c r="G88">
        <f>_xll.RtGet("IDN",D88,"PRIMACT_1")</f>
        <v>0.01</v>
      </c>
      <c r="H88">
        <v>1</v>
      </c>
      <c r="I88">
        <v>1</v>
      </c>
      <c r="J88">
        <v>1</v>
      </c>
      <c r="K88">
        <v>1</v>
      </c>
      <c r="L88" t="s">
        <v>62</v>
      </c>
      <c r="M88" t="str">
        <f t="shared" ref="M88" si="7">B$2</f>
        <v>USD</v>
      </c>
      <c r="N88" s="12">
        <v>0</v>
      </c>
      <c r="O88" s="16">
        <f>_xll.RHistory(D88,".Timestamp;.Close","START:"&amp;$O$3&amp;" NBROWS:1 INTERVAL:1D",,"SORT:ASC TSREPEAT:NO")</f>
        <v>41873</v>
      </c>
      <c r="P88">
        <v>0.06</v>
      </c>
    </row>
    <row r="89" spans="2:19" x14ac:dyDescent="0.25">
      <c r="B89" s="12" t="s">
        <v>70</v>
      </c>
      <c r="C89" t="s">
        <v>2</v>
      </c>
      <c r="D89" t="s">
        <v>71</v>
      </c>
      <c r="G89">
        <f>_xll.RtGet("IDN",D89,"PRIMACT_1")</f>
        <v>8.5880000000000012E-2</v>
      </c>
      <c r="H89">
        <v>1</v>
      </c>
      <c r="I89">
        <v>1</v>
      </c>
      <c r="J89">
        <v>1</v>
      </c>
      <c r="K89">
        <v>1</v>
      </c>
      <c r="L89" t="s">
        <v>62</v>
      </c>
      <c r="M89" t="str">
        <f t="shared" ref="M89" si="8">B$2</f>
        <v>USD</v>
      </c>
      <c r="N89" s="12">
        <v>0</v>
      </c>
      <c r="O89" s="16">
        <f>_xll.RHistory(D89,".Timestamp;.Close","START:"&amp;$O$3&amp;" NBROWS:1 INTERVAL:1D",,"SORT:ASC TSREPEAT:NO")</f>
        <v>36893</v>
      </c>
      <c r="P89">
        <v>6.6512500000000001</v>
      </c>
    </row>
    <row r="90" spans="2:19" x14ac:dyDescent="0.25">
      <c r="B90" s="12" t="s">
        <v>65</v>
      </c>
      <c r="C90" t="s">
        <v>2</v>
      </c>
      <c r="D90" t="s">
        <v>232</v>
      </c>
      <c r="G90">
        <f>_xll.RtGet("IDN",D90,"PRIMACT_1")</f>
        <v>0.40188000000000001</v>
      </c>
      <c r="H90">
        <v>1</v>
      </c>
      <c r="I90">
        <v>1</v>
      </c>
      <c r="J90">
        <v>1</v>
      </c>
      <c r="K90">
        <v>1</v>
      </c>
      <c r="L90" t="s">
        <v>62</v>
      </c>
      <c r="M90" t="str">
        <f t="shared" ref="M90:M92" si="9">B$2</f>
        <v>USD</v>
      </c>
      <c r="N90" s="12">
        <v>0</v>
      </c>
      <c r="O90" s="16">
        <f>_xll.RHistory(D90,".Timestamp;.Close","START:"&amp;$O$3&amp;" NBROWS:1 INTERVAL:1D",,"SORT:ASC TSREPEAT:NO")</f>
        <v>35765</v>
      </c>
      <c r="P90">
        <v>5.6953100000000001</v>
      </c>
    </row>
    <row r="91" spans="2:19" x14ac:dyDescent="0.25">
      <c r="B91" s="12" t="s">
        <v>5</v>
      </c>
      <c r="C91" t="s">
        <v>2</v>
      </c>
      <c r="D91" t="s">
        <v>233</v>
      </c>
      <c r="G91">
        <f>_xll.RtGet("IDN",D91,"PRIMACT_1")</f>
        <v>0.98163000000000011</v>
      </c>
      <c r="H91">
        <v>1</v>
      </c>
      <c r="I91">
        <v>1</v>
      </c>
      <c r="J91">
        <v>1</v>
      </c>
      <c r="K91">
        <v>1</v>
      </c>
      <c r="L91" t="s">
        <v>62</v>
      </c>
      <c r="M91" t="str">
        <f t="shared" si="9"/>
        <v>USD</v>
      </c>
      <c r="N91" s="12">
        <v>0</v>
      </c>
      <c r="O91" s="16">
        <f>_xll.RHistory(D91,".Timestamp;.Close","START:"&amp;$O$3&amp;" NBROWS:1 INTERVAL:1D",,"SORT:ASC TSREPEAT:NO")</f>
        <v>32875</v>
      </c>
      <c r="P91">
        <v>8.375</v>
      </c>
    </row>
    <row r="92" spans="2:19" x14ac:dyDescent="0.25">
      <c r="B92" s="12" t="s">
        <v>6</v>
      </c>
      <c r="C92" t="s">
        <v>2</v>
      </c>
      <c r="D92" t="s">
        <v>234</v>
      </c>
      <c r="G92">
        <f>_xll.RtGet("IDN",D92,"PRIMACT_1")</f>
        <v>1.2425000000000002</v>
      </c>
      <c r="H92">
        <v>1</v>
      </c>
      <c r="I92">
        <v>1</v>
      </c>
      <c r="J92">
        <v>1</v>
      </c>
      <c r="K92">
        <v>1</v>
      </c>
      <c r="L92" t="s">
        <v>62</v>
      </c>
      <c r="M92" t="str">
        <f t="shared" si="9"/>
        <v>USD</v>
      </c>
      <c r="N92" s="12">
        <v>0</v>
      </c>
      <c r="O92" s="16">
        <f>_xll.RHistory(D92,".Timestamp;.Close","START:"&amp;$O$3&amp;" NBROWS:1 INTERVAL:1D",,"SORT:ASC TSREPEAT:NO")</f>
        <v>32875</v>
      </c>
      <c r="P92">
        <v>8.375</v>
      </c>
    </row>
    <row r="93" spans="2:19" x14ac:dyDescent="0.25">
      <c r="B93" s="12" t="s">
        <v>7</v>
      </c>
      <c r="C93" t="s">
        <v>2</v>
      </c>
      <c r="D93" t="s">
        <v>72</v>
      </c>
      <c r="G93">
        <f>_xll.RtGet("IDN",D93,"PRIMACT_1")</f>
        <v>1.3730000000000002</v>
      </c>
      <c r="H93">
        <v>1</v>
      </c>
      <c r="I93">
        <v>1</v>
      </c>
      <c r="J93">
        <v>1</v>
      </c>
      <c r="K93">
        <v>1</v>
      </c>
      <c r="L93" t="s">
        <v>62</v>
      </c>
      <c r="M93" t="str">
        <f t="shared" si="3"/>
        <v>USD</v>
      </c>
      <c r="N93" s="12">
        <v>0</v>
      </c>
      <c r="O93" s="16">
        <f>_xll.RHistory(D93,".Timestamp;.Close","START:"&amp;$O$3&amp;" NBROWS:1 INTERVAL:1D",,"SORT:ASC TSREPEAT:NO")</f>
        <v>32875</v>
      </c>
      <c r="P93">
        <v>8.375</v>
      </c>
    </row>
    <row r="94" spans="2:19" x14ac:dyDescent="0.25">
      <c r="B94" s="12" t="s">
        <v>10</v>
      </c>
      <c r="C94" t="s">
        <v>2</v>
      </c>
      <c r="D94" t="s">
        <v>235</v>
      </c>
      <c r="G94">
        <f>_xll.RtGet("IDN",D94,"PRIMACT_1")</f>
        <v>1.2048800000000002</v>
      </c>
      <c r="H94">
        <v>1</v>
      </c>
      <c r="I94">
        <v>1</v>
      </c>
      <c r="J94">
        <v>1</v>
      </c>
      <c r="K94">
        <v>1</v>
      </c>
      <c r="L94" t="s">
        <v>62</v>
      </c>
      <c r="M94" t="str">
        <f t="shared" ref="M94:M97" si="10">B$2</f>
        <v>USD</v>
      </c>
      <c r="N94" s="12">
        <v>0</v>
      </c>
      <c r="O94" s="16">
        <f>_xll.RHistory(D94,".Timestamp;.Close","START:"&amp;$O$3&amp;" NBROWS:1 INTERVAL:1D",,"SORT:ASC TSREPEAT:NO")</f>
        <v>32875</v>
      </c>
      <c r="P94">
        <v>8.25</v>
      </c>
    </row>
    <row r="95" spans="2:19" x14ac:dyDescent="0.25">
      <c r="B95" s="12" t="s">
        <v>16</v>
      </c>
      <c r="C95" t="s">
        <v>2</v>
      </c>
      <c r="D95" t="s">
        <v>231</v>
      </c>
      <c r="G95">
        <f>_xll.RtGet("IDN",D95,"PRIMACT_1")</f>
        <v>1.06013</v>
      </c>
      <c r="H95">
        <v>1</v>
      </c>
      <c r="I95">
        <v>1</v>
      </c>
      <c r="J95">
        <v>1</v>
      </c>
      <c r="K95">
        <v>1</v>
      </c>
      <c r="L95" t="s">
        <v>62</v>
      </c>
      <c r="M95" t="str">
        <f t="shared" si="10"/>
        <v>USD</v>
      </c>
      <c r="N95" s="12">
        <v>0</v>
      </c>
      <c r="O95" s="16">
        <f>_xll.RHistory(D95,".Timestamp;.Close","START:"&amp;$O$3&amp;" NBROWS:1 INTERVAL:1D",,"SORT:ASC TSREPEAT:NO")</f>
        <v>32875</v>
      </c>
      <c r="P95">
        <v>8.25</v>
      </c>
    </row>
    <row r="96" spans="2:19" x14ac:dyDescent="0.25">
      <c r="B96" s="12" t="s">
        <v>8</v>
      </c>
      <c r="C96" t="s">
        <v>33</v>
      </c>
      <c r="D96" t="s">
        <v>236</v>
      </c>
      <c r="E96">
        <f>_xll.RtGet("IDN",D96,"Ask")</f>
        <v>0.87</v>
      </c>
      <c r="F96">
        <f>_xll.RtGet("IDN",D96,"Bid")</f>
        <v>0.83000000000000007</v>
      </c>
      <c r="G96">
        <f t="shared" ref="G96:G97" si="11">(E96+F96)/2</f>
        <v>0.85000000000000009</v>
      </c>
      <c r="H96">
        <v>1</v>
      </c>
      <c r="I96">
        <v>1</v>
      </c>
      <c r="J96">
        <v>1</v>
      </c>
      <c r="K96">
        <v>1</v>
      </c>
      <c r="L96" t="s">
        <v>62</v>
      </c>
      <c r="M96" t="str">
        <f t="shared" si="10"/>
        <v>USD</v>
      </c>
      <c r="N96" s="12" t="s">
        <v>7</v>
      </c>
      <c r="O96" s="16">
        <f>_xll.RHistory(D96,".Timestamp;.Close","START:"&amp;$O$3&amp;" NBROWS:1 INTERVAL:1D",,"SORT:ASC TSREPEAT:NO")</f>
        <v>34705</v>
      </c>
      <c r="P96">
        <v>6.73</v>
      </c>
      <c r="S96" s="16"/>
    </row>
    <row r="97" spans="2:16" x14ac:dyDescent="0.25">
      <c r="B97" s="12" t="s">
        <v>9</v>
      </c>
      <c r="C97" t="s">
        <v>33</v>
      </c>
      <c r="D97" t="s">
        <v>237</v>
      </c>
      <c r="E97">
        <f>_xll.RtGet("IDN",D97,"Ask")</f>
        <v>0.56200000000000006</v>
      </c>
      <c r="F97">
        <f>_xll.RtGet("IDN",D97,"Bid")</f>
        <v>0.54200000000000004</v>
      </c>
      <c r="G97">
        <f t="shared" si="11"/>
        <v>0.55200000000000005</v>
      </c>
      <c r="H97">
        <v>1</v>
      </c>
      <c r="I97">
        <v>1</v>
      </c>
      <c r="J97">
        <v>1</v>
      </c>
      <c r="K97">
        <v>1</v>
      </c>
      <c r="L97" t="s">
        <v>62</v>
      </c>
      <c r="M97" t="str">
        <f t="shared" si="10"/>
        <v>USD</v>
      </c>
      <c r="N97" s="12" t="s">
        <v>7</v>
      </c>
      <c r="O97" s="16">
        <f>_xll.RHistory(D97,".Timestamp;.Close","START:"&amp;$O$3&amp;" NBROWS:1 INTERVAL:1D",,"SORT:ASC TSREPEAT:NO")</f>
        <v>34705</v>
      </c>
      <c r="P97">
        <v>7.3</v>
      </c>
    </row>
    <row r="98" spans="2:16" x14ac:dyDescent="0.25">
      <c r="B98" s="12" t="s">
        <v>10</v>
      </c>
      <c r="C98" t="s">
        <v>33</v>
      </c>
      <c r="D98" t="s">
        <v>73</v>
      </c>
      <c r="E98">
        <f>_xll.RtGet("IDN",D98,"Ask")</f>
        <v>0.47360000000000002</v>
      </c>
      <c r="F98">
        <f>_xll.RtGet("IDN",D98,"Bid")</f>
        <v>0.43360000000000004</v>
      </c>
      <c r="G98">
        <f t="shared" ref="G98:G115" si="12">(E98+F98)/2</f>
        <v>0.4536</v>
      </c>
      <c r="H98">
        <v>1</v>
      </c>
      <c r="I98">
        <v>1</v>
      </c>
      <c r="J98">
        <v>1</v>
      </c>
      <c r="K98">
        <v>1</v>
      </c>
      <c r="L98" t="s">
        <v>62</v>
      </c>
      <c r="M98" t="str">
        <f t="shared" si="3"/>
        <v>USD</v>
      </c>
      <c r="N98" s="12" t="s">
        <v>7</v>
      </c>
      <c r="O98" s="16">
        <f>_xll.RHistory(D98,".Timestamp;.Close","START:"&amp;$O$3&amp;" NBROWS:1 INTERVAL:1D",,"SORT:ASC TSREPEAT:NO")</f>
        <v>34705</v>
      </c>
      <c r="P98">
        <v>7.4</v>
      </c>
    </row>
    <row r="99" spans="2:16" x14ac:dyDescent="0.25">
      <c r="B99" s="12" t="s">
        <v>11</v>
      </c>
      <c r="C99" t="s">
        <v>33</v>
      </c>
      <c r="D99" t="s">
        <v>238</v>
      </c>
      <c r="E99">
        <f>_xll.RtGet("IDN",D99,"Ask")</f>
        <v>0.4294</v>
      </c>
      <c r="F99">
        <f>_xll.RtGet("IDN",D99,"Bid")</f>
        <v>0.38940000000000002</v>
      </c>
      <c r="G99">
        <f t="shared" ref="G99:G100" si="13">(E99+F99)/2</f>
        <v>0.40939999999999999</v>
      </c>
      <c r="H99">
        <v>1</v>
      </c>
      <c r="I99">
        <v>1</v>
      </c>
      <c r="J99">
        <v>1</v>
      </c>
      <c r="K99">
        <v>1</v>
      </c>
      <c r="L99" t="s">
        <v>62</v>
      </c>
      <c r="M99" t="str">
        <f t="shared" ref="M99:M100" si="14">B$2</f>
        <v>USD</v>
      </c>
      <c r="N99" s="12" t="s">
        <v>7</v>
      </c>
      <c r="O99" s="16">
        <f>_xll.RHistory(D99,".Timestamp;.Close","START:"&amp;$O$3&amp;" NBROWS:1 INTERVAL:1D",,"SORT:ASC TSREPEAT:NO")</f>
        <v>34705</v>
      </c>
      <c r="P99">
        <v>7.5</v>
      </c>
    </row>
    <row r="100" spans="2:16" x14ac:dyDescent="0.25">
      <c r="B100" s="12" t="s">
        <v>12</v>
      </c>
      <c r="C100" t="s">
        <v>33</v>
      </c>
      <c r="D100" t="s">
        <v>239</v>
      </c>
      <c r="E100">
        <f>_xll.RtGet("IDN",D100,"Ask")</f>
        <v>0.36399999999999999</v>
      </c>
      <c r="F100">
        <f>_xll.RtGet("IDN",D100,"Bid")</f>
        <v>0.34400000000000003</v>
      </c>
      <c r="G100">
        <f t="shared" si="13"/>
        <v>0.35399999999999998</v>
      </c>
      <c r="H100">
        <v>1</v>
      </c>
      <c r="I100">
        <v>1</v>
      </c>
      <c r="J100">
        <v>1</v>
      </c>
      <c r="K100">
        <v>1</v>
      </c>
      <c r="L100" t="s">
        <v>62</v>
      </c>
      <c r="M100" t="str">
        <f t="shared" si="14"/>
        <v>USD</v>
      </c>
      <c r="N100" s="12" t="s">
        <v>7</v>
      </c>
      <c r="O100" s="16">
        <f>_xll.RHistory(D100,".Timestamp;.Close","START:"&amp;$O$3&amp;" NBROWS:1 INTERVAL:1D",,"SORT:ASC TSREPEAT:NO")</f>
        <v>34705</v>
      </c>
      <c r="P100">
        <v>7.6</v>
      </c>
    </row>
    <row r="101" spans="2:16" x14ac:dyDescent="0.25">
      <c r="B101" s="12" t="s">
        <v>13</v>
      </c>
      <c r="C101" t="s">
        <v>33</v>
      </c>
      <c r="D101" t="s">
        <v>74</v>
      </c>
      <c r="E101">
        <f>_xll.RtGet("IDN",D101,"Ask")</f>
        <v>0.36170000000000002</v>
      </c>
      <c r="F101">
        <f>_xll.RtGet("IDN",D101,"Bid")</f>
        <v>0.32170000000000004</v>
      </c>
      <c r="G101">
        <f t="shared" si="12"/>
        <v>0.3417</v>
      </c>
      <c r="H101">
        <v>1</v>
      </c>
      <c r="I101">
        <v>1</v>
      </c>
      <c r="J101">
        <v>1</v>
      </c>
      <c r="K101">
        <v>1</v>
      </c>
      <c r="L101" t="s">
        <v>62</v>
      </c>
      <c r="M101" t="str">
        <f t="shared" si="3"/>
        <v>USD</v>
      </c>
      <c r="N101" s="12" t="s">
        <v>7</v>
      </c>
      <c r="O101" s="16">
        <f>_xll.RHistory(D101,".Timestamp;.Close","START:"&amp;$O$3&amp;" NBROWS:1 INTERVAL:1D",,"SORT:ASC TSREPEAT:NO")</f>
        <v>34705</v>
      </c>
      <c r="P101">
        <v>7.7</v>
      </c>
    </row>
    <row r="102" spans="2:16" x14ac:dyDescent="0.25">
      <c r="B102" s="12" t="s">
        <v>14</v>
      </c>
      <c r="C102" t="s">
        <v>33</v>
      </c>
      <c r="D102" t="s">
        <v>240</v>
      </c>
      <c r="E102">
        <f>_xll.RtGet("IDN",D102,"Ask")</f>
        <v>0.35700000000000004</v>
      </c>
      <c r="F102">
        <f>_xll.RtGet("IDN",D102,"Bid")</f>
        <v>0.317</v>
      </c>
      <c r="G102">
        <f t="shared" si="12"/>
        <v>0.33700000000000002</v>
      </c>
      <c r="H102">
        <v>1</v>
      </c>
      <c r="I102">
        <v>1</v>
      </c>
      <c r="J102">
        <v>1</v>
      </c>
      <c r="K102">
        <v>1</v>
      </c>
      <c r="L102" t="s">
        <v>62</v>
      </c>
      <c r="M102" t="str">
        <f t="shared" si="3"/>
        <v>USD</v>
      </c>
      <c r="N102" s="12" t="s">
        <v>7</v>
      </c>
      <c r="O102" s="16">
        <f>_xll.RHistory(D102,".Timestamp;.Close","START:"&amp;$O$3&amp;" NBROWS:1 INTERVAL:1D",,"SORT:ASC TSREPEAT:NO")</f>
        <v>34705</v>
      </c>
      <c r="P102">
        <v>7.8</v>
      </c>
    </row>
    <row r="103" spans="2:16" x14ac:dyDescent="0.25">
      <c r="B103" s="12" t="s">
        <v>15</v>
      </c>
      <c r="C103" t="s">
        <v>33</v>
      </c>
      <c r="D103" t="s">
        <v>241</v>
      </c>
      <c r="E103">
        <f>_xll.RtGet("IDN",D103,"Ask")</f>
        <v>0.34200000000000003</v>
      </c>
      <c r="F103">
        <f>_xll.RtGet("IDN",D103,"Bid")</f>
        <v>0.32200000000000001</v>
      </c>
      <c r="G103">
        <f t="shared" ref="G103" si="15">(E103+F103)/2</f>
        <v>0.33200000000000002</v>
      </c>
      <c r="H103">
        <v>1</v>
      </c>
      <c r="I103">
        <v>1</v>
      </c>
      <c r="J103">
        <v>1</v>
      </c>
      <c r="K103">
        <v>1</v>
      </c>
      <c r="L103" t="s">
        <v>62</v>
      </c>
      <c r="M103" t="str">
        <f t="shared" ref="M103" si="16">B$2</f>
        <v>USD</v>
      </c>
      <c r="N103" s="12" t="s">
        <v>7</v>
      </c>
      <c r="O103" s="16">
        <f>_xll.RHistory(D103,".Timestamp;.Close","START:"&amp;$O$3&amp;" NBROWS:1 INTERVAL:1D",,"SORT:ASC TSREPEAT:NO")</f>
        <v>34705</v>
      </c>
      <c r="P103">
        <v>7.9</v>
      </c>
    </row>
    <row r="104" spans="2:16" x14ac:dyDescent="0.25">
      <c r="B104" s="12" t="s">
        <v>16</v>
      </c>
      <c r="C104" t="s">
        <v>33</v>
      </c>
      <c r="D104" t="s">
        <v>75</v>
      </c>
      <c r="E104">
        <f>_xll.RtGet("IDN",D104,"Ask")</f>
        <v>0.33460000000000001</v>
      </c>
      <c r="F104">
        <f>_xll.RtGet("IDN",D104,"Bid")</f>
        <v>0.29460000000000003</v>
      </c>
      <c r="G104">
        <f t="shared" si="12"/>
        <v>0.31459999999999999</v>
      </c>
      <c r="H104">
        <v>1</v>
      </c>
      <c r="I104">
        <v>1</v>
      </c>
      <c r="J104">
        <v>1</v>
      </c>
      <c r="K104">
        <v>1</v>
      </c>
      <c r="L104" t="s">
        <v>62</v>
      </c>
      <c r="M104" t="str">
        <f t="shared" si="3"/>
        <v>USD</v>
      </c>
      <c r="N104" s="12" t="s">
        <v>7</v>
      </c>
      <c r="O104" s="16">
        <f>_xll.RHistory(D104,".Timestamp;.Close","START:"&amp;$O$3&amp;" NBROWS:1 INTERVAL:1D",,"SORT:ASC TSREPEAT:NO")</f>
        <v>34705</v>
      </c>
      <c r="P104">
        <v>8.3000000000000007</v>
      </c>
    </row>
    <row r="105" spans="2:16" x14ac:dyDescent="0.25">
      <c r="B105" s="12" t="s">
        <v>11</v>
      </c>
      <c r="C105" t="s">
        <v>33</v>
      </c>
      <c r="D105" t="s">
        <v>242</v>
      </c>
      <c r="E105">
        <f>_xll.RtGet("IDN",D105,"Ask")</f>
        <v>0.84390000000000009</v>
      </c>
      <c r="F105">
        <f>_xll.RtGet("IDN",D105,"Bid")</f>
        <v>0.78390000000000004</v>
      </c>
      <c r="G105">
        <f t="shared" ref="G105:G107" si="17">(E105+F105)/2</f>
        <v>0.81390000000000007</v>
      </c>
      <c r="H105">
        <v>1</v>
      </c>
      <c r="I105">
        <v>1</v>
      </c>
      <c r="J105">
        <v>1</v>
      </c>
      <c r="K105">
        <v>1</v>
      </c>
      <c r="L105" t="s">
        <v>62</v>
      </c>
      <c r="M105" t="str">
        <f t="shared" ref="M105:M107" si="18">B$2</f>
        <v>USD</v>
      </c>
      <c r="N105" s="12" t="s">
        <v>10</v>
      </c>
      <c r="O105" s="16">
        <f>_xll.RHistory(D105,".Timestamp;.Close","START:"&amp;$O$3&amp;" NBROWS:1 INTERVAL:1D",,"SORT:ASC TSREPEAT:NO")</f>
        <v>34705</v>
      </c>
      <c r="P105">
        <v>7.2</v>
      </c>
    </row>
    <row r="106" spans="2:16" x14ac:dyDescent="0.25">
      <c r="B106" s="12" t="s">
        <v>12</v>
      </c>
      <c r="C106" t="s">
        <v>33</v>
      </c>
      <c r="D106" t="s">
        <v>243</v>
      </c>
      <c r="E106">
        <f>_xll.RtGet("IDN",D106,"Ask")</f>
        <v>0.60499999999999998</v>
      </c>
      <c r="F106">
        <f>_xll.RtGet("IDN",D106,"Bid")</f>
        <v>0.56500000000000006</v>
      </c>
      <c r="G106">
        <f t="shared" si="17"/>
        <v>0.58499999999999996</v>
      </c>
      <c r="H106">
        <v>1</v>
      </c>
      <c r="I106">
        <v>1</v>
      </c>
      <c r="J106">
        <v>1</v>
      </c>
      <c r="K106">
        <v>1</v>
      </c>
      <c r="L106" t="s">
        <v>62</v>
      </c>
      <c r="M106" t="str">
        <f t="shared" si="18"/>
        <v>USD</v>
      </c>
      <c r="N106" s="12" t="s">
        <v>10</v>
      </c>
      <c r="O106" s="16">
        <f>_xll.RHistory(D106,".Timestamp;.Close","START:"&amp;$O$3&amp;" NBROWS:1 INTERVAL:1D",,"SORT:ASC TSREPEAT:NO")</f>
        <v>34705</v>
      </c>
      <c r="P106">
        <v>7.46</v>
      </c>
    </row>
    <row r="107" spans="2:16" x14ac:dyDescent="0.25">
      <c r="B107" s="12" t="s">
        <v>13</v>
      </c>
      <c r="C107" t="s">
        <v>33</v>
      </c>
      <c r="D107" t="s">
        <v>244</v>
      </c>
      <c r="E107">
        <f>_xll.RtGet("IDN",D107,"Ask")</f>
        <v>0.53220000000000001</v>
      </c>
      <c r="F107">
        <f>_xll.RtGet("IDN",D107,"Bid")</f>
        <v>0.47220000000000001</v>
      </c>
      <c r="G107">
        <f t="shared" si="17"/>
        <v>0.50219999999999998</v>
      </c>
      <c r="H107">
        <v>1</v>
      </c>
      <c r="I107">
        <v>1</v>
      </c>
      <c r="J107">
        <v>1</v>
      </c>
      <c r="K107">
        <v>1</v>
      </c>
      <c r="L107" t="s">
        <v>62</v>
      </c>
      <c r="M107" t="str">
        <f t="shared" si="18"/>
        <v>USD</v>
      </c>
      <c r="N107" s="12" t="s">
        <v>10</v>
      </c>
      <c r="O107" s="16">
        <f>_xll.RHistory(D107,".Timestamp;.Close","START:"&amp;$O$3&amp;" NBROWS:1 INTERVAL:1D",,"SORT:ASC TSREPEAT:NO")</f>
        <v>34705</v>
      </c>
      <c r="P107">
        <v>7.66</v>
      </c>
    </row>
    <row r="108" spans="2:16" x14ac:dyDescent="0.25">
      <c r="B108" s="12" t="s">
        <v>14</v>
      </c>
      <c r="C108" t="s">
        <v>33</v>
      </c>
      <c r="D108" t="s">
        <v>245</v>
      </c>
      <c r="E108">
        <f>_xll.RtGet("IDN",D108,"Ask")</f>
        <v>0.499</v>
      </c>
      <c r="F108">
        <f>_xll.RtGet("IDN",D108,"Bid")</f>
        <v>0.45900000000000002</v>
      </c>
      <c r="G108">
        <f t="shared" ref="G108:G111" si="19">(E108+F108)/2</f>
        <v>0.47899999999999998</v>
      </c>
      <c r="H108">
        <v>1</v>
      </c>
      <c r="I108">
        <v>1</v>
      </c>
      <c r="J108">
        <v>1</v>
      </c>
      <c r="K108">
        <v>1</v>
      </c>
      <c r="L108" t="s">
        <v>62</v>
      </c>
      <c r="M108" t="str">
        <f t="shared" ref="M108:M111" si="20">B$2</f>
        <v>USD</v>
      </c>
      <c r="N108" s="12" t="s">
        <v>10</v>
      </c>
      <c r="O108" s="16">
        <f>_xll.RHistory(D108,".Timestamp;.Close","START:"&amp;$O$3&amp;" NBROWS:1 INTERVAL:1D",,"SORT:ASC TSREPEAT:NO")</f>
        <v>34705</v>
      </c>
      <c r="P108">
        <v>7.89</v>
      </c>
    </row>
    <row r="109" spans="2:16" x14ac:dyDescent="0.25">
      <c r="B109" s="12" t="s">
        <v>15</v>
      </c>
      <c r="C109" t="s">
        <v>33</v>
      </c>
      <c r="D109" t="s">
        <v>246</v>
      </c>
      <c r="E109">
        <f>_xll.RtGet("IDN",D109,"Ask")</f>
        <v>0.46300000000000002</v>
      </c>
      <c r="F109">
        <f>_xll.RtGet("IDN",D109,"Bid")</f>
        <v>0.42299999999999999</v>
      </c>
      <c r="G109">
        <f t="shared" si="19"/>
        <v>0.443</v>
      </c>
      <c r="H109">
        <v>1</v>
      </c>
      <c r="I109">
        <v>1</v>
      </c>
      <c r="J109">
        <v>1</v>
      </c>
      <c r="K109">
        <v>1</v>
      </c>
      <c r="L109" t="s">
        <v>62</v>
      </c>
      <c r="M109" t="str">
        <f t="shared" si="20"/>
        <v>USD</v>
      </c>
      <c r="N109" s="12" t="s">
        <v>10</v>
      </c>
      <c r="O109" s="16">
        <f>_xll.RHistory(D109,".Timestamp;.Close","START:"&amp;$O$3&amp;" NBROWS:1 INTERVAL:1D",,"SORT:ASC TSREPEAT:NO")</f>
        <v>34705</v>
      </c>
      <c r="P109">
        <v>8.6999999999999993</v>
      </c>
    </row>
    <row r="110" spans="2:16" x14ac:dyDescent="0.25">
      <c r="B110" s="12" t="s">
        <v>16</v>
      </c>
      <c r="C110" t="s">
        <v>33</v>
      </c>
      <c r="D110" t="s">
        <v>247</v>
      </c>
      <c r="E110">
        <f>_xll.RtGet("IDN",D110,"Ask")</f>
        <v>0.437</v>
      </c>
      <c r="F110">
        <f>_xll.RtGet("IDN",D110,"Bid")</f>
        <v>0.39700000000000002</v>
      </c>
      <c r="G110">
        <f t="shared" si="19"/>
        <v>0.41700000000000004</v>
      </c>
      <c r="H110">
        <v>1</v>
      </c>
      <c r="I110">
        <v>1</v>
      </c>
      <c r="J110">
        <v>1</v>
      </c>
      <c r="K110">
        <v>1</v>
      </c>
      <c r="L110" t="s">
        <v>62</v>
      </c>
      <c r="M110" t="str">
        <f t="shared" si="20"/>
        <v>USD</v>
      </c>
      <c r="N110" s="12" t="s">
        <v>10</v>
      </c>
      <c r="O110" s="16">
        <f>_xll.RHistory(D110,".Timestamp;.Close","START:"&amp;$O$3&amp;" NBROWS:1 INTERVAL:1D",,"SORT:ASC TSREPEAT:NO")</f>
        <v>34705</v>
      </c>
      <c r="P110">
        <v>8.18</v>
      </c>
    </row>
    <row r="111" spans="2:16" x14ac:dyDescent="0.25">
      <c r="B111" s="12" t="s">
        <v>37</v>
      </c>
      <c r="C111" t="s">
        <v>33</v>
      </c>
      <c r="D111" t="s">
        <v>248</v>
      </c>
      <c r="E111">
        <f>_xll.RtGet("IDN",D111,"Ask")</f>
        <v>0.4</v>
      </c>
      <c r="F111">
        <f>_xll.RtGet("IDN",D111,"Bid")</f>
        <v>0.36</v>
      </c>
      <c r="G111">
        <f t="shared" si="19"/>
        <v>0.38</v>
      </c>
      <c r="H111">
        <v>1</v>
      </c>
      <c r="I111">
        <v>1</v>
      </c>
      <c r="J111">
        <v>1</v>
      </c>
      <c r="K111">
        <v>1</v>
      </c>
      <c r="L111" t="s">
        <v>62</v>
      </c>
      <c r="M111" t="str">
        <f t="shared" si="20"/>
        <v>USD</v>
      </c>
      <c r="N111" s="12" t="s">
        <v>10</v>
      </c>
      <c r="O111" s="16">
        <f>_xll.RHistory(D111,".Timestamp;.Close","START:"&amp;$O$3&amp;" NBROWS:1 INTERVAL:1D",,"SORT:ASC TSREPEAT:NO")</f>
        <v>34705</v>
      </c>
      <c r="P111">
        <v>8.39</v>
      </c>
    </row>
    <row r="112" spans="2:16" x14ac:dyDescent="0.25">
      <c r="B112" s="12" t="s">
        <v>39</v>
      </c>
      <c r="C112" t="s">
        <v>33</v>
      </c>
      <c r="D112" t="s">
        <v>249</v>
      </c>
      <c r="E112">
        <f>_xll.RtGet("IDN",D112,"Ask")</f>
        <v>0.372</v>
      </c>
      <c r="F112">
        <f>_xll.RtGet("IDN",D112,"Bid")</f>
        <v>0.33200000000000002</v>
      </c>
      <c r="G112">
        <f t="shared" ref="G112" si="21">(E112+F112)/2</f>
        <v>0.35199999999999998</v>
      </c>
      <c r="H112">
        <v>1</v>
      </c>
      <c r="I112">
        <v>1</v>
      </c>
      <c r="J112">
        <v>1</v>
      </c>
      <c r="K112">
        <v>1</v>
      </c>
      <c r="L112" t="s">
        <v>62</v>
      </c>
      <c r="M112" t="str">
        <f t="shared" ref="M112" si="22">B$2</f>
        <v>USD</v>
      </c>
      <c r="N112" s="12" t="s">
        <v>10</v>
      </c>
      <c r="O112" s="16">
        <f>_xll.RHistory(D112,".Timestamp;.Close","START:"&amp;$O$3&amp;" NBROWS:1 INTERVAL:1D",,"SORT:ASC TSREPEAT:NO")</f>
        <v>34705</v>
      </c>
      <c r="P112">
        <v>8.2899999999999991</v>
      </c>
    </row>
    <row r="113" spans="2:16" x14ac:dyDescent="0.25">
      <c r="B113" s="12" t="s">
        <v>37</v>
      </c>
      <c r="C113" t="s">
        <v>33</v>
      </c>
      <c r="D113" t="s">
        <v>76</v>
      </c>
      <c r="E113">
        <f>_xll.RtGet("IDN",D113,"Ask")</f>
        <v>0.27500000000000002</v>
      </c>
      <c r="F113">
        <f>_xll.RtGet("IDN",D113,"Bid")</f>
        <v>0.255</v>
      </c>
      <c r="G113">
        <f t="shared" si="12"/>
        <v>0.26500000000000001</v>
      </c>
      <c r="H113">
        <v>1</v>
      </c>
      <c r="I113">
        <v>1</v>
      </c>
      <c r="J113">
        <v>1</v>
      </c>
      <c r="K113">
        <v>1</v>
      </c>
      <c r="L113" t="s">
        <v>62</v>
      </c>
      <c r="M113" t="str">
        <f t="shared" si="3"/>
        <v>USD</v>
      </c>
      <c r="N113" s="12" t="s">
        <v>7</v>
      </c>
      <c r="O113" s="16">
        <f>_xll.RHistory(D113,".Timestamp;.Close","START:"&amp;$O$3&amp;" NBROWS:1 INTERVAL:1D",,"SORT:ASC TSREPEAT:NO")</f>
        <v>34705</v>
      </c>
      <c r="P113">
        <v>8.24</v>
      </c>
    </row>
    <row r="114" spans="2:16" x14ac:dyDescent="0.25">
      <c r="B114" s="12" t="s">
        <v>39</v>
      </c>
      <c r="C114" t="s">
        <v>33</v>
      </c>
      <c r="D114" t="s">
        <v>77</v>
      </c>
      <c r="E114">
        <f>_xll.RtGet("IDN",D114,"Ask")</f>
        <v>0.28300000000000003</v>
      </c>
      <c r="F114">
        <f>_xll.RtGet("IDN",D114,"Bid")</f>
        <v>0.26300000000000001</v>
      </c>
      <c r="G114">
        <f t="shared" si="12"/>
        <v>0.27300000000000002</v>
      </c>
      <c r="H114">
        <v>1</v>
      </c>
      <c r="I114">
        <v>1</v>
      </c>
      <c r="J114">
        <v>1</v>
      </c>
      <c r="K114">
        <v>1</v>
      </c>
      <c r="L114" t="s">
        <v>62</v>
      </c>
      <c r="M114" t="str">
        <f t="shared" si="3"/>
        <v>USD</v>
      </c>
      <c r="N114" s="12" t="s">
        <v>7</v>
      </c>
      <c r="O114" s="16">
        <f>_xll.RHistory(D114,".Timestamp;.Close","START:"&amp;$O$3&amp;" NBROWS:1 INTERVAL:1D",,"SORT:ASC TSREPEAT:NO")</f>
        <v>34705</v>
      </c>
      <c r="P114">
        <v>8.19</v>
      </c>
    </row>
    <row r="115" spans="2:16" x14ac:dyDescent="0.25">
      <c r="B115" s="12" t="s">
        <v>41</v>
      </c>
      <c r="C115" t="s">
        <v>33</v>
      </c>
      <c r="D115" t="s">
        <v>78</v>
      </c>
      <c r="E115">
        <f>_xll.RtGet("IDN",D115,"Ask")</f>
        <v>0.28300000000000003</v>
      </c>
      <c r="F115">
        <f>_xll.RtGet("IDN",D115,"Bid")</f>
        <v>0.26300000000000001</v>
      </c>
      <c r="G115">
        <f t="shared" si="12"/>
        <v>0.27300000000000002</v>
      </c>
      <c r="H115">
        <v>1</v>
      </c>
      <c r="I115">
        <v>1</v>
      </c>
      <c r="J115">
        <v>1</v>
      </c>
      <c r="K115">
        <v>1</v>
      </c>
      <c r="L115" t="s">
        <v>62</v>
      </c>
      <c r="M115" t="str">
        <f t="shared" si="3"/>
        <v>USD</v>
      </c>
      <c r="N115" s="12" t="s">
        <v>7</v>
      </c>
      <c r="O115" s="16">
        <f>_xll.RHistory(D115,".Timestamp;.Close","START:"&amp;$O$3&amp;" NBROWS:1 INTERVAL:1D",,"SORT:ASC TSREPEAT:NO")</f>
        <v>34705</v>
      </c>
      <c r="P115">
        <v>8.14</v>
      </c>
    </row>
    <row r="116" spans="2:16" x14ac:dyDescent="0.25">
      <c r="B116" s="12" t="s">
        <v>17</v>
      </c>
      <c r="C116" t="s">
        <v>33</v>
      </c>
      <c r="D116" t="s">
        <v>250</v>
      </c>
      <c r="E116">
        <f>_xll.RtGet("IDN",D116,"Ask")</f>
        <v>0.38600000000000001</v>
      </c>
      <c r="F116">
        <f>_xll.RtGet("IDN",D116,"Bid")</f>
        <v>0.34600000000000003</v>
      </c>
      <c r="G116">
        <f t="shared" ref="G116" si="23">(E116+F116)/2</f>
        <v>0.36599999999999999</v>
      </c>
      <c r="H116">
        <v>1</v>
      </c>
      <c r="I116">
        <v>1</v>
      </c>
      <c r="J116">
        <v>1</v>
      </c>
      <c r="K116">
        <v>1</v>
      </c>
      <c r="L116" t="s">
        <v>62</v>
      </c>
      <c r="M116" t="str">
        <f t="shared" ref="M116" si="24">B$2</f>
        <v>USD</v>
      </c>
      <c r="N116" s="12" t="s">
        <v>10</v>
      </c>
      <c r="O116" s="16">
        <f>_xll.RHistory(D116,".Timestamp;.Close","START:"&amp;$O$3&amp;" NBROWS:1 INTERVAL:1D",,"SORT:ASC TSREPEAT:NO")</f>
        <v>34705</v>
      </c>
      <c r="P116">
        <v>8.2100000000000009</v>
      </c>
    </row>
    <row r="117" spans="2:16" x14ac:dyDescent="0.25">
      <c r="B117" s="12" t="s">
        <v>16</v>
      </c>
      <c r="C117" t="s">
        <v>3</v>
      </c>
      <c r="D117" t="s">
        <v>452</v>
      </c>
      <c r="E117">
        <f>_xll.RtGet("IDN",D117,"Ask")</f>
        <v>0.629</v>
      </c>
      <c r="F117">
        <f>_xll.RtGet("IDN",D117,"Bid")</f>
        <v>0.60899999999999999</v>
      </c>
      <c r="G117">
        <f>_xll.RtGet("IDN",D117,"GEN_VAL4")</f>
        <v>0.61899999999999999</v>
      </c>
      <c r="H117">
        <v>1</v>
      </c>
      <c r="I117">
        <v>1</v>
      </c>
      <c r="J117">
        <v>1</v>
      </c>
      <c r="K117">
        <v>1</v>
      </c>
      <c r="L117" t="s">
        <v>62</v>
      </c>
      <c r="M117" t="str">
        <f t="shared" si="3"/>
        <v>USD</v>
      </c>
      <c r="N117" s="12" t="s">
        <v>7</v>
      </c>
      <c r="O117" s="16">
        <f>_xll.RHistory(D117,".Timestamp;.Close","START:"&amp;$O$3&amp;" NBROWS:1 INTERVAL:1D",,"SORT:ASC TSREPEAT:NO")</f>
        <v>35072</v>
      </c>
      <c r="P117">
        <v>5.33</v>
      </c>
    </row>
    <row r="118" spans="2:16" x14ac:dyDescent="0.25">
      <c r="B118" s="12" t="s">
        <v>17</v>
      </c>
      <c r="C118" t="s">
        <v>3</v>
      </c>
      <c r="D118" t="s">
        <v>453</v>
      </c>
      <c r="E118">
        <f>_xll.RtGet("IDN",D118,"Ask")</f>
        <v>0.48300000000000004</v>
      </c>
      <c r="F118">
        <f>_xll.RtGet("IDN",D118,"Bid")</f>
        <v>0.44400000000000001</v>
      </c>
      <c r="G118">
        <f>_xll.RtGet("IDN",D118,"GEN_VAL4")</f>
        <v>0.46350000000000002</v>
      </c>
      <c r="H118">
        <v>1</v>
      </c>
      <c r="I118">
        <v>1</v>
      </c>
      <c r="J118">
        <v>1</v>
      </c>
      <c r="K118">
        <v>1</v>
      </c>
      <c r="L118" t="s">
        <v>62</v>
      </c>
      <c r="M118" t="str">
        <f t="shared" si="3"/>
        <v>USD</v>
      </c>
      <c r="N118" s="12" t="s">
        <v>7</v>
      </c>
      <c r="O118" s="16">
        <f>_xll.RHistory(D118,".Timestamp;.Close","START:"&amp;$O$3&amp;" NBROWS:1 INTERVAL:1D",,"SORT:ASC TSREPEAT:NO")</f>
        <v>32875</v>
      </c>
      <c r="P118">
        <v>8.3699999999999992</v>
      </c>
    </row>
    <row r="119" spans="2:16" x14ac:dyDescent="0.25">
      <c r="B119" s="12" t="s">
        <v>18</v>
      </c>
      <c r="C119" t="s">
        <v>3</v>
      </c>
      <c r="D119" t="s">
        <v>454</v>
      </c>
      <c r="E119">
        <f>_xll.RtGet("IDN",D119,"Ask")</f>
        <v>0.42760000000000004</v>
      </c>
      <c r="F119">
        <f>_xll.RtGet("IDN",D119,"Bid")</f>
        <v>0.42260000000000003</v>
      </c>
      <c r="G119">
        <f>_xll.RtGet("IDN",D119,"GEN_VAL4")</f>
        <v>0.42510000000000003</v>
      </c>
      <c r="H119">
        <v>1</v>
      </c>
      <c r="I119">
        <v>1</v>
      </c>
      <c r="J119">
        <v>1</v>
      </c>
      <c r="K119">
        <v>1</v>
      </c>
      <c r="L119" t="s">
        <v>62</v>
      </c>
      <c r="M119" t="str">
        <f t="shared" si="3"/>
        <v>USD</v>
      </c>
      <c r="N119" s="12" t="s">
        <v>7</v>
      </c>
      <c r="O119" s="16">
        <f>_xll.RHistory(D119,".Timestamp;.Close","START:"&amp;$O$3&amp;" NBROWS:1 INTERVAL:1D",,"SORT:ASC TSREPEAT:NO")</f>
        <v>32875</v>
      </c>
      <c r="P119">
        <v>8.52</v>
      </c>
    </row>
    <row r="120" spans="2:16" x14ac:dyDescent="0.25">
      <c r="B120" s="12" t="s">
        <v>19</v>
      </c>
      <c r="C120" t="s">
        <v>3</v>
      </c>
      <c r="D120" t="s">
        <v>455</v>
      </c>
      <c r="E120">
        <f>_xll.RtGet("IDN",D120,"Ask")</f>
        <v>0.45130000000000003</v>
      </c>
      <c r="F120">
        <f>_xll.RtGet("IDN",D120,"Bid")</f>
        <v>0.44600000000000001</v>
      </c>
      <c r="G120">
        <f>_xll.RtGet("IDN",D120,"GEN_VAL4")</f>
        <v>0.4486</v>
      </c>
      <c r="H120">
        <v>1</v>
      </c>
      <c r="I120">
        <v>1</v>
      </c>
      <c r="J120">
        <v>1</v>
      </c>
      <c r="K120">
        <v>1</v>
      </c>
      <c r="L120" t="s">
        <v>62</v>
      </c>
      <c r="M120" t="str">
        <f t="shared" si="3"/>
        <v>USD</v>
      </c>
      <c r="N120" s="12" t="s">
        <v>7</v>
      </c>
      <c r="O120" s="16">
        <f>_xll.RHistory(D120,".Timestamp;.Close","START:"&amp;$O$3&amp;" NBROWS:1 INTERVAL:1D",,"SORT:ASC TSREPEAT:NO")</f>
        <v>32875</v>
      </c>
      <c r="P120">
        <v>8.6199999999999992</v>
      </c>
    </row>
    <row r="121" spans="2:16" x14ac:dyDescent="0.25">
      <c r="B121" s="12" t="s">
        <v>20</v>
      </c>
      <c r="C121" t="s">
        <v>3</v>
      </c>
      <c r="D121" t="s">
        <v>456</v>
      </c>
      <c r="E121">
        <f>_xll.RtGet("IDN",D121,"Ask")</f>
        <v>0.49320000000000003</v>
      </c>
      <c r="F121">
        <f>_xll.RtGet("IDN",D121,"Bid")</f>
        <v>0.48770000000000002</v>
      </c>
      <c r="G121">
        <f>_xll.RtGet("IDN",D121,"GEN_VAL4")</f>
        <v>0.49050000000000005</v>
      </c>
      <c r="H121">
        <v>1</v>
      </c>
      <c r="I121">
        <v>1</v>
      </c>
      <c r="J121">
        <v>1</v>
      </c>
      <c r="K121">
        <v>1</v>
      </c>
      <c r="L121" t="s">
        <v>62</v>
      </c>
      <c r="M121" t="str">
        <f t="shared" si="3"/>
        <v>USD</v>
      </c>
      <c r="N121" s="12" t="s">
        <v>7</v>
      </c>
      <c r="O121" s="16">
        <f>_xll.RHistory(D121,".Timestamp;.Close","START:"&amp;$O$3&amp;" NBROWS:1 INTERVAL:1D",,"SORT:ASC TSREPEAT:NO")</f>
        <v>32875</v>
      </c>
      <c r="P121">
        <v>8.68</v>
      </c>
    </row>
    <row r="122" spans="2:16" x14ac:dyDescent="0.25">
      <c r="B122" s="12" t="s">
        <v>21</v>
      </c>
      <c r="C122" t="s">
        <v>3</v>
      </c>
      <c r="D122" t="s">
        <v>457</v>
      </c>
      <c r="E122">
        <f>_xll.RtGet("IDN",D122,"Ask")</f>
        <v>0.53149999999999997</v>
      </c>
      <c r="F122">
        <f>_xll.RtGet("IDN",D122,"Bid")</f>
        <v>0.52650000000000008</v>
      </c>
      <c r="G122">
        <f>_xll.RtGet("IDN",D122,"GEN_VAL4")</f>
        <v>0.52900000000000003</v>
      </c>
      <c r="H122">
        <v>1</v>
      </c>
      <c r="I122">
        <v>1</v>
      </c>
      <c r="J122">
        <v>1</v>
      </c>
      <c r="K122">
        <v>1</v>
      </c>
      <c r="L122" t="s">
        <v>62</v>
      </c>
      <c r="M122" t="str">
        <f t="shared" si="3"/>
        <v>USD</v>
      </c>
      <c r="N122" s="12" t="s">
        <v>7</v>
      </c>
      <c r="O122" s="16">
        <f>_xll.RHistory(D122,".Timestamp;.Close","START:"&amp;$O$3&amp;" NBROWS:1 INTERVAL:1D",,"SORT:ASC TSREPEAT:NO")</f>
        <v>35298</v>
      </c>
      <c r="P122">
        <v>6.73</v>
      </c>
    </row>
    <row r="123" spans="2:16" x14ac:dyDescent="0.25">
      <c r="B123" s="12" t="s">
        <v>22</v>
      </c>
      <c r="C123" t="s">
        <v>3</v>
      </c>
      <c r="D123" t="s">
        <v>458</v>
      </c>
      <c r="E123">
        <f>_xll.RtGet("IDN",D123,"Ask")</f>
        <v>0.59599999999999997</v>
      </c>
      <c r="F123">
        <f>_xll.RtGet("IDN",D123,"Bid")</f>
        <v>0.57600000000000007</v>
      </c>
      <c r="G123">
        <f>_xll.RtGet("IDN",D123,"GEN_VAL4")</f>
        <v>0.58600000000000008</v>
      </c>
      <c r="H123">
        <v>1</v>
      </c>
      <c r="I123">
        <v>1</v>
      </c>
      <c r="J123">
        <v>1</v>
      </c>
      <c r="K123">
        <v>1</v>
      </c>
      <c r="L123" t="s">
        <v>62</v>
      </c>
      <c r="M123" t="str">
        <f t="shared" si="3"/>
        <v>USD</v>
      </c>
      <c r="N123" s="12" t="s">
        <v>7</v>
      </c>
      <c r="O123" s="16">
        <f>_xll.RHistory(D123,".Timestamp;.Close","START:"&amp;$O$3&amp;" NBROWS:1 INTERVAL:1D",,"SORT:ASC TSREPEAT:NO")</f>
        <v>32875</v>
      </c>
      <c r="P123">
        <v>8.84</v>
      </c>
    </row>
    <row r="124" spans="2:16" x14ac:dyDescent="0.25">
      <c r="B124" s="12" t="s">
        <v>23</v>
      </c>
      <c r="C124" t="s">
        <v>3</v>
      </c>
      <c r="D124" t="s">
        <v>459</v>
      </c>
      <c r="E124">
        <f>_xll.RtGet("IDN",D124,"Ask")</f>
        <v>0.625</v>
      </c>
      <c r="F124">
        <f>_xll.RtGet("IDN",D124,"Bid")</f>
        <v>0.60499999999999998</v>
      </c>
      <c r="G124">
        <f>_xll.RtGet("IDN",D124,"GEN_VAL4")</f>
        <v>0.61499999999999999</v>
      </c>
      <c r="H124">
        <v>1</v>
      </c>
      <c r="I124">
        <v>1</v>
      </c>
      <c r="J124">
        <v>1</v>
      </c>
      <c r="K124">
        <v>1</v>
      </c>
      <c r="L124" t="s">
        <v>62</v>
      </c>
      <c r="M124" t="str">
        <f t="shared" si="3"/>
        <v>USD</v>
      </c>
      <c r="N124" s="12" t="s">
        <v>7</v>
      </c>
      <c r="O124" s="16">
        <f>_xll.RHistory(D124,".Timestamp;.Close","START:"&amp;$O$3&amp;" NBROWS:1 INTERVAL:1D",,"SORT:ASC TSREPEAT:NO")</f>
        <v>35298</v>
      </c>
      <c r="P124">
        <v>6.83</v>
      </c>
    </row>
    <row r="125" spans="2:16" x14ac:dyDescent="0.25">
      <c r="B125" s="12" t="s">
        <v>24</v>
      </c>
      <c r="C125" t="s">
        <v>3</v>
      </c>
      <c r="D125" t="s">
        <v>460</v>
      </c>
      <c r="E125">
        <f>_xll.RtGet("IDN",D125,"Ask")</f>
        <v>0.65900000000000003</v>
      </c>
      <c r="F125">
        <f>_xll.RtGet("IDN",D125,"Bid")</f>
        <v>0.63900000000000001</v>
      </c>
      <c r="G125">
        <f>_xll.RtGet("IDN",D125,"GEN_VAL4")</f>
        <v>0.64900000000000002</v>
      </c>
      <c r="H125">
        <v>1</v>
      </c>
      <c r="I125">
        <v>1</v>
      </c>
      <c r="J125">
        <v>1</v>
      </c>
      <c r="K125">
        <v>1</v>
      </c>
      <c r="L125" t="s">
        <v>62</v>
      </c>
      <c r="M125" t="str">
        <f t="shared" si="3"/>
        <v>USD</v>
      </c>
      <c r="N125" s="12" t="s">
        <v>7</v>
      </c>
      <c r="O125" s="16">
        <f>_xll.RHistory(D125,".Timestamp;.Close","START:"&amp;$O$3&amp;" NBROWS:1 INTERVAL:1D",,"SORT:ASC TSREPEAT:NO")</f>
        <v>35299</v>
      </c>
      <c r="P125">
        <v>6.95</v>
      </c>
    </row>
    <row r="126" spans="2:16" x14ac:dyDescent="0.25">
      <c r="B126" s="12" t="s">
        <v>25</v>
      </c>
      <c r="C126" t="s">
        <v>3</v>
      </c>
      <c r="D126" t="s">
        <v>461</v>
      </c>
      <c r="E126">
        <f>_xll.RtGet("IDN",D126,"Ask")</f>
        <v>0.68800000000000006</v>
      </c>
      <c r="F126">
        <f>_xll.RtGet("IDN",D126,"Bid")</f>
        <v>0.64900000000000002</v>
      </c>
      <c r="G126">
        <f>_xll.RtGet("IDN",D126,"GEN_VAL4")</f>
        <v>0.66849999999999998</v>
      </c>
      <c r="H126">
        <v>1</v>
      </c>
      <c r="I126">
        <v>1</v>
      </c>
      <c r="J126">
        <v>1</v>
      </c>
      <c r="K126">
        <v>1</v>
      </c>
      <c r="L126" t="s">
        <v>62</v>
      </c>
      <c r="M126" t="str">
        <f t="shared" si="3"/>
        <v>USD</v>
      </c>
      <c r="N126" s="12" t="s">
        <v>7</v>
      </c>
      <c r="O126" s="16">
        <f>_xll.RHistory(D126,".Timestamp;.Close","START:"&amp;$O$3&amp;" NBROWS:1 INTERVAL:1D",,"SORT:ASC TSREPEAT:NO")</f>
        <v>32875</v>
      </c>
      <c r="P126">
        <v>8.86</v>
      </c>
    </row>
    <row r="127" spans="2:16" x14ac:dyDescent="0.25">
      <c r="B127" s="12" t="s">
        <v>26</v>
      </c>
      <c r="C127" t="s">
        <v>3</v>
      </c>
      <c r="D127" t="s">
        <v>462</v>
      </c>
      <c r="E127">
        <f>_xll.RtGet("IDN",D127,"Ask")</f>
        <v>0.73299999999999998</v>
      </c>
      <c r="F127">
        <f>_xll.RtGet("IDN",D127,"Bid")</f>
        <v>0.69300000000000006</v>
      </c>
      <c r="G127">
        <f>_xll.RtGet("IDN",D127,"GEN_VAL4")</f>
        <v>0.71300000000000008</v>
      </c>
      <c r="H127">
        <v>1</v>
      </c>
      <c r="I127">
        <v>1</v>
      </c>
      <c r="J127">
        <v>1</v>
      </c>
      <c r="K127">
        <v>1</v>
      </c>
      <c r="L127" t="s">
        <v>62</v>
      </c>
      <c r="M127" t="str">
        <f t="shared" si="3"/>
        <v>USD</v>
      </c>
      <c r="N127" s="12" t="s">
        <v>7</v>
      </c>
      <c r="O127" s="16">
        <f>_xll.RHistory(D127,".Timestamp;.Close","START:"&amp;$O$3&amp;" NBROWS:1 INTERVAL:1D",,"SORT:ASC TSREPEAT:NO")</f>
        <v>35648</v>
      </c>
      <c r="P127">
        <v>6.23</v>
      </c>
    </row>
    <row r="128" spans="2:16" x14ac:dyDescent="0.25">
      <c r="B128" s="12" t="s">
        <v>27</v>
      </c>
      <c r="C128" t="s">
        <v>3</v>
      </c>
      <c r="D128" t="s">
        <v>463</v>
      </c>
      <c r="E128">
        <f>_xll.RtGet("IDN",D128,"Ask")</f>
        <v>0.78600000000000003</v>
      </c>
      <c r="F128">
        <f>_xll.RtGet("IDN",D128,"Bid")</f>
        <v>0.746</v>
      </c>
      <c r="G128">
        <f>_xll.RtGet("IDN",D128,"GEN_VAL4")</f>
        <v>0.76600000000000001</v>
      </c>
      <c r="H128">
        <v>1</v>
      </c>
      <c r="I128">
        <v>1</v>
      </c>
      <c r="J128">
        <v>1</v>
      </c>
      <c r="K128">
        <v>1</v>
      </c>
      <c r="L128" t="s">
        <v>62</v>
      </c>
      <c r="M128" t="str">
        <f t="shared" si="3"/>
        <v>USD</v>
      </c>
      <c r="N128" s="12" t="s">
        <v>7</v>
      </c>
      <c r="O128" s="16">
        <f>_xll.RHistory(D128,".Timestamp;.Close","START:"&amp;$O$3&amp;" NBROWS:1 INTERVAL:1D",,"SORT:ASC TSREPEAT:NO")</f>
        <v>35648</v>
      </c>
      <c r="P128">
        <v>6.75</v>
      </c>
    </row>
    <row r="129" spans="2:16" x14ac:dyDescent="0.25">
      <c r="B129" s="12" t="s">
        <v>28</v>
      </c>
      <c r="C129" t="s">
        <v>3</v>
      </c>
      <c r="D129" t="s">
        <v>464</v>
      </c>
      <c r="E129">
        <f>_xll.RtGet("IDN",D129,"Ask")</f>
        <v>0.83300000000000007</v>
      </c>
      <c r="F129">
        <f>_xll.RtGet("IDN",D129,"Bid")</f>
        <v>0.81300000000000006</v>
      </c>
      <c r="G129">
        <f>_xll.RtGet("IDN",D129,"GEN_VAL4")</f>
        <v>0.82300000000000006</v>
      </c>
      <c r="H129">
        <v>1</v>
      </c>
      <c r="I129">
        <v>1</v>
      </c>
      <c r="J129">
        <v>1</v>
      </c>
      <c r="K129">
        <v>1</v>
      </c>
      <c r="L129" t="s">
        <v>62</v>
      </c>
      <c r="M129" t="str">
        <f t="shared" si="3"/>
        <v>USD</v>
      </c>
      <c r="N129" s="12" t="s">
        <v>7</v>
      </c>
      <c r="O129" s="16">
        <f>_xll.RHistory(D129,".Timestamp;.Close","START:"&amp;$O$3&amp;" NBROWS:1 INTERVAL:1D",,"SORT:ASC TSREPEAT:NO")</f>
        <v>35648</v>
      </c>
      <c r="P129">
        <v>6.56</v>
      </c>
    </row>
    <row r="130" spans="2:16" x14ac:dyDescent="0.25">
      <c r="B130" s="12" t="s">
        <v>29</v>
      </c>
      <c r="C130" t="s">
        <v>3</v>
      </c>
      <c r="D130" t="s">
        <v>465</v>
      </c>
      <c r="E130">
        <f>_xll.RtGet("IDN",D130,"Ask")</f>
        <v>0.86440000000000006</v>
      </c>
      <c r="F130">
        <f>_xll.RtGet("IDN",D130,"Bid")</f>
        <v>0.82480000000000009</v>
      </c>
      <c r="G130">
        <f>_xll.RtGet("IDN",D130,"GEN_VAL4")</f>
        <v>0.84460000000000002</v>
      </c>
      <c r="H130">
        <v>1</v>
      </c>
      <c r="I130">
        <v>1</v>
      </c>
      <c r="J130">
        <v>1</v>
      </c>
      <c r="K130">
        <v>1</v>
      </c>
      <c r="L130" t="s">
        <v>62</v>
      </c>
      <c r="M130" t="str">
        <f t="shared" si="3"/>
        <v>USD</v>
      </c>
      <c r="N130" s="12" t="s">
        <v>7</v>
      </c>
      <c r="O130" s="16">
        <f>_xll.RHistory(D130,".Timestamp;.Close","START:"&amp;$O$3&amp;" NBROWS:1 INTERVAL:1D",,"SORT:ASC TSREPEAT:NO")</f>
        <v>35648</v>
      </c>
      <c r="P130">
        <v>6.69</v>
      </c>
    </row>
    <row r="131" spans="2:16" x14ac:dyDescent="0.25">
      <c r="B131" s="12" t="s">
        <v>30</v>
      </c>
      <c r="C131" t="s">
        <v>3</v>
      </c>
      <c r="D131" t="s">
        <v>466</v>
      </c>
      <c r="E131">
        <f>_xll.RtGet("IDN",D131,"Ask")</f>
        <v>0.8619</v>
      </c>
      <c r="F131">
        <f>_xll.RtGet("IDN",D131,"Bid")</f>
        <v>0.82230000000000003</v>
      </c>
      <c r="G131">
        <f>_xll.RtGet("IDN",D131,"GEN_VAL4")</f>
        <v>0.84210000000000007</v>
      </c>
      <c r="H131">
        <v>1</v>
      </c>
      <c r="I131">
        <v>1</v>
      </c>
      <c r="J131">
        <v>1</v>
      </c>
      <c r="K131">
        <v>1</v>
      </c>
      <c r="L131" t="s">
        <v>62</v>
      </c>
      <c r="M131" t="str">
        <f t="shared" si="3"/>
        <v>USD</v>
      </c>
      <c r="N131" s="12" t="s">
        <v>7</v>
      </c>
      <c r="O131" s="16">
        <f>_xll.RHistory(D131,".Timestamp;.Close","START:"&amp;$O$3&amp;" NBROWS:1 INTERVAL:1D",,"SORT:ASC TSREPEAT:NO")</f>
        <v>35648</v>
      </c>
      <c r="P131">
        <v>6.82</v>
      </c>
    </row>
    <row r="132" spans="2:16" x14ac:dyDescent="0.25">
      <c r="B132" s="12" t="s">
        <v>145</v>
      </c>
      <c r="C132" t="s">
        <v>3</v>
      </c>
      <c r="D132" t="s">
        <v>467</v>
      </c>
      <c r="E132">
        <f>_xll.RtGet("IDN",D132,"Ask")</f>
        <v>0.82300000000000006</v>
      </c>
      <c r="F132">
        <f>_xll.RtGet("IDN",D132,"Bid")</f>
        <v>0.78400000000000003</v>
      </c>
      <c r="G132">
        <f>_xll.RtGet("IDN",D132,"GEN_VAL4")</f>
        <v>0.80349999999999999</v>
      </c>
      <c r="H132">
        <v>1</v>
      </c>
      <c r="I132">
        <v>1</v>
      </c>
      <c r="J132">
        <v>1</v>
      </c>
      <c r="K132">
        <v>1</v>
      </c>
      <c r="L132" t="s">
        <v>62</v>
      </c>
      <c r="M132" t="str">
        <f t="shared" ref="M132:M133" si="25">B$2</f>
        <v>USD</v>
      </c>
      <c r="N132" s="12" t="s">
        <v>7</v>
      </c>
      <c r="O132" s="16">
        <f>_xll.RHistory(D132,".Timestamp;.Close","START:"&amp;$O$3&amp;" NBROWS:1 INTERVAL:1D",,"SORT:ASC TSREPEAT:NO")</f>
        <v>39245</v>
      </c>
      <c r="P132">
        <v>5.9770000000000003</v>
      </c>
    </row>
    <row r="133" spans="2:16" x14ac:dyDescent="0.25">
      <c r="B133" s="12" t="s">
        <v>146</v>
      </c>
      <c r="C133" t="s">
        <v>3</v>
      </c>
      <c r="D133" t="s">
        <v>468</v>
      </c>
      <c r="E133">
        <f>_xll.RtGet("IDN",D133,"Ask")</f>
        <v>0.73399999999999999</v>
      </c>
      <c r="F133">
        <f>_xll.RtGet("IDN",D133,"Bid")</f>
        <v>0.69500000000000006</v>
      </c>
      <c r="G133">
        <f>_xll.RtGet("IDN",D133,"GEN_VAL4")</f>
        <v>0.71450000000000002</v>
      </c>
      <c r="H133">
        <v>1</v>
      </c>
      <c r="I133">
        <v>1</v>
      </c>
      <c r="J133">
        <v>1</v>
      </c>
      <c r="K133">
        <v>1</v>
      </c>
      <c r="L133" t="s">
        <v>62</v>
      </c>
      <c r="M133" t="str">
        <f t="shared" si="25"/>
        <v>USD</v>
      </c>
      <c r="N133" s="12" t="s">
        <v>7</v>
      </c>
      <c r="O133" s="16">
        <f>_xll.RHistory(D133,".Timestamp;.Close","START:"&amp;$O$3&amp;" NBROWS:1 INTERVAL:1D",,"SORT:ASC TSREPEAT:NO")</f>
        <v>39245</v>
      </c>
      <c r="P133">
        <v>5.9580000000000002</v>
      </c>
    </row>
    <row r="138" spans="2:16" x14ac:dyDescent="0.25">
      <c r="B138" t="s">
        <v>577</v>
      </c>
    </row>
    <row r="139" spans="2:16" x14ac:dyDescent="0.25">
      <c r="B139" t="s">
        <v>5</v>
      </c>
      <c r="C139" t="s">
        <v>1</v>
      </c>
      <c r="D139" t="s">
        <v>439</v>
      </c>
      <c r="E139">
        <f>_xll.RtGet("IDN",D139,"BID")</f>
        <v>0.04</v>
      </c>
      <c r="F139">
        <f>_xll.RtGet("IDN",D139,"ASK")</f>
        <v>0.08</v>
      </c>
      <c r="G139">
        <f>AVERAGE(E139:F139)</f>
        <v>0.06</v>
      </c>
      <c r="H139">
        <v>1</v>
      </c>
      <c r="I139">
        <v>1</v>
      </c>
      <c r="J139">
        <v>1</v>
      </c>
      <c r="K139">
        <v>1</v>
      </c>
      <c r="L139" t="s">
        <v>62</v>
      </c>
      <c r="M139" t="str">
        <f>B$2</f>
        <v>USD</v>
      </c>
      <c r="N139" s="12">
        <v>0</v>
      </c>
      <c r="O139" s="16">
        <f>_xll.RHistory(D139,".Timestamp;.Close","START:"&amp;$O$3&amp;" NBROWS:1 INTERVAL:1D",,"SORT:ASC TSREPEAT:NO")</f>
        <v>37931</v>
      </c>
      <c r="P139">
        <v>1</v>
      </c>
    </row>
    <row r="140" spans="2:16" x14ac:dyDescent="0.25">
      <c r="B140" t="s">
        <v>6</v>
      </c>
      <c r="C140" t="s">
        <v>1</v>
      </c>
      <c r="D140" t="s">
        <v>440</v>
      </c>
      <c r="E140">
        <f>_xll.RtGet("IDN",D140,"BID")</f>
        <v>6.4000000000000001E-2</v>
      </c>
      <c r="F140">
        <f>_xll.RtGet("IDN",D140,"ASK")</f>
        <v>8.4000000000000005E-2</v>
      </c>
      <c r="G140">
        <f t="shared" ref="G140:G151" si="26">AVERAGE(E140:F140)</f>
        <v>7.400000000000001E-2</v>
      </c>
      <c r="H140">
        <v>1</v>
      </c>
      <c r="I140">
        <v>1</v>
      </c>
      <c r="J140">
        <v>1</v>
      </c>
      <c r="K140">
        <v>1</v>
      </c>
      <c r="L140" t="s">
        <v>62</v>
      </c>
      <c r="M140" t="str">
        <f t="shared" ref="M140:M151" si="27">B$2</f>
        <v>USD</v>
      </c>
      <c r="N140" s="12">
        <v>0</v>
      </c>
      <c r="O140" s="16">
        <f>_xll.RHistory(D140,".Timestamp;.Close","START:"&amp;$O$3&amp;" NBROWS:1 INTERVAL:1D",,"SORT:ASC TSREPEAT:NO")</f>
        <v>37948</v>
      </c>
      <c r="P140">
        <v>1</v>
      </c>
    </row>
    <row r="141" spans="2:16" x14ac:dyDescent="0.25">
      <c r="B141" t="s">
        <v>7</v>
      </c>
      <c r="C141" t="s">
        <v>1</v>
      </c>
      <c r="D141" t="s">
        <v>441</v>
      </c>
      <c r="E141">
        <f>_xll.RtGet("IDN",D141,"BID")</f>
        <v>0.05</v>
      </c>
      <c r="F141">
        <f>_xll.RtGet("IDN",D141,"ASK")</f>
        <v>9.0000000000000011E-2</v>
      </c>
      <c r="G141">
        <f t="shared" si="26"/>
        <v>7.0000000000000007E-2</v>
      </c>
      <c r="H141">
        <v>1</v>
      </c>
      <c r="I141">
        <v>1</v>
      </c>
      <c r="J141">
        <v>1</v>
      </c>
      <c r="K141">
        <v>1</v>
      </c>
      <c r="L141" t="s">
        <v>62</v>
      </c>
      <c r="M141" t="str">
        <f t="shared" si="27"/>
        <v>USD</v>
      </c>
      <c r="N141" s="12">
        <v>0</v>
      </c>
      <c r="O141" s="16">
        <f>_xll.RHistory(D141,".Timestamp;.Close","START:"&amp;$O$3&amp;" NBROWS:1 INTERVAL:1D",,"SORT:ASC TSREPEAT:NO")</f>
        <v>37948</v>
      </c>
      <c r="P141">
        <v>1.01</v>
      </c>
    </row>
    <row r="142" spans="2:16" x14ac:dyDescent="0.25">
      <c r="B142" t="s">
        <v>8</v>
      </c>
      <c r="C142" t="s">
        <v>1</v>
      </c>
      <c r="D142" t="s">
        <v>442</v>
      </c>
      <c r="E142">
        <f>_xll.RtGet("IDN",D142,"BID")</f>
        <v>6.3E-2</v>
      </c>
      <c r="F142">
        <f>_xll.RtGet("IDN",D142,"ASK")</f>
        <v>8.3000000000000004E-2</v>
      </c>
      <c r="G142">
        <f t="shared" si="26"/>
        <v>7.3000000000000009E-2</v>
      </c>
      <c r="H142">
        <v>1</v>
      </c>
      <c r="I142">
        <v>1</v>
      </c>
      <c r="J142">
        <v>1</v>
      </c>
      <c r="K142">
        <v>1</v>
      </c>
      <c r="L142" t="s">
        <v>62</v>
      </c>
      <c r="M142" t="str">
        <f t="shared" si="27"/>
        <v>USD</v>
      </c>
      <c r="N142" s="12">
        <v>0</v>
      </c>
      <c r="O142" s="16">
        <f>_xll.RHistory(D142,".Timestamp;.Close","START:"&amp;$O$3&amp;" NBROWS:1 INTERVAL:1D",,"SORT:ASC TSREPEAT:NO")</f>
        <v>37949</v>
      </c>
      <c r="P142">
        <v>1.0325</v>
      </c>
    </row>
    <row r="143" spans="2:16" x14ac:dyDescent="0.25">
      <c r="B143" t="s">
        <v>9</v>
      </c>
      <c r="C143" t="s">
        <v>1</v>
      </c>
      <c r="D143" t="s">
        <v>443</v>
      </c>
      <c r="E143">
        <f>_xll.RtGet("IDN",D143,"BID")</f>
        <v>6.3E-2</v>
      </c>
      <c r="F143">
        <f>_xll.RtGet("IDN",D143,"ASK")</f>
        <v>8.3000000000000004E-2</v>
      </c>
      <c r="G143">
        <f t="shared" si="26"/>
        <v>7.3000000000000009E-2</v>
      </c>
      <c r="H143">
        <v>1</v>
      </c>
      <c r="I143">
        <v>1</v>
      </c>
      <c r="J143">
        <v>1</v>
      </c>
      <c r="K143">
        <v>1</v>
      </c>
      <c r="L143" t="s">
        <v>62</v>
      </c>
      <c r="M143" t="str">
        <f t="shared" si="27"/>
        <v>USD</v>
      </c>
      <c r="N143" s="12">
        <v>0</v>
      </c>
      <c r="O143" s="16">
        <f>_xll.RHistory(D143,".Timestamp;.Close","START:"&amp;$O$3&amp;" NBROWS:1 INTERVAL:1D",,"SORT:ASC TSREPEAT:NO")</f>
        <v>37948</v>
      </c>
      <c r="P143">
        <v>1.0325</v>
      </c>
    </row>
    <row r="144" spans="2:16" x14ac:dyDescent="0.25">
      <c r="B144" t="s">
        <v>10</v>
      </c>
      <c r="C144" t="s">
        <v>1</v>
      </c>
      <c r="D144" t="s">
        <v>444</v>
      </c>
      <c r="E144">
        <f>_xll.RtGet("IDN",D144,"BID")</f>
        <v>6.2E-2</v>
      </c>
      <c r="F144">
        <f>_xll.RtGet("IDN",D144,"ASK")</f>
        <v>8.2000000000000003E-2</v>
      </c>
      <c r="G144">
        <f t="shared" si="26"/>
        <v>7.2000000000000008E-2</v>
      </c>
      <c r="H144">
        <v>1</v>
      </c>
      <c r="I144">
        <v>1</v>
      </c>
      <c r="J144">
        <v>1</v>
      </c>
      <c r="K144">
        <v>1</v>
      </c>
      <c r="L144" t="s">
        <v>62</v>
      </c>
      <c r="M144" t="str">
        <f t="shared" si="27"/>
        <v>USD</v>
      </c>
      <c r="N144" s="12">
        <v>0</v>
      </c>
      <c r="O144" s="16">
        <f>_xll.RHistory(D144,".Timestamp;.Close","START:"&amp;$O$3&amp;" NBROWS:1 INTERVAL:1D",,"SORT:ASC TSREPEAT:NO")</f>
        <v>37948</v>
      </c>
      <c r="P144">
        <v>1.0525</v>
      </c>
    </row>
    <row r="145" spans="2:16" x14ac:dyDescent="0.25">
      <c r="B145" t="s">
        <v>11</v>
      </c>
      <c r="C145" t="s">
        <v>1</v>
      </c>
      <c r="D145" t="s">
        <v>445</v>
      </c>
      <c r="E145">
        <f>_xll.RtGet("IDN",D145,"BID")</f>
        <v>4.5999999999999999E-2</v>
      </c>
      <c r="F145">
        <f>_xll.RtGet("IDN",D145,"ASK")</f>
        <v>9.6000000000000002E-2</v>
      </c>
      <c r="G145">
        <f t="shared" si="26"/>
        <v>7.1000000000000008E-2</v>
      </c>
      <c r="H145">
        <v>1</v>
      </c>
      <c r="I145">
        <v>1</v>
      </c>
      <c r="J145">
        <v>1</v>
      </c>
      <c r="K145">
        <v>1</v>
      </c>
      <c r="L145" t="s">
        <v>62</v>
      </c>
      <c r="M145" t="str">
        <f t="shared" si="27"/>
        <v>USD</v>
      </c>
      <c r="N145" s="12">
        <v>0</v>
      </c>
      <c r="O145" s="16">
        <f>_xll.RHistory(D145,".Timestamp;.Close","START:"&amp;$O$3&amp;" NBROWS:1 INTERVAL:1D",,"SORT:ASC TSREPEAT:NO")</f>
        <v>37949</v>
      </c>
      <c r="P145">
        <v>1.0900000000000001</v>
      </c>
    </row>
    <row r="146" spans="2:16" x14ac:dyDescent="0.25">
      <c r="B146" t="s">
        <v>12</v>
      </c>
      <c r="C146" t="s">
        <v>1</v>
      </c>
      <c r="D146" t="s">
        <v>446</v>
      </c>
      <c r="E146">
        <f>_xll.RtGet("IDN",D146,"BID")</f>
        <v>6.3E-2</v>
      </c>
      <c r="F146">
        <f>_xll.RtGet("IDN",D146,"ASK")</f>
        <v>8.3000000000000004E-2</v>
      </c>
      <c r="G146">
        <f t="shared" si="26"/>
        <v>7.3000000000000009E-2</v>
      </c>
      <c r="H146">
        <v>1</v>
      </c>
      <c r="I146">
        <v>1</v>
      </c>
      <c r="J146">
        <v>1</v>
      </c>
      <c r="K146">
        <v>1</v>
      </c>
      <c r="L146" t="s">
        <v>62</v>
      </c>
      <c r="M146" t="str">
        <f t="shared" si="27"/>
        <v>USD</v>
      </c>
      <c r="N146" s="12">
        <v>0</v>
      </c>
      <c r="O146" s="16">
        <f>_xll.RHistory(D146,".Timestamp;.Close","START:"&amp;$O$3&amp;" NBROWS:1 INTERVAL:1D",,"SORT:ASC TSREPEAT:NO")</f>
        <v>37949</v>
      </c>
      <c r="P146">
        <v>1.1299999999999999</v>
      </c>
    </row>
    <row r="147" spans="2:16" x14ac:dyDescent="0.25">
      <c r="B147" t="s">
        <v>13</v>
      </c>
      <c r="C147" t="s">
        <v>1</v>
      </c>
      <c r="D147" t="s">
        <v>447</v>
      </c>
      <c r="E147">
        <f>_xll.RtGet("IDN",D147,"BID")</f>
        <v>6.3E-2</v>
      </c>
      <c r="F147">
        <f>_xll.RtGet("IDN",D147,"ASK")</f>
        <v>8.3000000000000004E-2</v>
      </c>
      <c r="G147">
        <f t="shared" si="26"/>
        <v>7.3000000000000009E-2</v>
      </c>
      <c r="H147">
        <v>1</v>
      </c>
      <c r="I147">
        <v>1</v>
      </c>
      <c r="J147">
        <v>1</v>
      </c>
      <c r="K147">
        <v>1</v>
      </c>
      <c r="L147" t="s">
        <v>62</v>
      </c>
      <c r="M147" t="str">
        <f t="shared" si="27"/>
        <v>USD</v>
      </c>
      <c r="N147" s="12">
        <v>0</v>
      </c>
      <c r="O147" s="16">
        <f>_xll.RHistory(D147,".Timestamp;.Close","START:"&amp;$O$3&amp;" NBROWS:1 INTERVAL:1D",,"SORT:ASC TSREPEAT:NO")</f>
        <v>37948</v>
      </c>
      <c r="P147">
        <v>1.1499999999999999</v>
      </c>
    </row>
    <row r="148" spans="2:16" x14ac:dyDescent="0.25">
      <c r="B148" t="s">
        <v>14</v>
      </c>
      <c r="C148" t="s">
        <v>1</v>
      </c>
      <c r="D148" t="s">
        <v>448</v>
      </c>
      <c r="E148">
        <f>_xll.RtGet("IDN",D148,"BID")</f>
        <v>4.7E-2</v>
      </c>
      <c r="F148">
        <f>_xll.RtGet("IDN",D148,"ASK")</f>
        <v>9.7000000000000003E-2</v>
      </c>
      <c r="G148">
        <f t="shared" si="26"/>
        <v>7.2000000000000008E-2</v>
      </c>
      <c r="H148">
        <v>1</v>
      </c>
      <c r="I148">
        <v>1</v>
      </c>
      <c r="J148">
        <v>1</v>
      </c>
      <c r="K148">
        <v>1</v>
      </c>
      <c r="L148" t="s">
        <v>62</v>
      </c>
      <c r="M148" t="str">
        <f t="shared" si="27"/>
        <v>USD</v>
      </c>
      <c r="N148" s="12">
        <v>0</v>
      </c>
      <c r="O148" s="16">
        <f>_xll.RHistory(D148,".Timestamp;.Close","START:"&amp;$O$3&amp;" NBROWS:1 INTERVAL:1D",,"SORT:ASC TSREPEAT:NO")</f>
        <v>37949</v>
      </c>
      <c r="P148">
        <v>1.2</v>
      </c>
    </row>
    <row r="149" spans="2:16" x14ac:dyDescent="0.25">
      <c r="B149" t="s">
        <v>15</v>
      </c>
      <c r="C149" t="s">
        <v>1</v>
      </c>
      <c r="D149" t="s">
        <v>449</v>
      </c>
      <c r="E149">
        <f>_xll.RtGet("IDN",D149,"BID")</f>
        <v>6.3E-2</v>
      </c>
      <c r="F149">
        <f>_xll.RtGet("IDN",D149,"ASK")</f>
        <v>8.3000000000000004E-2</v>
      </c>
      <c r="G149">
        <f t="shared" si="26"/>
        <v>7.3000000000000009E-2</v>
      </c>
      <c r="H149">
        <v>1</v>
      </c>
      <c r="I149">
        <v>1</v>
      </c>
      <c r="J149">
        <v>1</v>
      </c>
      <c r="K149">
        <v>1</v>
      </c>
      <c r="L149" t="s">
        <v>62</v>
      </c>
      <c r="M149" t="str">
        <f t="shared" si="27"/>
        <v>USD</v>
      </c>
      <c r="N149" s="12">
        <v>0</v>
      </c>
      <c r="O149" s="16">
        <f>_xll.RHistory(D149,".Timestamp;.Close","START:"&amp;$O$3&amp;" NBROWS:1 INTERVAL:1D",,"SORT:ASC TSREPEAT:NO")</f>
        <v>37949</v>
      </c>
      <c r="P149">
        <v>1.24</v>
      </c>
    </row>
    <row r="150" spans="2:16" x14ac:dyDescent="0.25">
      <c r="B150" t="s">
        <v>16</v>
      </c>
      <c r="C150" t="s">
        <v>1</v>
      </c>
      <c r="D150" t="s">
        <v>450</v>
      </c>
      <c r="E150">
        <f>_xll.RtGet("IDN",D150,"BID")</f>
        <v>4.7E-2</v>
      </c>
      <c r="F150">
        <f>_xll.RtGet("IDN",D150,"ASK")</f>
        <v>9.7000000000000003E-2</v>
      </c>
      <c r="G150">
        <f t="shared" si="26"/>
        <v>7.2000000000000008E-2</v>
      </c>
      <c r="H150">
        <v>1</v>
      </c>
      <c r="I150">
        <v>1</v>
      </c>
      <c r="J150">
        <v>1</v>
      </c>
      <c r="K150">
        <v>1</v>
      </c>
      <c r="L150" t="s">
        <v>62</v>
      </c>
      <c r="M150" t="str">
        <f t="shared" si="27"/>
        <v>USD</v>
      </c>
      <c r="N150" s="12">
        <v>0</v>
      </c>
      <c r="O150" s="16">
        <f>_xll.RHistory(D150,".Timestamp;.Close","START:"&amp;$O$3&amp;" NBROWS:1 INTERVAL:1D",,"SORT:ASC TSREPEAT:NO")</f>
        <v>37948</v>
      </c>
      <c r="P150">
        <v>1.2775000000000001</v>
      </c>
    </row>
    <row r="151" spans="2:16" x14ac:dyDescent="0.25">
      <c r="B151" t="s">
        <v>17</v>
      </c>
      <c r="C151" t="s">
        <v>1</v>
      </c>
      <c r="D151" t="s">
        <v>451</v>
      </c>
      <c r="E151">
        <f>_xll.RtGet("IDN",D151,"BID")</f>
        <v>7.0000000000000007E-2</v>
      </c>
      <c r="F151">
        <f>_xll.RtGet("IDN",D151,"ASK")</f>
        <v>9.0000000000000011E-2</v>
      </c>
      <c r="G151">
        <f t="shared" si="26"/>
        <v>8.0000000000000016E-2</v>
      </c>
      <c r="H151">
        <v>1</v>
      </c>
      <c r="I151">
        <v>1</v>
      </c>
      <c r="J151">
        <v>1</v>
      </c>
      <c r="K151">
        <v>1</v>
      </c>
      <c r="L151" t="s">
        <v>62</v>
      </c>
      <c r="M151" t="str">
        <f t="shared" si="27"/>
        <v>USD</v>
      </c>
      <c r="N151" s="12">
        <v>0</v>
      </c>
      <c r="O151" s="16">
        <f>_xll.RHistory(D151,".Timestamp;.Close","START:"&amp;$O$3&amp;" NBROWS:1 INTERVAL:1D",,"SORT:ASC TSREPEAT:NO")</f>
        <v>39218</v>
      </c>
      <c r="P151">
        <v>5.016</v>
      </c>
    </row>
  </sheetData>
  <dataValidations count="1">
    <dataValidation type="list" allowBlank="1" showInputMessage="1" showErrorMessage="1" sqref="L139:L151 L5:L133" xr:uid="{32873950-C88B-4CFC-9234-A29D97C1617C}">
      <formula1>"MID,BIDASK"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B2:V42"/>
  <sheetViews>
    <sheetView zoomScaleNormal="100" workbookViewId="0">
      <selection activeCell="B2" sqref="B2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5" max="15" width="11.85546875" bestFit="1" customWidth="1"/>
    <col min="18" max="18" width="9.85546875" customWidth="1"/>
    <col min="19" max="19" width="14" bestFit="1" customWidth="1"/>
    <col min="21" max="21" width="10.42578125" bestFit="1" customWidth="1"/>
  </cols>
  <sheetData>
    <row r="2" spans="2:22" x14ac:dyDescent="0.25">
      <c r="B2" s="1" t="s">
        <v>69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2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2:22" x14ac:dyDescent="0.25">
      <c r="B4" s="23" t="s">
        <v>0</v>
      </c>
      <c r="C4" s="23" t="s">
        <v>51</v>
      </c>
      <c r="D4" s="23" t="s">
        <v>52</v>
      </c>
      <c r="E4" s="23" t="s">
        <v>53</v>
      </c>
      <c r="F4" s="23" t="s">
        <v>54</v>
      </c>
      <c r="G4" s="23" t="s">
        <v>55</v>
      </c>
      <c r="H4" s="23" t="s">
        <v>56</v>
      </c>
      <c r="I4" s="23" t="s">
        <v>57</v>
      </c>
      <c r="J4" s="23" t="s">
        <v>58</v>
      </c>
      <c r="K4" s="23" t="s">
        <v>59</v>
      </c>
      <c r="L4" s="23" t="s">
        <v>60</v>
      </c>
      <c r="M4" s="23" t="s">
        <v>61</v>
      </c>
      <c r="N4" s="23" t="s">
        <v>229</v>
      </c>
      <c r="O4" s="7" t="s">
        <v>372</v>
      </c>
      <c r="P4" s="23" t="s">
        <v>370</v>
      </c>
      <c r="Q4" s="24"/>
      <c r="R4" s="23" t="s">
        <v>381</v>
      </c>
      <c r="S4" s="23" t="s">
        <v>718</v>
      </c>
    </row>
    <row r="5" spans="2:22" x14ac:dyDescent="0.25">
      <c r="B5" s="12" t="s">
        <v>65</v>
      </c>
      <c r="C5" t="s">
        <v>2</v>
      </c>
      <c r="D5" t="s">
        <v>382</v>
      </c>
      <c r="G5">
        <f>_xll.RtGet("IDN",D5,"PRIMACT_1")</f>
        <v>0.34</v>
      </c>
      <c r="H5">
        <v>1</v>
      </c>
      <c r="I5">
        <v>1</v>
      </c>
      <c r="J5">
        <v>1</v>
      </c>
      <c r="K5">
        <v>1</v>
      </c>
      <c r="L5" t="s">
        <v>62</v>
      </c>
      <c r="M5" t="s">
        <v>69</v>
      </c>
      <c r="N5" s="12">
        <v>0</v>
      </c>
      <c r="O5" s="16">
        <f>_xll.RHistory(D5,".Timestamp;.Close","START:"&amp;$O$3&amp;" NBROWS:1 INTERVAL:1D",,"SORT:ASC TSREPEAT:NO")</f>
        <v>42146</v>
      </c>
      <c r="P5">
        <v>1.49</v>
      </c>
    </row>
    <row r="6" spans="2:22" x14ac:dyDescent="0.25">
      <c r="B6" s="12" t="s">
        <v>5</v>
      </c>
      <c r="C6" t="s">
        <v>2</v>
      </c>
      <c r="D6" t="s">
        <v>383</v>
      </c>
      <c r="G6">
        <f>_xll.RtGet("IDN",D6,"PRIMACT_1")</f>
        <v>0.57999999999999996</v>
      </c>
      <c r="H6">
        <v>1</v>
      </c>
      <c r="I6">
        <v>1</v>
      </c>
      <c r="J6">
        <v>1</v>
      </c>
      <c r="K6">
        <v>1</v>
      </c>
      <c r="L6" t="s">
        <v>62</v>
      </c>
      <c r="M6" t="s">
        <v>69</v>
      </c>
      <c r="N6" s="12">
        <v>0</v>
      </c>
      <c r="O6" s="16">
        <f>_xll.RHistory(D6,".Timestamp;.Close","START:"&amp;$O$3&amp;" NBROWS:1 INTERVAL:1D",,"SORT:ASC TSREPEAT:NO")</f>
        <v>42146</v>
      </c>
      <c r="P6">
        <v>1.45</v>
      </c>
    </row>
    <row r="7" spans="2:22" x14ac:dyDescent="0.25">
      <c r="B7" s="12" t="s">
        <v>6</v>
      </c>
      <c r="C7" t="s">
        <v>2</v>
      </c>
      <c r="D7" t="s">
        <v>384</v>
      </c>
      <c r="G7">
        <f>_xll.RtGet("IDN",D7,"PRIMACT_1")</f>
        <v>0.88</v>
      </c>
      <c r="H7">
        <v>1</v>
      </c>
      <c r="I7">
        <v>1</v>
      </c>
      <c r="J7">
        <v>1</v>
      </c>
      <c r="K7">
        <v>1</v>
      </c>
      <c r="L7" t="s">
        <v>62</v>
      </c>
      <c r="M7" t="s">
        <v>69</v>
      </c>
      <c r="N7" s="12">
        <v>0</v>
      </c>
      <c r="O7" s="16">
        <f>_xll.RHistory(D7,".Timestamp;.Close","START:"&amp;$O$3&amp;" NBROWS:1 INTERVAL:1D",,"SORT:ASC TSREPEAT:NO")</f>
        <v>42146</v>
      </c>
      <c r="P7">
        <v>1.47</v>
      </c>
    </row>
    <row r="8" spans="2:22" x14ac:dyDescent="0.25">
      <c r="B8" s="12" t="s">
        <v>7</v>
      </c>
      <c r="C8" t="s">
        <v>2</v>
      </c>
      <c r="D8" t="s">
        <v>386</v>
      </c>
      <c r="G8">
        <f>_xll.RtGet("IDN",D8,"PRIMACT_1")</f>
        <v>1.05</v>
      </c>
      <c r="H8">
        <v>1</v>
      </c>
      <c r="I8">
        <v>1</v>
      </c>
      <c r="J8">
        <v>1</v>
      </c>
      <c r="K8">
        <v>1</v>
      </c>
      <c r="L8" t="s">
        <v>62</v>
      </c>
      <c r="M8" t="s">
        <v>69</v>
      </c>
      <c r="N8" s="12">
        <v>0</v>
      </c>
      <c r="O8" s="16">
        <f>_xll.RHistory(D8,".Timestamp;.Close","START:"&amp;$O$3&amp;" NBROWS:1 INTERVAL:1D",,"SORT:ASC TSREPEAT:NO")</f>
        <v>42146</v>
      </c>
      <c r="P8">
        <v>1.5</v>
      </c>
    </row>
    <row r="9" spans="2:22" x14ac:dyDescent="0.25">
      <c r="B9" s="12" t="s">
        <v>10</v>
      </c>
      <c r="C9" t="s">
        <v>2</v>
      </c>
      <c r="D9" t="s">
        <v>385</v>
      </c>
      <c r="G9">
        <f>_xll.RtGet("IDN",D9,"PRIMACT_1")</f>
        <v>0.99</v>
      </c>
      <c r="H9">
        <v>1</v>
      </c>
      <c r="I9">
        <v>1</v>
      </c>
      <c r="J9">
        <v>1</v>
      </c>
      <c r="K9">
        <v>1</v>
      </c>
      <c r="L9" t="s">
        <v>62</v>
      </c>
      <c r="M9" t="s">
        <v>69</v>
      </c>
      <c r="N9" s="12">
        <v>0</v>
      </c>
      <c r="O9" s="16">
        <f>_xll.RHistory(D9,".Timestamp;.Close","START:"&amp;$O$3&amp;" NBROWS:1 INTERVAL:1D",,"SORT:ASC TSREPEAT:NO")</f>
        <v>42146</v>
      </c>
      <c r="P9">
        <v>1.49</v>
      </c>
    </row>
    <row r="10" spans="2:22" x14ac:dyDescent="0.25">
      <c r="B10" s="12">
        <v>1</v>
      </c>
      <c r="C10" t="s">
        <v>33</v>
      </c>
      <c r="D10" t="s">
        <v>114</v>
      </c>
      <c r="E10">
        <f>_xll.RtGet("IDN",D10,"BID")</f>
        <v>0.65500000000000003</v>
      </c>
      <c r="F10">
        <f>_xll.RtGet("IDN",D10,"ASK")</f>
        <v>0.67500000000000004</v>
      </c>
      <c r="G10">
        <f t="shared" ref="G10:G26" si="0">AVERAGE(E10:F10)</f>
        <v>0.66500000000000004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>B$2</f>
        <v>NOK</v>
      </c>
      <c r="N10" s="12" t="s">
        <v>7</v>
      </c>
      <c r="O10" s="16">
        <f>_xll.RHistory(D10,".Timestamp;.Close","START:"&amp;$O$3&amp;" NBROWS:1 INTERVAL:1D",,"SORT:ASC TSREPEAT:NO")</f>
        <v>34705</v>
      </c>
      <c r="P10">
        <v>6.15</v>
      </c>
      <c r="R10" t="str">
        <f>_xll.RtGet("IDN",D10,"GV3_TEXT")</f>
        <v>150620</v>
      </c>
      <c r="S10" s="16">
        <f t="shared" ref="S10:S25" si="1">DATE(RIGHT(R10,2)+100,MID(R10,3,2)+LEFT(N10,1),LEFT(R10,2))</f>
        <v>44089</v>
      </c>
      <c r="U10" s="16"/>
      <c r="V10" t="s">
        <v>719</v>
      </c>
    </row>
    <row r="11" spans="2:22" x14ac:dyDescent="0.25">
      <c r="B11" s="12">
        <v>2</v>
      </c>
      <c r="C11" t="s">
        <v>33</v>
      </c>
      <c r="D11" t="s">
        <v>116</v>
      </c>
      <c r="E11">
        <f>_xll.RtGet("IDN",D11,"BID")</f>
        <v>0.57500000000000007</v>
      </c>
      <c r="F11">
        <f>_xll.RtGet("IDN",D11,"ASK")</f>
        <v>0.59499999999999997</v>
      </c>
      <c r="G11">
        <f t="shared" si="0"/>
        <v>0.58499999999999996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ref="M11:M25" si="2">B$2</f>
        <v>NOK</v>
      </c>
      <c r="N11" s="12" t="s">
        <v>7</v>
      </c>
      <c r="O11" s="16">
        <f>_xll.RHistory(D11,".Timestamp;.Close","START:"&amp;$O$3&amp;" NBROWS:1 INTERVAL:1D",,"SORT:ASC TSREPEAT:NO")</f>
        <v>34705</v>
      </c>
      <c r="P11">
        <v>6.57</v>
      </c>
      <c r="R11" t="str">
        <f>_xll.RtGet("IDN",D11,"GV3_TEXT")</f>
        <v>140920</v>
      </c>
      <c r="S11" s="16">
        <f t="shared" si="1"/>
        <v>44179</v>
      </c>
    </row>
    <row r="12" spans="2:22" x14ac:dyDescent="0.25">
      <c r="B12" s="12">
        <v>3</v>
      </c>
      <c r="C12" t="s">
        <v>33</v>
      </c>
      <c r="D12" t="s">
        <v>117</v>
      </c>
      <c r="E12">
        <f>_xll.RtGet("IDN",D12,"BID")</f>
        <v>0.60499999999999998</v>
      </c>
      <c r="F12">
        <f>_xll.RtGet("IDN",D12,"ASK")</f>
        <v>0.625</v>
      </c>
      <c r="G12">
        <f t="shared" si="0"/>
        <v>0.61499999999999999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2"/>
        <v>NOK</v>
      </c>
      <c r="N12" s="12" t="s">
        <v>7</v>
      </c>
      <c r="O12" s="16">
        <f>_xll.RHistory(D12,".Timestamp;.Close","START:"&amp;$O$3&amp;" NBROWS:1 INTERVAL:1D",,"SORT:ASC TSREPEAT:NO")</f>
        <v>34705</v>
      </c>
      <c r="P12">
        <v>6.9</v>
      </c>
      <c r="R12" t="str">
        <f>_xll.RtGet("IDN",D12,"GV3_TEXT")</f>
        <v>141220</v>
      </c>
      <c r="S12" s="16">
        <f t="shared" si="1"/>
        <v>44269</v>
      </c>
    </row>
    <row r="13" spans="2:22" x14ac:dyDescent="0.25">
      <c r="B13" s="12">
        <v>4</v>
      </c>
      <c r="C13" t="s">
        <v>33</v>
      </c>
      <c r="D13" t="s">
        <v>118</v>
      </c>
      <c r="E13">
        <f>_xll.RtGet("IDN",D13,"BID")</f>
        <v>0.51500000000000001</v>
      </c>
      <c r="F13">
        <f>_xll.RtGet("IDN",D13,"ASK")</f>
        <v>0.53500000000000003</v>
      </c>
      <c r="G13">
        <f t="shared" si="0"/>
        <v>0.52500000000000002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2"/>
        <v>NOK</v>
      </c>
      <c r="N13" s="12" t="s">
        <v>7</v>
      </c>
      <c r="O13" s="16">
        <f>_xll.RHistory(D13,".Timestamp;.Close","START:"&amp;$O$3&amp;" NBROWS:1 INTERVAL:1D",,"SORT:ASC TSREPEAT:NO")</f>
        <v>34705</v>
      </c>
      <c r="P13">
        <v>7.3</v>
      </c>
      <c r="R13" t="str">
        <f>_xll.RtGet("IDN",D13,"GV3_TEXT")</f>
        <v>150321</v>
      </c>
      <c r="S13" s="16">
        <f t="shared" si="1"/>
        <v>44362</v>
      </c>
    </row>
    <row r="14" spans="2:22" x14ac:dyDescent="0.25">
      <c r="B14" s="12">
        <v>5</v>
      </c>
      <c r="C14" t="s">
        <v>33</v>
      </c>
      <c r="D14" t="s">
        <v>119</v>
      </c>
      <c r="E14">
        <f>_xll.RtGet("IDN",D14,"BID")</f>
        <v>0.48</v>
      </c>
      <c r="F14">
        <f>_xll.RtGet("IDN",D14,"ASK")</f>
        <v>0.52</v>
      </c>
      <c r="G14">
        <f t="shared" si="0"/>
        <v>0.5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2"/>
        <v>NOK</v>
      </c>
      <c r="N14" s="12" t="s">
        <v>7</v>
      </c>
      <c r="O14" s="16">
        <f>_xll.RHistory(D14,".Timestamp;.Close","START:"&amp;$O$3&amp;" NBROWS:1 INTERVAL:1D",,"SORT:ASC TSREPEAT:NO")</f>
        <v>39310</v>
      </c>
      <c r="P14">
        <v>5.47</v>
      </c>
      <c r="R14" t="str">
        <f>_xll.RtGet("IDN",D14,"GV3_TEXT")</f>
        <v>140621</v>
      </c>
      <c r="S14" s="16">
        <f t="shared" si="1"/>
        <v>44453</v>
      </c>
      <c r="U14" s="16"/>
    </row>
    <row r="15" spans="2:22" x14ac:dyDescent="0.25">
      <c r="B15" s="12">
        <v>6</v>
      </c>
      <c r="C15" t="s">
        <v>33</v>
      </c>
      <c r="D15" t="s">
        <v>120</v>
      </c>
      <c r="E15">
        <f>_xll.RtGet("IDN",D15,"BID")</f>
        <v>0.495</v>
      </c>
      <c r="F15">
        <f>_xll.RtGet("IDN",D15,"ASK")</f>
        <v>0.53500000000000003</v>
      </c>
      <c r="G15">
        <f t="shared" si="0"/>
        <v>0.51500000000000001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 t="shared" si="2"/>
        <v>NOK</v>
      </c>
      <c r="N15" s="12" t="s">
        <v>7</v>
      </c>
      <c r="O15" s="16">
        <f>_xll.RHistory(D15,".Timestamp;.Close","START:"&amp;$O$3&amp;" NBROWS:1 INTERVAL:1D",,"SORT:ASC TSREPEAT:NO")</f>
        <v>39310</v>
      </c>
      <c r="P15">
        <v>5.42</v>
      </c>
      <c r="R15" t="str">
        <f>_xll.RtGet("IDN",D15,"GV3_TEXT")</f>
        <v>130921</v>
      </c>
      <c r="S15" s="16">
        <f t="shared" si="1"/>
        <v>44543</v>
      </c>
    </row>
    <row r="16" spans="2:22" x14ac:dyDescent="0.25">
      <c r="B16" s="12">
        <v>7</v>
      </c>
      <c r="C16" t="s">
        <v>33</v>
      </c>
      <c r="D16" t="s">
        <v>121</v>
      </c>
      <c r="E16">
        <f>_xll.RtGet("IDN",D16,"BID")</f>
        <v>0.51500000000000001</v>
      </c>
      <c r="F16">
        <f>_xll.RtGet("IDN",D16,"ASK")</f>
        <v>0.55500000000000005</v>
      </c>
      <c r="G16">
        <f t="shared" si="0"/>
        <v>0.53500000000000003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 t="shared" si="2"/>
        <v>NOK</v>
      </c>
      <c r="N16" s="12" t="s">
        <v>7</v>
      </c>
      <c r="O16" s="16">
        <f>_xll.RHistory(D16,".Timestamp;.Close","START:"&amp;$O$3&amp;" NBROWS:1 INTERVAL:1D",,"SORT:ASC TSREPEAT:NO")</f>
        <v>39951</v>
      </c>
      <c r="P16">
        <v>3.14</v>
      </c>
      <c r="R16" t="str">
        <f>_xll.RtGet("IDN",D16,"GV3_TEXT")</f>
        <v>131221</v>
      </c>
      <c r="S16" s="16">
        <f t="shared" si="1"/>
        <v>44633</v>
      </c>
    </row>
    <row r="17" spans="2:19" x14ac:dyDescent="0.25">
      <c r="B17" s="12">
        <v>8</v>
      </c>
      <c r="C17" t="s">
        <v>33</v>
      </c>
      <c r="D17" t="s">
        <v>122</v>
      </c>
      <c r="E17">
        <f>_xll.RtGet("IDN",D17,"BID")</f>
        <v>0.51500000000000001</v>
      </c>
      <c r="F17">
        <f>_xll.RtGet("IDN",D17,"ASK")</f>
        <v>0.55500000000000005</v>
      </c>
      <c r="G17">
        <f t="shared" si="0"/>
        <v>0.53500000000000003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si="2"/>
        <v>NOK</v>
      </c>
      <c r="N17" s="12" t="s">
        <v>7</v>
      </c>
      <c r="O17" s="16">
        <f>_xll.RHistory(D17,".Timestamp;.Close","START:"&amp;$O$3&amp;" NBROWS:1 INTERVAL:1D",,"SORT:ASC TSREPEAT:NO")</f>
        <v>39951</v>
      </c>
      <c r="P17">
        <v>3.42</v>
      </c>
      <c r="R17" t="str">
        <f>_xll.RtGet("IDN",D17,"GV3_TEXT")</f>
        <v>140322</v>
      </c>
      <c r="S17" s="16">
        <f t="shared" si="1"/>
        <v>44726</v>
      </c>
    </row>
    <row r="18" spans="2:19" x14ac:dyDescent="0.25">
      <c r="B18" s="12">
        <v>9</v>
      </c>
      <c r="C18" t="s">
        <v>33</v>
      </c>
      <c r="D18" t="s">
        <v>125</v>
      </c>
      <c r="E18">
        <f>_xll.RtGet("IDN",D18,"BID")</f>
        <v>0.52</v>
      </c>
      <c r="F18">
        <f>_xll.RtGet("IDN",D18,"ASK")</f>
        <v>0.55000000000000004</v>
      </c>
      <c r="G18">
        <f t="shared" si="0"/>
        <v>0.53500000000000003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2"/>
        <v>NOK</v>
      </c>
      <c r="N18" s="12" t="s">
        <v>7</v>
      </c>
      <c r="O18" s="16">
        <f>_xll.RHistory(D18,".Timestamp;.Close","START:"&amp;$O$3&amp;" NBROWS:1 INTERVAL:1D",,"SORT:ASC TSREPEAT:NO")</f>
        <v>42934</v>
      </c>
      <c r="P18">
        <v>1.32</v>
      </c>
      <c r="R18" t="str">
        <f>_xll.RtGet("IDN",D18,"GV3_TEXT")</f>
        <v>130622</v>
      </c>
      <c r="S18" s="16">
        <f t="shared" si="1"/>
        <v>44817</v>
      </c>
    </row>
    <row r="19" spans="2:19" x14ac:dyDescent="0.25">
      <c r="B19" s="12">
        <v>10</v>
      </c>
      <c r="C19" t="s">
        <v>33</v>
      </c>
      <c r="D19" t="s">
        <v>126</v>
      </c>
      <c r="E19">
        <f>_xll.RtGet("IDN",D19,"BID")</f>
        <v>0.54500000000000004</v>
      </c>
      <c r="F19">
        <f>_xll.RtGet("IDN",D19,"ASK")</f>
        <v>0.57500000000000007</v>
      </c>
      <c r="G19">
        <f t="shared" si="0"/>
        <v>0.56000000000000005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2"/>
        <v>NOK</v>
      </c>
      <c r="N19" s="12" t="s">
        <v>7</v>
      </c>
      <c r="O19" s="16">
        <f>_xll.RHistory(D19,".Timestamp;.Close","START:"&amp;$O$3&amp;" NBROWS:1 INTERVAL:1D",,"SORT:ASC TSREPEAT:NO")</f>
        <v>42934</v>
      </c>
      <c r="P19">
        <v>1.41</v>
      </c>
      <c r="R19" t="str">
        <f>_xll.RtGet("IDN",D19,"GV3_TEXT")</f>
        <v>190922</v>
      </c>
      <c r="S19" s="16">
        <f t="shared" si="1"/>
        <v>44914</v>
      </c>
    </row>
    <row r="20" spans="2:19" x14ac:dyDescent="0.25">
      <c r="B20" s="12">
        <v>11</v>
      </c>
      <c r="C20" t="s">
        <v>33</v>
      </c>
      <c r="D20" t="s">
        <v>127</v>
      </c>
      <c r="E20">
        <f>_xll.RtGet("IDN",D20,"BID")</f>
        <v>0.59</v>
      </c>
      <c r="F20">
        <f>_xll.RtGet("IDN",D20,"ASK")</f>
        <v>0.62</v>
      </c>
      <c r="G20">
        <f t="shared" si="0"/>
        <v>0.60499999999999998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si="2"/>
        <v>NOK</v>
      </c>
      <c r="N20" s="12" t="s">
        <v>7</v>
      </c>
      <c r="O20" s="16">
        <f>_xll.RHistory(D20,".Timestamp;.Close","START:"&amp;$O$3&amp;" NBROWS:1 INTERVAL:1D",,"SORT:ASC TSREPEAT:NO")</f>
        <v>42934</v>
      </c>
      <c r="P20">
        <v>1.47</v>
      </c>
      <c r="R20" t="str">
        <f>_xll.RtGet("IDN",D20,"GV3_TEXT")</f>
        <v>191222</v>
      </c>
      <c r="S20" s="16">
        <f t="shared" si="1"/>
        <v>45004</v>
      </c>
    </row>
    <row r="21" spans="2:19" x14ac:dyDescent="0.25">
      <c r="B21" s="12">
        <v>12</v>
      </c>
      <c r="C21" t="s">
        <v>33</v>
      </c>
      <c r="D21" t="s">
        <v>128</v>
      </c>
      <c r="E21">
        <f>_xll.RtGet("IDN",D21,"BID")</f>
        <v>0.6</v>
      </c>
      <c r="F21">
        <f>_xll.RtGet("IDN",D21,"ASK")</f>
        <v>0.63</v>
      </c>
      <c r="G21">
        <f t="shared" si="0"/>
        <v>0.61499999999999999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2"/>
        <v>NOK</v>
      </c>
      <c r="N21" s="12" t="s">
        <v>7</v>
      </c>
      <c r="O21" s="16">
        <f>_xll.RHistory(D21,".Timestamp;.Close","START:"&amp;$O$3&amp;" NBROWS:1 INTERVAL:1D",,"SORT:ASC TSREPEAT:NO")</f>
        <v>42934</v>
      </c>
      <c r="P21">
        <v>1.55</v>
      </c>
      <c r="R21" t="str">
        <f>_xll.RtGet("IDN",D21,"GV3_TEXT")</f>
        <v>130323</v>
      </c>
      <c r="S21" s="16">
        <f t="shared" si="1"/>
        <v>45090</v>
      </c>
    </row>
    <row r="22" spans="2:19" x14ac:dyDescent="0.25">
      <c r="B22" s="12">
        <v>1</v>
      </c>
      <c r="C22" t="s">
        <v>33</v>
      </c>
      <c r="D22" t="s">
        <v>115</v>
      </c>
      <c r="E22">
        <f>_xll.RtGet("IDN",D22,"BID")</f>
        <v>0.72</v>
      </c>
      <c r="F22">
        <f>_xll.RtGet("IDN",D22,"ASK")</f>
        <v>0.75</v>
      </c>
      <c r="G22">
        <f t="shared" si="0"/>
        <v>0.73499999999999999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 t="shared" si="2"/>
        <v>NOK</v>
      </c>
      <c r="N22" s="12" t="s">
        <v>10</v>
      </c>
      <c r="O22" s="16">
        <f>_xll.RHistory(D22,".Timestamp;.Close","START:"&amp;$O$3&amp;" NBROWS:1 INTERVAL:1D",,"SORT:ASC TSREPEAT:NO")</f>
        <v>34705</v>
      </c>
      <c r="P22">
        <v>6.4</v>
      </c>
      <c r="R22" t="str">
        <f>_xll.RtGet("IDN",D22,"GV3_TEXT")</f>
        <v>150620</v>
      </c>
      <c r="S22" s="16">
        <f t="shared" si="1"/>
        <v>44180</v>
      </c>
    </row>
    <row r="23" spans="2:19" x14ac:dyDescent="0.25">
      <c r="B23" s="12">
        <v>2</v>
      </c>
      <c r="C23" t="s">
        <v>33</v>
      </c>
      <c r="D23" t="s">
        <v>123</v>
      </c>
      <c r="E23">
        <f>_xll.RtGet("IDN",D23,"BID")</f>
        <v>0.64</v>
      </c>
      <c r="F23">
        <f>_xll.RtGet("IDN",D23,"ASK")</f>
        <v>0.67</v>
      </c>
      <c r="G23">
        <f t="shared" si="0"/>
        <v>0.65500000000000003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si="2"/>
        <v>NOK</v>
      </c>
      <c r="N23" s="12" t="s">
        <v>10</v>
      </c>
      <c r="O23" s="16">
        <f>_xll.RHistory(D23,".Timestamp;.Close","START:"&amp;$O$3&amp;" NBROWS:1 INTERVAL:1D",,"SORT:ASC TSREPEAT:NO")</f>
        <v>34705</v>
      </c>
      <c r="P23">
        <v>6.8</v>
      </c>
      <c r="R23" t="str">
        <f>_xll.RtGet("IDN",D23,"GV3_TEXT")</f>
        <v>140920</v>
      </c>
      <c r="S23" s="16">
        <f t="shared" si="1"/>
        <v>44269</v>
      </c>
    </row>
    <row r="24" spans="2:19" x14ac:dyDescent="0.25">
      <c r="B24" s="12">
        <v>3</v>
      </c>
      <c r="C24" t="s">
        <v>33</v>
      </c>
      <c r="D24" t="s">
        <v>124</v>
      </c>
      <c r="E24">
        <f>_xll.RtGet("IDN",D24,"BID")</f>
        <v>0.6</v>
      </c>
      <c r="F24">
        <f>_xll.RtGet("IDN",D24,"ASK")</f>
        <v>0.63</v>
      </c>
      <c r="G24">
        <f t="shared" si="0"/>
        <v>0.61499999999999999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si="2"/>
        <v>NOK</v>
      </c>
      <c r="N24" s="12" t="s">
        <v>10</v>
      </c>
      <c r="O24" s="16">
        <f>_xll.RHistory(D24,".Timestamp;.Close","START:"&amp;$O$3&amp;" NBROWS:1 INTERVAL:1D",,"SORT:ASC TSREPEAT:NO")</f>
        <v>34705</v>
      </c>
      <c r="P24">
        <v>7.25</v>
      </c>
      <c r="R24" t="str">
        <f>_xll.RtGet("IDN",D24,"GV3_TEXT")</f>
        <v>141220</v>
      </c>
      <c r="S24" s="16">
        <f t="shared" si="1"/>
        <v>44361</v>
      </c>
    </row>
    <row r="25" spans="2:19" x14ac:dyDescent="0.25">
      <c r="B25" s="12">
        <v>4</v>
      </c>
      <c r="C25" t="s">
        <v>33</v>
      </c>
      <c r="D25" t="s">
        <v>129</v>
      </c>
      <c r="E25">
        <f>_xll.RtGet("IDN",D25,"BID")</f>
        <v>0.54300000000000004</v>
      </c>
      <c r="F25">
        <f>_xll.RtGet("IDN",D25,"ASK")</f>
        <v>0.57300000000000006</v>
      </c>
      <c r="G25">
        <f t="shared" si="0"/>
        <v>0.55800000000000005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si="2"/>
        <v>NOK</v>
      </c>
      <c r="N25" s="12" t="s">
        <v>10</v>
      </c>
      <c r="O25" s="16">
        <f>_xll.RHistory(D25,".Timestamp;.Close","START:"&amp;$O$3&amp;" NBROWS:1 INTERVAL:1D",,"SORT:ASC TSREPEAT:NO")</f>
        <v>34705</v>
      </c>
      <c r="P25">
        <v>7.6</v>
      </c>
      <c r="R25" t="str">
        <f>_xll.RtGet("IDN",D25,"GV3_TEXT")</f>
        <v>150321</v>
      </c>
      <c r="S25" s="16">
        <f t="shared" si="1"/>
        <v>44454</v>
      </c>
    </row>
    <row r="26" spans="2:19" x14ac:dyDescent="0.25">
      <c r="B26" s="12" t="s">
        <v>16</v>
      </c>
      <c r="C26" t="s">
        <v>3</v>
      </c>
      <c r="D26" t="s">
        <v>469</v>
      </c>
      <c r="E26">
        <f>_xll.RtGet("IDN",D26,"BID")</f>
        <v>0.70000000000000007</v>
      </c>
      <c r="F26">
        <f>_xll.RtGet("IDN",D26,"ASK")</f>
        <v>0.73</v>
      </c>
      <c r="G26">
        <f t="shared" si="0"/>
        <v>0.71500000000000008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>B$2</f>
        <v>NOK</v>
      </c>
      <c r="N26" s="12" t="s">
        <v>7</v>
      </c>
      <c r="O26" s="16">
        <f>_xll.RHistory(D26,".Timestamp;.Close","START:"&amp;$O$3&amp;" NBROWS:1 INTERVAL:1D",,"SORT:ASC TSREPEAT:NO")</f>
        <v>35696</v>
      </c>
      <c r="P26">
        <v>4.34</v>
      </c>
      <c r="S26" s="16"/>
    </row>
    <row r="27" spans="2:19" x14ac:dyDescent="0.25">
      <c r="B27" s="12" t="s">
        <v>17</v>
      </c>
      <c r="C27" t="s">
        <v>3</v>
      </c>
      <c r="D27" t="s">
        <v>470</v>
      </c>
      <c r="E27">
        <f>_xll.RtGet("IDN",D27,"BID")</f>
        <v>0.68</v>
      </c>
      <c r="F27">
        <f>_xll.RtGet("IDN",D27,"ASK")</f>
        <v>0.73</v>
      </c>
      <c r="G27">
        <f t="shared" ref="G27:G36" si="3">AVERAGE(E27:F27)</f>
        <v>0.70500000000000007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ref="M27:M36" si="4">B$2</f>
        <v>NOK</v>
      </c>
      <c r="N27" s="12" t="s">
        <v>10</v>
      </c>
      <c r="O27" s="16">
        <f>_xll.RHistory(D27,".Timestamp;.Close","START:"&amp;$O$3&amp;" NBROWS:1 INTERVAL:1D",,"SORT:ASC TSREPEAT:NO")</f>
        <v>34705</v>
      </c>
      <c r="P27">
        <v>7.35</v>
      </c>
      <c r="S27" s="16"/>
    </row>
    <row r="28" spans="2:19" x14ac:dyDescent="0.25">
      <c r="B28" s="12" t="s">
        <v>18</v>
      </c>
      <c r="C28" t="s">
        <v>3</v>
      </c>
      <c r="D28" t="s">
        <v>471</v>
      </c>
      <c r="E28">
        <f>_xll.RtGet("IDN",D28,"BID")</f>
        <v>0.66500000000000004</v>
      </c>
      <c r="F28">
        <f>_xll.RtGet("IDN",D28,"ASK")</f>
        <v>0.68500000000000005</v>
      </c>
      <c r="G28">
        <f t="shared" si="3"/>
        <v>0.67500000000000004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4"/>
        <v>NOK</v>
      </c>
      <c r="N28" s="12" t="s">
        <v>10</v>
      </c>
      <c r="O28" s="16">
        <f>_xll.RHistory(D28,".Timestamp;.Close","START:"&amp;$O$3&amp;" NBROWS:1 INTERVAL:1D",,"SORT:ASC TSREPEAT:NO")</f>
        <v>34705</v>
      </c>
      <c r="P28">
        <v>7.82</v>
      </c>
    </row>
    <row r="29" spans="2:19" x14ac:dyDescent="0.25">
      <c r="B29" s="12" t="s">
        <v>19</v>
      </c>
      <c r="C29" t="s">
        <v>3</v>
      </c>
      <c r="D29" t="s">
        <v>472</v>
      </c>
      <c r="E29">
        <f>_xll.RtGet("IDN",D29,"BID")</f>
        <v>0.65700000000000003</v>
      </c>
      <c r="F29">
        <f>_xll.RtGet("IDN",D29,"ASK")</f>
        <v>0.70700000000000007</v>
      </c>
      <c r="G29">
        <f t="shared" si="3"/>
        <v>0.68200000000000005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4"/>
        <v>NOK</v>
      </c>
      <c r="N29" s="12" t="s">
        <v>10</v>
      </c>
      <c r="O29" s="16">
        <f>_xll.RHistory(D29,".Timestamp;.Close","START:"&amp;$O$3&amp;" NBROWS:1 INTERVAL:1D",,"SORT:ASC TSREPEAT:NO")</f>
        <v>34705</v>
      </c>
      <c r="P29">
        <v>8.1999999999999993</v>
      </c>
    </row>
    <row r="30" spans="2:19" x14ac:dyDescent="0.25">
      <c r="B30" s="12" t="s">
        <v>20</v>
      </c>
      <c r="C30" t="s">
        <v>3</v>
      </c>
      <c r="D30" t="s">
        <v>473</v>
      </c>
      <c r="E30">
        <f>_xll.RtGet("IDN",D30,"BID")</f>
        <v>0.68500000000000005</v>
      </c>
      <c r="F30">
        <f>_xll.RtGet("IDN",D30,"ASK")</f>
        <v>0.73499999999999999</v>
      </c>
      <c r="G30">
        <f t="shared" si="3"/>
        <v>0.71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4"/>
        <v>NOK</v>
      </c>
      <c r="N30" s="12" t="s">
        <v>10</v>
      </c>
      <c r="O30" s="16">
        <f>_xll.RHistory(D30,".Timestamp;.Close","START:"&amp;$O$3&amp;" NBROWS:1 INTERVAL:1D",,"SORT:ASC TSREPEAT:NO")</f>
        <v>34705</v>
      </c>
      <c r="P30">
        <v>8.3000000000000007</v>
      </c>
    </row>
    <row r="31" spans="2:19" x14ac:dyDescent="0.25">
      <c r="B31" s="12" t="s">
        <v>21</v>
      </c>
      <c r="C31" t="s">
        <v>3</v>
      </c>
      <c r="D31" t="s">
        <v>474</v>
      </c>
      <c r="E31">
        <f>_xll.RtGet("IDN",D31,"BID")</f>
        <v>0.73799999999999999</v>
      </c>
      <c r="F31">
        <f>_xll.RtGet("IDN",D31,"ASK")</f>
        <v>0.76800000000000002</v>
      </c>
      <c r="G31">
        <f t="shared" si="3"/>
        <v>0.753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 t="shared" si="4"/>
        <v>NOK</v>
      </c>
      <c r="N31" s="12" t="s">
        <v>10</v>
      </c>
      <c r="O31" s="16">
        <f>_xll.RHistory(D31,".Timestamp;.Close","START:"&amp;$O$3&amp;" NBROWS:1 INTERVAL:1D",,"SORT:ASC TSREPEAT:NO")</f>
        <v>35655</v>
      </c>
      <c r="P31">
        <v>5.79</v>
      </c>
    </row>
    <row r="32" spans="2:19" x14ac:dyDescent="0.25">
      <c r="B32" s="12" t="s">
        <v>22</v>
      </c>
      <c r="C32" t="s">
        <v>3</v>
      </c>
      <c r="D32" t="s">
        <v>475</v>
      </c>
      <c r="E32">
        <f>_xll.RtGet("IDN",D32,"BID")</f>
        <v>0.78</v>
      </c>
      <c r="F32">
        <f>_xll.RtGet("IDN",D32,"ASK")</f>
        <v>0.83000000000000007</v>
      </c>
      <c r="G32">
        <f t="shared" si="3"/>
        <v>0.80500000000000005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si="4"/>
        <v>NOK</v>
      </c>
      <c r="N32" s="12" t="s">
        <v>10</v>
      </c>
      <c r="O32" s="16">
        <f>_xll.RHistory(D32,".Timestamp;.Close","START:"&amp;$O$3&amp;" NBROWS:1 INTERVAL:1D",,"SORT:ASC TSREPEAT:NO")</f>
        <v>34928</v>
      </c>
      <c r="P32">
        <v>7.67</v>
      </c>
    </row>
    <row r="33" spans="2:16" x14ac:dyDescent="0.25">
      <c r="B33" s="12" t="s">
        <v>23</v>
      </c>
      <c r="C33" t="s">
        <v>3</v>
      </c>
      <c r="D33" t="s">
        <v>476</v>
      </c>
      <c r="E33">
        <f>_xll.RtGet("IDN",D33,"BID")</f>
        <v>0.84200000000000008</v>
      </c>
      <c r="F33">
        <f>_xll.RtGet("IDN",D33,"ASK")</f>
        <v>0.872</v>
      </c>
      <c r="G33">
        <f t="shared" si="3"/>
        <v>0.85699999999999998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4"/>
        <v>NOK</v>
      </c>
      <c r="N33" s="12" t="s">
        <v>10</v>
      </c>
      <c r="O33" s="16">
        <f>_xll.RHistory(D33,".Timestamp;.Close","START:"&amp;$O$3&amp;" NBROWS:1 INTERVAL:1D",,"SORT:ASC TSREPEAT:NO")</f>
        <v>35655</v>
      </c>
      <c r="P33">
        <v>6.06</v>
      </c>
    </row>
    <row r="34" spans="2:16" x14ac:dyDescent="0.25">
      <c r="B34" s="12" t="s">
        <v>24</v>
      </c>
      <c r="C34" t="s">
        <v>3</v>
      </c>
      <c r="D34" t="s">
        <v>477</v>
      </c>
      <c r="E34">
        <f>_xll.RtGet("IDN",D34,"BID")</f>
        <v>0.88</v>
      </c>
      <c r="F34">
        <f>_xll.RtGet("IDN",D34,"ASK")</f>
        <v>0.93</v>
      </c>
      <c r="G34">
        <f t="shared" si="3"/>
        <v>0.90500000000000003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 t="shared" si="4"/>
        <v>NOK</v>
      </c>
      <c r="N34" s="12" t="s">
        <v>10</v>
      </c>
      <c r="O34" s="16">
        <f>_xll.RHistory(D34,".Timestamp;.Close","START:"&amp;$O$3&amp;" NBROWS:1 INTERVAL:1D",,"SORT:ASC TSREPEAT:NO")</f>
        <v>35655</v>
      </c>
      <c r="P34">
        <v>6.16</v>
      </c>
    </row>
    <row r="35" spans="2:16" x14ac:dyDescent="0.25">
      <c r="B35" s="12" t="s">
        <v>25</v>
      </c>
      <c r="C35" t="s">
        <v>3</v>
      </c>
      <c r="D35" t="s">
        <v>478</v>
      </c>
      <c r="E35">
        <f>_xll.RtGet("IDN",D35,"BID")</f>
        <v>0.94500000000000006</v>
      </c>
      <c r="F35">
        <f>_xll.RtGet("IDN",D35,"ASK")</f>
        <v>0.96500000000000008</v>
      </c>
      <c r="G35">
        <f t="shared" si="3"/>
        <v>0.95500000000000007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si="4"/>
        <v>NOK</v>
      </c>
      <c r="N35" s="12" t="s">
        <v>10</v>
      </c>
      <c r="O35" s="16">
        <f>_xll.RHistory(D35,".Timestamp;.Close","START:"&amp;$O$3&amp;" NBROWS:1 INTERVAL:1D",,"SORT:ASC TSREPEAT:NO")</f>
        <v>34928</v>
      </c>
      <c r="P35">
        <v>7.84</v>
      </c>
    </row>
    <row r="36" spans="2:16" x14ac:dyDescent="0.25">
      <c r="B36" s="12" t="s">
        <v>27</v>
      </c>
      <c r="C36" t="s">
        <v>3</v>
      </c>
      <c r="D36" t="s">
        <v>479</v>
      </c>
      <c r="E36">
        <f>_xll.RtGet("IDN",D36,"BID")</f>
        <v>1.0450000000000002</v>
      </c>
      <c r="F36">
        <f>_xll.RtGet("IDN",D36,"ASK")</f>
        <v>1.095</v>
      </c>
      <c r="G36">
        <f t="shared" si="3"/>
        <v>1.07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4"/>
        <v>NOK</v>
      </c>
      <c r="N36" s="12" t="s">
        <v>10</v>
      </c>
      <c r="O36" s="16">
        <f>_xll.RHistory(D36,".Timestamp;.Close","START:"&amp;$O$3&amp;" NBROWS:1 INTERVAL:1D",,"SORT:ASC TSREPEAT:NO")</f>
        <v>39561</v>
      </c>
      <c r="P36">
        <v>5.41</v>
      </c>
    </row>
    <row r="37" spans="2:16" ht="15" customHeight="1" x14ac:dyDescent="0.25">
      <c r="N37" s="13" t="s">
        <v>294</v>
      </c>
    </row>
    <row r="41" spans="2:16" x14ac:dyDescent="0.25">
      <c r="B41" t="s">
        <v>576</v>
      </c>
    </row>
    <row r="42" spans="2:16" x14ac:dyDescent="0.25">
      <c r="B42" t="s">
        <v>70</v>
      </c>
      <c r="C42" t="s">
        <v>2</v>
      </c>
      <c r="D42" t="s">
        <v>228</v>
      </c>
      <c r="G42">
        <f>_xll.RtGet("IDN",D42,"PRIMACT_1")</f>
        <v>0.25</v>
      </c>
      <c r="H42">
        <v>1</v>
      </c>
      <c r="I42">
        <v>1</v>
      </c>
      <c r="J42">
        <v>1</v>
      </c>
      <c r="K42">
        <v>1</v>
      </c>
      <c r="L42" t="s">
        <v>62</v>
      </c>
      <c r="M42" t="s">
        <v>69</v>
      </c>
      <c r="N42" s="12">
        <v>0</v>
      </c>
    </row>
  </sheetData>
  <dataValidations disablePrompts="1" count="1">
    <dataValidation type="list" allowBlank="1" showInputMessage="1" showErrorMessage="1" sqref="L5:L36 L42" xr:uid="{DD953361-201E-41F2-96C3-B3878F185E3C}">
      <formula1>"MID,BIDASK"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A2:W202"/>
  <sheetViews>
    <sheetView zoomScaleNormal="100" workbookViewId="0">
      <selection activeCell="B2" sqref="B2"/>
    </sheetView>
  </sheetViews>
  <sheetFormatPr defaultRowHeight="15" x14ac:dyDescent="0.25"/>
  <cols>
    <col min="1" max="1" width="12.140625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  <col min="15" max="15" width="11.85546875" bestFit="1" customWidth="1"/>
    <col min="22" max="22" width="18.5703125" bestFit="1" customWidth="1"/>
  </cols>
  <sheetData>
    <row r="2" spans="1:19" x14ac:dyDescent="0.25">
      <c r="B2" s="1" t="s">
        <v>63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19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1:19" x14ac:dyDescent="0.25">
      <c r="B4" s="7" t="s">
        <v>0</v>
      </c>
      <c r="C4" s="7" t="s">
        <v>51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  <c r="I4" s="7" t="s">
        <v>57</v>
      </c>
      <c r="J4" s="7" t="s">
        <v>58</v>
      </c>
      <c r="K4" s="7" t="s">
        <v>59</v>
      </c>
      <c r="L4" s="7" t="s">
        <v>60</v>
      </c>
      <c r="M4" s="7" t="s">
        <v>61</v>
      </c>
      <c r="N4" s="7" t="s">
        <v>229</v>
      </c>
      <c r="O4" s="7" t="s">
        <v>372</v>
      </c>
      <c r="P4" s="7" t="s">
        <v>370</v>
      </c>
      <c r="Q4" s="22"/>
      <c r="R4" s="7" t="s">
        <v>381</v>
      </c>
      <c r="S4" s="23" t="s">
        <v>718</v>
      </c>
    </row>
    <row r="5" spans="1:19" x14ac:dyDescent="0.25">
      <c r="A5" t="s">
        <v>112</v>
      </c>
      <c r="B5" s="12" t="s">
        <v>65</v>
      </c>
      <c r="C5" t="s">
        <v>1</v>
      </c>
      <c r="D5" t="s">
        <v>480</v>
      </c>
      <c r="E5">
        <f>_xll.RtGet("IDN",D5,"BID")</f>
        <v>-0.45900000000000002</v>
      </c>
      <c r="F5">
        <f>_xll.RtGet("IDN",D5,"ASK")</f>
        <v>-0.40900000000000003</v>
      </c>
      <c r="G5">
        <f>AVERAGE(E5:F5)</f>
        <v>-0.43400000000000005</v>
      </c>
      <c r="H5">
        <v>1</v>
      </c>
      <c r="I5">
        <v>1</v>
      </c>
      <c r="J5">
        <v>1</v>
      </c>
      <c r="K5">
        <v>1</v>
      </c>
      <c r="L5" t="s">
        <v>62</v>
      </c>
      <c r="M5" t="str">
        <f>B$2</f>
        <v>EUR</v>
      </c>
      <c r="N5" s="12">
        <v>0</v>
      </c>
      <c r="O5" s="16">
        <f>_xll.RHistory(D5,".Timestamp;.Close","START:"&amp;$O$3&amp;" NBROWS:1 INTERVAL:1D",,"SORT:ASC TSREPEAT:NO")</f>
        <v>36229</v>
      </c>
      <c r="P5">
        <v>3.0049999999999999</v>
      </c>
    </row>
    <row r="6" spans="1:19" x14ac:dyDescent="0.25">
      <c r="A6" t="s">
        <v>112</v>
      </c>
      <c r="B6" s="12" t="s">
        <v>66</v>
      </c>
      <c r="C6" t="s">
        <v>1</v>
      </c>
      <c r="D6" t="s">
        <v>481</v>
      </c>
      <c r="E6">
        <f>_xll.RtGet("IDN",D6,"BID")</f>
        <v>-0.46</v>
      </c>
      <c r="F6">
        <f>_xll.RtGet("IDN",D6,"ASK")</f>
        <v>-0.44</v>
      </c>
      <c r="G6">
        <f>AVERAGE(E6:F6)</f>
        <v>-0.45</v>
      </c>
      <c r="H6">
        <v>1</v>
      </c>
      <c r="I6">
        <v>1</v>
      </c>
      <c r="J6">
        <v>1</v>
      </c>
      <c r="K6">
        <v>1</v>
      </c>
      <c r="L6" t="s">
        <v>62</v>
      </c>
      <c r="M6" t="str">
        <f>B$2</f>
        <v>EUR</v>
      </c>
      <c r="N6" s="12">
        <v>0</v>
      </c>
      <c r="O6" s="16">
        <f>_xll.RHistory(D6,".Timestamp;.Close","START:"&amp;$O$3&amp;" NBROWS:1 INTERVAL:1D",,"SORT:ASC TSREPEAT:NO")</f>
        <v>36229</v>
      </c>
      <c r="P6">
        <v>3.0150000000000001</v>
      </c>
    </row>
    <row r="7" spans="1:19" x14ac:dyDescent="0.25">
      <c r="A7" t="s">
        <v>112</v>
      </c>
      <c r="B7" s="12" t="s">
        <v>180</v>
      </c>
      <c r="C7" t="s">
        <v>1</v>
      </c>
      <c r="D7" t="s">
        <v>482</v>
      </c>
      <c r="E7">
        <f>_xll.RtGet("IDN",D7,"BID")</f>
        <v>-0.46</v>
      </c>
      <c r="F7">
        <f>_xll.RtGet("IDN",D7,"ASK")</f>
        <v>-0.44</v>
      </c>
      <c r="G7">
        <f>AVERAGE(E7:F7)</f>
        <v>-0.45</v>
      </c>
      <c r="H7">
        <v>1</v>
      </c>
      <c r="I7">
        <v>1</v>
      </c>
      <c r="J7">
        <v>1</v>
      </c>
      <c r="K7">
        <v>1</v>
      </c>
      <c r="L7" t="s">
        <v>62</v>
      </c>
      <c r="M7" t="str">
        <f>B$2</f>
        <v>EUR</v>
      </c>
      <c r="N7" s="12">
        <v>0</v>
      </c>
      <c r="O7" s="16">
        <f>_xll.RHistory(D7,".Timestamp;.Close","START:"&amp;$O$3&amp;" NBROWS:1 INTERVAL:1D",,"SORT:ASC TSREPEAT:NO")</f>
        <v>36229</v>
      </c>
      <c r="P7">
        <v>3.03</v>
      </c>
    </row>
    <row r="8" spans="1:19" x14ac:dyDescent="0.25">
      <c r="B8" s="12" t="s">
        <v>5</v>
      </c>
      <c r="C8" t="s">
        <v>1</v>
      </c>
      <c r="D8" t="s">
        <v>483</v>
      </c>
      <c r="E8">
        <f>_xll.RtGet("IDN",D8,"BID")</f>
        <v>-0.45</v>
      </c>
      <c r="F8">
        <f>_xll.RtGet("IDN",D8,"ASK")</f>
        <v>-0.43</v>
      </c>
      <c r="G8">
        <f>AVERAGE(E8:F8)</f>
        <v>-0.44</v>
      </c>
      <c r="H8">
        <v>1</v>
      </c>
      <c r="I8">
        <v>1</v>
      </c>
      <c r="J8">
        <v>1</v>
      </c>
      <c r="K8">
        <v>1</v>
      </c>
      <c r="L8" t="s">
        <v>62</v>
      </c>
      <c r="M8" t="str">
        <f>B$2</f>
        <v>EUR</v>
      </c>
      <c r="N8" s="12">
        <v>0</v>
      </c>
      <c r="O8" s="16">
        <f>_xll.RHistory(D8,".Timestamp;.Close","START:"&amp;$O$3&amp;" NBROWS:1 INTERVAL:1D",,"SORT:ASC TSREPEAT:NO")</f>
        <v>36164</v>
      </c>
      <c r="P8">
        <v>3.11</v>
      </c>
    </row>
    <row r="9" spans="1:19" x14ac:dyDescent="0.25">
      <c r="B9" s="12" t="s">
        <v>6</v>
      </c>
      <c r="C9" t="s">
        <v>1</v>
      </c>
      <c r="D9" t="s">
        <v>484</v>
      </c>
      <c r="E9">
        <f>_xll.RtGet("IDN",D9,"BID")</f>
        <v>-0.46100000000000002</v>
      </c>
      <c r="F9">
        <f>_xll.RtGet("IDN",D9,"ASK")</f>
        <v>-0.44420000000000004</v>
      </c>
      <c r="G9">
        <f t="shared" ref="G9:G31" si="0">AVERAGE(E9:F9)</f>
        <v>-0.4526</v>
      </c>
      <c r="H9">
        <v>1</v>
      </c>
      <c r="I9">
        <v>1</v>
      </c>
      <c r="J9">
        <v>1</v>
      </c>
      <c r="K9">
        <v>1</v>
      </c>
      <c r="L9" t="s">
        <v>62</v>
      </c>
      <c r="M9" t="str">
        <f t="shared" ref="M9:M30" si="1">B$2</f>
        <v>EUR</v>
      </c>
      <c r="N9" s="12">
        <v>0</v>
      </c>
      <c r="O9" s="16">
        <f>_xll.RHistory(D9,".Timestamp;.Close","START:"&amp;$O$3&amp;" NBROWS:1 INTERVAL:1D",,"SORT:ASC TSREPEAT:NO")</f>
        <v>36164</v>
      </c>
      <c r="P9">
        <v>3.09</v>
      </c>
    </row>
    <row r="10" spans="1:19" x14ac:dyDescent="0.25">
      <c r="B10" s="12" t="s">
        <v>7</v>
      </c>
      <c r="C10" t="s">
        <v>1</v>
      </c>
      <c r="D10" t="s">
        <v>485</v>
      </c>
      <c r="E10">
        <f>_xll.RtGet("IDN",D10,"BID")</f>
        <v>-0.46400000000000002</v>
      </c>
      <c r="F10">
        <f>_xll.RtGet("IDN",D10,"ASK")</f>
        <v>-0.4501</v>
      </c>
      <c r="G10">
        <f t="shared" si="0"/>
        <v>-0.45705000000000001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 t="shared" si="1"/>
        <v>EUR</v>
      </c>
      <c r="N10" s="12">
        <v>0</v>
      </c>
      <c r="O10" s="16">
        <f>_xll.RHistory(D10,".Timestamp;.Close","START:"&amp;$O$3&amp;" NBROWS:1 INTERVAL:1D",,"SORT:ASC TSREPEAT:NO")</f>
        <v>36164</v>
      </c>
      <c r="P10">
        <v>3.08</v>
      </c>
    </row>
    <row r="11" spans="1:19" x14ac:dyDescent="0.25">
      <c r="B11" s="12" t="s">
        <v>8</v>
      </c>
      <c r="C11" t="s">
        <v>1</v>
      </c>
      <c r="D11" t="s">
        <v>486</v>
      </c>
      <c r="E11">
        <f>_xll.RtGet("IDN",D11,"BID")</f>
        <v>-0.46830000000000005</v>
      </c>
      <c r="F11">
        <f>_xll.RtGet("IDN",D11,"ASK")</f>
        <v>-0.45430000000000004</v>
      </c>
      <c r="G11">
        <f t="shared" si="0"/>
        <v>-0.46130000000000004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si="1"/>
        <v>EUR</v>
      </c>
      <c r="N11" s="12">
        <v>0</v>
      </c>
      <c r="O11" s="16">
        <f>_xll.RHistory(D11,".Timestamp;.Close","START:"&amp;$O$3&amp;" NBROWS:1 INTERVAL:1D",,"SORT:ASC TSREPEAT:NO")</f>
        <v>36229</v>
      </c>
      <c r="P11">
        <v>3</v>
      </c>
    </row>
    <row r="12" spans="1:19" x14ac:dyDescent="0.25">
      <c r="B12" s="12" t="s">
        <v>9</v>
      </c>
      <c r="C12" t="s">
        <v>1</v>
      </c>
      <c r="D12" t="s">
        <v>487</v>
      </c>
      <c r="E12">
        <f>_xll.RtGet("IDN",D12,"BID")</f>
        <v>-0.47210000000000002</v>
      </c>
      <c r="F12">
        <f>_xll.RtGet("IDN",D12,"ASK")</f>
        <v>-0.45810000000000001</v>
      </c>
      <c r="G12">
        <f t="shared" si="0"/>
        <v>-0.46510000000000001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1"/>
        <v>EUR</v>
      </c>
      <c r="N12" s="12">
        <v>0</v>
      </c>
      <c r="O12" s="16">
        <f>_xll.RHistory(D12,".Timestamp;.Close","START:"&amp;$O$3&amp;" NBROWS:1 INTERVAL:1D",,"SORT:ASC TSREPEAT:NO")</f>
        <v>36229</v>
      </c>
      <c r="P12">
        <v>2.99</v>
      </c>
    </row>
    <row r="13" spans="1:19" x14ac:dyDescent="0.25">
      <c r="B13" s="12" t="s">
        <v>10</v>
      </c>
      <c r="C13" t="s">
        <v>1</v>
      </c>
      <c r="D13" t="s">
        <v>488</v>
      </c>
      <c r="E13">
        <f>_xll.RtGet("IDN",D13,"BID")</f>
        <v>-0.47610000000000002</v>
      </c>
      <c r="F13">
        <f>_xll.RtGet("IDN",D13,"ASK")</f>
        <v>-0.46210000000000001</v>
      </c>
      <c r="G13">
        <f t="shared" si="0"/>
        <v>-0.46910000000000002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1"/>
        <v>EUR</v>
      </c>
      <c r="N13" s="12">
        <v>0</v>
      </c>
      <c r="O13" s="16">
        <f>_xll.RHistory(D13,".Timestamp;.Close","START:"&amp;$O$3&amp;" NBROWS:1 INTERVAL:1D",,"SORT:ASC TSREPEAT:NO")</f>
        <v>36164</v>
      </c>
      <c r="P13">
        <v>3.04</v>
      </c>
    </row>
    <row r="14" spans="1:19" x14ac:dyDescent="0.25">
      <c r="B14" s="12" t="s">
        <v>11</v>
      </c>
      <c r="C14" t="s">
        <v>1</v>
      </c>
      <c r="D14" t="s">
        <v>489</v>
      </c>
      <c r="E14">
        <f>_xll.RtGet("IDN",D14,"BID")</f>
        <v>-0.4798</v>
      </c>
      <c r="F14">
        <f>_xll.RtGet("IDN",D14,"ASK")</f>
        <v>-0.46590000000000004</v>
      </c>
      <c r="G14">
        <f t="shared" si="0"/>
        <v>-0.47284999999999999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1"/>
        <v>EUR</v>
      </c>
      <c r="N14" s="12">
        <v>0</v>
      </c>
      <c r="O14" s="16">
        <f>_xll.RHistory(D14,".Timestamp;.Close","START:"&amp;$O$3&amp;" NBROWS:1 INTERVAL:1D",,"SORT:ASC TSREPEAT:NO")</f>
        <v>36229</v>
      </c>
      <c r="P14">
        <v>2.97</v>
      </c>
    </row>
    <row r="15" spans="1:19" x14ac:dyDescent="0.25">
      <c r="B15" s="12" t="s">
        <v>12</v>
      </c>
      <c r="C15" t="s">
        <v>1</v>
      </c>
      <c r="D15" t="s">
        <v>490</v>
      </c>
      <c r="E15">
        <f>_xll.RtGet("IDN",D15,"BID")</f>
        <v>-0.48320000000000002</v>
      </c>
      <c r="F15">
        <f>_xll.RtGet("IDN",D15,"ASK")</f>
        <v>-0.46920000000000001</v>
      </c>
      <c r="G15">
        <f t="shared" si="0"/>
        <v>-0.47620000000000001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 t="shared" si="1"/>
        <v>EUR</v>
      </c>
      <c r="N15" s="12">
        <v>0</v>
      </c>
      <c r="O15" s="16">
        <f>_xll.RHistory(D15,".Timestamp;.Close","START:"&amp;$O$3&amp;" NBROWS:1 INTERVAL:1D",,"SORT:ASC TSREPEAT:NO")</f>
        <v>36229</v>
      </c>
      <c r="P15">
        <v>2.9649999999999999</v>
      </c>
    </row>
    <row r="16" spans="1:19" x14ac:dyDescent="0.25">
      <c r="B16" s="12" t="s">
        <v>13</v>
      </c>
      <c r="C16" t="s">
        <v>1</v>
      </c>
      <c r="D16" t="s">
        <v>491</v>
      </c>
      <c r="E16">
        <f>_xll.RtGet("IDN",D16,"BID")</f>
        <v>-0.48660000000000003</v>
      </c>
      <c r="F16">
        <f>_xll.RtGet("IDN",D16,"ASK")</f>
        <v>-0.47260000000000002</v>
      </c>
      <c r="G16">
        <f t="shared" si="0"/>
        <v>-0.47960000000000003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 t="shared" si="1"/>
        <v>EUR</v>
      </c>
      <c r="N16" s="12">
        <v>0</v>
      </c>
      <c r="O16" s="16">
        <f>_xll.RHistory(D16,".Timestamp;.Close","START:"&amp;$O$3&amp;" NBROWS:1 INTERVAL:1D",,"SORT:ASC TSREPEAT:NO")</f>
        <v>36164</v>
      </c>
      <c r="P16">
        <v>3.02</v>
      </c>
    </row>
    <row r="17" spans="2:16" x14ac:dyDescent="0.25">
      <c r="B17" s="12" t="s">
        <v>14</v>
      </c>
      <c r="C17" t="s">
        <v>1</v>
      </c>
      <c r="D17" t="s">
        <v>492</v>
      </c>
      <c r="E17">
        <f>_xll.RtGet("IDN",D17,"BID")</f>
        <v>-0.49000000000000005</v>
      </c>
      <c r="F17">
        <f>_xll.RtGet("IDN",D17,"ASK")</f>
        <v>-0.47600000000000003</v>
      </c>
      <c r="G17">
        <f t="shared" si="0"/>
        <v>-0.48300000000000004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si="1"/>
        <v>EUR</v>
      </c>
      <c r="N17" s="12">
        <v>0</v>
      </c>
      <c r="O17" s="16">
        <f>_xll.RHistory(D17,".Timestamp;.Close","START:"&amp;$O$3&amp;" NBROWS:1 INTERVAL:1D",,"SORT:ASC TSREPEAT:NO")</f>
        <v>36229</v>
      </c>
      <c r="P17">
        <v>2.99</v>
      </c>
    </row>
    <row r="18" spans="2:16" x14ac:dyDescent="0.25">
      <c r="B18" s="12" t="s">
        <v>15</v>
      </c>
      <c r="C18" t="s">
        <v>1</v>
      </c>
      <c r="D18" t="s">
        <v>493</v>
      </c>
      <c r="E18">
        <f>_xll.RtGet("IDN",D18,"BID")</f>
        <v>-0.49270000000000003</v>
      </c>
      <c r="F18">
        <f>_xll.RtGet("IDN",D18,"ASK")</f>
        <v>-0.4788</v>
      </c>
      <c r="G18">
        <f t="shared" si="0"/>
        <v>-0.48575000000000002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1"/>
        <v>EUR</v>
      </c>
      <c r="N18" s="12">
        <v>0</v>
      </c>
      <c r="O18" s="16">
        <f>_xll.RHistory(D18,".Timestamp;.Close","START:"&amp;$O$3&amp;" NBROWS:1 INTERVAL:1D",,"SORT:ASC TSREPEAT:NO")</f>
        <v>36229</v>
      </c>
      <c r="P18">
        <v>2.9849999999999999</v>
      </c>
    </row>
    <row r="19" spans="2:16" x14ac:dyDescent="0.25">
      <c r="B19" s="12" t="s">
        <v>16</v>
      </c>
      <c r="C19" t="s">
        <v>1</v>
      </c>
      <c r="D19" t="s">
        <v>494</v>
      </c>
      <c r="E19">
        <f>_xll.RtGet("IDN",D19,"BID")</f>
        <v>-0.49520000000000003</v>
      </c>
      <c r="F19">
        <f>_xll.RtGet("IDN",D19,"ASK")</f>
        <v>-0.48130000000000001</v>
      </c>
      <c r="G19">
        <f t="shared" si="0"/>
        <v>-0.48825000000000002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1"/>
        <v>EUR</v>
      </c>
      <c r="N19" s="12">
        <v>0</v>
      </c>
      <c r="O19" s="16">
        <f>_xll.RHistory(D19,".Timestamp;.Close","START:"&amp;$O$3&amp;" NBROWS:1 INTERVAL:1D",,"SORT:ASC TSREPEAT:NO")</f>
        <v>36164</v>
      </c>
      <c r="P19">
        <v>3.02</v>
      </c>
    </row>
    <row r="20" spans="2:16" x14ac:dyDescent="0.25">
      <c r="B20" s="12" t="s">
        <v>37</v>
      </c>
      <c r="C20" t="s">
        <v>1</v>
      </c>
      <c r="D20" t="s">
        <v>495</v>
      </c>
      <c r="E20">
        <f>_xll.RtGet("IDN",D20,"BID")</f>
        <v>-0.501</v>
      </c>
      <c r="F20">
        <f>_xll.RtGet("IDN",D20,"ASK")</f>
        <v>-0.4869</v>
      </c>
      <c r="G20">
        <f t="shared" si="0"/>
        <v>-0.49395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si="1"/>
        <v>EUR</v>
      </c>
      <c r="N20" s="12">
        <v>0</v>
      </c>
      <c r="O20" s="16">
        <f>_xll.RHistory(D20,".Timestamp;.Close","START:"&amp;$O$3&amp;" NBROWS:1 INTERVAL:1D",,"SORT:ASC TSREPEAT:NO")</f>
        <v>38344</v>
      </c>
      <c r="P20">
        <v>2.294</v>
      </c>
    </row>
    <row r="21" spans="2:16" x14ac:dyDescent="0.25">
      <c r="B21" s="12" t="s">
        <v>39</v>
      </c>
      <c r="C21" t="s">
        <v>1</v>
      </c>
      <c r="D21" t="s">
        <v>496</v>
      </c>
      <c r="E21">
        <f>_xll.RtGet("IDN",D21,"BID")</f>
        <v>-0.50270000000000004</v>
      </c>
      <c r="F21">
        <f>_xll.RtGet("IDN",D21,"ASK")</f>
        <v>-0.48820000000000002</v>
      </c>
      <c r="G21">
        <f t="shared" si="0"/>
        <v>-0.49545000000000006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1"/>
        <v>EUR</v>
      </c>
      <c r="N21" s="12">
        <v>0</v>
      </c>
      <c r="O21" s="16">
        <f>_xll.RHistory(D21,".Timestamp;.Close","START:"&amp;$O$3&amp;" NBROWS:1 INTERVAL:1D",,"SORT:ASC TSREPEAT:NO")</f>
        <v>38344</v>
      </c>
      <c r="P21">
        <v>2.3450000000000002</v>
      </c>
    </row>
    <row r="22" spans="2:16" x14ac:dyDescent="0.25">
      <c r="B22" s="12" t="s">
        <v>41</v>
      </c>
      <c r="C22" t="s">
        <v>1</v>
      </c>
      <c r="D22" t="s">
        <v>497</v>
      </c>
      <c r="E22">
        <f>_xll.RtGet("IDN",D22,"BID")</f>
        <v>-0.499</v>
      </c>
      <c r="F22">
        <f>_xll.RtGet("IDN",D22,"ASK")</f>
        <v>-0.48900000000000005</v>
      </c>
      <c r="G22">
        <f t="shared" si="0"/>
        <v>-0.49399999999999999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 t="shared" si="1"/>
        <v>EUR</v>
      </c>
      <c r="N22" s="12">
        <v>0</v>
      </c>
      <c r="O22" s="16">
        <f>_xll.RHistory(D22,".Timestamp;.Close","START:"&amp;$O$3&amp;" NBROWS:1 INTERVAL:1D",,"SORT:ASC TSREPEAT:NO")</f>
        <v>38344</v>
      </c>
      <c r="P22">
        <v>2.4020000000000001</v>
      </c>
    </row>
    <row r="23" spans="2:16" x14ac:dyDescent="0.25">
      <c r="B23" s="12" t="s">
        <v>17</v>
      </c>
      <c r="C23" t="s">
        <v>1</v>
      </c>
      <c r="D23" t="s">
        <v>498</v>
      </c>
      <c r="E23">
        <f>_xll.RtGet("IDN",D23,"BID")</f>
        <v>-0.50030000000000008</v>
      </c>
      <c r="F23">
        <f>_xll.RtGet("IDN",D23,"ASK")</f>
        <v>-0.48430000000000001</v>
      </c>
      <c r="G23">
        <f t="shared" si="0"/>
        <v>-0.49230000000000007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si="1"/>
        <v>EUR</v>
      </c>
      <c r="N23" s="12">
        <v>0</v>
      </c>
      <c r="O23" s="16">
        <f>_xll.RHistory(D23,".Timestamp;.Close","START:"&amp;$O$3&amp;" NBROWS:1 INTERVAL:1D",,"SORT:ASC TSREPEAT:NO")</f>
        <v>36907</v>
      </c>
      <c r="P23">
        <v>4.55</v>
      </c>
    </row>
    <row r="24" spans="2:16" x14ac:dyDescent="0.25">
      <c r="B24" s="12" t="s">
        <v>18</v>
      </c>
      <c r="C24" t="s">
        <v>1</v>
      </c>
      <c r="D24" t="s">
        <v>499</v>
      </c>
      <c r="E24">
        <f>_xll.RtGet("IDN",D24,"BID")</f>
        <v>-0.48800000000000004</v>
      </c>
      <c r="F24">
        <f>_xll.RtGet("IDN",D24,"ASK")</f>
        <v>-0.47800000000000004</v>
      </c>
      <c r="G24">
        <f t="shared" si="0"/>
        <v>-0.48300000000000004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si="1"/>
        <v>EUR</v>
      </c>
      <c r="N24" s="12">
        <v>0</v>
      </c>
      <c r="O24" s="16">
        <f>_xll.RHistory(D24,".Timestamp;.Close","START:"&amp;$O$3&amp;" NBROWS:1 INTERVAL:1D",,"SORT:ASC TSREPEAT:NO")</f>
        <v>38344</v>
      </c>
      <c r="P24">
        <v>2.63</v>
      </c>
    </row>
    <row r="25" spans="2:16" x14ac:dyDescent="0.25">
      <c r="B25" s="12" t="s">
        <v>19</v>
      </c>
      <c r="C25" t="s">
        <v>1</v>
      </c>
      <c r="D25" t="s">
        <v>500</v>
      </c>
      <c r="E25">
        <f>_xll.RtGet("IDN",D25,"BID")</f>
        <v>-0.46400000000000002</v>
      </c>
      <c r="F25">
        <f>_xll.RtGet("IDN",D25,"ASK")</f>
        <v>-0.45400000000000001</v>
      </c>
      <c r="G25">
        <f t="shared" si="0"/>
        <v>-0.45900000000000002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si="1"/>
        <v>EUR</v>
      </c>
      <c r="N25" s="12">
        <v>0</v>
      </c>
      <c r="O25" s="16">
        <f>_xll.RHistory(D25,".Timestamp;.Close","START:"&amp;$O$3&amp;" NBROWS:1 INTERVAL:1D",,"SORT:ASC TSREPEAT:NO")</f>
        <v>38579</v>
      </c>
      <c r="P25">
        <v>2.5720000000000001</v>
      </c>
    </row>
    <row r="26" spans="2:16" x14ac:dyDescent="0.25">
      <c r="B26" s="12" t="s">
        <v>20</v>
      </c>
      <c r="C26" t="s">
        <v>1</v>
      </c>
      <c r="D26" t="s">
        <v>501</v>
      </c>
      <c r="E26">
        <f>_xll.RtGet("IDN",D26,"BID")</f>
        <v>-0.42600000000000005</v>
      </c>
      <c r="F26">
        <f>_xll.RtGet("IDN",D26,"ASK")</f>
        <v>-0.41600000000000004</v>
      </c>
      <c r="G26">
        <f t="shared" si="0"/>
        <v>-0.42100000000000004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 t="shared" si="1"/>
        <v>EUR</v>
      </c>
      <c r="N26" s="12">
        <v>0</v>
      </c>
      <c r="O26" s="16">
        <f>_xll.RHistory(D26,".Timestamp;.Close","START:"&amp;$O$3&amp;" NBROWS:1 INTERVAL:1D",,"SORT:ASC TSREPEAT:NO")</f>
        <v>38579</v>
      </c>
      <c r="P26">
        <v>2.71</v>
      </c>
    </row>
    <row r="27" spans="2:16" x14ac:dyDescent="0.25">
      <c r="B27" s="12" t="s">
        <v>21</v>
      </c>
      <c r="C27" t="s">
        <v>1</v>
      </c>
      <c r="D27" t="s">
        <v>502</v>
      </c>
      <c r="E27">
        <f>_xll.RtGet("IDN",D27,"BID")</f>
        <v>-0.39200000000000002</v>
      </c>
      <c r="F27">
        <f>_xll.RtGet("IDN",D27,"ASK")</f>
        <v>-0.38200000000000001</v>
      </c>
      <c r="G27">
        <f t="shared" si="0"/>
        <v>-0.38700000000000001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si="1"/>
        <v>EUR</v>
      </c>
      <c r="N27" s="12">
        <v>0</v>
      </c>
      <c r="O27" s="16">
        <f>_xll.RHistory(D27,".Timestamp;.Close","START:"&amp;$O$3&amp;" NBROWS:1 INTERVAL:1D",,"SORT:ASC TSREPEAT:NO")</f>
        <v>38579</v>
      </c>
      <c r="P27">
        <v>2.835</v>
      </c>
    </row>
    <row r="28" spans="2:16" x14ac:dyDescent="0.25">
      <c r="B28" s="12" t="s">
        <v>22</v>
      </c>
      <c r="C28" t="s">
        <v>1</v>
      </c>
      <c r="D28" t="s">
        <v>503</v>
      </c>
      <c r="E28">
        <f>_xll.RtGet("IDN",D28,"BID")</f>
        <v>-0.35200000000000004</v>
      </c>
      <c r="F28">
        <f>_xll.RtGet("IDN",D28,"ASK")</f>
        <v>-0.34200000000000003</v>
      </c>
      <c r="G28">
        <f t="shared" si="0"/>
        <v>-0.34700000000000003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1"/>
        <v>EUR</v>
      </c>
      <c r="N28" s="12">
        <v>0</v>
      </c>
      <c r="O28" s="16">
        <f>_xll.RHistory(D28,".Timestamp;.Close","START:"&amp;$O$3&amp;" NBROWS:1 INTERVAL:1D",,"SORT:ASC TSREPEAT:NO")</f>
        <v>38579</v>
      </c>
      <c r="P28">
        <v>2.9609999999999999</v>
      </c>
    </row>
    <row r="29" spans="2:16" x14ac:dyDescent="0.25">
      <c r="B29" s="12" t="s">
        <v>23</v>
      </c>
      <c r="C29" t="s">
        <v>1</v>
      </c>
      <c r="D29" t="s">
        <v>504</v>
      </c>
      <c r="E29">
        <f>_xll.RtGet("IDN",D29,"BID")</f>
        <v>-0.308</v>
      </c>
      <c r="F29">
        <f>_xll.RtGet("IDN",D29,"ASK")</f>
        <v>-0.29799999999999999</v>
      </c>
      <c r="G29">
        <f t="shared" si="0"/>
        <v>-0.30299999999999999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1"/>
        <v>EUR</v>
      </c>
      <c r="N29" s="12">
        <v>0</v>
      </c>
      <c r="O29" s="16">
        <f>_xll.RHistory(D29,".Timestamp;.Close","START:"&amp;$O$3&amp;" NBROWS:1 INTERVAL:1D",,"SORT:ASC TSREPEAT:NO")</f>
        <v>38579</v>
      </c>
      <c r="P29">
        <v>3.0720000000000001</v>
      </c>
    </row>
    <row r="30" spans="2:16" x14ac:dyDescent="0.25">
      <c r="B30" s="12" t="s">
        <v>24</v>
      </c>
      <c r="C30" t="s">
        <v>1</v>
      </c>
      <c r="D30" t="s">
        <v>505</v>
      </c>
      <c r="E30">
        <f>_xll.RtGet("IDN",D30,"BID")</f>
        <v>-0.26500000000000001</v>
      </c>
      <c r="F30">
        <f>_xll.RtGet("IDN",D30,"ASK")</f>
        <v>-0.255</v>
      </c>
      <c r="G30">
        <f t="shared" si="0"/>
        <v>-0.26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1"/>
        <v>EUR</v>
      </c>
      <c r="N30" s="12">
        <v>0</v>
      </c>
      <c r="O30" s="16">
        <f>_xll.RHistory(D30,".Timestamp;.Close","START:"&amp;$O$3&amp;" NBROWS:1 INTERVAL:1D",,"SORT:ASC TSREPEAT:NO")</f>
        <v>38579</v>
      </c>
      <c r="P30">
        <v>3.1709999999999998</v>
      </c>
    </row>
    <row r="31" spans="2:16" x14ac:dyDescent="0.25">
      <c r="B31" s="12" t="s">
        <v>25</v>
      </c>
      <c r="C31" t="s">
        <v>1</v>
      </c>
      <c r="D31" t="s">
        <v>506</v>
      </c>
      <c r="E31">
        <f>_xll.RtGet("IDN",D31,"BID")</f>
        <v>-0.223</v>
      </c>
      <c r="F31">
        <f>_xll.RtGet("IDN",D31,"ASK")</f>
        <v>-0.21300000000000002</v>
      </c>
      <c r="G31">
        <f t="shared" si="0"/>
        <v>-0.21800000000000003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>B$2</f>
        <v>EUR</v>
      </c>
      <c r="N31" s="12">
        <v>0</v>
      </c>
      <c r="O31" s="16">
        <f>_xll.RHistory(D31,".Timestamp;.Close","START:"&amp;$O$3&amp;" NBROWS:1 INTERVAL:1D",,"SORT:ASC TSREPEAT:NO")</f>
        <v>38579</v>
      </c>
      <c r="P31">
        <v>3.2559999999999998</v>
      </c>
    </row>
    <row r="32" spans="2:16" x14ac:dyDescent="0.25">
      <c r="B32" s="12" t="s">
        <v>28</v>
      </c>
      <c r="C32" t="s">
        <v>1</v>
      </c>
      <c r="D32" t="s">
        <v>507</v>
      </c>
      <c r="E32">
        <f>_xll.RtGet("IDN",D32,"BID")</f>
        <v>1.5000000000000001E-2</v>
      </c>
      <c r="F32">
        <f>_xll.RtGet("IDN",D32,"ASK")</f>
        <v>2.5000000000000001E-2</v>
      </c>
      <c r="G32">
        <f t="shared" ref="G32:G34" si="2">AVERAGE(E32:F32)</f>
        <v>0.02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ref="M32:M33" si="3">B$2</f>
        <v>EUR</v>
      </c>
      <c r="N32" s="12">
        <v>0</v>
      </c>
      <c r="O32" s="16">
        <f>_xll.RHistory(D32,".Timestamp;.Close","START:"&amp;$O$3&amp;" NBROWS:1 INTERVAL:1D",,"SORT:ASC TSREPEAT:NO")</f>
        <v>39450</v>
      </c>
      <c r="P32">
        <v>4.5460000000000003</v>
      </c>
    </row>
    <row r="33" spans="2:16" x14ac:dyDescent="0.25">
      <c r="B33" s="12" t="s">
        <v>29</v>
      </c>
      <c r="C33" t="s">
        <v>1</v>
      </c>
      <c r="D33" t="s">
        <v>508</v>
      </c>
      <c r="E33">
        <f>_xll.RtGet("IDN",D33,"BID")</f>
        <v>5.0000000000000001E-3</v>
      </c>
      <c r="F33">
        <f>_xll.RtGet("IDN",D33,"ASK")</f>
        <v>1.5000000000000001E-2</v>
      </c>
      <c r="G33">
        <f t="shared" si="2"/>
        <v>0.01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3"/>
        <v>EUR</v>
      </c>
      <c r="N33" s="12">
        <v>0</v>
      </c>
      <c r="O33" s="16">
        <f>_xll.RHistory(D33,".Timestamp;.Close","START:"&amp;$O$3&amp;" NBROWS:1 INTERVAL:1D",,"SORT:ASC TSREPEAT:NO")</f>
        <v>43025</v>
      </c>
      <c r="P33">
        <v>1.331</v>
      </c>
    </row>
    <row r="34" spans="2:16" x14ac:dyDescent="0.25">
      <c r="B34" s="12" t="s">
        <v>30</v>
      </c>
      <c r="C34" t="s">
        <v>1</v>
      </c>
      <c r="D34" t="s">
        <v>509</v>
      </c>
      <c r="E34">
        <f>_xll.RtGet("IDN",D34,"BID")</f>
        <v>-3.3000000000000002E-2</v>
      </c>
      <c r="F34">
        <f>_xll.RtGet("IDN",D34,"ASK")</f>
        <v>-2.3E-2</v>
      </c>
      <c r="G34">
        <f t="shared" si="2"/>
        <v>-2.8000000000000001E-2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>B$2</f>
        <v>EUR</v>
      </c>
      <c r="N34" s="12">
        <v>0</v>
      </c>
      <c r="O34" s="16">
        <f>_xll.RHistory(D34,".Timestamp;.Close","START:"&amp;$O$3&amp;" NBROWS:1 INTERVAL:1D",,"SORT:ASC TSREPEAT:NO")</f>
        <v>39450</v>
      </c>
      <c r="P34">
        <v>4.5389999999999997</v>
      </c>
    </row>
    <row r="35" spans="2:16" x14ac:dyDescent="0.25">
      <c r="B35" s="12" t="s">
        <v>65</v>
      </c>
      <c r="C35" t="s">
        <v>1</v>
      </c>
      <c r="D35" t="str">
        <f>"EUREST"&amp;B35&amp;"="</f>
        <v>EURESTSW=</v>
      </c>
      <c r="E35">
        <f>_xll.RtGet("IDN",D35,"BID")</f>
        <v>-0.53800000000000003</v>
      </c>
      <c r="F35">
        <f>_xll.RtGet("IDN",D35,"ASK")</f>
        <v>-0.51800000000000002</v>
      </c>
      <c r="G35">
        <f t="shared" ref="G35:G67" si="4">AVERAGE(E35:F35)</f>
        <v>-0.52800000000000002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ref="M35:M67" si="5">B$2</f>
        <v>EUR</v>
      </c>
      <c r="N35" s="12">
        <v>0</v>
      </c>
      <c r="O35" s="16">
        <f>_xll.RHistory(D35,".Timestamp;.Close","START:"&amp;$O$3&amp;" NBROWS:1 INTERVAL:1D",,"SORT:ASC TSREPEAT:NO")</f>
        <v>43734</v>
      </c>
      <c r="P35">
        <v>-0.57099999999999995</v>
      </c>
    </row>
    <row r="36" spans="2:16" x14ac:dyDescent="0.25">
      <c r="B36" s="12" t="s">
        <v>66</v>
      </c>
      <c r="C36" t="s">
        <v>1</v>
      </c>
      <c r="D36" t="str">
        <f t="shared" ref="D36:D67" si="6">"EUREST"&amp;B36&amp;"="</f>
        <v>EUREST2W=</v>
      </c>
      <c r="E36">
        <f>_xll.RtGet("IDN",D36,"BID")</f>
        <v>-0.53500000000000003</v>
      </c>
      <c r="F36">
        <f>_xll.RtGet("IDN",D36,"ASK")</f>
        <v>-0.51500000000000001</v>
      </c>
      <c r="G36">
        <f t="shared" si="4"/>
        <v>-0.52500000000000002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5"/>
        <v>EUR</v>
      </c>
      <c r="N36" s="12">
        <v>0</v>
      </c>
      <c r="O36" s="16">
        <f>_xll.RHistory(D36,".Timestamp;.Close","START:"&amp;$O$3&amp;" NBROWS:1 INTERVAL:1D",,"SORT:ASC TSREPEAT:NO")</f>
        <v>43734</v>
      </c>
      <c r="P36">
        <v>-0.57099999999999995</v>
      </c>
    </row>
    <row r="37" spans="2:16" x14ac:dyDescent="0.25">
      <c r="B37" s="12" t="s">
        <v>180</v>
      </c>
      <c r="C37" t="s">
        <v>1</v>
      </c>
      <c r="D37" t="str">
        <f t="shared" si="6"/>
        <v>EUREST3W=</v>
      </c>
      <c r="E37">
        <f>_xll.RtGet("IDN",D37,"BID")</f>
        <v>-0.54300000000000004</v>
      </c>
      <c r="F37">
        <f>_xll.RtGet("IDN",D37,"ASK")</f>
        <v>-0.52300000000000002</v>
      </c>
      <c r="G37">
        <f t="shared" si="4"/>
        <v>-0.53300000000000003</v>
      </c>
      <c r="H37">
        <v>1</v>
      </c>
      <c r="I37">
        <v>1</v>
      </c>
      <c r="J37">
        <v>1</v>
      </c>
      <c r="K37">
        <v>1</v>
      </c>
      <c r="L37" t="s">
        <v>62</v>
      </c>
      <c r="M37" t="str">
        <f t="shared" si="5"/>
        <v>EUR</v>
      </c>
      <c r="N37" s="12">
        <v>0</v>
      </c>
      <c r="O37" s="16">
        <f>_xll.RHistory(D37,".Timestamp;.Close","START:"&amp;$O$3&amp;" NBROWS:1 INTERVAL:1D",,"SORT:ASC TSREPEAT:NO")</f>
        <v>43734</v>
      </c>
      <c r="P37">
        <v>-0.56799999999999995</v>
      </c>
    </row>
    <row r="38" spans="2:16" x14ac:dyDescent="0.25">
      <c r="B38" s="12" t="s">
        <v>5</v>
      </c>
      <c r="C38" t="s">
        <v>1</v>
      </c>
      <c r="D38" t="str">
        <f t="shared" si="6"/>
        <v>EUREST1M=</v>
      </c>
      <c r="E38">
        <f>_xll.RtGet("IDN",D38,"BID")</f>
        <v>-0.54100000000000004</v>
      </c>
      <c r="F38">
        <f>_xll.RtGet("IDN",D38,"ASK")</f>
        <v>-0.52100000000000002</v>
      </c>
      <c r="G38">
        <f t="shared" si="4"/>
        <v>-0.53100000000000003</v>
      </c>
      <c r="H38">
        <v>1</v>
      </c>
      <c r="I38">
        <v>1</v>
      </c>
      <c r="J38">
        <v>1</v>
      </c>
      <c r="K38">
        <v>1</v>
      </c>
      <c r="L38" t="s">
        <v>62</v>
      </c>
      <c r="M38" t="str">
        <f t="shared" si="5"/>
        <v>EUR</v>
      </c>
      <c r="N38" s="12">
        <v>0</v>
      </c>
      <c r="O38" s="16">
        <f>_xll.RHistory(D38,".Timestamp;.Close","START:"&amp;$O$3&amp;" NBROWS:1 INTERVAL:1D",,"SORT:ASC TSREPEAT:NO")</f>
        <v>43734</v>
      </c>
      <c r="P38">
        <v>-0.56499999999999995</v>
      </c>
    </row>
    <row r="39" spans="2:16" x14ac:dyDescent="0.25">
      <c r="B39" s="12" t="s">
        <v>6</v>
      </c>
      <c r="C39" t="s">
        <v>1</v>
      </c>
      <c r="D39" t="str">
        <f t="shared" si="6"/>
        <v>EUREST2M=</v>
      </c>
      <c r="E39">
        <f>_xll.RtGet("IDN",D39,"BID")</f>
        <v>-0.55400000000000005</v>
      </c>
      <c r="F39">
        <f>_xll.RtGet("IDN",D39,"ASK")</f>
        <v>-0.53400000000000003</v>
      </c>
      <c r="G39">
        <f t="shared" si="4"/>
        <v>-0.54400000000000004</v>
      </c>
      <c r="H39">
        <v>1</v>
      </c>
      <c r="I39">
        <v>1</v>
      </c>
      <c r="J39">
        <v>1</v>
      </c>
      <c r="K39">
        <v>1</v>
      </c>
      <c r="L39" t="s">
        <v>62</v>
      </c>
      <c r="M39" t="str">
        <f t="shared" si="5"/>
        <v>EUR</v>
      </c>
      <c r="N39" s="12">
        <v>0</v>
      </c>
      <c r="O39" s="16">
        <f>_xll.RHistory(D39,".Timestamp;.Close","START:"&amp;$O$3&amp;" NBROWS:1 INTERVAL:1D",,"SORT:ASC TSREPEAT:NO")</f>
        <v>43734</v>
      </c>
      <c r="P39">
        <v>-0.55400000000000005</v>
      </c>
    </row>
    <row r="40" spans="2:16" x14ac:dyDescent="0.25">
      <c r="B40" s="12" t="s">
        <v>7</v>
      </c>
      <c r="C40" t="s">
        <v>1</v>
      </c>
      <c r="D40" t="str">
        <f t="shared" si="6"/>
        <v>EUREST3M=</v>
      </c>
      <c r="E40">
        <f>_xll.RtGet("IDN",D40,"BID")</f>
        <v>-0.55800000000000005</v>
      </c>
      <c r="F40">
        <f>_xll.RtGet("IDN",D40,"ASK")</f>
        <v>-0.53800000000000003</v>
      </c>
      <c r="G40">
        <f t="shared" si="4"/>
        <v>-0.54800000000000004</v>
      </c>
      <c r="H40">
        <v>1</v>
      </c>
      <c r="I40">
        <v>1</v>
      </c>
      <c r="J40">
        <v>1</v>
      </c>
      <c r="K40">
        <v>1</v>
      </c>
      <c r="L40" t="s">
        <v>62</v>
      </c>
      <c r="M40" t="str">
        <f t="shared" si="5"/>
        <v>EUR</v>
      </c>
      <c r="N40" s="12">
        <v>0</v>
      </c>
      <c r="O40" s="16">
        <f>_xll.RHistory(D40,".Timestamp;.Close","START:"&amp;$O$3&amp;" NBROWS:1 INTERVAL:1D",,"SORT:ASC TSREPEAT:NO")</f>
        <v>43734</v>
      </c>
      <c r="P40">
        <v>-0.55800000000000005</v>
      </c>
    </row>
    <row r="41" spans="2:16" x14ac:dyDescent="0.25">
      <c r="B41" s="12" t="s">
        <v>8</v>
      </c>
      <c r="C41" t="s">
        <v>1</v>
      </c>
      <c r="D41" t="str">
        <f t="shared" si="6"/>
        <v>EUREST4M=</v>
      </c>
      <c r="E41">
        <f>_xll.RtGet("IDN",D41,"BID")</f>
        <v>-0.56000000000000005</v>
      </c>
      <c r="F41">
        <f>_xll.RtGet("IDN",D41,"ASK")</f>
        <v>-0.54</v>
      </c>
      <c r="G41">
        <f t="shared" si="4"/>
        <v>-0.55000000000000004</v>
      </c>
      <c r="H41">
        <v>1</v>
      </c>
      <c r="I41">
        <v>1</v>
      </c>
      <c r="J41">
        <v>1</v>
      </c>
      <c r="K41">
        <v>1</v>
      </c>
      <c r="L41" t="s">
        <v>62</v>
      </c>
      <c r="M41" t="str">
        <f t="shared" si="5"/>
        <v>EUR</v>
      </c>
      <c r="N41" s="12">
        <v>0</v>
      </c>
      <c r="O41" s="16">
        <f>_xll.RHistory(D41,".Timestamp;.Close","START:"&amp;$O$3&amp;" NBROWS:1 INTERVAL:1D",,"SORT:ASC TSREPEAT:NO")</f>
        <v>43734</v>
      </c>
      <c r="P41">
        <v>-0.56999999999999995</v>
      </c>
    </row>
    <row r="42" spans="2:16" x14ac:dyDescent="0.25">
      <c r="B42" s="12" t="s">
        <v>9</v>
      </c>
      <c r="C42" t="s">
        <v>1</v>
      </c>
      <c r="D42" t="str">
        <f t="shared" si="6"/>
        <v>EUREST5M=</v>
      </c>
      <c r="E42">
        <f>_xll.RtGet("IDN",D42,"BID")</f>
        <v>-0.57400000000000007</v>
      </c>
      <c r="F42">
        <f>_xll.RtGet("IDN",D42,"ASK")</f>
        <v>-0.52400000000000002</v>
      </c>
      <c r="G42">
        <f t="shared" si="4"/>
        <v>-0.54900000000000004</v>
      </c>
      <c r="H42">
        <v>1</v>
      </c>
      <c r="I42">
        <v>1</v>
      </c>
      <c r="J42">
        <v>1</v>
      </c>
      <c r="K42">
        <v>1</v>
      </c>
      <c r="L42" t="s">
        <v>62</v>
      </c>
      <c r="M42" t="str">
        <f t="shared" si="5"/>
        <v>EUR</v>
      </c>
      <c r="N42" s="12">
        <v>0</v>
      </c>
      <c r="O42" s="16">
        <f>_xll.RHistory(D42,".Timestamp;.Close","START:"&amp;$O$3&amp;" NBROWS:1 INTERVAL:1D",,"SORT:ASC TSREPEAT:NO")</f>
        <v>43734</v>
      </c>
      <c r="P42">
        <v>-0.57899999999999996</v>
      </c>
    </row>
    <row r="43" spans="2:16" x14ac:dyDescent="0.25">
      <c r="B43" s="12" t="s">
        <v>10</v>
      </c>
      <c r="C43" t="s">
        <v>1</v>
      </c>
      <c r="D43" t="str">
        <f t="shared" si="6"/>
        <v>EUREST6M=</v>
      </c>
      <c r="E43">
        <f>_xll.RtGet("IDN",D43,"BID")</f>
        <v>-0.57800000000000007</v>
      </c>
      <c r="F43">
        <f>_xll.RtGet("IDN",D43,"ASK")</f>
        <v>-0.52800000000000002</v>
      </c>
      <c r="G43">
        <f t="shared" si="4"/>
        <v>-0.55300000000000005</v>
      </c>
      <c r="H43">
        <v>1</v>
      </c>
      <c r="I43">
        <v>1</v>
      </c>
      <c r="J43">
        <v>1</v>
      </c>
      <c r="K43">
        <v>1</v>
      </c>
      <c r="L43" t="s">
        <v>62</v>
      </c>
      <c r="M43" t="str">
        <f t="shared" si="5"/>
        <v>EUR</v>
      </c>
      <c r="N43" s="12">
        <v>0</v>
      </c>
      <c r="O43" s="16">
        <f>_xll.RHistory(D43,".Timestamp;.Close","START:"&amp;$O$3&amp;" NBROWS:1 INTERVAL:1D",,"SORT:ASC TSREPEAT:NO")</f>
        <v>43734</v>
      </c>
      <c r="P43">
        <v>-0.59</v>
      </c>
    </row>
    <row r="44" spans="2:16" x14ac:dyDescent="0.25">
      <c r="B44" s="12" t="s">
        <v>11</v>
      </c>
      <c r="C44" t="s">
        <v>1</v>
      </c>
      <c r="D44" t="str">
        <f t="shared" si="6"/>
        <v>EUREST7M=</v>
      </c>
      <c r="E44">
        <f>_xll.RtGet("IDN",D44,"BID")</f>
        <v>-0.56900000000000006</v>
      </c>
      <c r="F44">
        <f>_xll.RtGet("IDN",D44,"ASK")</f>
        <v>-0.54900000000000004</v>
      </c>
      <c r="G44">
        <f t="shared" si="4"/>
        <v>-0.55900000000000005</v>
      </c>
      <c r="H44">
        <v>1</v>
      </c>
      <c r="I44">
        <v>1</v>
      </c>
      <c r="J44">
        <v>1</v>
      </c>
      <c r="K44">
        <v>1</v>
      </c>
      <c r="L44" t="s">
        <v>62</v>
      </c>
      <c r="M44" t="str">
        <f t="shared" si="5"/>
        <v>EUR</v>
      </c>
      <c r="N44" s="12">
        <v>0</v>
      </c>
      <c r="O44" s="16">
        <f>_xll.RHistory(D44,".Timestamp;.Close","START:"&amp;$O$3&amp;" NBROWS:1 INTERVAL:1D",,"SORT:ASC TSREPEAT:NO")</f>
        <v>43734</v>
      </c>
      <c r="P44">
        <v>-0.6</v>
      </c>
    </row>
    <row r="45" spans="2:16" x14ac:dyDescent="0.25">
      <c r="B45" s="12" t="s">
        <v>12</v>
      </c>
      <c r="C45" t="s">
        <v>1</v>
      </c>
      <c r="D45" t="str">
        <f t="shared" si="6"/>
        <v>EUREST8M=</v>
      </c>
      <c r="E45">
        <f>_xll.RtGet("IDN",D45,"BID")</f>
        <v>-0.58500000000000008</v>
      </c>
      <c r="F45">
        <f>_xll.RtGet("IDN",D45,"ASK")</f>
        <v>-0.53500000000000003</v>
      </c>
      <c r="G45">
        <f t="shared" si="4"/>
        <v>-0.56000000000000005</v>
      </c>
      <c r="H45">
        <v>1</v>
      </c>
      <c r="I45">
        <v>1</v>
      </c>
      <c r="J45">
        <v>1</v>
      </c>
      <c r="K45">
        <v>1</v>
      </c>
      <c r="L45" t="s">
        <v>62</v>
      </c>
      <c r="M45" t="str">
        <f t="shared" si="5"/>
        <v>EUR</v>
      </c>
      <c r="N45" s="12">
        <v>0</v>
      </c>
      <c r="O45" s="16">
        <f>_xll.RHistory(D45,".Timestamp;.Close","START:"&amp;$O$3&amp;" NBROWS:1 INTERVAL:1D",,"SORT:ASC TSREPEAT:NO")</f>
        <v>43734</v>
      </c>
      <c r="P45">
        <v>-0.60799999999999998</v>
      </c>
    </row>
    <row r="46" spans="2:16" x14ac:dyDescent="0.25">
      <c r="B46" s="12" t="s">
        <v>13</v>
      </c>
      <c r="C46" t="s">
        <v>1</v>
      </c>
      <c r="D46" t="str">
        <f t="shared" si="6"/>
        <v>EUREST9M=</v>
      </c>
      <c r="E46">
        <f>_xll.RtGet("IDN",D46,"BID")</f>
        <v>-0.57500000000000007</v>
      </c>
      <c r="F46">
        <f>_xll.RtGet("IDN",D46,"ASK")</f>
        <v>-0.55500000000000005</v>
      </c>
      <c r="G46">
        <f t="shared" si="4"/>
        <v>-0.56500000000000006</v>
      </c>
      <c r="H46">
        <v>1</v>
      </c>
      <c r="I46">
        <v>1</v>
      </c>
      <c r="J46">
        <v>1</v>
      </c>
      <c r="K46">
        <v>1</v>
      </c>
      <c r="L46" t="s">
        <v>62</v>
      </c>
      <c r="M46" t="str">
        <f t="shared" si="5"/>
        <v>EUR</v>
      </c>
      <c r="N46" s="12">
        <v>0</v>
      </c>
      <c r="O46" s="16">
        <f>_xll.RHistory(D46,".Timestamp;.Close","START:"&amp;$O$3&amp;" NBROWS:1 INTERVAL:1D",,"SORT:ASC TSREPEAT:NO")</f>
        <v>43734</v>
      </c>
      <c r="P46">
        <v>-0.61799999999999999</v>
      </c>
    </row>
    <row r="47" spans="2:16" x14ac:dyDescent="0.25">
      <c r="B47" s="12" t="s">
        <v>14</v>
      </c>
      <c r="C47" t="s">
        <v>1</v>
      </c>
      <c r="D47" t="str">
        <f t="shared" si="6"/>
        <v>EUREST10M=</v>
      </c>
      <c r="E47">
        <f>_xll.RtGet("IDN",D47,"BID")</f>
        <v>-0.57900000000000007</v>
      </c>
      <c r="F47">
        <f>_xll.RtGet("IDN",D47,"ASK")</f>
        <v>-0.55900000000000005</v>
      </c>
      <c r="G47">
        <f t="shared" si="4"/>
        <v>-0.56900000000000006</v>
      </c>
      <c r="H47">
        <v>1</v>
      </c>
      <c r="I47">
        <v>1</v>
      </c>
      <c r="J47">
        <v>1</v>
      </c>
      <c r="K47">
        <v>1</v>
      </c>
      <c r="L47" t="s">
        <v>62</v>
      </c>
      <c r="M47" t="str">
        <f t="shared" si="5"/>
        <v>EUR</v>
      </c>
      <c r="N47" s="12">
        <v>0</v>
      </c>
      <c r="O47" s="16">
        <f>_xll.RHistory(D47,".Timestamp;.Close","START:"&amp;$O$3&amp;" NBROWS:1 INTERVAL:1D",,"SORT:ASC TSREPEAT:NO")</f>
        <v>43734</v>
      </c>
      <c r="P47">
        <v>-0.626</v>
      </c>
    </row>
    <row r="48" spans="2:16" x14ac:dyDescent="0.25">
      <c r="B48" s="12" t="s">
        <v>15</v>
      </c>
      <c r="C48" t="s">
        <v>1</v>
      </c>
      <c r="D48" t="str">
        <f t="shared" si="6"/>
        <v>EUREST11M=</v>
      </c>
      <c r="E48">
        <f>_xll.RtGet("IDN",D48,"BID")</f>
        <v>-0.58100000000000007</v>
      </c>
      <c r="F48">
        <f>_xll.RtGet("IDN",D48,"ASK")</f>
        <v>-0.56100000000000005</v>
      </c>
      <c r="G48">
        <f t="shared" si="4"/>
        <v>-0.57100000000000006</v>
      </c>
      <c r="H48">
        <v>1</v>
      </c>
      <c r="I48">
        <v>1</v>
      </c>
      <c r="J48">
        <v>1</v>
      </c>
      <c r="K48">
        <v>1</v>
      </c>
      <c r="L48" t="s">
        <v>62</v>
      </c>
      <c r="M48" t="str">
        <f t="shared" si="5"/>
        <v>EUR</v>
      </c>
      <c r="N48" s="12">
        <v>0</v>
      </c>
      <c r="O48" s="16">
        <f>_xll.RHistory(D48,".Timestamp;.Close","START:"&amp;$O$3&amp;" NBROWS:1 INTERVAL:1D",,"SORT:ASC TSREPEAT:NO")</f>
        <v>43734</v>
      </c>
      <c r="P48">
        <v>-0.63300000000000001</v>
      </c>
    </row>
    <row r="49" spans="2:16" x14ac:dyDescent="0.25">
      <c r="B49" s="12" t="s">
        <v>16</v>
      </c>
      <c r="C49" t="s">
        <v>1</v>
      </c>
      <c r="D49" t="str">
        <f t="shared" si="6"/>
        <v>EUREST1Y=</v>
      </c>
      <c r="E49">
        <f>_xll.RtGet("IDN",D49,"BID")</f>
        <v>-0.59899999999999998</v>
      </c>
      <c r="F49">
        <f>_xll.RtGet("IDN",D49,"ASK")</f>
        <v>-0.54900000000000004</v>
      </c>
      <c r="G49">
        <f t="shared" si="4"/>
        <v>-0.57400000000000007</v>
      </c>
      <c r="H49">
        <v>1</v>
      </c>
      <c r="I49">
        <v>1</v>
      </c>
      <c r="J49">
        <v>1</v>
      </c>
      <c r="K49">
        <v>1</v>
      </c>
      <c r="L49" t="s">
        <v>62</v>
      </c>
      <c r="M49" t="str">
        <f t="shared" si="5"/>
        <v>EUR</v>
      </c>
      <c r="N49" s="12">
        <v>0</v>
      </c>
      <c r="O49" s="16">
        <f>_xll.RHistory(D49,".Timestamp;.Close","START:"&amp;$O$3&amp;" NBROWS:1 INTERVAL:1D",,"SORT:ASC TSREPEAT:NO")</f>
        <v>43740</v>
      </c>
      <c r="P49">
        <v>-0.65600000000000003</v>
      </c>
    </row>
    <row r="50" spans="2:16" x14ac:dyDescent="0.25">
      <c r="B50" s="12" t="s">
        <v>37</v>
      </c>
      <c r="C50" t="s">
        <v>1</v>
      </c>
      <c r="D50" t="str">
        <f t="shared" si="6"/>
        <v>EUREST15M=</v>
      </c>
      <c r="E50">
        <f>_xll.RtGet("IDN",D50,"BID")</f>
        <v>-0.59100000000000008</v>
      </c>
      <c r="F50">
        <f>_xll.RtGet("IDN",D50,"ASK")</f>
        <v>-0.57100000000000006</v>
      </c>
      <c r="G50">
        <f t="shared" si="4"/>
        <v>-0.58100000000000007</v>
      </c>
      <c r="H50">
        <v>1</v>
      </c>
      <c r="I50">
        <v>1</v>
      </c>
      <c r="J50">
        <v>1</v>
      </c>
      <c r="K50">
        <v>1</v>
      </c>
      <c r="L50" t="s">
        <v>62</v>
      </c>
      <c r="M50" t="str">
        <f t="shared" si="5"/>
        <v>EUR</v>
      </c>
      <c r="N50" s="12">
        <v>0</v>
      </c>
      <c r="O50" s="16">
        <f>_xll.RHistory(D50,".Timestamp;.Close","START:"&amp;$O$3&amp;" NBROWS:1 INTERVAL:1D",,"SORT:ASC TSREPEAT:NO")</f>
        <v>43734</v>
      </c>
      <c r="P50">
        <v>-0.65600000000000003</v>
      </c>
    </row>
    <row r="51" spans="2:16" x14ac:dyDescent="0.25">
      <c r="B51" s="12" t="s">
        <v>39</v>
      </c>
      <c r="C51" t="s">
        <v>1</v>
      </c>
      <c r="D51" t="str">
        <f t="shared" si="6"/>
        <v>EUREST18M=</v>
      </c>
      <c r="E51">
        <f>_xll.RtGet("IDN",D51,"BID")</f>
        <v>-0.59400000000000008</v>
      </c>
      <c r="F51">
        <f>_xll.RtGet("IDN",D51,"ASK")</f>
        <v>-0.57400000000000007</v>
      </c>
      <c r="G51">
        <f t="shared" si="4"/>
        <v>-0.58400000000000007</v>
      </c>
      <c r="H51">
        <v>1</v>
      </c>
      <c r="I51">
        <v>1</v>
      </c>
      <c r="J51">
        <v>1</v>
      </c>
      <c r="K51">
        <v>1</v>
      </c>
      <c r="L51" t="s">
        <v>62</v>
      </c>
      <c r="M51" t="str">
        <f t="shared" si="5"/>
        <v>EUR</v>
      </c>
      <c r="N51" s="12">
        <v>0</v>
      </c>
      <c r="O51" s="16">
        <f>_xll.RHistory(D51,".Timestamp;.Close","START:"&amp;$O$3&amp;" NBROWS:1 INTERVAL:1D",,"SORT:ASC TSREPEAT:NO")</f>
        <v>43734</v>
      </c>
      <c r="P51">
        <v>-0.66900000000000004</v>
      </c>
    </row>
    <row r="52" spans="2:16" x14ac:dyDescent="0.25">
      <c r="B52" s="12" t="s">
        <v>41</v>
      </c>
      <c r="C52" t="s">
        <v>1</v>
      </c>
      <c r="D52" t="str">
        <f t="shared" si="6"/>
        <v>EUREST21M=</v>
      </c>
      <c r="E52">
        <f>_xll.RtGet("IDN",D52,"BID")</f>
        <v>-0.59499999999999997</v>
      </c>
      <c r="F52">
        <f>_xll.RtGet("IDN",D52,"ASK")</f>
        <v>-0.57500000000000007</v>
      </c>
      <c r="G52">
        <f t="shared" si="4"/>
        <v>-0.58499999999999996</v>
      </c>
      <c r="H52">
        <v>1</v>
      </c>
      <c r="I52">
        <v>1</v>
      </c>
      <c r="J52">
        <v>1</v>
      </c>
      <c r="K52">
        <v>1</v>
      </c>
      <c r="L52" t="s">
        <v>62</v>
      </c>
      <c r="M52" t="str">
        <f t="shared" si="5"/>
        <v>EUR</v>
      </c>
      <c r="N52" s="12">
        <v>0</v>
      </c>
      <c r="O52" s="16">
        <f>_xll.RHistory(D52,".Timestamp;.Close","START:"&amp;$O$3&amp;" NBROWS:1 INTERVAL:1D",,"SORT:ASC TSREPEAT:NO")</f>
        <v>43734</v>
      </c>
      <c r="P52">
        <v>-0.67900000000000005</v>
      </c>
    </row>
    <row r="53" spans="2:16" x14ac:dyDescent="0.25">
      <c r="B53" s="12" t="s">
        <v>17</v>
      </c>
      <c r="C53" t="s">
        <v>1</v>
      </c>
      <c r="D53" t="str">
        <f t="shared" si="6"/>
        <v>EUREST2Y=</v>
      </c>
      <c r="E53">
        <f>_xll.RtGet("IDN",D53,"BID")</f>
        <v>-0.61099999999999999</v>
      </c>
      <c r="F53">
        <f>_xll.RtGet("IDN",D53,"ASK")</f>
        <v>-0.56100000000000005</v>
      </c>
      <c r="G53">
        <f t="shared" si="4"/>
        <v>-0.58600000000000008</v>
      </c>
      <c r="H53">
        <v>1</v>
      </c>
      <c r="I53">
        <v>1</v>
      </c>
      <c r="J53">
        <v>1</v>
      </c>
      <c r="K53">
        <v>1</v>
      </c>
      <c r="L53" t="s">
        <v>62</v>
      </c>
      <c r="M53" t="str">
        <f t="shared" si="5"/>
        <v>EUR</v>
      </c>
      <c r="N53" s="12">
        <v>0</v>
      </c>
      <c r="O53" s="16">
        <f>_xll.RHistory(D53,".Timestamp;.Close","START:"&amp;$O$3&amp;" NBROWS:1 INTERVAL:1D",,"SORT:ASC TSREPEAT:NO")</f>
        <v>43734</v>
      </c>
      <c r="P53">
        <v>-0.68600000000000005</v>
      </c>
    </row>
    <row r="54" spans="2:16" x14ac:dyDescent="0.25">
      <c r="B54" s="12" t="s">
        <v>18</v>
      </c>
      <c r="C54" t="s">
        <v>1</v>
      </c>
      <c r="D54" t="str">
        <f t="shared" si="6"/>
        <v>EUREST3Y=</v>
      </c>
      <c r="E54">
        <f>_xll.RtGet("IDN",D54,"BID")</f>
        <v>-0.60899999999999999</v>
      </c>
      <c r="F54">
        <f>_xll.RtGet("IDN",D54,"ASK")</f>
        <v>-0.55900000000000005</v>
      </c>
      <c r="G54">
        <f t="shared" si="4"/>
        <v>-0.58400000000000007</v>
      </c>
      <c r="H54">
        <v>1</v>
      </c>
      <c r="I54">
        <v>1</v>
      </c>
      <c r="J54">
        <v>1</v>
      </c>
      <c r="K54">
        <v>1</v>
      </c>
      <c r="L54" t="s">
        <v>62</v>
      </c>
      <c r="M54" t="str">
        <f t="shared" si="5"/>
        <v>EUR</v>
      </c>
      <c r="N54" s="12">
        <v>0</v>
      </c>
      <c r="O54" s="16">
        <f>_xll.RHistory(D54,".Timestamp;.Close","START:"&amp;$O$3&amp;" NBROWS:1 INTERVAL:1D",,"SORT:ASC TSREPEAT:NO")</f>
        <v>43734</v>
      </c>
      <c r="P54">
        <v>-0.69899999999999995</v>
      </c>
    </row>
    <row r="55" spans="2:16" x14ac:dyDescent="0.25">
      <c r="B55" s="12" t="s">
        <v>19</v>
      </c>
      <c r="C55" t="s">
        <v>1</v>
      </c>
      <c r="D55" t="str">
        <f t="shared" si="6"/>
        <v>EUREST4Y=</v>
      </c>
      <c r="E55">
        <f>_xll.RtGet("IDN",D55,"BID")</f>
        <v>-0.56300000000000006</v>
      </c>
      <c r="F55">
        <f>_xll.RtGet("IDN",D55,"ASK")</f>
        <v>-0.51300000000000001</v>
      </c>
      <c r="G55">
        <f t="shared" si="4"/>
        <v>-0.53800000000000003</v>
      </c>
      <c r="H55">
        <v>1</v>
      </c>
      <c r="I55">
        <v>1</v>
      </c>
      <c r="J55">
        <v>1</v>
      </c>
      <c r="K55">
        <v>1</v>
      </c>
      <c r="L55" t="s">
        <v>62</v>
      </c>
      <c r="M55" t="str">
        <f t="shared" si="5"/>
        <v>EUR</v>
      </c>
      <c r="N55" s="12">
        <v>0</v>
      </c>
      <c r="O55" s="16">
        <f>_xll.RHistory(D55,".Timestamp;.Close","START:"&amp;$O$3&amp;" NBROWS:1 INTERVAL:1D",,"SORT:ASC TSREPEAT:NO")</f>
        <v>43734</v>
      </c>
      <c r="P55">
        <v>-0.52300000000000002</v>
      </c>
    </row>
    <row r="56" spans="2:16" x14ac:dyDescent="0.25">
      <c r="B56" s="12" t="s">
        <v>20</v>
      </c>
      <c r="C56" t="s">
        <v>1</v>
      </c>
      <c r="D56" t="str">
        <f t="shared" si="6"/>
        <v>EUREST5Y=</v>
      </c>
      <c r="E56">
        <f>_xll.RtGet("IDN",D56,"BID")</f>
        <v>-0.52800000000000002</v>
      </c>
      <c r="F56">
        <f>_xll.RtGet("IDN",D56,"ASK")</f>
        <v>-0.47800000000000004</v>
      </c>
      <c r="G56">
        <f t="shared" si="4"/>
        <v>-0.503</v>
      </c>
      <c r="H56">
        <v>1</v>
      </c>
      <c r="I56">
        <v>1</v>
      </c>
      <c r="J56">
        <v>1</v>
      </c>
      <c r="K56">
        <v>1</v>
      </c>
      <c r="L56" t="s">
        <v>62</v>
      </c>
      <c r="M56" t="str">
        <f t="shared" si="5"/>
        <v>EUR</v>
      </c>
      <c r="N56" s="12">
        <v>0</v>
      </c>
      <c r="O56" s="16">
        <f>_xll.RHistory(D56,".Timestamp;.Close","START:"&amp;$O$3&amp;" NBROWS:1 INTERVAL:1D",,"SORT:ASC TSREPEAT:NO")</f>
        <v>43734</v>
      </c>
      <c r="P56">
        <v>-0.502</v>
      </c>
    </row>
    <row r="57" spans="2:16" x14ac:dyDescent="0.25">
      <c r="B57" s="12" t="s">
        <v>21</v>
      </c>
      <c r="C57" t="s">
        <v>1</v>
      </c>
      <c r="D57" t="str">
        <f t="shared" si="6"/>
        <v>EUREST6Y=</v>
      </c>
      <c r="E57">
        <f>_xll.RtGet("IDN",D57,"BID")</f>
        <v>-0.49000000000000005</v>
      </c>
      <c r="F57">
        <f>_xll.RtGet("IDN",D57,"ASK")</f>
        <v>-0.44</v>
      </c>
      <c r="G57">
        <f t="shared" si="4"/>
        <v>-0.46500000000000002</v>
      </c>
      <c r="H57">
        <v>1</v>
      </c>
      <c r="I57">
        <v>1</v>
      </c>
      <c r="J57">
        <v>1</v>
      </c>
      <c r="K57">
        <v>1</v>
      </c>
      <c r="L57" t="s">
        <v>62</v>
      </c>
      <c r="M57" t="str">
        <f t="shared" si="5"/>
        <v>EUR</v>
      </c>
      <c r="N57" s="12">
        <v>0</v>
      </c>
      <c r="O57" s="16">
        <f>_xll.RHistory(D57,".Timestamp;.Close","START:"&amp;$O$3&amp;" NBROWS:1 INTERVAL:1D",,"SORT:ASC TSREPEAT:NO")</f>
        <v>43734</v>
      </c>
      <c r="P57">
        <v>-0.47099999999999997</v>
      </c>
    </row>
    <row r="58" spans="2:16" x14ac:dyDescent="0.25">
      <c r="B58" s="12" t="s">
        <v>22</v>
      </c>
      <c r="C58" t="s">
        <v>1</v>
      </c>
      <c r="D58" t="str">
        <f t="shared" si="6"/>
        <v>EUREST7Y=</v>
      </c>
      <c r="E58">
        <f>_xll.RtGet("IDN",D58,"BID")</f>
        <v>-0.44900000000000001</v>
      </c>
      <c r="F58">
        <f>_xll.RtGet("IDN",D58,"ASK")</f>
        <v>-0.39900000000000002</v>
      </c>
      <c r="G58">
        <f t="shared" si="4"/>
        <v>-0.42400000000000004</v>
      </c>
      <c r="H58">
        <v>1</v>
      </c>
      <c r="I58">
        <v>1</v>
      </c>
      <c r="J58">
        <v>1</v>
      </c>
      <c r="K58">
        <v>1</v>
      </c>
      <c r="L58" t="s">
        <v>62</v>
      </c>
      <c r="M58" t="str">
        <f t="shared" si="5"/>
        <v>EUR</v>
      </c>
      <c r="N58" s="12">
        <v>0</v>
      </c>
      <c r="O58" s="16">
        <f>_xll.RHistory(D58,".Timestamp;.Close","START:"&amp;$O$3&amp;" NBROWS:1 INTERVAL:1D",,"SORT:ASC TSREPEAT:NO")</f>
        <v>43734</v>
      </c>
      <c r="P58">
        <v>-0.43</v>
      </c>
    </row>
    <row r="59" spans="2:16" x14ac:dyDescent="0.25">
      <c r="B59" s="12" t="s">
        <v>23</v>
      </c>
      <c r="C59" t="s">
        <v>1</v>
      </c>
      <c r="D59" t="str">
        <f t="shared" si="6"/>
        <v>EUREST8Y=</v>
      </c>
      <c r="E59">
        <f>_xll.RtGet("IDN",D59,"BID")</f>
        <v>-0.40600000000000003</v>
      </c>
      <c r="F59">
        <f>_xll.RtGet("IDN",D59,"ASK")</f>
        <v>-0.35600000000000004</v>
      </c>
      <c r="G59">
        <f t="shared" si="4"/>
        <v>-0.38100000000000001</v>
      </c>
      <c r="H59">
        <v>1</v>
      </c>
      <c r="I59">
        <v>1</v>
      </c>
      <c r="J59">
        <v>1</v>
      </c>
      <c r="K59">
        <v>1</v>
      </c>
      <c r="L59" t="s">
        <v>62</v>
      </c>
      <c r="M59" t="str">
        <f t="shared" si="5"/>
        <v>EUR</v>
      </c>
      <c r="N59" s="12">
        <v>0</v>
      </c>
      <c r="O59" s="16">
        <f>_xll.RHistory(D59,".Timestamp;.Close","START:"&amp;$O$3&amp;" NBROWS:1 INTERVAL:1D",,"SORT:ASC TSREPEAT:NO")</f>
        <v>43734</v>
      </c>
      <c r="P59">
        <v>-0.38</v>
      </c>
    </row>
    <row r="60" spans="2:16" x14ac:dyDescent="0.25">
      <c r="B60" s="12" t="s">
        <v>24</v>
      </c>
      <c r="C60" t="s">
        <v>1</v>
      </c>
      <c r="D60" t="str">
        <f t="shared" si="6"/>
        <v>EUREST9Y=</v>
      </c>
      <c r="E60">
        <f>_xll.RtGet("IDN",D60,"BID")</f>
        <v>-0.36599999999999999</v>
      </c>
      <c r="F60">
        <f>_xll.RtGet("IDN",D60,"ASK")</f>
        <v>-0.316</v>
      </c>
      <c r="G60">
        <f t="shared" si="4"/>
        <v>-0.34099999999999997</v>
      </c>
      <c r="H60">
        <v>1</v>
      </c>
      <c r="I60">
        <v>1</v>
      </c>
      <c r="J60">
        <v>1</v>
      </c>
      <c r="K60">
        <v>1</v>
      </c>
      <c r="L60" t="s">
        <v>62</v>
      </c>
      <c r="M60" t="str">
        <f t="shared" si="5"/>
        <v>EUR</v>
      </c>
      <c r="N60" s="12">
        <v>0</v>
      </c>
      <c r="O60" s="16">
        <f>_xll.RHistory(D60,".Timestamp;.Close","START:"&amp;$O$3&amp;" NBROWS:1 INTERVAL:1D",,"SORT:ASC TSREPEAT:NO")</f>
        <v>43734</v>
      </c>
      <c r="P60">
        <v>-0.32700000000000001</v>
      </c>
    </row>
    <row r="61" spans="2:16" x14ac:dyDescent="0.25">
      <c r="B61" s="12" t="s">
        <v>25</v>
      </c>
      <c r="C61" t="s">
        <v>1</v>
      </c>
      <c r="D61" t="str">
        <f t="shared" si="6"/>
        <v>EUREST10Y=</v>
      </c>
      <c r="E61">
        <f>_xll.RtGet("IDN",D61,"BID")</f>
        <v>-0.32500000000000001</v>
      </c>
      <c r="F61">
        <f>_xll.RtGet("IDN",D61,"ASK")</f>
        <v>-0.27500000000000002</v>
      </c>
      <c r="G61">
        <f t="shared" si="4"/>
        <v>-0.30000000000000004</v>
      </c>
      <c r="H61">
        <v>1</v>
      </c>
      <c r="I61">
        <v>1</v>
      </c>
      <c r="J61">
        <v>1</v>
      </c>
      <c r="K61">
        <v>1</v>
      </c>
      <c r="L61" t="s">
        <v>62</v>
      </c>
      <c r="M61" t="str">
        <f t="shared" si="5"/>
        <v>EUR</v>
      </c>
      <c r="N61" s="12">
        <v>0</v>
      </c>
      <c r="O61" s="16">
        <f>_xll.RHistory(D61,".Timestamp;.Close","START:"&amp;$O$3&amp;" NBROWS:1 INTERVAL:1D",,"SORT:ASC TSREPEAT:NO")</f>
        <v>43734</v>
      </c>
      <c r="P61">
        <v>-0.27400000000000002</v>
      </c>
    </row>
    <row r="62" spans="2:16" x14ac:dyDescent="0.25">
      <c r="B62" s="12" t="s">
        <v>130</v>
      </c>
      <c r="C62" t="s">
        <v>1</v>
      </c>
      <c r="D62" t="str">
        <f t="shared" si="6"/>
        <v>EUREST11Y=</v>
      </c>
      <c r="E62">
        <f>_xll.RtGet("IDN",D62,"BID")</f>
        <v>-0.28400000000000003</v>
      </c>
      <c r="F62">
        <f>_xll.RtGet("IDN",D62,"ASK")</f>
        <v>-0.23400000000000001</v>
      </c>
      <c r="G62">
        <f t="shared" si="4"/>
        <v>-0.25900000000000001</v>
      </c>
      <c r="H62">
        <v>1</v>
      </c>
      <c r="I62">
        <v>1</v>
      </c>
      <c r="J62">
        <v>1</v>
      </c>
      <c r="K62">
        <v>1</v>
      </c>
      <c r="L62" t="s">
        <v>62</v>
      </c>
      <c r="M62" t="str">
        <f t="shared" si="5"/>
        <v>EUR</v>
      </c>
      <c r="N62" s="12">
        <v>0</v>
      </c>
      <c r="O62" s="16">
        <f>_xll.RHistory(D62,".Timestamp;.Close","START:"&amp;$O$3&amp;" NBROWS:1 INTERVAL:1D",,"SORT:ASC TSREPEAT:NO")</f>
        <v>43734</v>
      </c>
      <c r="P62">
        <v>-0.223</v>
      </c>
    </row>
    <row r="63" spans="2:16" x14ac:dyDescent="0.25">
      <c r="B63" s="12" t="s">
        <v>26</v>
      </c>
      <c r="C63" t="s">
        <v>1</v>
      </c>
      <c r="D63" t="str">
        <f t="shared" si="6"/>
        <v>EUREST12Y=</v>
      </c>
      <c r="E63">
        <f>_xll.RtGet("IDN",D63,"BID")</f>
        <v>-0.24400000000000002</v>
      </c>
      <c r="F63">
        <f>_xll.RtGet("IDN",D63,"ASK")</f>
        <v>-0.19400000000000001</v>
      </c>
      <c r="G63">
        <f t="shared" si="4"/>
        <v>-0.21900000000000003</v>
      </c>
      <c r="H63">
        <v>1</v>
      </c>
      <c r="I63">
        <v>1</v>
      </c>
      <c r="J63">
        <v>1</v>
      </c>
      <c r="K63">
        <v>1</v>
      </c>
      <c r="L63" t="s">
        <v>62</v>
      </c>
      <c r="M63" t="str">
        <f t="shared" si="5"/>
        <v>EUR</v>
      </c>
      <c r="N63" s="12">
        <v>0</v>
      </c>
      <c r="O63" s="16">
        <f>_xll.RHistory(D63,".Timestamp;.Close","START:"&amp;$O$3&amp;" NBROWS:1 INTERVAL:1D",,"SORT:ASC TSREPEAT:NO")</f>
        <v>43734</v>
      </c>
      <c r="P63">
        <v>-0.17599999999999999</v>
      </c>
    </row>
    <row r="64" spans="2:16" x14ac:dyDescent="0.25">
      <c r="B64" s="12" t="s">
        <v>27</v>
      </c>
      <c r="C64" t="s">
        <v>1</v>
      </c>
      <c r="D64" t="str">
        <f t="shared" si="6"/>
        <v>EUREST15Y=</v>
      </c>
      <c r="E64">
        <f>_xll.RtGet("IDN",D64,"BID")</f>
        <v>-0.14800000000000002</v>
      </c>
      <c r="F64">
        <f>_xll.RtGet("IDN",D64,"ASK")</f>
        <v>-9.8000000000000004E-2</v>
      </c>
      <c r="G64">
        <f t="shared" si="4"/>
        <v>-0.12300000000000001</v>
      </c>
      <c r="H64">
        <v>1</v>
      </c>
      <c r="I64">
        <v>1</v>
      </c>
      <c r="J64">
        <v>1</v>
      </c>
      <c r="K64">
        <v>1</v>
      </c>
      <c r="L64" t="s">
        <v>62</v>
      </c>
      <c r="M64" t="str">
        <f t="shared" si="5"/>
        <v>EUR</v>
      </c>
      <c r="N64" s="12">
        <v>0</v>
      </c>
      <c r="O64" s="16">
        <f>_xll.RHistory(D64,".Timestamp;.Close","START:"&amp;$O$3&amp;" NBROWS:1 INTERVAL:1D",,"SORT:ASC TSREPEAT:NO")</f>
        <v>43734</v>
      </c>
      <c r="P64">
        <v>-5.5E-2</v>
      </c>
    </row>
    <row r="65" spans="2:19" x14ac:dyDescent="0.25">
      <c r="B65" s="12" t="s">
        <v>28</v>
      </c>
      <c r="C65" t="s">
        <v>1</v>
      </c>
      <c r="D65" t="str">
        <f t="shared" si="6"/>
        <v>EUREST20Y=</v>
      </c>
      <c r="E65">
        <f>_xll.RtGet("IDN",D65,"BID")</f>
        <v>-8.5000000000000006E-2</v>
      </c>
      <c r="F65">
        <f>_xll.RtGet("IDN",D65,"ASK")</f>
        <v>-3.5000000000000003E-2</v>
      </c>
      <c r="G65">
        <f t="shared" si="4"/>
        <v>-6.0000000000000005E-2</v>
      </c>
      <c r="H65">
        <v>1</v>
      </c>
      <c r="I65">
        <v>1</v>
      </c>
      <c r="J65">
        <v>1</v>
      </c>
      <c r="K65">
        <v>1</v>
      </c>
      <c r="L65" t="s">
        <v>62</v>
      </c>
      <c r="M65" t="str">
        <f t="shared" si="5"/>
        <v>EUR</v>
      </c>
      <c r="N65" s="12">
        <v>0</v>
      </c>
      <c r="O65" s="16">
        <f>_xll.RHistory(D65,".Timestamp;.Close","START:"&amp;$O$3&amp;" NBROWS:1 INTERVAL:1D",,"SORT:ASC TSREPEAT:NO")</f>
        <v>43734</v>
      </c>
      <c r="P65">
        <v>6.3E-2</v>
      </c>
    </row>
    <row r="66" spans="2:19" x14ac:dyDescent="0.25">
      <c r="B66" s="12" t="s">
        <v>29</v>
      </c>
      <c r="C66" t="s">
        <v>1</v>
      </c>
      <c r="D66" t="str">
        <f t="shared" si="6"/>
        <v>EUREST25Y=</v>
      </c>
      <c r="E66">
        <f>_xll.RtGet("IDN",D66,"BID")</f>
        <v>-9.5000000000000001E-2</v>
      </c>
      <c r="F66">
        <f>_xll.RtGet("IDN",D66,"ASK")</f>
        <v>-4.5000000000000005E-2</v>
      </c>
      <c r="G66">
        <f t="shared" si="4"/>
        <v>-7.0000000000000007E-2</v>
      </c>
      <c r="H66">
        <v>1</v>
      </c>
      <c r="I66">
        <v>1</v>
      </c>
      <c r="J66">
        <v>1</v>
      </c>
      <c r="K66">
        <v>1</v>
      </c>
      <c r="L66" t="s">
        <v>62</v>
      </c>
      <c r="M66" t="str">
        <f t="shared" si="5"/>
        <v>EUR</v>
      </c>
      <c r="N66" s="12">
        <v>0</v>
      </c>
      <c r="O66" s="16">
        <f>_xll.RHistory(D66,".Timestamp;.Close","START:"&amp;$O$3&amp;" NBROWS:1 INTERVAL:1D",,"SORT:ASC TSREPEAT:NO")</f>
        <v>43734</v>
      </c>
      <c r="P66">
        <v>0.105</v>
      </c>
    </row>
    <row r="67" spans="2:19" x14ac:dyDescent="0.25">
      <c r="B67" s="12" t="s">
        <v>30</v>
      </c>
      <c r="C67" t="s">
        <v>1</v>
      </c>
      <c r="D67" t="str">
        <f t="shared" si="6"/>
        <v>EUREST30Y=</v>
      </c>
      <c r="E67">
        <f>_xll.RtGet("IDN",D67,"BID")</f>
        <v>-0.13400000000000001</v>
      </c>
      <c r="F67">
        <f>_xll.RtGet("IDN",D67,"ASK")</f>
        <v>-8.4000000000000005E-2</v>
      </c>
      <c r="G67">
        <f t="shared" si="4"/>
        <v>-0.10900000000000001</v>
      </c>
      <c r="H67">
        <v>1</v>
      </c>
      <c r="I67">
        <v>1</v>
      </c>
      <c r="J67">
        <v>1</v>
      </c>
      <c r="K67">
        <v>1</v>
      </c>
      <c r="L67" t="s">
        <v>62</v>
      </c>
      <c r="M67" t="str">
        <f t="shared" si="5"/>
        <v>EUR</v>
      </c>
      <c r="N67" s="12">
        <v>0</v>
      </c>
      <c r="O67" s="16">
        <f>_xll.RHistory(D67,".Timestamp;.Close","START:"&amp;$O$3&amp;" NBROWS:1 INTERVAL:1D",,"SORT:ASC TSREPEAT:NO")</f>
        <v>43734</v>
      </c>
      <c r="P67">
        <v>0.11</v>
      </c>
    </row>
    <row r="68" spans="2:19" x14ac:dyDescent="0.25">
      <c r="B68" s="12" t="s">
        <v>70</v>
      </c>
      <c r="C68" t="s">
        <v>2</v>
      </c>
      <c r="D68" t="s">
        <v>717</v>
      </c>
      <c r="G68">
        <f>_xll.RtGet("IDN",D69,"PRIMACT_1")</f>
        <v>-0.437</v>
      </c>
      <c r="H68">
        <v>1</v>
      </c>
      <c r="I68">
        <v>1</v>
      </c>
      <c r="J68">
        <v>1</v>
      </c>
      <c r="K68">
        <v>1</v>
      </c>
      <c r="L68" t="s">
        <v>62</v>
      </c>
      <c r="M68" t="str">
        <f>B$2</f>
        <v>EUR</v>
      </c>
      <c r="N68" s="12">
        <v>0</v>
      </c>
      <c r="O68" s="16">
        <f>_xll.RHistory(D69,".Timestamp;.Close","START:"&amp;$O$3&amp;" NBROWS:1 INTERVAL:1D",,"SORT:ASC TSREPEAT:NO")</f>
        <v>36164</v>
      </c>
      <c r="P68">
        <v>3.2</v>
      </c>
    </row>
    <row r="69" spans="2:19" x14ac:dyDescent="0.25">
      <c r="B69" s="12" t="s">
        <v>70</v>
      </c>
      <c r="C69" t="s">
        <v>2</v>
      </c>
      <c r="D69" t="s">
        <v>227</v>
      </c>
      <c r="G69">
        <f>_xll.RtGet("IDN",D70,"PRIMACT_1")</f>
        <v>-0.51600000000000001</v>
      </c>
      <c r="H69">
        <v>1</v>
      </c>
      <c r="I69">
        <v>1</v>
      </c>
      <c r="J69">
        <v>1</v>
      </c>
      <c r="K69">
        <v>1</v>
      </c>
      <c r="L69" t="s">
        <v>62</v>
      </c>
      <c r="M69" t="str">
        <f>B$2</f>
        <v>EUR</v>
      </c>
      <c r="N69" s="12">
        <v>0</v>
      </c>
      <c r="O69" s="16">
        <f>_xll.RHistory(D70,".Timestamp;.Close","START:"&amp;$O$3&amp;" NBROWS:1 INTERVAL:1D",,"SORT:ASC TSREPEAT:NO")</f>
        <v>36159</v>
      </c>
      <c r="P69">
        <v>3.2509999999999999</v>
      </c>
    </row>
    <row r="70" spans="2:19" x14ac:dyDescent="0.25">
      <c r="B70" s="12" t="s">
        <v>65</v>
      </c>
      <c r="C70" t="s">
        <v>2</v>
      </c>
      <c r="D70" t="s">
        <v>222</v>
      </c>
      <c r="G70">
        <f>_xll.RtGet("IDN",D70,"PRIMACT_1")</f>
        <v>-0.51600000000000001</v>
      </c>
      <c r="H70">
        <v>1</v>
      </c>
      <c r="I70">
        <v>1</v>
      </c>
      <c r="J70">
        <v>1</v>
      </c>
      <c r="K70">
        <v>1</v>
      </c>
      <c r="L70" t="s">
        <v>62</v>
      </c>
      <c r="M70" t="str">
        <f t="shared" ref="M70:M74" si="7">B$2</f>
        <v>EUR</v>
      </c>
      <c r="N70" s="12">
        <v>0</v>
      </c>
      <c r="O70" s="16">
        <f>_xll.RHistory(D70,".Timestamp;.Close","START:"&amp;$O$3&amp;" NBROWS:1 INTERVAL:1D",,"SORT:ASC TSREPEAT:NO")</f>
        <v>36159</v>
      </c>
      <c r="P70">
        <v>3.2509999999999999</v>
      </c>
    </row>
    <row r="71" spans="2:19" x14ac:dyDescent="0.25">
      <c r="B71" s="12" t="s">
        <v>5</v>
      </c>
      <c r="C71" t="s">
        <v>2</v>
      </c>
      <c r="D71" t="s">
        <v>223</v>
      </c>
      <c r="G71">
        <f>_xll.RtGet("IDN",D71,"PRIMACT_1")</f>
        <v>-0.46800000000000003</v>
      </c>
      <c r="H71">
        <v>1</v>
      </c>
      <c r="I71">
        <v>1</v>
      </c>
      <c r="J71">
        <v>1</v>
      </c>
      <c r="K71">
        <v>1</v>
      </c>
      <c r="L71" t="s">
        <v>62</v>
      </c>
      <c r="M71" t="str">
        <f t="shared" si="7"/>
        <v>EUR</v>
      </c>
      <c r="N71" s="12">
        <v>0</v>
      </c>
      <c r="O71" s="16">
        <f>_xll.RHistory(D71,".Timestamp;.Close","START:"&amp;$O$3&amp;" NBROWS:1 INTERVAL:1D",,"SORT:ASC TSREPEAT:NO")</f>
        <v>33108</v>
      </c>
      <c r="P71">
        <v>8.25</v>
      </c>
    </row>
    <row r="72" spans="2:19" x14ac:dyDescent="0.25">
      <c r="B72" s="12" t="s">
        <v>7</v>
      </c>
      <c r="C72" t="s">
        <v>2</v>
      </c>
      <c r="D72" t="s">
        <v>224</v>
      </c>
      <c r="G72">
        <f>_xll.RtGet("IDN",D72,"PRIMACT_1")</f>
        <v>-0.34300000000000003</v>
      </c>
      <c r="H72">
        <v>1</v>
      </c>
      <c r="I72">
        <v>1</v>
      </c>
      <c r="J72">
        <v>1</v>
      </c>
      <c r="K72">
        <v>1</v>
      </c>
      <c r="L72" t="s">
        <v>62</v>
      </c>
      <c r="M72" t="str">
        <f t="shared" si="7"/>
        <v>EUR</v>
      </c>
      <c r="N72" s="12">
        <v>0</v>
      </c>
      <c r="O72" s="16">
        <f>_xll.RHistory(D72,".Timestamp;.Close","START:"&amp;$O$3&amp;" NBROWS:1 INTERVAL:1D",,"SORT:ASC TSREPEAT:NO")</f>
        <v>33029</v>
      </c>
      <c r="P72">
        <v>8.3000000000000007</v>
      </c>
    </row>
    <row r="73" spans="2:19" x14ac:dyDescent="0.25">
      <c r="B73" s="12" t="s">
        <v>10</v>
      </c>
      <c r="C73" t="s">
        <v>2</v>
      </c>
      <c r="D73" t="s">
        <v>225</v>
      </c>
      <c r="G73">
        <f>_xll.RtGet("IDN",D73,"PRIMACT_1")</f>
        <v>-0.27600000000000002</v>
      </c>
      <c r="H73">
        <v>1</v>
      </c>
      <c r="I73">
        <v>1</v>
      </c>
      <c r="J73">
        <v>1</v>
      </c>
      <c r="K73">
        <v>1</v>
      </c>
      <c r="L73" t="s">
        <v>62</v>
      </c>
      <c r="M73" t="str">
        <f t="shared" si="7"/>
        <v>EUR</v>
      </c>
      <c r="N73" s="12">
        <v>0</v>
      </c>
      <c r="O73" s="16">
        <f>_xll.RHistory(D73,".Timestamp;.Close","START:"&amp;$O$3&amp;" NBROWS:1 INTERVAL:1D",,"SORT:ASC TSREPEAT:NO")</f>
        <v>33029</v>
      </c>
      <c r="P73">
        <v>8.6</v>
      </c>
    </row>
    <row r="74" spans="2:19" x14ac:dyDescent="0.25">
      <c r="B74" s="12" t="s">
        <v>16</v>
      </c>
      <c r="C74" t="s">
        <v>2</v>
      </c>
      <c r="D74" t="s">
        <v>226</v>
      </c>
      <c r="G74">
        <f>_xll.RtGet("IDN",D74,"PRIMACT_1")</f>
        <v>-0.16800000000000001</v>
      </c>
      <c r="H74">
        <v>1</v>
      </c>
      <c r="I74">
        <v>1</v>
      </c>
      <c r="J74">
        <v>1</v>
      </c>
      <c r="K74">
        <v>1</v>
      </c>
      <c r="L74" t="s">
        <v>62</v>
      </c>
      <c r="M74" t="str">
        <f t="shared" si="7"/>
        <v>EUR</v>
      </c>
      <c r="N74" s="12">
        <v>0</v>
      </c>
      <c r="O74" s="16">
        <f>_xll.RHistory(D74,".Timestamp;.Close","START:"&amp;$O$3&amp;" NBROWS:1 INTERVAL:1D",,"SORT:ASC TSREPEAT:NO")</f>
        <v>33108</v>
      </c>
      <c r="P74">
        <v>8.0129999999999999</v>
      </c>
    </row>
    <row r="75" spans="2:19" x14ac:dyDescent="0.25">
      <c r="B75" s="12" t="s">
        <v>8</v>
      </c>
      <c r="C75" t="s">
        <v>33</v>
      </c>
      <c r="D75" t="s">
        <v>196</v>
      </c>
      <c r="E75">
        <f>_xll.RtGet("IDN",D75,"BID")</f>
        <v>-0.34</v>
      </c>
      <c r="F75">
        <f>_xll.RtGet("IDN",D75,"ASK")</f>
        <v>-0.32</v>
      </c>
      <c r="G75">
        <f t="shared" ref="G75" si="8">AVERAGE(E75:F75)</f>
        <v>-0.33</v>
      </c>
      <c r="H75">
        <v>1</v>
      </c>
      <c r="I75">
        <v>1</v>
      </c>
      <c r="J75">
        <v>1</v>
      </c>
      <c r="K75">
        <v>1</v>
      </c>
      <c r="L75" t="s">
        <v>62</v>
      </c>
      <c r="M75" t="str">
        <f>B$2</f>
        <v>EUR</v>
      </c>
      <c r="N75" s="12" t="s">
        <v>7</v>
      </c>
      <c r="O75" s="16">
        <f>_xll.RHistory(D75,".Timestamp;.Close","START:"&amp;$O$3&amp;" NBROWS:1 INTERVAL:1D",,"SORT:ASC TSREPEAT:NO")</f>
        <v>34705</v>
      </c>
      <c r="P75">
        <v>6.44</v>
      </c>
      <c r="R75" t="str">
        <f>_xll.RtGet("IDN",D75,"GV3_TEXT")</f>
        <v>1X4</v>
      </c>
      <c r="S75" s="16" t="e">
        <f t="shared" ref="S75:S100" si="9">DATE(RIGHT(R75,2)+100,MID(R75,3,2)+LEFT(N75,1),LEFT(R75,2))</f>
        <v>#VALUE!</v>
      </c>
    </row>
    <row r="76" spans="2:19" x14ac:dyDescent="0.25">
      <c r="B76" s="12" t="s">
        <v>9</v>
      </c>
      <c r="C76" t="s">
        <v>33</v>
      </c>
      <c r="D76" t="s">
        <v>197</v>
      </c>
      <c r="E76">
        <f>_xll.RtGet("IDN",D76,"BID")</f>
        <v>-0.34</v>
      </c>
      <c r="F76">
        <f>_xll.RtGet("IDN",D76,"ASK")</f>
        <v>-0.32</v>
      </c>
      <c r="G76">
        <f t="shared" ref="G76:G100" si="10">AVERAGE(E76:F76)</f>
        <v>-0.33</v>
      </c>
      <c r="H76">
        <v>1</v>
      </c>
      <c r="I76">
        <v>1</v>
      </c>
      <c r="J76">
        <v>1</v>
      </c>
      <c r="K76">
        <v>1</v>
      </c>
      <c r="L76" t="s">
        <v>62</v>
      </c>
      <c r="M76" t="str">
        <f t="shared" ref="M76:M100" si="11">B$2</f>
        <v>EUR</v>
      </c>
      <c r="N76" s="12" t="s">
        <v>7</v>
      </c>
      <c r="O76" s="16">
        <f>_xll.RHistory(D76,".Timestamp;.Close","START:"&amp;$O$3&amp;" NBROWS:1 INTERVAL:1D",,"SORT:ASC TSREPEAT:NO")</f>
        <v>34705</v>
      </c>
      <c r="P76">
        <v>6.62</v>
      </c>
      <c r="R76" t="str">
        <f>_xll.RtGet("IDN",D76,"GV3_TEXT")</f>
        <v>2X5</v>
      </c>
      <c r="S76" s="16" t="e">
        <f t="shared" si="9"/>
        <v>#VALUE!</v>
      </c>
    </row>
    <row r="77" spans="2:19" x14ac:dyDescent="0.25">
      <c r="B77" s="12" t="s">
        <v>10</v>
      </c>
      <c r="C77" t="s">
        <v>33</v>
      </c>
      <c r="D77" t="s">
        <v>198</v>
      </c>
      <c r="E77">
        <f>_xll.RtGet("IDN",D77,"BID")</f>
        <v>-0.36</v>
      </c>
      <c r="F77">
        <f>_xll.RtGet("IDN",D77,"ASK")</f>
        <v>-0.34</v>
      </c>
      <c r="G77">
        <f t="shared" si="10"/>
        <v>-0.35</v>
      </c>
      <c r="H77">
        <v>1</v>
      </c>
      <c r="I77">
        <v>1</v>
      </c>
      <c r="J77">
        <v>1</v>
      </c>
      <c r="K77">
        <v>1</v>
      </c>
      <c r="L77" t="s">
        <v>62</v>
      </c>
      <c r="M77" t="str">
        <f t="shared" si="11"/>
        <v>EUR</v>
      </c>
      <c r="N77" s="12" t="s">
        <v>7</v>
      </c>
      <c r="O77" s="16">
        <f>_xll.RHistory(D77,".Timestamp;.Close","START:"&amp;$O$3&amp;" NBROWS:1 INTERVAL:1D",,"SORT:ASC TSREPEAT:NO")</f>
        <v>34705</v>
      </c>
      <c r="P77">
        <v>6.78</v>
      </c>
      <c r="R77" t="str">
        <f>_xll.RtGet("IDN",D77,"GV3_TEXT")</f>
        <v>3X6</v>
      </c>
      <c r="S77" s="16" t="e">
        <f t="shared" si="9"/>
        <v>#VALUE!</v>
      </c>
    </row>
    <row r="78" spans="2:19" x14ac:dyDescent="0.25">
      <c r="B78" s="12" t="s">
        <v>11</v>
      </c>
      <c r="C78" t="s">
        <v>33</v>
      </c>
      <c r="D78" t="s">
        <v>199</v>
      </c>
      <c r="E78">
        <f>_xll.RtGet("IDN",D78,"BID")</f>
        <v>-0.36899999999999999</v>
      </c>
      <c r="F78">
        <f>_xll.RtGet("IDN",D78,"ASK")</f>
        <v>-0.34900000000000003</v>
      </c>
      <c r="G78">
        <f t="shared" si="10"/>
        <v>-0.35899999999999999</v>
      </c>
      <c r="H78">
        <v>1</v>
      </c>
      <c r="I78">
        <v>1</v>
      </c>
      <c r="J78">
        <v>1</v>
      </c>
      <c r="K78">
        <v>1</v>
      </c>
      <c r="L78" t="s">
        <v>62</v>
      </c>
      <c r="M78" t="str">
        <f t="shared" si="11"/>
        <v>EUR</v>
      </c>
      <c r="N78" s="12" t="s">
        <v>7</v>
      </c>
      <c r="O78" s="16">
        <f>_xll.RHistory(D78,".Timestamp;.Close","START:"&amp;$O$3&amp;" NBROWS:1 INTERVAL:1D",,"SORT:ASC TSREPEAT:NO")</f>
        <v>34705</v>
      </c>
      <c r="P78">
        <v>6.92</v>
      </c>
      <c r="R78" t="str">
        <f>_xll.RtGet("IDN",D78,"GV3_TEXT")</f>
        <v>4X7</v>
      </c>
      <c r="S78" s="16" t="e">
        <f t="shared" si="9"/>
        <v>#VALUE!</v>
      </c>
    </row>
    <row r="79" spans="2:19" x14ac:dyDescent="0.25">
      <c r="B79" s="12" t="s">
        <v>12</v>
      </c>
      <c r="C79" t="s">
        <v>33</v>
      </c>
      <c r="D79" t="s">
        <v>200</v>
      </c>
      <c r="E79">
        <f>_xll.RtGet("IDN",D79,"BID")</f>
        <v>-0.38200000000000001</v>
      </c>
      <c r="F79">
        <f>_xll.RtGet("IDN",D79,"ASK")</f>
        <v>-0.36199999999999999</v>
      </c>
      <c r="G79">
        <f t="shared" si="10"/>
        <v>-0.372</v>
      </c>
      <c r="H79">
        <v>1</v>
      </c>
      <c r="I79">
        <v>1</v>
      </c>
      <c r="J79">
        <v>1</v>
      </c>
      <c r="K79">
        <v>1</v>
      </c>
      <c r="L79" t="s">
        <v>62</v>
      </c>
      <c r="M79" t="str">
        <f t="shared" si="11"/>
        <v>EUR</v>
      </c>
      <c r="N79" s="12" t="s">
        <v>7</v>
      </c>
      <c r="O79" s="16">
        <f>_xll.RHistory(D79,".Timestamp;.Close","START:"&amp;$O$3&amp;" NBROWS:1 INTERVAL:1D",,"SORT:ASC TSREPEAT:NO")</f>
        <v>34705</v>
      </c>
      <c r="P79">
        <v>7.08</v>
      </c>
      <c r="R79" t="str">
        <f>_xll.RtGet("IDN",D79,"GV3_TEXT")</f>
        <v xml:space="preserve">5X8   </v>
      </c>
      <c r="S79" s="16" t="e">
        <f t="shared" si="9"/>
        <v>#VALUE!</v>
      </c>
    </row>
    <row r="80" spans="2:19" x14ac:dyDescent="0.25">
      <c r="B80" s="12" t="s">
        <v>13</v>
      </c>
      <c r="C80" t="s">
        <v>33</v>
      </c>
      <c r="D80" t="s">
        <v>201</v>
      </c>
      <c r="E80">
        <f>_xll.RtGet("IDN",D80,"BID")</f>
        <v>-0.39</v>
      </c>
      <c r="F80">
        <f>_xll.RtGet("IDN",D80,"ASK")</f>
        <v>-0.37</v>
      </c>
      <c r="G80">
        <f t="shared" si="10"/>
        <v>-0.38</v>
      </c>
      <c r="H80">
        <v>1</v>
      </c>
      <c r="I80">
        <v>1</v>
      </c>
      <c r="J80">
        <v>1</v>
      </c>
      <c r="K80">
        <v>1</v>
      </c>
      <c r="L80" t="s">
        <v>62</v>
      </c>
      <c r="M80" t="str">
        <f t="shared" si="11"/>
        <v>EUR</v>
      </c>
      <c r="N80" s="12" t="s">
        <v>7</v>
      </c>
      <c r="O80" s="16">
        <f>_xll.RHistory(D80,".Timestamp;.Close","START:"&amp;$O$3&amp;" NBROWS:1 INTERVAL:1D",,"SORT:ASC TSREPEAT:NO")</f>
        <v>34705</v>
      </c>
      <c r="P80">
        <v>7.21</v>
      </c>
      <c r="R80" t="str">
        <f>_xll.RtGet("IDN",D80,"GV3_TEXT")</f>
        <v>6X9</v>
      </c>
      <c r="S80" s="16" t="e">
        <f t="shared" si="9"/>
        <v>#VALUE!</v>
      </c>
    </row>
    <row r="81" spans="2:19" x14ac:dyDescent="0.25">
      <c r="B81" s="12" t="s">
        <v>14</v>
      </c>
      <c r="C81" t="s">
        <v>33</v>
      </c>
      <c r="D81" t="s">
        <v>202</v>
      </c>
      <c r="E81">
        <f>_xll.RtGet("IDN",D81,"BID")</f>
        <v>-0.39</v>
      </c>
      <c r="F81">
        <f>_xll.RtGet("IDN",D81,"ASK")</f>
        <v>-0.37</v>
      </c>
      <c r="G81">
        <f t="shared" si="10"/>
        <v>-0.38</v>
      </c>
      <c r="H81">
        <v>1</v>
      </c>
      <c r="I81">
        <v>1</v>
      </c>
      <c r="J81">
        <v>1</v>
      </c>
      <c r="K81">
        <v>1</v>
      </c>
      <c r="L81" t="s">
        <v>62</v>
      </c>
      <c r="M81" t="str">
        <f t="shared" si="11"/>
        <v>EUR</v>
      </c>
      <c r="N81" s="12" t="s">
        <v>7</v>
      </c>
      <c r="O81" s="16">
        <f>_xll.RHistory(D81,".Timestamp;.Close","START:"&amp;$O$3&amp;" NBROWS:1 INTERVAL:1D",,"SORT:ASC TSREPEAT:NO")</f>
        <v>34705</v>
      </c>
      <c r="P81">
        <v>6.89</v>
      </c>
      <c r="R81" t="str">
        <f>_xll.RtGet("IDN",D81,"GV3_TEXT")</f>
        <v>7X10</v>
      </c>
      <c r="S81" s="16" t="e">
        <f t="shared" si="9"/>
        <v>#VALUE!</v>
      </c>
    </row>
    <row r="82" spans="2:19" x14ac:dyDescent="0.25">
      <c r="B82" s="12" t="s">
        <v>15</v>
      </c>
      <c r="C82" t="s">
        <v>33</v>
      </c>
      <c r="D82" t="s">
        <v>203</v>
      </c>
      <c r="E82">
        <f>_xll.RtGet("IDN",D82,"BID")</f>
        <v>-0.4</v>
      </c>
      <c r="F82">
        <f>_xll.RtGet("IDN",D82,"ASK")</f>
        <v>-0.38</v>
      </c>
      <c r="G82">
        <f t="shared" si="10"/>
        <v>-0.39</v>
      </c>
      <c r="H82">
        <v>1</v>
      </c>
      <c r="I82">
        <v>1</v>
      </c>
      <c r="J82">
        <v>1</v>
      </c>
      <c r="K82">
        <v>1</v>
      </c>
      <c r="L82" t="s">
        <v>62</v>
      </c>
      <c r="M82" t="str">
        <f t="shared" si="11"/>
        <v>EUR</v>
      </c>
      <c r="N82" s="12" t="s">
        <v>7</v>
      </c>
      <c r="O82" s="16">
        <f>_xll.RHistory(D82,".Timestamp;.Close","START:"&amp;$O$3&amp;" NBROWS:1 INTERVAL:1D",,"SORT:ASC TSREPEAT:NO")</f>
        <v>34705</v>
      </c>
      <c r="P82">
        <v>7.03</v>
      </c>
      <c r="R82" t="str">
        <f>_xll.RtGet("IDN",D82,"GV3_TEXT")</f>
        <v>8X11</v>
      </c>
      <c r="S82" s="16" t="e">
        <f t="shared" si="9"/>
        <v>#VALUE!</v>
      </c>
    </row>
    <row r="83" spans="2:19" x14ac:dyDescent="0.25">
      <c r="B83" s="12" t="s">
        <v>16</v>
      </c>
      <c r="C83" t="s">
        <v>33</v>
      </c>
      <c r="D83" t="s">
        <v>204</v>
      </c>
      <c r="E83">
        <f>_xll.RtGet("IDN",D83,"BID")</f>
        <v>-0.4</v>
      </c>
      <c r="F83">
        <f>_xll.RtGet("IDN",D83,"ASK")</f>
        <v>-0.38</v>
      </c>
      <c r="G83">
        <f t="shared" si="10"/>
        <v>-0.39</v>
      </c>
      <c r="H83">
        <v>1</v>
      </c>
      <c r="I83">
        <v>1</v>
      </c>
      <c r="J83">
        <v>1</v>
      </c>
      <c r="K83">
        <v>1</v>
      </c>
      <c r="L83" t="s">
        <v>62</v>
      </c>
      <c r="M83" t="str">
        <f t="shared" si="11"/>
        <v>EUR</v>
      </c>
      <c r="N83" s="12" t="s">
        <v>7</v>
      </c>
      <c r="O83" s="16">
        <f>_xll.RHistory(D83,".Timestamp;.Close","START:"&amp;$O$3&amp;" NBROWS:1 INTERVAL:1D",,"SORT:ASC TSREPEAT:NO")</f>
        <v>34705</v>
      </c>
      <c r="P83">
        <v>7.65</v>
      </c>
      <c r="R83" t="str">
        <f>_xll.RtGet("IDN",D83,"GV3_TEXT")</f>
        <v>9X12</v>
      </c>
      <c r="S83" s="16" t="e">
        <f t="shared" si="9"/>
        <v>#VALUE!</v>
      </c>
    </row>
    <row r="84" spans="2:19" x14ac:dyDescent="0.25">
      <c r="B84" s="12" t="s">
        <v>37</v>
      </c>
      <c r="C84" t="s">
        <v>33</v>
      </c>
      <c r="D84" t="s">
        <v>205</v>
      </c>
      <c r="E84">
        <f>_xll.RtGet("IDN",D84,"BID")</f>
        <v>-0.4</v>
      </c>
      <c r="F84">
        <f>_xll.RtGet("IDN",D84,"ASK")</f>
        <v>-0.38</v>
      </c>
      <c r="G84">
        <f t="shared" si="10"/>
        <v>-0.39</v>
      </c>
      <c r="H84">
        <v>1</v>
      </c>
      <c r="I84">
        <v>1</v>
      </c>
      <c r="J84">
        <v>1</v>
      </c>
      <c r="K84">
        <v>1</v>
      </c>
      <c r="L84" t="s">
        <v>62</v>
      </c>
      <c r="M84" t="str">
        <f t="shared" si="11"/>
        <v>EUR</v>
      </c>
      <c r="N84" s="12" t="s">
        <v>7</v>
      </c>
      <c r="O84" s="16">
        <f>_xll.RHistory(D84,".Timestamp;.Close","START:"&amp;$O$3&amp;" NBROWS:1 INTERVAL:1D",,"SORT:ASC TSREPEAT:NO")</f>
        <v>36165</v>
      </c>
      <c r="P84">
        <v>2.98</v>
      </c>
      <c r="R84" t="str">
        <f>_xll.RtGet("IDN",D84,"GV3_TEXT")</f>
        <v>12X15</v>
      </c>
      <c r="S84" s="16" t="e">
        <f t="shared" si="9"/>
        <v>#VALUE!</v>
      </c>
    </row>
    <row r="85" spans="2:19" x14ac:dyDescent="0.25">
      <c r="B85" s="12" t="s">
        <v>39</v>
      </c>
      <c r="C85" t="s">
        <v>33</v>
      </c>
      <c r="D85" t="s">
        <v>206</v>
      </c>
      <c r="E85">
        <f>_xll.RtGet("IDN",D85,"BID")</f>
        <v>-0.41000000000000003</v>
      </c>
      <c r="F85">
        <f>_xll.RtGet("IDN",D85,"ASK")</f>
        <v>-0.36</v>
      </c>
      <c r="G85">
        <f t="shared" si="10"/>
        <v>-0.38500000000000001</v>
      </c>
      <c r="H85">
        <v>1</v>
      </c>
      <c r="I85">
        <v>1</v>
      </c>
      <c r="J85">
        <v>1</v>
      </c>
      <c r="K85">
        <v>1</v>
      </c>
      <c r="L85" t="s">
        <v>62</v>
      </c>
      <c r="M85" t="str">
        <f t="shared" si="11"/>
        <v>EUR</v>
      </c>
      <c r="N85" s="12" t="s">
        <v>7</v>
      </c>
      <c r="O85" s="16">
        <f>_xll.RHistory(D85,".Timestamp;.Close","START:"&amp;$O$3&amp;" NBROWS:1 INTERVAL:1D",,"SORT:ASC TSREPEAT:NO")</f>
        <v>41912</v>
      </c>
      <c r="P85">
        <v>0.68700000000000006</v>
      </c>
      <c r="R85" t="str">
        <f>_xll.RtGet("IDN",D85,"GV3_TEXT")</f>
        <v xml:space="preserve">15X18 </v>
      </c>
      <c r="S85" s="16" t="e">
        <f t="shared" si="9"/>
        <v>#VALUE!</v>
      </c>
    </row>
    <row r="86" spans="2:19" x14ac:dyDescent="0.25">
      <c r="B86" s="12" t="s">
        <v>41</v>
      </c>
      <c r="C86" t="s">
        <v>33</v>
      </c>
      <c r="D86" t="s">
        <v>207</v>
      </c>
      <c r="E86">
        <f>_xll.RtGet("IDN",D86,"BID")</f>
        <v>-0.4</v>
      </c>
      <c r="F86">
        <f>_xll.RtGet("IDN",D86,"ASK")</f>
        <v>-0.35000000000000003</v>
      </c>
      <c r="G86">
        <f t="shared" si="10"/>
        <v>-0.375</v>
      </c>
      <c r="H86">
        <v>1</v>
      </c>
      <c r="I86">
        <v>1</v>
      </c>
      <c r="J86">
        <v>1</v>
      </c>
      <c r="K86">
        <v>1</v>
      </c>
      <c r="L86" t="s">
        <v>62</v>
      </c>
      <c r="M86" t="str">
        <f t="shared" si="11"/>
        <v>EUR</v>
      </c>
      <c r="N86" s="12" t="s">
        <v>7</v>
      </c>
      <c r="O86" s="16">
        <f>_xll.RHistory(D86,".Timestamp;.Close","START:"&amp;$O$3&amp;" NBROWS:1 INTERVAL:1D",,"SORT:ASC TSREPEAT:NO")</f>
        <v>41912</v>
      </c>
      <c r="P86">
        <v>0.41199999999999998</v>
      </c>
      <c r="R86" t="str">
        <f>_xll.RtGet("IDN",D86,"GV3_TEXT")</f>
        <v xml:space="preserve">18X21 </v>
      </c>
      <c r="S86" s="16" t="e">
        <f t="shared" si="9"/>
        <v>#VALUE!</v>
      </c>
    </row>
    <row r="87" spans="2:19" x14ac:dyDescent="0.25">
      <c r="B87" s="12" t="s">
        <v>17</v>
      </c>
      <c r="C87" t="s">
        <v>33</v>
      </c>
      <c r="D87" t="s">
        <v>208</v>
      </c>
      <c r="E87">
        <f>_xll.RtGet("IDN",D87,"BID")</f>
        <v>-0.39</v>
      </c>
      <c r="F87">
        <f>_xll.RtGet("IDN",D87,"ASK")</f>
        <v>-0.34</v>
      </c>
      <c r="G87">
        <f t="shared" si="10"/>
        <v>-0.36499999999999999</v>
      </c>
      <c r="H87">
        <v>1</v>
      </c>
      <c r="I87">
        <v>1</v>
      </c>
      <c r="J87">
        <v>1</v>
      </c>
      <c r="K87">
        <v>1</v>
      </c>
      <c r="L87" t="s">
        <v>62</v>
      </c>
      <c r="M87" t="str">
        <f t="shared" si="11"/>
        <v>EUR</v>
      </c>
      <c r="N87" s="12" t="s">
        <v>7</v>
      </c>
      <c r="O87" s="16">
        <f>_xll.RHistory(D87,".Timestamp;.Close","START:"&amp;$O$3&amp;" NBROWS:1 INTERVAL:1D",,"SORT:ASC TSREPEAT:NO")</f>
        <v>41912</v>
      </c>
      <c r="P87">
        <v>0.83199999999999996</v>
      </c>
      <c r="R87" t="str">
        <f>_xll.RtGet("IDN",D87,"GV3_TEXT")</f>
        <v xml:space="preserve">21X24 </v>
      </c>
      <c r="S87" s="16" t="e">
        <f t="shared" si="9"/>
        <v>#VALUE!</v>
      </c>
    </row>
    <row r="88" spans="2:19" x14ac:dyDescent="0.25">
      <c r="B88" s="12" t="s">
        <v>11</v>
      </c>
      <c r="C88" t="s">
        <v>33</v>
      </c>
      <c r="D88" t="s">
        <v>209</v>
      </c>
      <c r="E88">
        <f>_xll.RtGet("IDN",D88,"BID")</f>
        <v>-0.29099999999999998</v>
      </c>
      <c r="F88">
        <f>_xll.RtGet("IDN",D88,"ASK")</f>
        <v>-0.27100000000000002</v>
      </c>
      <c r="G88">
        <f t="shared" si="10"/>
        <v>-0.28100000000000003</v>
      </c>
      <c r="H88">
        <v>1</v>
      </c>
      <c r="I88">
        <v>1</v>
      </c>
      <c r="J88">
        <v>1</v>
      </c>
      <c r="K88">
        <v>1</v>
      </c>
      <c r="L88" t="s">
        <v>62</v>
      </c>
      <c r="M88" t="str">
        <f t="shared" si="11"/>
        <v>EUR</v>
      </c>
      <c r="N88" s="12" t="s">
        <v>10</v>
      </c>
      <c r="O88" s="16">
        <f>_xll.RHistory(D88,".Timestamp;.Close","START:"&amp;$O$3&amp;" NBROWS:1 INTERVAL:1D",,"SORT:ASC TSREPEAT:NO")</f>
        <v>34705</v>
      </c>
      <c r="P88">
        <v>6.82</v>
      </c>
      <c r="R88" t="str">
        <f>_xll.RtGet("IDN",D88,"GV3_TEXT")</f>
        <v>1X7</v>
      </c>
      <c r="S88" s="16" t="e">
        <f t="shared" si="9"/>
        <v>#VALUE!</v>
      </c>
    </row>
    <row r="89" spans="2:19" x14ac:dyDescent="0.25">
      <c r="B89" s="12" t="s">
        <v>12</v>
      </c>
      <c r="C89" t="s">
        <v>33</v>
      </c>
      <c r="D89" t="s">
        <v>210</v>
      </c>
      <c r="E89">
        <f>_xll.RtGet("IDN",D89,"BID")</f>
        <v>-0.28999999999999998</v>
      </c>
      <c r="F89">
        <f>_xll.RtGet("IDN",D89,"ASK")</f>
        <v>-0.27</v>
      </c>
      <c r="G89">
        <f t="shared" si="10"/>
        <v>-0.28000000000000003</v>
      </c>
      <c r="H89">
        <v>1</v>
      </c>
      <c r="I89">
        <v>1</v>
      </c>
      <c r="J89">
        <v>1</v>
      </c>
      <c r="K89">
        <v>1</v>
      </c>
      <c r="L89" t="s">
        <v>62</v>
      </c>
      <c r="M89" t="str">
        <f t="shared" si="11"/>
        <v>EUR</v>
      </c>
      <c r="N89" s="12" t="s">
        <v>10</v>
      </c>
      <c r="O89" s="16">
        <f>_xll.RHistory(D89,".Timestamp;.Close","START:"&amp;$O$3&amp;" NBROWS:1 INTERVAL:1D",,"SORT:ASC TSREPEAT:NO")</f>
        <v>34705</v>
      </c>
      <c r="P89">
        <v>6.93</v>
      </c>
      <c r="R89" t="str">
        <f>_xll.RtGet("IDN",D89,"GV3_TEXT")</f>
        <v>2X8</v>
      </c>
      <c r="S89" s="16" t="e">
        <f t="shared" si="9"/>
        <v>#VALUE!</v>
      </c>
    </row>
    <row r="90" spans="2:19" x14ac:dyDescent="0.25">
      <c r="B90" s="36" t="s">
        <v>400</v>
      </c>
      <c r="C90" t="s">
        <v>33</v>
      </c>
      <c r="D90" t="s">
        <v>211</v>
      </c>
      <c r="E90">
        <f>_xll.RtGet("IDN",D90,"BID")</f>
        <v>-0.17599999999999999</v>
      </c>
      <c r="F90">
        <f>_xll.RtGet("IDN",D90,"ASK")</f>
        <v>-0.16600000000000001</v>
      </c>
      <c r="G90">
        <f t="shared" si="10"/>
        <v>-0.17099999999999999</v>
      </c>
      <c r="H90">
        <v>1</v>
      </c>
      <c r="I90">
        <v>1</v>
      </c>
      <c r="J90">
        <v>1</v>
      </c>
      <c r="K90">
        <v>1</v>
      </c>
      <c r="L90" t="s">
        <v>62</v>
      </c>
      <c r="M90" t="str">
        <f t="shared" si="11"/>
        <v>EUR</v>
      </c>
      <c r="N90" s="12" t="s">
        <v>113</v>
      </c>
      <c r="O90" s="16">
        <f>_xll.RHistory(D90,".Timestamp;.Close","START:"&amp;$O$3&amp;" NBROWS:1 INTERVAL:1D",,"SORT:ASC TSREPEAT:NO")</f>
        <v>36165</v>
      </c>
      <c r="P90">
        <v>3.19</v>
      </c>
      <c r="R90" t="str">
        <f>_xll.RtGet("IDN",D90,"GV3_TEXT")</f>
        <v>2X14</v>
      </c>
      <c r="S90" s="16" t="e">
        <f t="shared" si="9"/>
        <v>#VALUE!</v>
      </c>
    </row>
    <row r="91" spans="2:19" x14ac:dyDescent="0.25">
      <c r="B91" s="12" t="s">
        <v>13</v>
      </c>
      <c r="C91" t="s">
        <v>33</v>
      </c>
      <c r="D91" t="s">
        <v>212</v>
      </c>
      <c r="E91">
        <f>_xll.RtGet("IDN",D91,"BID")</f>
        <v>-0.30599999999999999</v>
      </c>
      <c r="F91">
        <f>_xll.RtGet("IDN",D91,"ASK")</f>
        <v>-0.28600000000000003</v>
      </c>
      <c r="G91">
        <f t="shared" si="10"/>
        <v>-0.29600000000000004</v>
      </c>
      <c r="H91">
        <v>1</v>
      </c>
      <c r="I91">
        <v>1</v>
      </c>
      <c r="J91">
        <v>1</v>
      </c>
      <c r="K91">
        <v>1</v>
      </c>
      <c r="L91" t="s">
        <v>62</v>
      </c>
      <c r="M91" t="str">
        <f t="shared" si="11"/>
        <v>EUR</v>
      </c>
      <c r="N91" s="12" t="s">
        <v>10</v>
      </c>
      <c r="O91" s="16">
        <f>_xll.RHistory(D91,".Timestamp;.Close","START:"&amp;$O$3&amp;" NBROWS:1 INTERVAL:1D",,"SORT:ASC TSREPEAT:NO")</f>
        <v>34705</v>
      </c>
      <c r="P91">
        <v>7.06</v>
      </c>
      <c r="R91" t="str">
        <f>_xll.RtGet("IDN",D91,"GV3_TEXT")</f>
        <v>3X9</v>
      </c>
      <c r="S91" s="16" t="e">
        <f t="shared" si="9"/>
        <v>#VALUE!</v>
      </c>
    </row>
    <row r="92" spans="2:19" x14ac:dyDescent="0.25">
      <c r="B92" s="12" t="s">
        <v>37</v>
      </c>
      <c r="C92" t="s">
        <v>33</v>
      </c>
      <c r="D92" t="s">
        <v>213</v>
      </c>
      <c r="E92">
        <f>_xll.RtGet("IDN",D92,"BID")</f>
        <v>-0.17799999999999999</v>
      </c>
      <c r="F92">
        <f>_xll.RtGet("IDN",D92,"ASK")</f>
        <v>-0.16800000000000001</v>
      </c>
      <c r="G92">
        <f t="shared" si="10"/>
        <v>-0.17299999999999999</v>
      </c>
      <c r="H92">
        <v>1</v>
      </c>
      <c r="I92">
        <v>1</v>
      </c>
      <c r="J92">
        <v>1</v>
      </c>
      <c r="K92">
        <v>1</v>
      </c>
      <c r="L92" t="s">
        <v>62</v>
      </c>
      <c r="M92" t="str">
        <f t="shared" si="11"/>
        <v>EUR</v>
      </c>
      <c r="N92" s="12" t="s">
        <v>113</v>
      </c>
      <c r="O92" s="16">
        <f>_xll.RHistory(D92,".Timestamp;.Close","START:"&amp;$O$3&amp;" NBROWS:1 INTERVAL:1D",,"SORT:ASC TSREPEAT:NO")</f>
        <v>36165</v>
      </c>
      <c r="P92">
        <v>3.12</v>
      </c>
      <c r="R92" t="str">
        <f>_xll.RtGet("IDN",D92,"GV3_TEXT")</f>
        <v>3X15</v>
      </c>
      <c r="S92" s="16" t="e">
        <f t="shared" si="9"/>
        <v>#VALUE!</v>
      </c>
    </row>
    <row r="93" spans="2:19" x14ac:dyDescent="0.25">
      <c r="B93" s="12" t="s">
        <v>14</v>
      </c>
      <c r="C93" t="s">
        <v>33</v>
      </c>
      <c r="D93" t="s">
        <v>214</v>
      </c>
      <c r="E93">
        <f>_xll.RtGet("IDN",D93,"BID")</f>
        <v>-0.315</v>
      </c>
      <c r="F93">
        <f>_xll.RtGet("IDN",D93,"ASK")</f>
        <v>-0.29499999999999998</v>
      </c>
      <c r="G93">
        <f t="shared" si="10"/>
        <v>-0.30499999999999999</v>
      </c>
      <c r="H93">
        <v>1</v>
      </c>
      <c r="I93">
        <v>1</v>
      </c>
      <c r="J93">
        <v>1</v>
      </c>
      <c r="K93">
        <v>1</v>
      </c>
      <c r="L93" t="s">
        <v>62</v>
      </c>
      <c r="M93" t="str">
        <f t="shared" si="11"/>
        <v>EUR</v>
      </c>
      <c r="N93" s="12" t="s">
        <v>10</v>
      </c>
      <c r="O93" s="16">
        <f>_xll.RHistory(D93,".Timestamp;.Close","START:"&amp;$O$3&amp;" NBROWS:1 INTERVAL:1D",,"SORT:ASC TSREPEAT:NO")</f>
        <v>34705</v>
      </c>
      <c r="P93">
        <v>7.2</v>
      </c>
      <c r="R93" t="str">
        <f>_xll.RtGet("IDN",D93,"GV3_TEXT")</f>
        <v>4X10</v>
      </c>
      <c r="S93" s="16" t="e">
        <f t="shared" si="9"/>
        <v>#VALUE!</v>
      </c>
    </row>
    <row r="94" spans="2:19" x14ac:dyDescent="0.25">
      <c r="B94" s="12" t="s">
        <v>15</v>
      </c>
      <c r="C94" t="s">
        <v>33</v>
      </c>
      <c r="D94" t="s">
        <v>215</v>
      </c>
      <c r="E94">
        <f>_xll.RtGet("IDN",D94,"BID")</f>
        <v>-0.32400000000000001</v>
      </c>
      <c r="F94">
        <f>_xll.RtGet("IDN",D94,"ASK")</f>
        <v>-0.30399999999999999</v>
      </c>
      <c r="G94">
        <f t="shared" si="10"/>
        <v>-0.314</v>
      </c>
      <c r="H94">
        <v>1</v>
      </c>
      <c r="I94">
        <v>1</v>
      </c>
      <c r="J94">
        <v>1</v>
      </c>
      <c r="K94">
        <v>1</v>
      </c>
      <c r="L94" t="s">
        <v>62</v>
      </c>
      <c r="M94" t="str">
        <f t="shared" si="11"/>
        <v>EUR</v>
      </c>
      <c r="N94" s="12" t="s">
        <v>10</v>
      </c>
      <c r="O94" s="16">
        <f>_xll.RHistory(D94,".Timestamp;.Close","START:"&amp;$O$3&amp;" NBROWS:1 INTERVAL:1D",,"SORT:ASC TSREPEAT:NO")</f>
        <v>34705</v>
      </c>
      <c r="P94">
        <v>7.36</v>
      </c>
      <c r="R94" t="str">
        <f>_xll.RtGet("IDN",D94,"GV3_TEXT")</f>
        <v>5X11</v>
      </c>
      <c r="S94" s="16" t="e">
        <f t="shared" si="9"/>
        <v>#VALUE!</v>
      </c>
    </row>
    <row r="95" spans="2:19" x14ac:dyDescent="0.25">
      <c r="B95" s="12" t="s">
        <v>16</v>
      </c>
      <c r="C95" t="s">
        <v>33</v>
      </c>
      <c r="D95" t="s">
        <v>216</v>
      </c>
      <c r="E95">
        <f>_xll.RtGet("IDN",D95,"BID")</f>
        <v>-0.33</v>
      </c>
      <c r="F95">
        <f>_xll.RtGet("IDN",D95,"ASK")</f>
        <v>-0.31</v>
      </c>
      <c r="G95">
        <f t="shared" si="10"/>
        <v>-0.32</v>
      </c>
      <c r="H95">
        <v>1</v>
      </c>
      <c r="I95">
        <v>1</v>
      </c>
      <c r="J95">
        <v>1</v>
      </c>
      <c r="K95">
        <v>1</v>
      </c>
      <c r="L95" t="s">
        <v>62</v>
      </c>
      <c r="M95" t="str">
        <f t="shared" si="11"/>
        <v>EUR</v>
      </c>
      <c r="N95" s="12" t="s">
        <v>10</v>
      </c>
      <c r="O95" s="16">
        <f>_xll.RHistory(D95,".Timestamp;.Close","START:"&amp;$O$3&amp;" NBROWS:1 INTERVAL:1D",,"SORT:ASC TSREPEAT:NO")</f>
        <v>34705</v>
      </c>
      <c r="P95">
        <v>7.52</v>
      </c>
      <c r="R95" t="str">
        <f>_xll.RtGet("IDN",D95,"GV3_TEXT")</f>
        <v>6X12</v>
      </c>
      <c r="S95" s="16" t="e">
        <f t="shared" si="9"/>
        <v>#VALUE!</v>
      </c>
    </row>
    <row r="96" spans="2:19" x14ac:dyDescent="0.25">
      <c r="B96" s="12" t="s">
        <v>37</v>
      </c>
      <c r="C96" t="s">
        <v>33</v>
      </c>
      <c r="D96" t="s">
        <v>217</v>
      </c>
      <c r="E96">
        <f>_xll.RtGet("IDN",D96,"BID")</f>
        <v>-0.33</v>
      </c>
      <c r="F96">
        <f>_xll.RtGet("IDN",D96,"ASK")</f>
        <v>-0.31</v>
      </c>
      <c r="G96">
        <f t="shared" si="10"/>
        <v>-0.32</v>
      </c>
      <c r="H96">
        <v>1</v>
      </c>
      <c r="I96">
        <v>1</v>
      </c>
      <c r="J96">
        <v>1</v>
      </c>
      <c r="K96">
        <v>1</v>
      </c>
      <c r="L96" t="s">
        <v>62</v>
      </c>
      <c r="M96" t="str">
        <f t="shared" si="11"/>
        <v>EUR</v>
      </c>
      <c r="N96" s="12" t="s">
        <v>10</v>
      </c>
      <c r="O96" s="16">
        <f>_xll.RHistory(D96,".Timestamp;.Close","START:"&amp;$O$3&amp;" NBROWS:1 INTERVAL:1D",,"SORT:ASC TSREPEAT:NO")</f>
        <v>36165</v>
      </c>
      <c r="P96">
        <v>3.11</v>
      </c>
      <c r="R96" t="str">
        <f>_xll.RtGet("IDN",D96,"GV3_TEXT")</f>
        <v>9X15</v>
      </c>
      <c r="S96" s="16" t="e">
        <f t="shared" si="9"/>
        <v>#VALUE!</v>
      </c>
    </row>
    <row r="97" spans="2:19" x14ac:dyDescent="0.25">
      <c r="B97" s="12" t="s">
        <v>39</v>
      </c>
      <c r="C97" t="s">
        <v>33</v>
      </c>
      <c r="D97" t="s">
        <v>218</v>
      </c>
      <c r="E97">
        <f>_xll.RtGet("IDN",D97,"BID")</f>
        <v>-0.33</v>
      </c>
      <c r="F97">
        <f>_xll.RtGet("IDN",D97,"ASK")</f>
        <v>-0.31</v>
      </c>
      <c r="G97">
        <f t="shared" si="10"/>
        <v>-0.32</v>
      </c>
      <c r="H97">
        <v>1</v>
      </c>
      <c r="I97">
        <v>1</v>
      </c>
      <c r="J97">
        <v>1</v>
      </c>
      <c r="K97">
        <v>1</v>
      </c>
      <c r="L97" t="s">
        <v>62</v>
      </c>
      <c r="M97" t="str">
        <f t="shared" si="11"/>
        <v>EUR</v>
      </c>
      <c r="N97" s="12" t="s">
        <v>10</v>
      </c>
      <c r="O97" s="16">
        <f>_xll.RHistory(D97,".Timestamp;.Close","START:"&amp;$O$3&amp;" NBROWS:1 INTERVAL:1D",,"SORT:ASC TSREPEAT:NO")</f>
        <v>34705</v>
      </c>
      <c r="P97">
        <v>8.27</v>
      </c>
      <c r="R97" t="str">
        <f>_xll.RtGet("IDN",D97,"GV3_TEXT")</f>
        <v>12X18</v>
      </c>
      <c r="S97" s="16" t="e">
        <f t="shared" si="9"/>
        <v>#VALUE!</v>
      </c>
    </row>
    <row r="98" spans="2:19" x14ac:dyDescent="0.25">
      <c r="B98" s="12" t="s">
        <v>17</v>
      </c>
      <c r="C98" t="s">
        <v>33</v>
      </c>
      <c r="D98" t="s">
        <v>219</v>
      </c>
      <c r="E98">
        <f>_xll.RtGet("IDN",D98,"BID")</f>
        <v>-0.30399999999999999</v>
      </c>
      <c r="F98">
        <f>_xll.RtGet("IDN",D98,"ASK")</f>
        <v>-0.28400000000000003</v>
      </c>
      <c r="G98">
        <f t="shared" si="10"/>
        <v>-0.29400000000000004</v>
      </c>
      <c r="H98">
        <v>1</v>
      </c>
      <c r="I98">
        <v>1</v>
      </c>
      <c r="J98">
        <v>1</v>
      </c>
      <c r="K98">
        <v>1</v>
      </c>
      <c r="L98" t="s">
        <v>62</v>
      </c>
      <c r="M98" t="str">
        <f t="shared" si="11"/>
        <v>EUR</v>
      </c>
      <c r="N98" s="12" t="s">
        <v>10</v>
      </c>
      <c r="O98" s="16">
        <f>_xll.RHistory(D98,".Timestamp;.Close","START:"&amp;$O$3&amp;" NBROWS:1 INTERVAL:1D",,"SORT:ASC TSREPEAT:NO")</f>
        <v>34705</v>
      </c>
      <c r="P98">
        <v>8.31</v>
      </c>
      <c r="R98" t="str">
        <f>_xll.RtGet("IDN",D98,"GV3_TEXT")</f>
        <v>18X24</v>
      </c>
      <c r="S98" s="16" t="e">
        <f t="shared" si="9"/>
        <v>#VALUE!</v>
      </c>
    </row>
    <row r="99" spans="2:19" x14ac:dyDescent="0.25">
      <c r="B99" s="12" t="s">
        <v>39</v>
      </c>
      <c r="C99" t="s">
        <v>33</v>
      </c>
      <c r="D99" t="s">
        <v>220</v>
      </c>
      <c r="E99">
        <f>_xll.RtGet("IDN",D99,"BID")</f>
        <v>-0.21</v>
      </c>
      <c r="F99">
        <f>_xll.RtGet("IDN",D99,"ASK")</f>
        <v>-0.19</v>
      </c>
      <c r="G99">
        <f t="shared" si="10"/>
        <v>-0.2</v>
      </c>
      <c r="H99">
        <v>1</v>
      </c>
      <c r="I99">
        <v>1</v>
      </c>
      <c r="J99">
        <v>1</v>
      </c>
      <c r="K99">
        <v>1</v>
      </c>
      <c r="L99" t="s">
        <v>62</v>
      </c>
      <c r="M99" t="str">
        <f t="shared" si="11"/>
        <v>EUR</v>
      </c>
      <c r="N99" s="12" t="s">
        <v>113</v>
      </c>
      <c r="O99" s="16">
        <f>_xll.RHistory(D99,".Timestamp;.Close","START:"&amp;$O$3&amp;" NBROWS:1 INTERVAL:1D",,"SORT:ASC TSREPEAT:NO")</f>
        <v>34705</v>
      </c>
      <c r="P99">
        <v>8.0299999999999994</v>
      </c>
      <c r="R99" t="str">
        <f>_xll.RtGet("IDN",D99,"GV3_TEXT")</f>
        <v>6X18</v>
      </c>
      <c r="S99" s="16" t="e">
        <f t="shared" si="9"/>
        <v>#VALUE!</v>
      </c>
    </row>
    <row r="100" spans="2:19" x14ac:dyDescent="0.25">
      <c r="B100" s="12" t="s">
        <v>17</v>
      </c>
      <c r="C100" t="s">
        <v>33</v>
      </c>
      <c r="D100" t="s">
        <v>221</v>
      </c>
      <c r="E100">
        <f>_xll.RtGet("IDN",D100,"BID")</f>
        <v>-0.24</v>
      </c>
      <c r="F100">
        <f>_xll.RtGet("IDN",D100,"ASK")</f>
        <v>-0.22</v>
      </c>
      <c r="G100">
        <f t="shared" si="10"/>
        <v>-0.22999999999999998</v>
      </c>
      <c r="H100">
        <v>1</v>
      </c>
      <c r="I100">
        <v>1</v>
      </c>
      <c r="J100">
        <v>1</v>
      </c>
      <c r="K100">
        <v>1</v>
      </c>
      <c r="L100" t="s">
        <v>62</v>
      </c>
      <c r="M100" t="str">
        <f t="shared" si="11"/>
        <v>EUR</v>
      </c>
      <c r="N100" s="12" t="s">
        <v>113</v>
      </c>
      <c r="O100" s="16">
        <f>_xll.RHistory(D100,".Timestamp;.Close","START:"&amp;$O$3&amp;" NBROWS:1 INTERVAL:1D",,"SORT:ASC TSREPEAT:NO")</f>
        <v>34705</v>
      </c>
      <c r="P100">
        <v>8.56</v>
      </c>
      <c r="R100" t="str">
        <f>_xll.RtGet("IDN",D100,"GV3_TEXT")</f>
        <v>12X24</v>
      </c>
      <c r="S100" s="16" t="e">
        <f t="shared" si="9"/>
        <v>#VALUE!</v>
      </c>
    </row>
    <row r="101" spans="2:19" x14ac:dyDescent="0.25">
      <c r="B101" s="12" t="s">
        <v>16</v>
      </c>
      <c r="C101" t="s">
        <v>3</v>
      </c>
      <c r="D101" t="s">
        <v>147</v>
      </c>
      <c r="E101">
        <f>_xll.RtGet("IDN",D101,"BID")</f>
        <v>-0.30010000000000003</v>
      </c>
      <c r="F101">
        <f>_xll.RtGet("IDN",D101,"ASK")</f>
        <v>-0.27910000000000001</v>
      </c>
      <c r="G101">
        <f>AVERAGE(E101:F101)</f>
        <v>-0.28960000000000002</v>
      </c>
      <c r="H101">
        <v>1</v>
      </c>
      <c r="I101">
        <v>1</v>
      </c>
      <c r="J101">
        <v>1</v>
      </c>
      <c r="K101">
        <v>1</v>
      </c>
      <c r="L101" t="s">
        <v>62</v>
      </c>
      <c r="M101" t="str">
        <f>B$2</f>
        <v>EUR</v>
      </c>
      <c r="N101" s="12" t="s">
        <v>10</v>
      </c>
      <c r="O101" s="16">
        <f>_xll.RHistory(D101,".Timestamp;.Close","START:"&amp;$O$3&amp;" NBROWS:1 INTERVAL:1D",,"SORT:ASC TSREPEAT:NO")</f>
        <v>36129</v>
      </c>
      <c r="P101">
        <v>3.58</v>
      </c>
      <c r="S101" s="16"/>
    </row>
    <row r="102" spans="2:19" x14ac:dyDescent="0.25">
      <c r="B102" s="12" t="s">
        <v>39</v>
      </c>
      <c r="C102" t="s">
        <v>3</v>
      </c>
      <c r="D102" t="s">
        <v>148</v>
      </c>
      <c r="E102">
        <f>_xll.RtGet("IDN",D102,"BID")</f>
        <v>-0.31170000000000003</v>
      </c>
      <c r="F102">
        <f>_xll.RtGet("IDN",D102,"ASK")</f>
        <v>-0.2878</v>
      </c>
      <c r="G102">
        <f t="shared" ref="G102:G133" si="12">AVERAGE(E102:F102)</f>
        <v>-0.29975000000000002</v>
      </c>
      <c r="H102">
        <v>1</v>
      </c>
      <c r="I102">
        <v>1</v>
      </c>
      <c r="J102">
        <v>1</v>
      </c>
      <c r="K102">
        <v>1</v>
      </c>
      <c r="L102" t="s">
        <v>62</v>
      </c>
      <c r="M102" t="str">
        <f t="shared" ref="M102:M133" si="13">B$2</f>
        <v>EUR</v>
      </c>
      <c r="N102" s="12" t="s">
        <v>10</v>
      </c>
      <c r="O102" s="16">
        <f>_xll.RHistory(D102,".Timestamp;.Close","START:"&amp;$O$3&amp;" NBROWS:1 INTERVAL:1D",,"SORT:ASC TSREPEAT:NO")</f>
        <v>36201</v>
      </c>
      <c r="P102">
        <v>3.04</v>
      </c>
      <c r="S102" s="16"/>
    </row>
    <row r="103" spans="2:19" x14ac:dyDescent="0.25">
      <c r="B103" s="12" t="s">
        <v>17</v>
      </c>
      <c r="C103" t="s">
        <v>3</v>
      </c>
      <c r="D103" t="s">
        <v>149</v>
      </c>
      <c r="E103">
        <f>_xll.RtGet("IDN",D103,"BID")</f>
        <v>-0.3</v>
      </c>
      <c r="F103">
        <f>_xll.RtGet("IDN",D103,"ASK")</f>
        <v>-0.29000000000000004</v>
      </c>
      <c r="G103">
        <f t="shared" si="12"/>
        <v>-0.29500000000000004</v>
      </c>
      <c r="H103">
        <v>1</v>
      </c>
      <c r="I103">
        <v>1</v>
      </c>
      <c r="J103">
        <v>1</v>
      </c>
      <c r="K103">
        <v>1</v>
      </c>
      <c r="L103" t="s">
        <v>62</v>
      </c>
      <c r="M103" t="str">
        <f t="shared" si="13"/>
        <v>EUR</v>
      </c>
      <c r="N103" s="12" t="s">
        <v>10</v>
      </c>
      <c r="O103" s="16">
        <f>_xll.RHistory(D103,".Timestamp;.Close","START:"&amp;$O$3&amp;" NBROWS:1 INTERVAL:1D",,"SORT:ASC TSREPEAT:NO")</f>
        <v>32875</v>
      </c>
      <c r="P103">
        <v>8.4600000000000009</v>
      </c>
      <c r="S103" s="16"/>
    </row>
    <row r="104" spans="2:19" x14ac:dyDescent="0.25">
      <c r="B104" s="12" t="s">
        <v>18</v>
      </c>
      <c r="C104" t="s">
        <v>3</v>
      </c>
      <c r="D104" t="s">
        <v>150</v>
      </c>
      <c r="E104">
        <f>_xll.RtGet("IDN",D104,"BID")</f>
        <v>-0.28800000000000003</v>
      </c>
      <c r="F104">
        <f>_xll.RtGet("IDN",D104,"ASK")</f>
        <v>-0.28300000000000003</v>
      </c>
      <c r="G104">
        <f t="shared" si="12"/>
        <v>-0.28550000000000003</v>
      </c>
      <c r="H104">
        <v>1</v>
      </c>
      <c r="I104">
        <v>1</v>
      </c>
      <c r="J104">
        <v>1</v>
      </c>
      <c r="K104">
        <v>1</v>
      </c>
      <c r="L104" t="s">
        <v>62</v>
      </c>
      <c r="M104" t="str">
        <f t="shared" si="13"/>
        <v>EUR</v>
      </c>
      <c r="N104" s="12" t="s">
        <v>10</v>
      </c>
      <c r="O104" s="16">
        <f>_xll.RHistory(D104,".Timestamp;.Close","START:"&amp;$O$3&amp;" NBROWS:1 INTERVAL:1D",,"SORT:ASC TSREPEAT:NO")</f>
        <v>32875</v>
      </c>
      <c r="P104">
        <v>8.35</v>
      </c>
      <c r="S104" s="16"/>
    </row>
    <row r="105" spans="2:19" x14ac:dyDescent="0.25">
      <c r="B105" s="12" t="s">
        <v>19</v>
      </c>
      <c r="C105" t="s">
        <v>3</v>
      </c>
      <c r="D105" t="s">
        <v>151</v>
      </c>
      <c r="E105">
        <f>_xll.RtGet("IDN",D105,"BID")</f>
        <v>-0.28420000000000001</v>
      </c>
      <c r="F105">
        <f>_xll.RtGet("IDN",D105,"ASK")</f>
        <v>-0.26419999999999999</v>
      </c>
      <c r="G105">
        <f t="shared" si="12"/>
        <v>-0.2742</v>
      </c>
      <c r="H105">
        <v>1</v>
      </c>
      <c r="I105">
        <v>1</v>
      </c>
      <c r="J105">
        <v>1</v>
      </c>
      <c r="K105">
        <v>1</v>
      </c>
      <c r="L105" t="s">
        <v>62</v>
      </c>
      <c r="M105" t="str">
        <f t="shared" si="13"/>
        <v>EUR</v>
      </c>
      <c r="N105" s="12" t="s">
        <v>10</v>
      </c>
      <c r="O105" s="16">
        <f>_xll.RHistory(D105,".Timestamp;.Close","START:"&amp;$O$3&amp;" NBROWS:1 INTERVAL:1D",,"SORT:ASC TSREPEAT:NO")</f>
        <v>32875</v>
      </c>
      <c r="P105">
        <v>8.2799999999999994</v>
      </c>
      <c r="S105" s="16"/>
    </row>
    <row r="106" spans="2:19" x14ac:dyDescent="0.25">
      <c r="B106" s="12" t="s">
        <v>20</v>
      </c>
      <c r="C106" t="s">
        <v>3</v>
      </c>
      <c r="D106" t="s">
        <v>152</v>
      </c>
      <c r="E106">
        <f>_xll.RtGet("IDN",D106,"BID")</f>
        <v>-0.2293</v>
      </c>
      <c r="F106">
        <f>_xll.RtGet("IDN",D106,"ASK")</f>
        <v>-0.21930000000000002</v>
      </c>
      <c r="G106">
        <f t="shared" si="12"/>
        <v>-0.2243</v>
      </c>
      <c r="H106">
        <v>1</v>
      </c>
      <c r="I106">
        <v>1</v>
      </c>
      <c r="J106">
        <v>1</v>
      </c>
      <c r="K106">
        <v>1</v>
      </c>
      <c r="L106" t="s">
        <v>62</v>
      </c>
      <c r="M106" t="str">
        <f t="shared" si="13"/>
        <v>EUR</v>
      </c>
      <c r="N106" s="12" t="s">
        <v>10</v>
      </c>
      <c r="O106" s="16">
        <f>_xll.RHistory(D106,".Timestamp;.Close","START:"&amp;$O$3&amp;" NBROWS:1 INTERVAL:1D",,"SORT:ASC TSREPEAT:NO")</f>
        <v>32875</v>
      </c>
      <c r="P106">
        <v>8.2799999999999994</v>
      </c>
      <c r="S106" s="16"/>
    </row>
    <row r="107" spans="2:19" x14ac:dyDescent="0.25">
      <c r="B107" s="12" t="s">
        <v>21</v>
      </c>
      <c r="C107" t="s">
        <v>3</v>
      </c>
      <c r="D107" t="s">
        <v>153</v>
      </c>
      <c r="E107">
        <f>_xll.RtGet("IDN",D107,"BID")</f>
        <v>-0.19400000000000001</v>
      </c>
      <c r="F107">
        <f>_xll.RtGet("IDN",D107,"ASK")</f>
        <v>-0.189</v>
      </c>
      <c r="G107">
        <f t="shared" si="12"/>
        <v>-0.1915</v>
      </c>
      <c r="H107">
        <v>1</v>
      </c>
      <c r="I107">
        <v>1</v>
      </c>
      <c r="J107">
        <v>1</v>
      </c>
      <c r="K107">
        <v>1</v>
      </c>
      <c r="L107" t="s">
        <v>62</v>
      </c>
      <c r="M107" t="str">
        <f t="shared" si="13"/>
        <v>EUR</v>
      </c>
      <c r="N107" s="12" t="s">
        <v>10</v>
      </c>
      <c r="O107" s="16">
        <f>_xll.RHistory(D107,".Timestamp;.Close","START:"&amp;$O$3&amp;" NBROWS:1 INTERVAL:1D",,"SORT:ASC TSREPEAT:NO")</f>
        <v>34561</v>
      </c>
      <c r="P107">
        <v>7.18</v>
      </c>
      <c r="S107" s="16"/>
    </row>
    <row r="108" spans="2:19" x14ac:dyDescent="0.25">
      <c r="B108" s="12" t="s">
        <v>22</v>
      </c>
      <c r="C108" t="s">
        <v>3</v>
      </c>
      <c r="D108" t="s">
        <v>154</v>
      </c>
      <c r="E108">
        <f>_xll.RtGet("IDN",D108,"BID")</f>
        <v>-0.15890000000000001</v>
      </c>
      <c r="F108">
        <f>_xll.RtGet("IDN",D108,"ASK")</f>
        <v>-0.1489</v>
      </c>
      <c r="G108">
        <f t="shared" si="12"/>
        <v>-0.15390000000000001</v>
      </c>
      <c r="H108">
        <v>1</v>
      </c>
      <c r="I108">
        <v>1</v>
      </c>
      <c r="J108">
        <v>1</v>
      </c>
      <c r="K108">
        <v>1</v>
      </c>
      <c r="L108" t="s">
        <v>62</v>
      </c>
      <c r="M108" t="str">
        <f t="shared" si="13"/>
        <v>EUR</v>
      </c>
      <c r="N108" s="12" t="s">
        <v>10</v>
      </c>
      <c r="O108" s="16">
        <f>_xll.RHistory(D108,".Timestamp;.Close","START:"&amp;$O$3&amp;" NBROWS:1 INTERVAL:1D",,"SORT:ASC TSREPEAT:NO")</f>
        <v>32875</v>
      </c>
      <c r="P108">
        <v>8.17</v>
      </c>
      <c r="S108" s="16"/>
    </row>
    <row r="109" spans="2:19" x14ac:dyDescent="0.25">
      <c r="B109" s="12" t="s">
        <v>23</v>
      </c>
      <c r="C109" t="s">
        <v>3</v>
      </c>
      <c r="D109" t="s">
        <v>155</v>
      </c>
      <c r="E109">
        <f>_xll.RtGet("IDN",D109,"BID")</f>
        <v>-0.11990000000000001</v>
      </c>
      <c r="F109">
        <f>_xll.RtGet("IDN",D109,"ASK")</f>
        <v>-0.10990000000000001</v>
      </c>
      <c r="G109">
        <f t="shared" si="12"/>
        <v>-0.1149</v>
      </c>
      <c r="H109">
        <v>1</v>
      </c>
      <c r="I109">
        <v>1</v>
      </c>
      <c r="J109">
        <v>1</v>
      </c>
      <c r="K109">
        <v>1</v>
      </c>
      <c r="L109" t="s">
        <v>62</v>
      </c>
      <c r="M109" t="str">
        <f t="shared" si="13"/>
        <v>EUR</v>
      </c>
      <c r="N109" s="12" t="s">
        <v>10</v>
      </c>
      <c r="O109" s="16">
        <f>_xll.RHistory(D109,".Timestamp;.Close","START:"&amp;$O$3&amp;" NBROWS:1 INTERVAL:1D",,"SORT:ASC TSREPEAT:NO")</f>
        <v>34561</v>
      </c>
      <c r="P109">
        <v>7.45</v>
      </c>
      <c r="S109" s="16"/>
    </row>
    <row r="110" spans="2:19" x14ac:dyDescent="0.25">
      <c r="B110" s="12" t="s">
        <v>24</v>
      </c>
      <c r="C110" t="s">
        <v>3</v>
      </c>
      <c r="D110" t="s">
        <v>156</v>
      </c>
      <c r="E110">
        <f>_xll.RtGet("IDN",D110,"BID")</f>
        <v>-8.0800000000000011E-2</v>
      </c>
      <c r="F110">
        <f>_xll.RtGet("IDN",D110,"ASK")</f>
        <v>-7.0800000000000002E-2</v>
      </c>
      <c r="G110">
        <f t="shared" si="12"/>
        <v>-7.5800000000000006E-2</v>
      </c>
      <c r="H110">
        <v>1</v>
      </c>
      <c r="I110">
        <v>1</v>
      </c>
      <c r="J110">
        <v>1</v>
      </c>
      <c r="K110">
        <v>1</v>
      </c>
      <c r="L110" t="s">
        <v>62</v>
      </c>
      <c r="M110" t="str">
        <f t="shared" si="13"/>
        <v>EUR</v>
      </c>
      <c r="N110" s="12" t="s">
        <v>10</v>
      </c>
      <c r="O110" s="16">
        <f>_xll.RHistory(D110,".Timestamp;.Close","START:"&amp;$O$3&amp;" NBROWS:1 INTERVAL:1D",,"SORT:ASC TSREPEAT:NO")</f>
        <v>34561</v>
      </c>
      <c r="P110">
        <v>7.5</v>
      </c>
      <c r="S110" s="16"/>
    </row>
    <row r="111" spans="2:19" x14ac:dyDescent="0.25">
      <c r="B111" s="12" t="s">
        <v>25</v>
      </c>
      <c r="C111" t="s">
        <v>3</v>
      </c>
      <c r="D111" t="s">
        <v>157</v>
      </c>
      <c r="E111">
        <f>_xll.RtGet("IDN",D111,"BID")</f>
        <v>-4.2000000000000003E-2</v>
      </c>
      <c r="F111">
        <f>_xll.RtGet("IDN",D111,"ASK")</f>
        <v>-3.2000000000000001E-2</v>
      </c>
      <c r="G111">
        <f t="shared" si="12"/>
        <v>-3.7000000000000005E-2</v>
      </c>
      <c r="H111">
        <v>1</v>
      </c>
      <c r="I111">
        <v>1</v>
      </c>
      <c r="J111">
        <v>1</v>
      </c>
      <c r="K111">
        <v>1</v>
      </c>
      <c r="L111" t="s">
        <v>62</v>
      </c>
      <c r="M111" t="str">
        <f t="shared" si="13"/>
        <v>EUR</v>
      </c>
      <c r="N111" s="12" t="s">
        <v>10</v>
      </c>
      <c r="O111" s="16">
        <f>_xll.RHistory(D111,".Timestamp;.Close","START:"&amp;$O$3&amp;" NBROWS:1 INTERVAL:1D",,"SORT:ASC TSREPEAT:NO")</f>
        <v>32875</v>
      </c>
      <c r="P111">
        <v>8.15</v>
      </c>
      <c r="S111" s="16"/>
    </row>
    <row r="112" spans="2:19" x14ac:dyDescent="0.25">
      <c r="B112" s="12" t="s">
        <v>130</v>
      </c>
      <c r="C112" t="s">
        <v>3</v>
      </c>
      <c r="D112" t="s">
        <v>158</v>
      </c>
      <c r="E112">
        <f>_xll.RtGet("IDN",D112,"BID")</f>
        <v>-1.1000000000000001E-2</v>
      </c>
      <c r="F112">
        <f>_xll.RtGet("IDN",D112,"ASK")</f>
        <v>9.0000000000000011E-3</v>
      </c>
      <c r="G112">
        <f t="shared" si="12"/>
        <v>-1E-3</v>
      </c>
      <c r="H112">
        <v>1</v>
      </c>
      <c r="I112">
        <v>1</v>
      </c>
      <c r="J112">
        <v>1</v>
      </c>
      <c r="K112">
        <v>1</v>
      </c>
      <c r="L112" t="s">
        <v>62</v>
      </c>
      <c r="M112" t="str">
        <f t="shared" si="13"/>
        <v>EUR</v>
      </c>
      <c r="N112" s="12" t="s">
        <v>10</v>
      </c>
      <c r="O112" s="16">
        <f>_xll.RHistory(D112,".Timestamp;.Close","START:"&amp;$O$3&amp;" NBROWS:1 INTERVAL:1D",,"SORT:ASC TSREPEAT:NO")</f>
        <v>36164</v>
      </c>
      <c r="P112">
        <v>4.2300000000000004</v>
      </c>
      <c r="S112" s="16"/>
    </row>
    <row r="113" spans="2:19" x14ac:dyDescent="0.25">
      <c r="B113" s="12" t="s">
        <v>26</v>
      </c>
      <c r="C113" t="s">
        <v>3</v>
      </c>
      <c r="D113" t="s">
        <v>159</v>
      </c>
      <c r="E113">
        <f>_xll.RtGet("IDN",D113,"BID")</f>
        <v>3.4000000000000002E-2</v>
      </c>
      <c r="F113">
        <f>_xll.RtGet("IDN",D113,"ASK")</f>
        <v>0.04</v>
      </c>
      <c r="G113">
        <f t="shared" si="12"/>
        <v>3.7000000000000005E-2</v>
      </c>
      <c r="H113">
        <v>1</v>
      </c>
      <c r="I113">
        <v>1</v>
      </c>
      <c r="J113">
        <v>1</v>
      </c>
      <c r="K113">
        <v>1</v>
      </c>
      <c r="L113" t="s">
        <v>62</v>
      </c>
      <c r="M113" t="str">
        <f t="shared" si="13"/>
        <v>EUR</v>
      </c>
      <c r="N113" s="12" t="s">
        <v>10</v>
      </c>
      <c r="O113" s="16">
        <f>_xll.RHistory(D113,".Timestamp;.Close","START:"&amp;$O$3&amp;" NBROWS:1 INTERVAL:1D",,"SORT:ASC TSREPEAT:NO")</f>
        <v>36125</v>
      </c>
      <c r="P113">
        <v>4.6100000000000003</v>
      </c>
      <c r="S113" s="16"/>
    </row>
    <row r="114" spans="2:19" x14ac:dyDescent="0.25">
      <c r="B114" s="12" t="s">
        <v>131</v>
      </c>
      <c r="C114" t="s">
        <v>3</v>
      </c>
      <c r="D114" t="s">
        <v>160</v>
      </c>
      <c r="E114">
        <f>_xll.RtGet("IDN",D114,"BID")</f>
        <v>5.8100000000000006E-2</v>
      </c>
      <c r="F114">
        <f>_xll.RtGet("IDN",D114,"ASK")</f>
        <v>7.8100000000000003E-2</v>
      </c>
      <c r="G114">
        <f t="shared" si="12"/>
        <v>6.8100000000000008E-2</v>
      </c>
      <c r="H114">
        <v>1</v>
      </c>
      <c r="I114">
        <v>1</v>
      </c>
      <c r="J114">
        <v>1</v>
      </c>
      <c r="K114">
        <v>1</v>
      </c>
      <c r="L114" t="s">
        <v>62</v>
      </c>
      <c r="M114" t="str">
        <f t="shared" si="13"/>
        <v>EUR</v>
      </c>
      <c r="N114" s="12" t="s">
        <v>10</v>
      </c>
      <c r="O114" s="16">
        <f>_xll.RHistory(D114,".Timestamp;.Close","START:"&amp;$O$3&amp;" NBROWS:1 INTERVAL:1D",,"SORT:ASC TSREPEAT:NO")</f>
        <v>37083</v>
      </c>
      <c r="P114">
        <v>5.6574999999999998</v>
      </c>
      <c r="S114" s="16"/>
    </row>
    <row r="115" spans="2:19" x14ac:dyDescent="0.25">
      <c r="B115" s="12" t="s">
        <v>132</v>
      </c>
      <c r="C115" t="s">
        <v>3</v>
      </c>
      <c r="D115" t="s">
        <v>161</v>
      </c>
      <c r="E115">
        <f>_xll.RtGet("IDN",D115,"BID")</f>
        <v>8.77E-2</v>
      </c>
      <c r="F115">
        <f>_xll.RtGet("IDN",D115,"ASK")</f>
        <v>0.1077</v>
      </c>
      <c r="G115">
        <f t="shared" si="12"/>
        <v>9.7700000000000009E-2</v>
      </c>
      <c r="H115">
        <v>1</v>
      </c>
      <c r="I115">
        <v>1</v>
      </c>
      <c r="J115">
        <v>1</v>
      </c>
      <c r="K115">
        <v>1</v>
      </c>
      <c r="L115" t="s">
        <v>62</v>
      </c>
      <c r="M115" t="str">
        <f t="shared" si="13"/>
        <v>EUR</v>
      </c>
      <c r="N115" s="12" t="s">
        <v>10</v>
      </c>
      <c r="O115" s="16">
        <f>_xll.RHistory(D115,".Timestamp;.Close","START:"&amp;$O$3&amp;" NBROWS:1 INTERVAL:1D",,"SORT:ASC TSREPEAT:NO")</f>
        <v>37083</v>
      </c>
      <c r="P115">
        <v>5.71</v>
      </c>
      <c r="S115" s="16"/>
    </row>
    <row r="116" spans="2:19" x14ac:dyDescent="0.25">
      <c r="B116" s="12" t="s">
        <v>27</v>
      </c>
      <c r="C116" t="s">
        <v>3</v>
      </c>
      <c r="D116" t="s">
        <v>162</v>
      </c>
      <c r="E116">
        <f>_xll.RtGet("IDN",D116,"BID")</f>
        <v>0.12130000000000001</v>
      </c>
      <c r="F116">
        <f>_xll.RtGet("IDN",D116,"ASK")</f>
        <v>0.1273</v>
      </c>
      <c r="G116">
        <f t="shared" si="12"/>
        <v>0.12429999999999999</v>
      </c>
      <c r="H116">
        <v>1</v>
      </c>
      <c r="I116">
        <v>1</v>
      </c>
      <c r="J116">
        <v>1</v>
      </c>
      <c r="K116">
        <v>1</v>
      </c>
      <c r="L116" t="s">
        <v>62</v>
      </c>
      <c r="M116" t="str">
        <f t="shared" si="13"/>
        <v>EUR</v>
      </c>
      <c r="N116" s="12" t="s">
        <v>10</v>
      </c>
      <c r="O116" s="16">
        <f>_xll.RHistory(D116,".Timestamp;.Close","START:"&amp;$O$3&amp;" NBROWS:1 INTERVAL:1D",,"SORT:ASC TSREPEAT:NO")</f>
        <v>35354</v>
      </c>
      <c r="P116">
        <v>6.61</v>
      </c>
      <c r="S116" s="16"/>
    </row>
    <row r="117" spans="2:19" x14ac:dyDescent="0.25">
      <c r="B117" s="12" t="s">
        <v>133</v>
      </c>
      <c r="C117" t="s">
        <v>3</v>
      </c>
      <c r="D117" t="s">
        <v>163</v>
      </c>
      <c r="E117">
        <f>_xll.RtGet("IDN",D117,"BID")</f>
        <v>0.1313</v>
      </c>
      <c r="F117">
        <f>_xll.RtGet("IDN",D117,"ASK")</f>
        <v>0.15130000000000002</v>
      </c>
      <c r="G117">
        <f t="shared" si="12"/>
        <v>0.14130000000000001</v>
      </c>
      <c r="H117">
        <v>1</v>
      </c>
      <c r="I117">
        <v>1</v>
      </c>
      <c r="J117">
        <v>1</v>
      </c>
      <c r="K117">
        <v>1</v>
      </c>
      <c r="L117" t="s">
        <v>62</v>
      </c>
      <c r="M117" t="str">
        <f t="shared" si="13"/>
        <v>EUR</v>
      </c>
      <c r="N117" s="12" t="s">
        <v>10</v>
      </c>
      <c r="O117" s="16">
        <f>_xll.RHistory(D117,".Timestamp;.Close","START:"&amp;$O$3&amp;" NBROWS:1 INTERVAL:1D",,"SORT:ASC TSREPEAT:NO")</f>
        <v>37083</v>
      </c>
      <c r="P117">
        <v>5.79</v>
      </c>
      <c r="S117" s="16"/>
    </row>
    <row r="118" spans="2:19" x14ac:dyDescent="0.25">
      <c r="B118" s="12" t="s">
        <v>134</v>
      </c>
      <c r="C118" t="s">
        <v>3</v>
      </c>
      <c r="D118" t="s">
        <v>164</v>
      </c>
      <c r="E118">
        <f>_xll.RtGet("IDN",D118,"BID")</f>
        <v>0.14510000000000001</v>
      </c>
      <c r="F118">
        <f>_xll.RtGet("IDN",D118,"ASK")</f>
        <v>0.1651</v>
      </c>
      <c r="G118">
        <f t="shared" si="12"/>
        <v>0.15510000000000002</v>
      </c>
      <c r="H118">
        <v>1</v>
      </c>
      <c r="I118">
        <v>1</v>
      </c>
      <c r="J118">
        <v>1</v>
      </c>
      <c r="K118">
        <v>1</v>
      </c>
      <c r="L118" t="s">
        <v>62</v>
      </c>
      <c r="M118" t="str">
        <f t="shared" si="13"/>
        <v>EUR</v>
      </c>
      <c r="N118" s="12" t="s">
        <v>10</v>
      </c>
      <c r="O118" s="16">
        <f>_xll.RHistory(D118,".Timestamp;.Close","START:"&amp;$O$3&amp;" NBROWS:1 INTERVAL:1D",,"SORT:ASC TSREPEAT:NO")</f>
        <v>37120</v>
      </c>
      <c r="P118">
        <v>5.5449999999999999</v>
      </c>
      <c r="S118" s="16"/>
    </row>
    <row r="119" spans="2:19" x14ac:dyDescent="0.25">
      <c r="B119" s="12" t="s">
        <v>135</v>
      </c>
      <c r="C119" t="s">
        <v>3</v>
      </c>
      <c r="D119" t="s">
        <v>165</v>
      </c>
      <c r="E119">
        <f>_xll.RtGet("IDN",D119,"BID")</f>
        <v>0.1547</v>
      </c>
      <c r="F119">
        <f>_xll.RtGet("IDN",D119,"ASK")</f>
        <v>0.17470000000000002</v>
      </c>
      <c r="G119">
        <f t="shared" si="12"/>
        <v>0.16470000000000001</v>
      </c>
      <c r="H119">
        <v>1</v>
      </c>
      <c r="I119">
        <v>1</v>
      </c>
      <c r="J119">
        <v>1</v>
      </c>
      <c r="K119">
        <v>1</v>
      </c>
      <c r="L119" t="s">
        <v>62</v>
      </c>
      <c r="M119" t="str">
        <f t="shared" si="13"/>
        <v>EUR</v>
      </c>
      <c r="N119" s="12" t="s">
        <v>10</v>
      </c>
      <c r="O119" s="16">
        <f>_xll.RHistory(D119,".Timestamp;.Close","START:"&amp;$O$3&amp;" NBROWS:1 INTERVAL:1D",,"SORT:ASC TSREPEAT:NO")</f>
        <v>37083</v>
      </c>
      <c r="P119">
        <v>5.85</v>
      </c>
      <c r="S119" s="16"/>
    </row>
    <row r="120" spans="2:19" x14ac:dyDescent="0.25">
      <c r="B120" s="12" t="s">
        <v>136</v>
      </c>
      <c r="C120" t="s">
        <v>3</v>
      </c>
      <c r="D120" t="s">
        <v>166</v>
      </c>
      <c r="E120">
        <f>_xll.RtGet("IDN",D120,"BID")</f>
        <v>0.16060000000000002</v>
      </c>
      <c r="F120">
        <f>_xll.RtGet("IDN",D120,"ASK")</f>
        <v>0.18060000000000001</v>
      </c>
      <c r="G120">
        <f t="shared" si="12"/>
        <v>0.17060000000000003</v>
      </c>
      <c r="H120">
        <v>1</v>
      </c>
      <c r="I120">
        <v>1</v>
      </c>
      <c r="J120">
        <v>1</v>
      </c>
      <c r="K120">
        <v>1</v>
      </c>
      <c r="L120" t="s">
        <v>62</v>
      </c>
      <c r="M120" t="str">
        <f t="shared" si="13"/>
        <v>EUR</v>
      </c>
      <c r="N120" s="12" t="s">
        <v>10</v>
      </c>
      <c r="O120" s="16">
        <f>_xll.RHistory(D120,".Timestamp;.Close","START:"&amp;$O$3&amp;" NBROWS:1 INTERVAL:1D",,"SORT:ASC TSREPEAT:NO")</f>
        <v>37083</v>
      </c>
      <c r="P120">
        <v>5.8650000000000002</v>
      </c>
      <c r="S120" s="16"/>
    </row>
    <row r="121" spans="2:19" x14ac:dyDescent="0.25">
      <c r="B121" s="12" t="s">
        <v>28</v>
      </c>
      <c r="C121" t="s">
        <v>3</v>
      </c>
      <c r="D121" t="s">
        <v>167</v>
      </c>
      <c r="E121">
        <f>_xll.RtGet("IDN",D121,"BID")</f>
        <v>0.1719</v>
      </c>
      <c r="F121">
        <f>_xll.RtGet("IDN",D121,"ASK")</f>
        <v>0.1789</v>
      </c>
      <c r="G121">
        <f t="shared" si="12"/>
        <v>0.1754</v>
      </c>
      <c r="H121">
        <v>1</v>
      </c>
      <c r="I121">
        <v>1</v>
      </c>
      <c r="J121">
        <v>1</v>
      </c>
      <c r="K121">
        <v>1</v>
      </c>
      <c r="L121" t="s">
        <v>62</v>
      </c>
      <c r="M121" t="str">
        <f t="shared" si="13"/>
        <v>EUR</v>
      </c>
      <c r="N121" s="12" t="s">
        <v>10</v>
      </c>
      <c r="O121" s="16">
        <f>_xll.RHistory(D121,".Timestamp;.Close","START:"&amp;$O$3&amp;" NBROWS:1 INTERVAL:1D",,"SORT:ASC TSREPEAT:NO")</f>
        <v>36020</v>
      </c>
      <c r="P121">
        <v>5</v>
      </c>
      <c r="S121" s="16"/>
    </row>
    <row r="122" spans="2:19" x14ac:dyDescent="0.25">
      <c r="B122" s="12" t="s">
        <v>137</v>
      </c>
      <c r="C122" t="s">
        <v>3</v>
      </c>
      <c r="D122" t="s">
        <v>168</v>
      </c>
      <c r="E122">
        <f>_xll.RtGet("IDN",D122,"BID")</f>
        <v>0.156</v>
      </c>
      <c r="F122">
        <f>_xll.RtGet("IDN",D122,"ASK")</f>
        <v>0.17500000000000002</v>
      </c>
      <c r="G122">
        <f t="shared" si="12"/>
        <v>0.16550000000000001</v>
      </c>
      <c r="H122">
        <v>1</v>
      </c>
      <c r="I122">
        <v>1</v>
      </c>
      <c r="J122">
        <v>1</v>
      </c>
      <c r="K122">
        <v>1</v>
      </c>
      <c r="L122" t="s">
        <v>62</v>
      </c>
      <c r="M122" t="str">
        <f t="shared" si="13"/>
        <v>EUR</v>
      </c>
      <c r="N122" s="12" t="s">
        <v>10</v>
      </c>
      <c r="O122" s="16">
        <f>_xll.RHistory(D122,".Timestamp;.Close","START:"&amp;$O$3&amp;" NBROWS:1 INTERVAL:1D",,"SORT:ASC TSREPEAT:NO")</f>
        <v>37083</v>
      </c>
      <c r="P122">
        <v>5.8925000000000001</v>
      </c>
      <c r="S122" s="16"/>
    </row>
    <row r="123" spans="2:19" x14ac:dyDescent="0.25">
      <c r="B123" s="12" t="s">
        <v>138</v>
      </c>
      <c r="C123" t="s">
        <v>3</v>
      </c>
      <c r="D123" t="s">
        <v>169</v>
      </c>
      <c r="E123">
        <f>_xll.RtGet("IDN",D123,"BID")</f>
        <v>0.156</v>
      </c>
      <c r="F123">
        <f>_xll.RtGet("IDN",D123,"ASK")</f>
        <v>0.17500000000000002</v>
      </c>
      <c r="G123">
        <f t="shared" si="12"/>
        <v>0.16550000000000001</v>
      </c>
      <c r="H123">
        <v>1</v>
      </c>
      <c r="I123">
        <v>1</v>
      </c>
      <c r="J123">
        <v>1</v>
      </c>
      <c r="K123">
        <v>1</v>
      </c>
      <c r="L123" t="s">
        <v>62</v>
      </c>
      <c r="M123" t="str">
        <f t="shared" si="13"/>
        <v>EUR</v>
      </c>
      <c r="N123" s="12" t="s">
        <v>10</v>
      </c>
      <c r="O123" s="16">
        <f>_xll.RHistory(D123,".Timestamp;.Close","START:"&amp;$O$3&amp;" NBROWS:1 INTERVAL:1D",,"SORT:ASC TSREPEAT:NO")</f>
        <v>37083</v>
      </c>
      <c r="P123">
        <v>5.9024999999999999</v>
      </c>
      <c r="S123" s="16"/>
    </row>
    <row r="124" spans="2:19" x14ac:dyDescent="0.25">
      <c r="B124" s="12" t="s">
        <v>139</v>
      </c>
      <c r="C124" t="s">
        <v>3</v>
      </c>
      <c r="D124" t="s">
        <v>170</v>
      </c>
      <c r="E124">
        <f>_xll.RtGet("IDN",D124,"BID")</f>
        <v>0.156</v>
      </c>
      <c r="F124">
        <f>_xll.RtGet("IDN",D124,"ASK")</f>
        <v>0.17500000000000002</v>
      </c>
      <c r="G124">
        <f t="shared" si="12"/>
        <v>0.16550000000000001</v>
      </c>
      <c r="H124">
        <v>1</v>
      </c>
      <c r="I124">
        <v>1</v>
      </c>
      <c r="J124">
        <v>1</v>
      </c>
      <c r="K124">
        <v>1</v>
      </c>
      <c r="L124" t="s">
        <v>62</v>
      </c>
      <c r="M124" t="str">
        <f t="shared" si="13"/>
        <v>EUR</v>
      </c>
      <c r="N124" s="12" t="s">
        <v>10</v>
      </c>
      <c r="O124" s="16">
        <f>_xll.RHistory(D124,".Timestamp;.Close","START:"&amp;$O$3&amp;" NBROWS:1 INTERVAL:1D",,"SORT:ASC TSREPEAT:NO")</f>
        <v>37083</v>
      </c>
      <c r="P124">
        <v>5.9124999999999996</v>
      </c>
      <c r="S124" s="16"/>
    </row>
    <row r="125" spans="2:19" x14ac:dyDescent="0.25">
      <c r="B125" s="12" t="s">
        <v>140</v>
      </c>
      <c r="C125" t="s">
        <v>3</v>
      </c>
      <c r="D125" t="s">
        <v>171</v>
      </c>
      <c r="E125">
        <f>_xll.RtGet("IDN",D125,"BID")</f>
        <v>0.156</v>
      </c>
      <c r="F125">
        <f>_xll.RtGet("IDN",D125,"ASK")</f>
        <v>0.17500000000000002</v>
      </c>
      <c r="G125">
        <f t="shared" si="12"/>
        <v>0.16550000000000001</v>
      </c>
      <c r="H125">
        <v>1</v>
      </c>
      <c r="I125">
        <v>1</v>
      </c>
      <c r="J125">
        <v>1</v>
      </c>
      <c r="K125">
        <v>1</v>
      </c>
      <c r="L125" t="s">
        <v>62</v>
      </c>
      <c r="M125" t="str">
        <f t="shared" si="13"/>
        <v>EUR</v>
      </c>
      <c r="N125" s="12" t="s">
        <v>10</v>
      </c>
      <c r="O125" s="16">
        <f>_xll.RHistory(D125,".Timestamp;.Close","START:"&amp;$O$3&amp;" NBROWS:1 INTERVAL:1D",,"SORT:ASC TSREPEAT:NO")</f>
        <v>37280</v>
      </c>
      <c r="P125">
        <v>5.4024999999999999</v>
      </c>
      <c r="S125" s="16"/>
    </row>
    <row r="126" spans="2:19" x14ac:dyDescent="0.25">
      <c r="B126" s="12" t="s">
        <v>29</v>
      </c>
      <c r="C126" t="s">
        <v>3</v>
      </c>
      <c r="D126" t="s">
        <v>172</v>
      </c>
      <c r="E126">
        <f>_xll.RtGet("IDN",D126,"BID")</f>
        <v>0.15060000000000001</v>
      </c>
      <c r="F126">
        <f>_xll.RtGet("IDN",D126,"ASK")</f>
        <v>0.15760000000000002</v>
      </c>
      <c r="G126">
        <f t="shared" si="12"/>
        <v>0.15410000000000001</v>
      </c>
      <c r="H126">
        <v>1</v>
      </c>
      <c r="I126">
        <v>1</v>
      </c>
      <c r="J126">
        <v>1</v>
      </c>
      <c r="K126">
        <v>1</v>
      </c>
      <c r="L126" t="s">
        <v>62</v>
      </c>
      <c r="M126" t="str">
        <f t="shared" si="13"/>
        <v>EUR</v>
      </c>
      <c r="N126" s="12" t="s">
        <v>10</v>
      </c>
      <c r="O126" s="16">
        <f>_xll.RHistory(D126,".Timestamp;.Close","START:"&amp;$O$3&amp;" NBROWS:1 INTERVAL:1D",,"SORT:ASC TSREPEAT:NO")</f>
        <v>36125</v>
      </c>
      <c r="P126">
        <v>5.0999999999999996</v>
      </c>
      <c r="S126" s="16"/>
    </row>
    <row r="127" spans="2:19" x14ac:dyDescent="0.25">
      <c r="B127" s="12" t="s">
        <v>141</v>
      </c>
      <c r="C127" t="s">
        <v>3</v>
      </c>
      <c r="D127" t="s">
        <v>173</v>
      </c>
      <c r="E127">
        <f>_xll.RtGet("IDN",D127,"BID")</f>
        <v>0.129</v>
      </c>
      <c r="F127">
        <f>_xll.RtGet("IDN",D127,"ASK")</f>
        <v>0.159</v>
      </c>
      <c r="G127">
        <f t="shared" si="12"/>
        <v>0.14400000000000002</v>
      </c>
      <c r="H127">
        <v>1</v>
      </c>
      <c r="I127">
        <v>1</v>
      </c>
      <c r="J127">
        <v>1</v>
      </c>
      <c r="K127">
        <v>1</v>
      </c>
      <c r="L127" t="s">
        <v>62</v>
      </c>
      <c r="M127" t="str">
        <f t="shared" si="13"/>
        <v>EUR</v>
      </c>
      <c r="N127" s="12" t="s">
        <v>10</v>
      </c>
      <c r="O127" s="16">
        <f>_xll.RHistory(D127,".Timestamp;.Close","START:"&amp;$O$3&amp;" NBROWS:1 INTERVAL:1D",,"SORT:ASC TSREPEAT:NO")</f>
        <v>37083</v>
      </c>
      <c r="P127">
        <v>5.9325000000000001</v>
      </c>
      <c r="S127" s="16"/>
    </row>
    <row r="128" spans="2:19" x14ac:dyDescent="0.25">
      <c r="B128" s="12" t="s">
        <v>142</v>
      </c>
      <c r="C128" t="s">
        <v>3</v>
      </c>
      <c r="D128" t="s">
        <v>174</v>
      </c>
      <c r="E128">
        <f>_xll.RtGet("IDN",D128,"BID")</f>
        <v>0.12000000000000001</v>
      </c>
      <c r="F128">
        <f>_xll.RtGet("IDN",D128,"ASK")</f>
        <v>0.15</v>
      </c>
      <c r="G128">
        <f t="shared" si="12"/>
        <v>0.13500000000000001</v>
      </c>
      <c r="H128">
        <v>1</v>
      </c>
      <c r="I128">
        <v>1</v>
      </c>
      <c r="J128">
        <v>1</v>
      </c>
      <c r="K128">
        <v>1</v>
      </c>
      <c r="L128" t="s">
        <v>62</v>
      </c>
      <c r="M128" t="str">
        <f t="shared" si="13"/>
        <v>EUR</v>
      </c>
      <c r="N128" s="12" t="s">
        <v>10</v>
      </c>
      <c r="O128" s="16">
        <f>_xll.RHistory(D128,".Timestamp;.Close","START:"&amp;$O$3&amp;" NBROWS:1 INTERVAL:1D",,"SORT:ASC TSREPEAT:NO")</f>
        <v>37083</v>
      </c>
      <c r="P128">
        <v>5.9325000000000001</v>
      </c>
      <c r="S128" s="16"/>
    </row>
    <row r="129" spans="2:19" x14ac:dyDescent="0.25">
      <c r="B129" s="12" t="s">
        <v>143</v>
      </c>
      <c r="C129" t="s">
        <v>3</v>
      </c>
      <c r="D129" t="s">
        <v>175</v>
      </c>
      <c r="E129">
        <f>_xll.RtGet("IDN",D129,"BID")</f>
        <v>0.11</v>
      </c>
      <c r="F129">
        <f>_xll.RtGet("IDN",D129,"ASK")</f>
        <v>0.14000000000000001</v>
      </c>
      <c r="G129">
        <f t="shared" si="12"/>
        <v>0.125</v>
      </c>
      <c r="H129">
        <v>1</v>
      </c>
      <c r="I129">
        <v>1</v>
      </c>
      <c r="J129">
        <v>1</v>
      </c>
      <c r="K129">
        <v>1</v>
      </c>
      <c r="L129" t="s">
        <v>62</v>
      </c>
      <c r="M129" t="str">
        <f t="shared" si="13"/>
        <v>EUR</v>
      </c>
      <c r="N129" s="12" t="s">
        <v>10</v>
      </c>
      <c r="O129" s="16">
        <f>_xll.RHistory(D129,".Timestamp;.Close","START:"&amp;$O$3&amp;" NBROWS:1 INTERVAL:1D",,"SORT:ASC TSREPEAT:NO")</f>
        <v>37083</v>
      </c>
      <c r="P129">
        <v>5.9325000000000001</v>
      </c>
      <c r="S129" s="16"/>
    </row>
    <row r="130" spans="2:19" x14ac:dyDescent="0.25">
      <c r="B130" s="12" t="s">
        <v>144</v>
      </c>
      <c r="C130" t="s">
        <v>3</v>
      </c>
      <c r="D130" t="s">
        <v>176</v>
      </c>
      <c r="E130">
        <f>_xll.RtGet("IDN",D130,"BID")</f>
        <v>0.1</v>
      </c>
      <c r="F130">
        <f>_xll.RtGet("IDN",D130,"ASK")</f>
        <v>0.13</v>
      </c>
      <c r="G130">
        <f t="shared" si="12"/>
        <v>0.115</v>
      </c>
      <c r="H130">
        <v>1</v>
      </c>
      <c r="I130">
        <v>1</v>
      </c>
      <c r="J130">
        <v>1</v>
      </c>
      <c r="K130">
        <v>1</v>
      </c>
      <c r="L130" t="s">
        <v>62</v>
      </c>
      <c r="M130" t="str">
        <f t="shared" si="13"/>
        <v>EUR</v>
      </c>
      <c r="N130" s="12" t="s">
        <v>10</v>
      </c>
      <c r="O130" s="16">
        <f>_xll.RHistory(D130,".Timestamp;.Close","START:"&amp;$O$3&amp;" NBROWS:1 INTERVAL:1D",,"SORT:ASC TSREPEAT:NO")</f>
        <v>37083</v>
      </c>
      <c r="P130">
        <v>5.9325000000000001</v>
      </c>
      <c r="S130" s="16"/>
    </row>
    <row r="131" spans="2:19" x14ac:dyDescent="0.25">
      <c r="B131" s="12" t="s">
        <v>30</v>
      </c>
      <c r="C131" t="s">
        <v>3</v>
      </c>
      <c r="D131" t="s">
        <v>177</v>
      </c>
      <c r="E131">
        <f>_xll.RtGet("IDN",D131,"BID")</f>
        <v>0.10340000000000001</v>
      </c>
      <c r="F131">
        <f>_xll.RtGet("IDN",D131,"ASK")</f>
        <v>0.1114</v>
      </c>
      <c r="G131">
        <f t="shared" si="12"/>
        <v>0.1074</v>
      </c>
      <c r="H131">
        <v>1</v>
      </c>
      <c r="I131">
        <v>1</v>
      </c>
      <c r="J131">
        <v>1</v>
      </c>
      <c r="K131">
        <v>1</v>
      </c>
      <c r="L131" t="s">
        <v>62</v>
      </c>
      <c r="M131" t="str">
        <f t="shared" si="13"/>
        <v>EUR</v>
      </c>
      <c r="N131" s="12" t="s">
        <v>10</v>
      </c>
      <c r="O131" s="16">
        <f>_xll.RHistory(D131,".Timestamp;.Close","START:"&amp;$O$3&amp;" NBROWS:1 INTERVAL:1D",,"SORT:ASC TSREPEAT:NO")</f>
        <v>36020</v>
      </c>
      <c r="P131">
        <v>5</v>
      </c>
      <c r="S131" s="16"/>
    </row>
    <row r="132" spans="2:19" x14ac:dyDescent="0.25">
      <c r="B132" s="12" t="s">
        <v>145</v>
      </c>
      <c r="C132" t="s">
        <v>3</v>
      </c>
      <c r="D132" t="s">
        <v>178</v>
      </c>
      <c r="E132">
        <f>_xll.RtGet("IDN",D132,"BID")</f>
        <v>2.8200000000000003E-2</v>
      </c>
      <c r="F132">
        <f>_xll.RtGet("IDN",D132,"ASK")</f>
        <v>3.8200000000000005E-2</v>
      </c>
      <c r="G132">
        <f t="shared" si="12"/>
        <v>3.3200000000000007E-2</v>
      </c>
      <c r="H132">
        <v>1</v>
      </c>
      <c r="I132">
        <v>1</v>
      </c>
      <c r="J132">
        <v>1</v>
      </c>
      <c r="K132">
        <v>1</v>
      </c>
      <c r="L132" t="s">
        <v>62</v>
      </c>
      <c r="M132" t="str">
        <f t="shared" si="13"/>
        <v>EUR</v>
      </c>
      <c r="N132" s="12" t="s">
        <v>10</v>
      </c>
      <c r="O132" s="16">
        <f>_xll.RHistory(D132,".Timestamp;.Close","START:"&amp;$O$3&amp;" NBROWS:1 INTERVAL:1D",,"SORT:ASC TSREPEAT:NO")</f>
        <v>37825</v>
      </c>
      <c r="P132">
        <v>4.8775000000000004</v>
      </c>
      <c r="S132" s="16"/>
    </row>
    <row r="133" spans="2:19" x14ac:dyDescent="0.25">
      <c r="B133" s="12" t="s">
        <v>146</v>
      </c>
      <c r="C133" t="s">
        <v>3</v>
      </c>
      <c r="D133" t="s">
        <v>179</v>
      </c>
      <c r="E133">
        <f>_xll.RtGet("IDN",D133,"BID")</f>
        <v>-4.2800000000000005E-2</v>
      </c>
      <c r="F133">
        <f>_xll.RtGet("IDN",D133,"ASK")</f>
        <v>-3.2800000000000003E-2</v>
      </c>
      <c r="G133">
        <f t="shared" si="12"/>
        <v>-3.78E-2</v>
      </c>
      <c r="H133">
        <v>1</v>
      </c>
      <c r="I133">
        <v>1</v>
      </c>
      <c r="J133">
        <v>1</v>
      </c>
      <c r="K133">
        <v>1</v>
      </c>
      <c r="L133" t="s">
        <v>62</v>
      </c>
      <c r="M133" t="str">
        <f t="shared" si="13"/>
        <v>EUR</v>
      </c>
      <c r="N133" s="12" t="s">
        <v>10</v>
      </c>
      <c r="O133" s="16">
        <f>_xll.RHistory(D133,".Timestamp;.Close","START:"&amp;$O$3&amp;" NBROWS:1 INTERVAL:1D",,"SORT:ASC TSREPEAT:NO")</f>
        <v>37825</v>
      </c>
      <c r="P133">
        <v>4.88</v>
      </c>
      <c r="S133" s="16"/>
    </row>
    <row r="134" spans="2:19" x14ac:dyDescent="0.25">
      <c r="B134" s="12" t="s">
        <v>6</v>
      </c>
      <c r="C134" t="s">
        <v>3</v>
      </c>
      <c r="D134" t="s">
        <v>295</v>
      </c>
      <c r="E134">
        <f>_xll.RtGet("IDN",D134,"BID")</f>
        <v>-0.44800000000000001</v>
      </c>
      <c r="F134">
        <f>_xll.RtGet("IDN",D134,"ASK")</f>
        <v>-0.42700000000000005</v>
      </c>
      <c r="G134">
        <f t="shared" ref="G134:G142" si="14">AVERAGE(E134:F134)</f>
        <v>-0.4375</v>
      </c>
      <c r="H134">
        <v>1</v>
      </c>
      <c r="I134">
        <v>1</v>
      </c>
      <c r="J134">
        <v>1</v>
      </c>
      <c r="K134">
        <v>1</v>
      </c>
      <c r="L134" t="s">
        <v>62</v>
      </c>
      <c r="M134" t="str">
        <f t="shared" ref="M134:M142" si="15">B$2</f>
        <v>EUR</v>
      </c>
      <c r="N134" s="12" t="s">
        <v>5</v>
      </c>
      <c r="O134" s="16">
        <f>_xll.RHistory(D134,".Timestamp;.Close","START:"&amp;$O$3&amp;" NBROWS:1 INTERVAL:1D",,"SORT:ASC TSREPEAT:NO")</f>
        <v>41918</v>
      </c>
      <c r="P134">
        <v>-3.0000000000000001E-3</v>
      </c>
      <c r="S134" s="16"/>
    </row>
    <row r="135" spans="2:19" x14ac:dyDescent="0.25">
      <c r="B135" s="12" t="s">
        <v>7</v>
      </c>
      <c r="C135" t="s">
        <v>3</v>
      </c>
      <c r="D135" t="s">
        <v>296</v>
      </c>
      <c r="E135">
        <f>_xll.RtGet("IDN",D135,"BID")</f>
        <v>-0.44700000000000001</v>
      </c>
      <c r="F135">
        <f>_xll.RtGet("IDN",D135,"ASK")</f>
        <v>-0.42600000000000005</v>
      </c>
      <c r="G135">
        <f t="shared" si="14"/>
        <v>-0.4365</v>
      </c>
      <c r="H135">
        <v>1</v>
      </c>
      <c r="I135">
        <v>1</v>
      </c>
      <c r="J135">
        <v>1</v>
      </c>
      <c r="K135">
        <v>1</v>
      </c>
      <c r="L135" t="s">
        <v>62</v>
      </c>
      <c r="M135" t="str">
        <f t="shared" si="15"/>
        <v>EUR</v>
      </c>
      <c r="N135" s="12" t="s">
        <v>5</v>
      </c>
      <c r="O135" s="16">
        <f>_xll.RHistory(D135,".Timestamp;.Close","START:"&amp;$O$3&amp;" NBROWS:1 INTERVAL:1D",,"SORT:ASC TSREPEAT:NO")</f>
        <v>38007</v>
      </c>
      <c r="P135">
        <v>2.04</v>
      </c>
      <c r="S135" s="16"/>
    </row>
    <row r="136" spans="2:19" x14ac:dyDescent="0.25">
      <c r="B136" s="12" t="s">
        <v>8</v>
      </c>
      <c r="C136" t="s">
        <v>3</v>
      </c>
      <c r="D136" t="s">
        <v>297</v>
      </c>
      <c r="E136">
        <f>_xll.RtGet("IDN",D136,"BID")</f>
        <v>-0.44800000000000001</v>
      </c>
      <c r="F136">
        <f>_xll.RtGet("IDN",D136,"ASK")</f>
        <v>-0.42700000000000005</v>
      </c>
      <c r="G136">
        <f t="shared" si="14"/>
        <v>-0.4375</v>
      </c>
      <c r="H136">
        <v>1</v>
      </c>
      <c r="I136">
        <v>1</v>
      </c>
      <c r="J136">
        <v>1</v>
      </c>
      <c r="K136">
        <v>1</v>
      </c>
      <c r="L136" t="s">
        <v>62</v>
      </c>
      <c r="M136" t="str">
        <f t="shared" si="15"/>
        <v>EUR</v>
      </c>
      <c r="N136" s="12" t="s">
        <v>5</v>
      </c>
      <c r="O136" s="16">
        <f>_xll.RHistory(D136,".Timestamp;.Close","START:"&amp;$O$3&amp;" NBROWS:1 INTERVAL:1D",,"SORT:ASC TSREPEAT:NO")</f>
        <v>41918</v>
      </c>
      <c r="P136">
        <v>-1E-3</v>
      </c>
      <c r="S136" s="16"/>
    </row>
    <row r="137" spans="2:19" x14ac:dyDescent="0.25">
      <c r="B137" s="12" t="s">
        <v>9</v>
      </c>
      <c r="C137" t="s">
        <v>3</v>
      </c>
      <c r="D137" t="s">
        <v>298</v>
      </c>
      <c r="E137">
        <f>_xll.RtGet("IDN",D137,"BID")</f>
        <v>-0.44700000000000001</v>
      </c>
      <c r="F137">
        <f>_xll.RtGet("IDN",D137,"ASK")</f>
        <v>-0.42600000000000005</v>
      </c>
      <c r="G137">
        <f t="shared" si="14"/>
        <v>-0.4365</v>
      </c>
      <c r="H137">
        <v>1</v>
      </c>
      <c r="I137">
        <v>1</v>
      </c>
      <c r="J137">
        <v>1</v>
      </c>
      <c r="K137">
        <v>1</v>
      </c>
      <c r="L137" t="s">
        <v>62</v>
      </c>
      <c r="M137" t="str">
        <f t="shared" si="15"/>
        <v>EUR</v>
      </c>
      <c r="N137" s="12" t="s">
        <v>5</v>
      </c>
      <c r="O137" s="16">
        <f>_xll.RHistory(D137,".Timestamp;.Close","START:"&amp;$O$3&amp;" NBROWS:1 INTERVAL:1D",,"SORT:ASC TSREPEAT:NO")</f>
        <v>41918</v>
      </c>
      <c r="P137">
        <v>1E-3</v>
      </c>
      <c r="S137" s="16"/>
    </row>
    <row r="138" spans="2:19" x14ac:dyDescent="0.25">
      <c r="B138" s="12" t="s">
        <v>10</v>
      </c>
      <c r="C138" t="s">
        <v>3</v>
      </c>
      <c r="D138" t="s">
        <v>299</v>
      </c>
      <c r="E138">
        <f>_xll.RtGet("IDN",D138,"BID")</f>
        <v>-0.44900000000000001</v>
      </c>
      <c r="F138">
        <f>_xll.RtGet("IDN",D138,"ASK")</f>
        <v>-0.42800000000000005</v>
      </c>
      <c r="G138">
        <f t="shared" si="14"/>
        <v>-0.4385</v>
      </c>
      <c r="H138">
        <v>1</v>
      </c>
      <c r="I138">
        <v>1</v>
      </c>
      <c r="J138">
        <v>1</v>
      </c>
      <c r="K138">
        <v>1</v>
      </c>
      <c r="L138" t="s">
        <v>62</v>
      </c>
      <c r="M138" t="str">
        <f t="shared" si="15"/>
        <v>EUR</v>
      </c>
      <c r="N138" s="12" t="s">
        <v>5</v>
      </c>
      <c r="O138" s="16">
        <f>_xll.RHistory(D138,".Timestamp;.Close","START:"&amp;$O$3&amp;" NBROWS:1 INTERVAL:1D",,"SORT:ASC TSREPEAT:NO")</f>
        <v>38007</v>
      </c>
      <c r="P138">
        <v>2.0379999999999998</v>
      </c>
      <c r="S138" s="16"/>
    </row>
    <row r="139" spans="2:19" x14ac:dyDescent="0.25">
      <c r="B139" s="12" t="s">
        <v>11</v>
      </c>
      <c r="C139" t="s">
        <v>3</v>
      </c>
      <c r="D139" t="s">
        <v>300</v>
      </c>
      <c r="E139">
        <f>_xll.RtGet("IDN",D139,"BID")</f>
        <v>-0.45100000000000001</v>
      </c>
      <c r="F139">
        <f>_xll.RtGet("IDN",D139,"ASK")</f>
        <v>-0.43</v>
      </c>
      <c r="G139">
        <f t="shared" si="14"/>
        <v>-0.4405</v>
      </c>
      <c r="H139">
        <v>1</v>
      </c>
      <c r="I139">
        <v>1</v>
      </c>
      <c r="J139">
        <v>1</v>
      </c>
      <c r="K139">
        <v>1</v>
      </c>
      <c r="L139" t="s">
        <v>62</v>
      </c>
      <c r="M139" t="str">
        <f t="shared" si="15"/>
        <v>EUR</v>
      </c>
      <c r="N139" s="12" t="s">
        <v>5</v>
      </c>
      <c r="O139" s="16">
        <f>_xll.RHistory(D139,".Timestamp;.Close","START:"&amp;$O$3&amp;" NBROWS:1 INTERVAL:1D",,"SORT:ASC TSREPEAT:NO")</f>
        <v>41918</v>
      </c>
      <c r="P139">
        <v>-1.2999999999999999E-2</v>
      </c>
      <c r="S139" s="16"/>
    </row>
    <row r="140" spans="2:19" x14ac:dyDescent="0.25">
      <c r="B140" s="12" t="s">
        <v>12</v>
      </c>
      <c r="C140" t="s">
        <v>3</v>
      </c>
      <c r="D140" t="s">
        <v>301</v>
      </c>
      <c r="E140">
        <f>_xll.RtGet("IDN",D140,"BID")</f>
        <v>-0.45200000000000001</v>
      </c>
      <c r="F140">
        <f>_xll.RtGet("IDN",D140,"ASK")</f>
        <v>-0.43099999999999999</v>
      </c>
      <c r="G140">
        <f t="shared" si="14"/>
        <v>-0.4415</v>
      </c>
      <c r="H140">
        <v>1</v>
      </c>
      <c r="I140">
        <v>1</v>
      </c>
      <c r="J140">
        <v>1</v>
      </c>
      <c r="K140">
        <v>1</v>
      </c>
      <c r="L140" t="s">
        <v>62</v>
      </c>
      <c r="M140" t="str">
        <f t="shared" si="15"/>
        <v>EUR</v>
      </c>
      <c r="N140" s="12" t="s">
        <v>5</v>
      </c>
      <c r="O140" s="16">
        <f>_xll.RHistory(D140,".Timestamp;.Close","START:"&amp;$O$3&amp;" NBROWS:1 INTERVAL:1D",,"SORT:ASC TSREPEAT:NO")</f>
        <v>41918</v>
      </c>
      <c r="P140">
        <v>-1.6E-2</v>
      </c>
      <c r="S140" s="16"/>
    </row>
    <row r="141" spans="2:19" x14ac:dyDescent="0.25">
      <c r="B141" s="12" t="s">
        <v>13</v>
      </c>
      <c r="C141" t="s">
        <v>3</v>
      </c>
      <c r="D141" t="s">
        <v>302</v>
      </c>
      <c r="E141">
        <f>_xll.RtGet("IDN",D141,"BID")</f>
        <v>-0.45200000000000001</v>
      </c>
      <c r="F141">
        <f>_xll.RtGet("IDN",D141,"ASK")</f>
        <v>-0.43099999999999999</v>
      </c>
      <c r="G141">
        <f t="shared" si="14"/>
        <v>-0.4415</v>
      </c>
      <c r="H141">
        <v>1</v>
      </c>
      <c r="I141">
        <v>1</v>
      </c>
      <c r="J141">
        <v>1</v>
      </c>
      <c r="K141">
        <v>1</v>
      </c>
      <c r="L141" t="s">
        <v>62</v>
      </c>
      <c r="M141" t="str">
        <f t="shared" si="15"/>
        <v>EUR</v>
      </c>
      <c r="N141" s="12" t="s">
        <v>5</v>
      </c>
      <c r="O141" s="16">
        <f>_xll.RHistory(D141,".Timestamp;.Close","START:"&amp;$O$3&amp;" NBROWS:1 INTERVAL:1D",,"SORT:ASC TSREPEAT:NO")</f>
        <v>38041</v>
      </c>
      <c r="P141">
        <v>2.04</v>
      </c>
      <c r="S141" s="16"/>
    </row>
    <row r="142" spans="2:19" x14ac:dyDescent="0.25">
      <c r="B142" s="12" t="s">
        <v>16</v>
      </c>
      <c r="C142" t="s">
        <v>3</v>
      </c>
      <c r="D142" t="s">
        <v>303</v>
      </c>
      <c r="E142">
        <f>_xll.RtGet("IDN",D142,"BID")</f>
        <v>-0.45900000000000002</v>
      </c>
      <c r="F142">
        <f>_xll.RtGet("IDN",D142,"ASK")</f>
        <v>-0.438</v>
      </c>
      <c r="G142">
        <f t="shared" si="14"/>
        <v>-0.44850000000000001</v>
      </c>
      <c r="H142">
        <v>1</v>
      </c>
      <c r="I142">
        <v>1</v>
      </c>
      <c r="J142">
        <v>1</v>
      </c>
      <c r="K142">
        <v>1</v>
      </c>
      <c r="L142" t="s">
        <v>62</v>
      </c>
      <c r="M142" t="str">
        <f t="shared" si="15"/>
        <v>EUR</v>
      </c>
      <c r="N142" s="12" t="s">
        <v>5</v>
      </c>
      <c r="O142" s="16">
        <f>_xll.RHistory(D142,".Timestamp;.Close","START:"&amp;$O$3&amp;" NBROWS:1 INTERVAL:1D",,"SORT:ASC TSREPEAT:NO")</f>
        <v>38041</v>
      </c>
      <c r="P142">
        <v>2.09</v>
      </c>
      <c r="S142" s="16"/>
    </row>
    <row r="143" spans="2:19" x14ac:dyDescent="0.25">
      <c r="B143" s="12" t="s">
        <v>13</v>
      </c>
      <c r="C143" t="s">
        <v>3</v>
      </c>
      <c r="D143" t="s">
        <v>305</v>
      </c>
      <c r="E143">
        <f>_xll.RtGet("IDN",D143,"BID")</f>
        <v>-0.38500000000000001</v>
      </c>
      <c r="F143">
        <f>_xll.RtGet("IDN",D143,"ASK")</f>
        <v>-0.36499999999999999</v>
      </c>
      <c r="G143">
        <f t="shared" ref="G143:G168" si="16">AVERAGE(E143:F143)</f>
        <v>-0.375</v>
      </c>
      <c r="H143">
        <v>1</v>
      </c>
      <c r="I143">
        <v>1</v>
      </c>
      <c r="J143">
        <v>1</v>
      </c>
      <c r="K143">
        <v>1</v>
      </c>
      <c r="L143" t="s">
        <v>62</v>
      </c>
      <c r="M143" t="str">
        <f t="shared" ref="M143:M168" si="17">B$2</f>
        <v>EUR</v>
      </c>
      <c r="N143" s="12" t="s">
        <v>7</v>
      </c>
      <c r="O143" s="16">
        <f>_xll.RHistory(D143,".Timestamp;.Close","START:"&amp;$O$3&amp;" NBROWS:1 INTERVAL:1D",,"SORT:ASC TSREPEAT:NO")</f>
        <v>39450</v>
      </c>
      <c r="P143">
        <v>4.51</v>
      </c>
      <c r="S143" s="16"/>
    </row>
    <row r="144" spans="2:19" x14ac:dyDescent="0.25">
      <c r="B144" s="12" t="s">
        <v>16</v>
      </c>
      <c r="C144" t="s">
        <v>3</v>
      </c>
      <c r="D144" t="s">
        <v>306</v>
      </c>
      <c r="E144">
        <f>_xll.RtGet("IDN",D144,"BID")</f>
        <v>-0.3795</v>
      </c>
      <c r="F144">
        <f>_xll.RtGet("IDN",D144,"ASK")</f>
        <v>-0.35600000000000004</v>
      </c>
      <c r="G144">
        <f t="shared" si="16"/>
        <v>-0.36775000000000002</v>
      </c>
      <c r="H144">
        <v>1</v>
      </c>
      <c r="I144">
        <v>1</v>
      </c>
      <c r="J144">
        <v>1</v>
      </c>
      <c r="K144">
        <v>1</v>
      </c>
      <c r="L144" t="s">
        <v>62</v>
      </c>
      <c r="M144" t="str">
        <f t="shared" si="17"/>
        <v>EUR</v>
      </c>
      <c r="N144" s="12" t="s">
        <v>7</v>
      </c>
      <c r="O144" s="16">
        <f>_xll.RHistory(D144,".Timestamp;.Close","START:"&amp;$O$3&amp;" NBROWS:1 INTERVAL:1D",,"SORT:ASC TSREPEAT:NO")</f>
        <v>36125</v>
      </c>
      <c r="P144">
        <v>3.47</v>
      </c>
      <c r="S144" s="16"/>
    </row>
    <row r="145" spans="2:19" x14ac:dyDescent="0.25">
      <c r="B145" s="12" t="s">
        <v>39</v>
      </c>
      <c r="C145" t="s">
        <v>3</v>
      </c>
      <c r="D145" t="s">
        <v>307</v>
      </c>
      <c r="E145">
        <f>_xll.RtGet("IDN",D145,"BID")</f>
        <v>-0.38950000000000001</v>
      </c>
      <c r="F145">
        <f>_xll.RtGet("IDN",D145,"ASK")</f>
        <v>-0.36410000000000003</v>
      </c>
      <c r="G145">
        <f t="shared" si="16"/>
        <v>-0.37680000000000002</v>
      </c>
      <c r="H145">
        <v>1</v>
      </c>
      <c r="I145">
        <v>1</v>
      </c>
      <c r="J145">
        <v>1</v>
      </c>
      <c r="K145">
        <v>1</v>
      </c>
      <c r="L145" t="s">
        <v>62</v>
      </c>
      <c r="M145" t="str">
        <f t="shared" si="17"/>
        <v>EUR</v>
      </c>
      <c r="N145" s="12" t="s">
        <v>7</v>
      </c>
      <c r="O145" s="16">
        <f>_xll.RHistory(D145,".Timestamp;.Close","START:"&amp;$O$3&amp;" NBROWS:1 INTERVAL:1D",,"SORT:ASC TSREPEAT:NO")</f>
        <v>36271</v>
      </c>
      <c r="P145">
        <v>2.75</v>
      </c>
      <c r="S145" s="16"/>
    </row>
    <row r="146" spans="2:19" x14ac:dyDescent="0.25">
      <c r="B146" s="12" t="s">
        <v>17</v>
      </c>
      <c r="C146" t="s">
        <v>3</v>
      </c>
      <c r="D146" t="s">
        <v>308</v>
      </c>
      <c r="E146">
        <f>_xll.RtGet("IDN",D146,"BID")</f>
        <v>-0.38590000000000002</v>
      </c>
      <c r="F146">
        <f>_xll.RtGet("IDN",D146,"ASK")</f>
        <v>-0.37590000000000001</v>
      </c>
      <c r="G146">
        <f t="shared" si="16"/>
        <v>-0.38090000000000002</v>
      </c>
      <c r="H146">
        <v>1</v>
      </c>
      <c r="I146">
        <v>1</v>
      </c>
      <c r="J146">
        <v>1</v>
      </c>
      <c r="K146">
        <v>1</v>
      </c>
      <c r="L146" t="s">
        <v>62</v>
      </c>
      <c r="M146" t="str">
        <f t="shared" si="17"/>
        <v>EUR</v>
      </c>
      <c r="N146" s="12" t="s">
        <v>7</v>
      </c>
      <c r="O146" s="16">
        <f>_xll.RHistory(D146,".Timestamp;.Close","START:"&amp;$O$3&amp;" NBROWS:1 INTERVAL:1D",,"SORT:ASC TSREPEAT:NO")</f>
        <v>36130</v>
      </c>
      <c r="P146">
        <v>3.39</v>
      </c>
      <c r="S146" s="16"/>
    </row>
    <row r="147" spans="2:19" x14ac:dyDescent="0.25">
      <c r="B147" s="12" t="s">
        <v>18</v>
      </c>
      <c r="C147" t="s">
        <v>3</v>
      </c>
      <c r="D147" t="s">
        <v>309</v>
      </c>
      <c r="E147">
        <f>_xll.RtGet("IDN",D147,"BID")</f>
        <v>-0.37240000000000001</v>
      </c>
      <c r="F147">
        <f>_xll.RtGet("IDN",D147,"ASK")</f>
        <v>-0.3624</v>
      </c>
      <c r="G147">
        <f t="shared" si="16"/>
        <v>-0.3674</v>
      </c>
      <c r="H147">
        <v>1</v>
      </c>
      <c r="I147">
        <v>1</v>
      </c>
      <c r="J147">
        <v>1</v>
      </c>
      <c r="K147">
        <v>1</v>
      </c>
      <c r="L147" t="s">
        <v>62</v>
      </c>
      <c r="M147" t="str">
        <f t="shared" si="17"/>
        <v>EUR</v>
      </c>
      <c r="N147" s="12" t="s">
        <v>7</v>
      </c>
      <c r="O147" s="16">
        <f>_xll.RHistory(D147,".Timestamp;.Close","START:"&amp;$O$3&amp;" NBROWS:1 INTERVAL:1D",,"SORT:ASC TSREPEAT:NO")</f>
        <v>36130</v>
      </c>
      <c r="P147">
        <v>3.46</v>
      </c>
      <c r="S147" s="16"/>
    </row>
    <row r="148" spans="2:19" x14ac:dyDescent="0.25">
      <c r="B148" s="12" t="s">
        <v>19</v>
      </c>
      <c r="C148" t="s">
        <v>3</v>
      </c>
      <c r="D148" t="s">
        <v>310</v>
      </c>
      <c r="E148">
        <f>_xll.RtGet("IDN",D148,"BID")</f>
        <v>-0.35870000000000002</v>
      </c>
      <c r="F148">
        <f>_xll.RtGet("IDN",D148,"ASK")</f>
        <v>-0.3387</v>
      </c>
      <c r="G148">
        <f t="shared" si="16"/>
        <v>-0.34870000000000001</v>
      </c>
      <c r="H148">
        <v>1</v>
      </c>
      <c r="I148">
        <v>1</v>
      </c>
      <c r="J148">
        <v>1</v>
      </c>
      <c r="K148">
        <v>1</v>
      </c>
      <c r="L148" t="s">
        <v>62</v>
      </c>
      <c r="M148" t="str">
        <f t="shared" si="17"/>
        <v>EUR</v>
      </c>
      <c r="N148" s="12" t="s">
        <v>7</v>
      </c>
      <c r="O148" s="16">
        <f>_xll.RHistory(D148,".Timestamp;.Close","START:"&amp;$O$3&amp;" NBROWS:1 INTERVAL:1D",,"SORT:ASC TSREPEAT:NO")</f>
        <v>36130</v>
      </c>
      <c r="P148">
        <v>3.55</v>
      </c>
      <c r="S148" s="16"/>
    </row>
    <row r="149" spans="2:19" x14ac:dyDescent="0.25">
      <c r="B149" s="12" t="s">
        <v>20</v>
      </c>
      <c r="C149" t="s">
        <v>3</v>
      </c>
      <c r="D149" t="s">
        <v>311</v>
      </c>
      <c r="E149">
        <f>_xll.RtGet("IDN",D149,"BID")</f>
        <v>-0.30249999999999999</v>
      </c>
      <c r="F149">
        <f>_xll.RtGet("IDN",D149,"ASK")</f>
        <v>-0.29250000000000004</v>
      </c>
      <c r="G149">
        <f t="shared" si="16"/>
        <v>-0.29749999999999999</v>
      </c>
      <c r="H149">
        <v>1</v>
      </c>
      <c r="I149">
        <v>1</v>
      </c>
      <c r="J149">
        <v>1</v>
      </c>
      <c r="K149">
        <v>1</v>
      </c>
      <c r="L149" t="s">
        <v>62</v>
      </c>
      <c r="M149" t="str">
        <f t="shared" si="17"/>
        <v>EUR</v>
      </c>
      <c r="N149" s="12" t="s">
        <v>7</v>
      </c>
      <c r="O149" s="16">
        <f>_xll.RHistory(D149,".Timestamp;.Close","START:"&amp;$O$3&amp;" NBROWS:1 INTERVAL:1D",,"SORT:ASC TSREPEAT:NO")</f>
        <v>36130</v>
      </c>
      <c r="P149">
        <v>3.75</v>
      </c>
      <c r="S149" s="16"/>
    </row>
    <row r="150" spans="2:19" x14ac:dyDescent="0.25">
      <c r="B150" s="12" t="s">
        <v>21</v>
      </c>
      <c r="C150" t="s">
        <v>3</v>
      </c>
      <c r="D150" t="s">
        <v>312</v>
      </c>
      <c r="E150">
        <f>_xll.RtGet("IDN",D150,"BID")</f>
        <v>-0.26300000000000001</v>
      </c>
      <c r="F150">
        <f>_xll.RtGet("IDN",D150,"ASK")</f>
        <v>-0.25800000000000001</v>
      </c>
      <c r="G150">
        <f t="shared" si="16"/>
        <v>-0.26050000000000001</v>
      </c>
      <c r="H150">
        <v>1</v>
      </c>
      <c r="I150">
        <v>1</v>
      </c>
      <c r="J150">
        <v>1</v>
      </c>
      <c r="K150">
        <v>1</v>
      </c>
      <c r="L150" t="s">
        <v>62</v>
      </c>
      <c r="M150" t="str">
        <f t="shared" si="17"/>
        <v>EUR</v>
      </c>
      <c r="N150" s="12" t="s">
        <v>7</v>
      </c>
      <c r="O150" s="16">
        <f>_xll.RHistory(D150,".Timestamp;.Close","START:"&amp;$O$3&amp;" NBROWS:1 INTERVAL:1D",,"SORT:ASC TSREPEAT:NO")</f>
        <v>36130</v>
      </c>
      <c r="P150">
        <v>3.88</v>
      </c>
      <c r="S150" s="16"/>
    </row>
    <row r="151" spans="2:19" x14ac:dyDescent="0.25">
      <c r="B151" s="12" t="s">
        <v>22</v>
      </c>
      <c r="C151" t="s">
        <v>3</v>
      </c>
      <c r="D151" t="s">
        <v>313</v>
      </c>
      <c r="E151">
        <f>_xll.RtGet("IDN",D151,"BID")</f>
        <v>-0.2238</v>
      </c>
      <c r="F151">
        <f>_xll.RtGet("IDN",D151,"ASK")</f>
        <v>-0.21380000000000002</v>
      </c>
      <c r="G151">
        <f t="shared" si="16"/>
        <v>-0.21879999999999999</v>
      </c>
      <c r="H151">
        <v>1</v>
      </c>
      <c r="I151">
        <v>1</v>
      </c>
      <c r="J151">
        <v>1</v>
      </c>
      <c r="K151">
        <v>1</v>
      </c>
      <c r="L151" t="s">
        <v>62</v>
      </c>
      <c r="M151" t="str">
        <f t="shared" si="17"/>
        <v>EUR</v>
      </c>
      <c r="N151" s="12" t="s">
        <v>7</v>
      </c>
      <c r="O151" s="16">
        <f>_xll.RHistory(D151,".Timestamp;.Close","START:"&amp;$O$3&amp;" NBROWS:1 INTERVAL:1D",,"SORT:ASC TSREPEAT:NO")</f>
        <v>36130</v>
      </c>
      <c r="P151">
        <v>3.99</v>
      </c>
      <c r="S151" s="16"/>
    </row>
    <row r="152" spans="2:19" x14ac:dyDescent="0.25">
      <c r="B152" s="12" t="s">
        <v>23</v>
      </c>
      <c r="C152" t="s">
        <v>3</v>
      </c>
      <c r="D152" t="s">
        <v>314</v>
      </c>
      <c r="E152">
        <f>_xll.RtGet("IDN",D152,"BID")</f>
        <v>-0.17700000000000002</v>
      </c>
      <c r="F152">
        <f>_xll.RtGet("IDN",D152,"ASK")</f>
        <v>-0.17200000000000001</v>
      </c>
      <c r="G152">
        <f t="shared" si="16"/>
        <v>-0.17450000000000002</v>
      </c>
      <c r="H152">
        <v>1</v>
      </c>
      <c r="I152">
        <v>1</v>
      </c>
      <c r="J152">
        <v>1</v>
      </c>
      <c r="K152">
        <v>1</v>
      </c>
      <c r="L152" t="s">
        <v>62</v>
      </c>
      <c r="M152" t="str">
        <f t="shared" si="17"/>
        <v>EUR</v>
      </c>
      <c r="N152" s="12" t="s">
        <v>7</v>
      </c>
      <c r="O152" s="16">
        <f>_xll.RHistory(D152,".Timestamp;.Close","START:"&amp;$O$3&amp;" NBROWS:1 INTERVAL:1D",,"SORT:ASC TSREPEAT:NO")</f>
        <v>36130</v>
      </c>
      <c r="P152">
        <v>4.0999999999999996</v>
      </c>
      <c r="S152" s="16"/>
    </row>
    <row r="153" spans="2:19" x14ac:dyDescent="0.25">
      <c r="B153" s="12" t="s">
        <v>24</v>
      </c>
      <c r="C153" t="s">
        <v>3</v>
      </c>
      <c r="D153" t="s">
        <v>315</v>
      </c>
      <c r="E153">
        <f>_xll.RtGet("IDN",D153,"BID")</f>
        <v>-0.13570000000000002</v>
      </c>
      <c r="F153">
        <f>_xll.RtGet("IDN",D153,"ASK")</f>
        <v>-0.12570000000000001</v>
      </c>
      <c r="G153">
        <f t="shared" si="16"/>
        <v>-0.13070000000000001</v>
      </c>
      <c r="H153">
        <v>1</v>
      </c>
      <c r="I153">
        <v>1</v>
      </c>
      <c r="J153">
        <v>1</v>
      </c>
      <c r="K153">
        <v>1</v>
      </c>
      <c r="L153" t="s">
        <v>62</v>
      </c>
      <c r="M153" t="str">
        <f t="shared" si="17"/>
        <v>EUR</v>
      </c>
      <c r="N153" s="12" t="s">
        <v>7</v>
      </c>
      <c r="O153" s="16">
        <f>_xll.RHistory(D153,".Timestamp;.Close","START:"&amp;$O$3&amp;" NBROWS:1 INTERVAL:1D",,"SORT:ASC TSREPEAT:NO")</f>
        <v>36130</v>
      </c>
      <c r="P153">
        <v>4.1500000000000004</v>
      </c>
      <c r="S153" s="16"/>
    </row>
    <row r="154" spans="2:19" x14ac:dyDescent="0.25">
      <c r="B154" s="12" t="s">
        <v>25</v>
      </c>
      <c r="C154" t="s">
        <v>3</v>
      </c>
      <c r="D154" t="s">
        <v>316</v>
      </c>
      <c r="E154">
        <f>_xll.RtGet("IDN",D154,"BID")</f>
        <v>-9.1400000000000009E-2</v>
      </c>
      <c r="F154">
        <f>_xll.RtGet("IDN",D154,"ASK")</f>
        <v>-8.14E-2</v>
      </c>
      <c r="G154">
        <f t="shared" si="16"/>
        <v>-8.6400000000000005E-2</v>
      </c>
      <c r="H154">
        <v>1</v>
      </c>
      <c r="I154">
        <v>1</v>
      </c>
      <c r="J154">
        <v>1</v>
      </c>
      <c r="K154">
        <v>1</v>
      </c>
      <c r="L154" t="s">
        <v>62</v>
      </c>
      <c r="M154" t="str">
        <f t="shared" si="17"/>
        <v>EUR</v>
      </c>
      <c r="N154" s="12" t="s">
        <v>7</v>
      </c>
      <c r="O154" s="16">
        <f>_xll.RHistory(D154,".Timestamp;.Close","START:"&amp;$O$3&amp;" NBROWS:1 INTERVAL:1D",,"SORT:ASC TSREPEAT:NO")</f>
        <v>36167</v>
      </c>
      <c r="P154">
        <v>4.0599999999999996</v>
      </c>
      <c r="S154" s="16"/>
    </row>
    <row r="155" spans="2:19" x14ac:dyDescent="0.25">
      <c r="B155" s="12" t="s">
        <v>130</v>
      </c>
      <c r="C155" t="s">
        <v>3</v>
      </c>
      <c r="D155" t="s">
        <v>317</v>
      </c>
      <c r="E155">
        <f>_xll.RtGet("IDN",D155,"BID")</f>
        <v>-5.5500000000000001E-2</v>
      </c>
      <c r="F155">
        <f>_xll.RtGet("IDN",D155,"ASK")</f>
        <v>-3.5500000000000004E-2</v>
      </c>
      <c r="G155">
        <f t="shared" si="16"/>
        <v>-4.5499999999999999E-2</v>
      </c>
      <c r="H155">
        <v>1</v>
      </c>
      <c r="I155">
        <v>1</v>
      </c>
      <c r="J155">
        <v>1</v>
      </c>
      <c r="K155">
        <v>1</v>
      </c>
      <c r="L155" t="s">
        <v>62</v>
      </c>
      <c r="M155" t="str">
        <f t="shared" si="17"/>
        <v>EUR</v>
      </c>
      <c r="N155" s="12" t="s">
        <v>7</v>
      </c>
      <c r="O155" s="16">
        <f>_xll.RHistory(D155,".Timestamp;.Close","START:"&amp;$O$3&amp;" NBROWS:1 INTERVAL:1D",,"SORT:ASC TSREPEAT:NO")</f>
        <v>37120</v>
      </c>
      <c r="P155">
        <v>5.2450000000000001</v>
      </c>
      <c r="S155" s="16"/>
    </row>
    <row r="156" spans="2:19" x14ac:dyDescent="0.25">
      <c r="B156" s="12" t="s">
        <v>26</v>
      </c>
      <c r="C156" t="s">
        <v>3</v>
      </c>
      <c r="D156" t="s">
        <v>318</v>
      </c>
      <c r="E156">
        <f>_xll.RtGet("IDN",D156,"BID")</f>
        <v>-6.0000000000000001E-3</v>
      </c>
      <c r="F156">
        <f>_xll.RtGet("IDN",D156,"ASK")</f>
        <v>4.0000000000000002E-4</v>
      </c>
      <c r="G156">
        <f t="shared" si="16"/>
        <v>-2.8E-3</v>
      </c>
      <c r="H156">
        <v>1</v>
      </c>
      <c r="I156">
        <v>1</v>
      </c>
      <c r="J156">
        <v>1</v>
      </c>
      <c r="K156">
        <v>1</v>
      </c>
      <c r="L156" t="s">
        <v>62</v>
      </c>
      <c r="M156" t="str">
        <f t="shared" si="17"/>
        <v>EUR</v>
      </c>
      <c r="N156" s="12" t="s">
        <v>7</v>
      </c>
      <c r="O156" s="16">
        <f>_xll.RHistory(D156,".Timestamp;.Close","START:"&amp;$O$3&amp;" NBROWS:1 INTERVAL:1D",,"SORT:ASC TSREPEAT:NO")</f>
        <v>37120</v>
      </c>
      <c r="P156">
        <v>5.3125</v>
      </c>
      <c r="S156" s="16"/>
    </row>
    <row r="157" spans="2:19" x14ac:dyDescent="0.25">
      <c r="B157" s="12" t="s">
        <v>131</v>
      </c>
      <c r="C157" t="s">
        <v>3</v>
      </c>
      <c r="D157" t="s">
        <v>319</v>
      </c>
      <c r="E157">
        <f>_xll.RtGet("IDN",D157,"BID")</f>
        <v>2.1700000000000001E-2</v>
      </c>
      <c r="F157">
        <f>_xll.RtGet("IDN",D157,"ASK")</f>
        <v>4.1700000000000001E-2</v>
      </c>
      <c r="G157">
        <f t="shared" si="16"/>
        <v>3.1699999999999999E-2</v>
      </c>
      <c r="H157">
        <v>1</v>
      </c>
      <c r="I157">
        <v>1</v>
      </c>
      <c r="J157">
        <v>1</v>
      </c>
      <c r="K157">
        <v>1</v>
      </c>
      <c r="L157" t="s">
        <v>62</v>
      </c>
      <c r="M157" t="str">
        <f t="shared" si="17"/>
        <v>EUR</v>
      </c>
      <c r="N157" s="12" t="s">
        <v>7</v>
      </c>
      <c r="O157" s="16">
        <f>_xll.RHistory(D157,".Timestamp;.Close","START:"&amp;$O$3&amp;" NBROWS:1 INTERVAL:1D",,"SORT:ASC TSREPEAT:NO")</f>
        <v>37120</v>
      </c>
      <c r="P157">
        <v>5.375</v>
      </c>
      <c r="S157" s="16"/>
    </row>
    <row r="158" spans="2:19" x14ac:dyDescent="0.25">
      <c r="B158" s="12" t="s">
        <v>132</v>
      </c>
      <c r="C158" t="s">
        <v>3</v>
      </c>
      <c r="D158" t="s">
        <v>320</v>
      </c>
      <c r="E158">
        <f>_xll.RtGet("IDN",D158,"BID")</f>
        <v>5.4600000000000003E-2</v>
      </c>
      <c r="F158">
        <f>_xll.RtGet("IDN",D158,"ASK")</f>
        <v>7.46E-2</v>
      </c>
      <c r="G158">
        <f t="shared" si="16"/>
        <v>6.4600000000000005E-2</v>
      </c>
      <c r="H158">
        <v>1</v>
      </c>
      <c r="I158">
        <v>1</v>
      </c>
      <c r="J158">
        <v>1</v>
      </c>
      <c r="K158">
        <v>1</v>
      </c>
      <c r="L158" t="s">
        <v>62</v>
      </c>
      <c r="M158" t="str">
        <f t="shared" si="17"/>
        <v>EUR</v>
      </c>
      <c r="N158" s="12" t="s">
        <v>7</v>
      </c>
      <c r="O158" s="16">
        <f>_xll.RHistory(D158,".Timestamp;.Close","START:"&amp;$O$3&amp;" NBROWS:1 INTERVAL:1D",,"SORT:ASC TSREPEAT:NO")</f>
        <v>37120</v>
      </c>
      <c r="P158">
        <v>5.4275000000000002</v>
      </c>
      <c r="S158" s="16"/>
    </row>
    <row r="159" spans="2:19" x14ac:dyDescent="0.25">
      <c r="B159" s="12" t="s">
        <v>27</v>
      </c>
      <c r="C159" t="s">
        <v>3</v>
      </c>
      <c r="D159" t="s">
        <v>321</v>
      </c>
      <c r="E159">
        <f>_xll.RtGet("IDN",D159,"BID")</f>
        <v>8.9099999999999999E-2</v>
      </c>
      <c r="F159">
        <f>_xll.RtGet("IDN",D159,"ASK")</f>
        <v>9.9100000000000008E-2</v>
      </c>
      <c r="G159">
        <f t="shared" si="16"/>
        <v>9.4100000000000003E-2</v>
      </c>
      <c r="H159">
        <v>1</v>
      </c>
      <c r="I159">
        <v>1</v>
      </c>
      <c r="J159">
        <v>1</v>
      </c>
      <c r="K159">
        <v>1</v>
      </c>
      <c r="L159" t="s">
        <v>62</v>
      </c>
      <c r="M159" t="str">
        <f t="shared" si="17"/>
        <v>EUR</v>
      </c>
      <c r="N159" s="12" t="s">
        <v>7</v>
      </c>
      <c r="O159" s="16">
        <f>_xll.RHistory(D159,".Timestamp;.Close","START:"&amp;$O$3&amp;" NBROWS:1 INTERVAL:1D",,"SORT:ASC TSREPEAT:NO")</f>
        <v>37120</v>
      </c>
      <c r="P159">
        <v>5.4725000000000001</v>
      </c>
      <c r="S159" s="16"/>
    </row>
    <row r="160" spans="2:19" x14ac:dyDescent="0.25">
      <c r="B160" s="12" t="s">
        <v>133</v>
      </c>
      <c r="C160" t="s">
        <v>3</v>
      </c>
      <c r="D160" t="s">
        <v>322</v>
      </c>
      <c r="E160">
        <f>_xll.RtGet("IDN",D160,"BID")</f>
        <v>0.1037</v>
      </c>
      <c r="F160">
        <f>_xll.RtGet("IDN",D160,"ASK")</f>
        <v>0.1237</v>
      </c>
      <c r="G160">
        <f t="shared" si="16"/>
        <v>0.1137</v>
      </c>
      <c r="H160">
        <v>1</v>
      </c>
      <c r="I160">
        <v>1</v>
      </c>
      <c r="J160">
        <v>1</v>
      </c>
      <c r="K160">
        <v>1</v>
      </c>
      <c r="L160" t="s">
        <v>62</v>
      </c>
      <c r="M160" t="str">
        <f t="shared" si="17"/>
        <v>EUR</v>
      </c>
      <c r="N160" s="12" t="s">
        <v>7</v>
      </c>
      <c r="O160" s="16">
        <f>_xll.RHistory(D160,".Timestamp;.Close","START:"&amp;$O$3&amp;" NBROWS:1 INTERVAL:1D",,"SORT:ASC TSREPEAT:NO")</f>
        <v>37120</v>
      </c>
      <c r="P160">
        <v>5.51</v>
      </c>
      <c r="S160" s="16"/>
    </row>
    <row r="161" spans="2:19" x14ac:dyDescent="0.25">
      <c r="B161" s="12" t="s">
        <v>134</v>
      </c>
      <c r="C161" t="s">
        <v>3</v>
      </c>
      <c r="D161" t="s">
        <v>323</v>
      </c>
      <c r="E161">
        <f>_xll.RtGet("IDN",D161,"BID")</f>
        <v>0.1197</v>
      </c>
      <c r="F161">
        <f>_xll.RtGet("IDN",D161,"ASK")</f>
        <v>0.13970000000000002</v>
      </c>
      <c r="G161">
        <f t="shared" si="16"/>
        <v>0.12970000000000001</v>
      </c>
      <c r="H161">
        <v>1</v>
      </c>
      <c r="I161">
        <v>1</v>
      </c>
      <c r="J161">
        <v>1</v>
      </c>
      <c r="K161">
        <v>1</v>
      </c>
      <c r="L161" t="s">
        <v>62</v>
      </c>
      <c r="M161" t="str">
        <f t="shared" si="17"/>
        <v>EUR</v>
      </c>
      <c r="N161" s="12" t="s">
        <v>7</v>
      </c>
      <c r="O161" s="16">
        <f>_xll.RHistory(D161,".Timestamp;.Close","START:"&amp;$O$3&amp;" NBROWS:1 INTERVAL:1D",,"SORT:ASC TSREPEAT:NO")</f>
        <v>37120</v>
      </c>
      <c r="P161">
        <v>5.5425000000000004</v>
      </c>
      <c r="S161" s="16"/>
    </row>
    <row r="162" spans="2:19" x14ac:dyDescent="0.25">
      <c r="B162" s="12" t="s">
        <v>135</v>
      </c>
      <c r="C162" t="s">
        <v>3</v>
      </c>
      <c r="D162" t="s">
        <v>324</v>
      </c>
      <c r="E162">
        <f>_xll.RtGet("IDN",D162,"BID")</f>
        <v>0.13140000000000002</v>
      </c>
      <c r="F162">
        <f>_xll.RtGet("IDN",D162,"ASK")</f>
        <v>0.15140000000000001</v>
      </c>
      <c r="G162">
        <f t="shared" si="16"/>
        <v>0.14140000000000003</v>
      </c>
      <c r="H162">
        <v>1</v>
      </c>
      <c r="I162">
        <v>1</v>
      </c>
      <c r="J162">
        <v>1</v>
      </c>
      <c r="K162">
        <v>1</v>
      </c>
      <c r="L162" t="s">
        <v>62</v>
      </c>
      <c r="M162" t="str">
        <f t="shared" si="17"/>
        <v>EUR</v>
      </c>
      <c r="N162" s="12" t="s">
        <v>7</v>
      </c>
      <c r="O162" s="16">
        <f>_xll.RHistory(D162,".Timestamp;.Close","START:"&amp;$O$3&amp;" NBROWS:1 INTERVAL:1D",,"SORT:ASC TSREPEAT:NO")</f>
        <v>37120</v>
      </c>
      <c r="P162">
        <v>5.57</v>
      </c>
      <c r="S162" s="16"/>
    </row>
    <row r="163" spans="2:19" x14ac:dyDescent="0.25">
      <c r="B163" s="12" t="s">
        <v>136</v>
      </c>
      <c r="C163" t="s">
        <v>3</v>
      </c>
      <c r="D163" t="s">
        <v>325</v>
      </c>
      <c r="E163">
        <f>_xll.RtGet("IDN",D163,"BID")</f>
        <v>0.13920000000000002</v>
      </c>
      <c r="F163">
        <f>_xll.RtGet("IDN",D163,"ASK")</f>
        <v>0.15920000000000001</v>
      </c>
      <c r="G163">
        <f t="shared" si="16"/>
        <v>0.1492</v>
      </c>
      <c r="H163">
        <v>1</v>
      </c>
      <c r="I163">
        <v>1</v>
      </c>
      <c r="J163">
        <v>1</v>
      </c>
      <c r="K163">
        <v>1</v>
      </c>
      <c r="L163" t="s">
        <v>62</v>
      </c>
      <c r="M163" t="str">
        <f t="shared" si="17"/>
        <v>EUR</v>
      </c>
      <c r="N163" s="12" t="s">
        <v>7</v>
      </c>
      <c r="O163" s="16">
        <f>_xll.RHistory(D163,".Timestamp;.Close","START:"&amp;$O$3&amp;" NBROWS:1 INTERVAL:1D",,"SORT:ASC TSREPEAT:NO")</f>
        <v>37120</v>
      </c>
      <c r="P163">
        <v>5.5925000000000002</v>
      </c>
      <c r="S163" s="16"/>
    </row>
    <row r="164" spans="2:19" x14ac:dyDescent="0.25">
      <c r="B164" s="12" t="s">
        <v>28</v>
      </c>
      <c r="C164" t="s">
        <v>3</v>
      </c>
      <c r="D164" t="s">
        <v>326</v>
      </c>
      <c r="E164">
        <f>_xll.RtGet("IDN",D164,"BID")</f>
        <v>0.15240000000000001</v>
      </c>
      <c r="F164">
        <f>_xll.RtGet("IDN",D164,"ASK")</f>
        <v>0.15940000000000001</v>
      </c>
      <c r="G164">
        <f t="shared" si="16"/>
        <v>0.15590000000000001</v>
      </c>
      <c r="H164">
        <v>1</v>
      </c>
      <c r="I164">
        <v>1</v>
      </c>
      <c r="J164">
        <v>1</v>
      </c>
      <c r="K164">
        <v>1</v>
      </c>
      <c r="L164" t="s">
        <v>62</v>
      </c>
      <c r="M164" t="str">
        <f t="shared" si="17"/>
        <v>EUR</v>
      </c>
      <c r="N164" s="12" t="s">
        <v>7</v>
      </c>
      <c r="O164" s="16">
        <f>_xll.RHistory(D164,".Timestamp;.Close","START:"&amp;$O$3&amp;" NBROWS:1 INTERVAL:1D",,"SORT:ASC TSREPEAT:NO")</f>
        <v>37120</v>
      </c>
      <c r="P164">
        <v>5.6124999999999998</v>
      </c>
      <c r="S164" s="16"/>
    </row>
    <row r="165" spans="2:19" x14ac:dyDescent="0.25">
      <c r="B165" s="12" t="s">
        <v>29</v>
      </c>
      <c r="C165" t="s">
        <v>3</v>
      </c>
      <c r="D165" t="s">
        <v>327</v>
      </c>
      <c r="E165">
        <f>_xll.RtGet("IDN",D165,"BID")</f>
        <v>0.1391</v>
      </c>
      <c r="F165">
        <f>_xll.RtGet("IDN",D165,"ASK")</f>
        <v>0.14610000000000001</v>
      </c>
      <c r="G165">
        <f t="shared" si="16"/>
        <v>0.1426</v>
      </c>
      <c r="H165">
        <v>1</v>
      </c>
      <c r="I165">
        <v>1</v>
      </c>
      <c r="J165">
        <v>1</v>
      </c>
      <c r="K165">
        <v>1</v>
      </c>
      <c r="L165" t="s">
        <v>62</v>
      </c>
      <c r="M165" t="str">
        <f t="shared" si="17"/>
        <v>EUR</v>
      </c>
      <c r="N165" s="12" t="s">
        <v>7</v>
      </c>
      <c r="O165" s="16">
        <f>_xll.RHistory(D165,".Timestamp;.Close","START:"&amp;$O$3&amp;" NBROWS:1 INTERVAL:1D",,"SORT:ASC TSREPEAT:NO")</f>
        <v>37120</v>
      </c>
      <c r="P165">
        <v>5.665</v>
      </c>
      <c r="S165" s="16"/>
    </row>
    <row r="166" spans="2:19" x14ac:dyDescent="0.25">
      <c r="B166" s="12" t="s">
        <v>30</v>
      </c>
      <c r="C166" t="s">
        <v>3</v>
      </c>
      <c r="D166" t="s">
        <v>328</v>
      </c>
      <c r="E166">
        <f>_xll.RtGet("IDN",D166,"BID")</f>
        <v>9.6000000000000002E-2</v>
      </c>
      <c r="F166">
        <f>_xll.RtGet("IDN",D166,"ASK")</f>
        <v>0.10400000000000001</v>
      </c>
      <c r="G166">
        <f t="shared" si="16"/>
        <v>0.1</v>
      </c>
      <c r="H166">
        <v>1</v>
      </c>
      <c r="I166">
        <v>1</v>
      </c>
      <c r="J166">
        <v>1</v>
      </c>
      <c r="K166">
        <v>1</v>
      </c>
      <c r="L166" t="s">
        <v>62</v>
      </c>
      <c r="M166" t="str">
        <f t="shared" si="17"/>
        <v>EUR</v>
      </c>
      <c r="N166" s="12" t="s">
        <v>7</v>
      </c>
      <c r="O166" s="16">
        <f>_xll.RHistory(D166,".Timestamp;.Close","START:"&amp;$O$3&amp;" NBROWS:1 INTERVAL:1D",,"SORT:ASC TSREPEAT:NO")</f>
        <v>37120</v>
      </c>
      <c r="P166">
        <v>5.6675000000000004</v>
      </c>
      <c r="S166" s="16"/>
    </row>
    <row r="167" spans="2:19" x14ac:dyDescent="0.25">
      <c r="B167" s="12" t="s">
        <v>145</v>
      </c>
      <c r="C167" t="s">
        <v>3</v>
      </c>
      <c r="D167" t="s">
        <v>329</v>
      </c>
      <c r="E167">
        <f>_xll.RtGet("IDN",D167,"BID")</f>
        <v>2.7200000000000002E-2</v>
      </c>
      <c r="F167">
        <f>_xll.RtGet("IDN",D167,"ASK")</f>
        <v>3.7200000000000004E-2</v>
      </c>
      <c r="G167">
        <f t="shared" si="16"/>
        <v>3.2200000000000006E-2</v>
      </c>
      <c r="H167">
        <v>1</v>
      </c>
      <c r="I167">
        <v>1</v>
      </c>
      <c r="J167">
        <v>1</v>
      </c>
      <c r="K167">
        <v>1</v>
      </c>
      <c r="L167" t="s">
        <v>62</v>
      </c>
      <c r="M167" t="str">
        <f t="shared" si="17"/>
        <v>EUR</v>
      </c>
      <c r="N167" s="12" t="s">
        <v>7</v>
      </c>
      <c r="O167" s="16">
        <f>_xll.RHistory(D167,".Timestamp;.Close","START:"&amp;$O$3&amp;" NBROWS:1 INTERVAL:1D",,"SORT:ASC TSREPEAT:NO")</f>
        <v>40599</v>
      </c>
      <c r="P167">
        <v>3.42</v>
      </c>
      <c r="S167" s="16"/>
    </row>
    <row r="168" spans="2:19" x14ac:dyDescent="0.25">
      <c r="B168" s="12" t="s">
        <v>146</v>
      </c>
      <c r="C168" t="s">
        <v>3</v>
      </c>
      <c r="D168" t="s">
        <v>330</v>
      </c>
      <c r="E168">
        <f>_xll.RtGet("IDN",D168,"BID")</f>
        <v>-3.8800000000000001E-2</v>
      </c>
      <c r="F168">
        <f>_xll.RtGet("IDN",D168,"ASK")</f>
        <v>-2.8800000000000003E-2</v>
      </c>
      <c r="G168">
        <f t="shared" si="16"/>
        <v>-3.3800000000000004E-2</v>
      </c>
      <c r="H168">
        <v>1</v>
      </c>
      <c r="I168">
        <v>1</v>
      </c>
      <c r="J168">
        <v>1</v>
      </c>
      <c r="K168">
        <v>1</v>
      </c>
      <c r="L168" t="s">
        <v>62</v>
      </c>
      <c r="M168" t="str">
        <f t="shared" si="17"/>
        <v>EUR</v>
      </c>
      <c r="N168" s="12" t="s">
        <v>7</v>
      </c>
      <c r="O168" s="16">
        <f>_xll.RHistory(D168,".Timestamp;.Close","START:"&amp;$O$3&amp;" NBROWS:1 INTERVAL:1D",,"SORT:ASC TSREPEAT:NO")</f>
        <v>40602</v>
      </c>
      <c r="P168">
        <v>3.38</v>
      </c>
      <c r="S168" s="16"/>
    </row>
    <row r="169" spans="2:19" x14ac:dyDescent="0.25">
      <c r="B169" s="12"/>
      <c r="N169" s="12"/>
      <c r="O169" s="16"/>
    </row>
    <row r="170" spans="2:19" x14ac:dyDescent="0.25">
      <c r="B170" s="12"/>
      <c r="D170" t="s">
        <v>222</v>
      </c>
      <c r="N170" s="12"/>
      <c r="O170" s="16"/>
    </row>
    <row r="171" spans="2:19" x14ac:dyDescent="0.25">
      <c r="B171" s="12"/>
      <c r="D171" t="s">
        <v>223</v>
      </c>
      <c r="N171" s="12"/>
      <c r="O171" s="16"/>
    </row>
    <row r="172" spans="2:19" x14ac:dyDescent="0.25">
      <c r="B172" s="12"/>
      <c r="D172" t="s">
        <v>224</v>
      </c>
      <c r="N172" s="12"/>
      <c r="O172" s="16"/>
    </row>
    <row r="173" spans="2:19" x14ac:dyDescent="0.25">
      <c r="B173" s="12"/>
      <c r="D173" t="s">
        <v>225</v>
      </c>
      <c r="N173" s="12"/>
      <c r="O173" s="16"/>
    </row>
    <row r="174" spans="2:19" x14ac:dyDescent="0.25">
      <c r="B174" s="12"/>
      <c r="D174" t="s">
        <v>226</v>
      </c>
      <c r="N174" s="12"/>
      <c r="O174" s="16"/>
    </row>
    <row r="175" spans="2:19" x14ac:dyDescent="0.25">
      <c r="B175" s="12"/>
      <c r="D175" t="s">
        <v>223</v>
      </c>
      <c r="N175" s="12"/>
      <c r="O175" s="16"/>
    </row>
    <row r="176" spans="2:19" x14ac:dyDescent="0.25">
      <c r="B176" s="12"/>
      <c r="N176" s="12"/>
      <c r="O176" s="16"/>
    </row>
    <row r="177" spans="1:16" x14ac:dyDescent="0.25">
      <c r="A177" t="s">
        <v>181</v>
      </c>
      <c r="B177" s="12" t="s">
        <v>107</v>
      </c>
      <c r="C177" t="s">
        <v>2</v>
      </c>
      <c r="D177" t="s">
        <v>222</v>
      </c>
      <c r="G177">
        <f>_xll.RtGet("IDN",D177,"PRIMACT_1")</f>
        <v>-0.51600000000000001</v>
      </c>
      <c r="H177">
        <v>1</v>
      </c>
      <c r="I177">
        <v>1</v>
      </c>
      <c r="J177">
        <v>1</v>
      </c>
      <c r="K177">
        <v>1</v>
      </c>
      <c r="L177" t="s">
        <v>62</v>
      </c>
      <c r="M177" t="str">
        <f t="shared" ref="M177" si="18">B$2</f>
        <v>EUR</v>
      </c>
      <c r="N177" s="12"/>
      <c r="O177" s="16">
        <f>_xll.RHistory(D177,".Timestamp;.Close","START:01-Mar-1995 NBROWS:1 INTERVAL:1D",,"SORT:ASC TSREPEAT:NO")</f>
        <v>36159</v>
      </c>
      <c r="P177">
        <v>3.2509999999999999</v>
      </c>
    </row>
    <row r="178" spans="1:16" x14ac:dyDescent="0.25">
      <c r="A178" t="s">
        <v>182</v>
      </c>
      <c r="B178" s="12" t="s">
        <v>66</v>
      </c>
      <c r="C178" t="s">
        <v>2</v>
      </c>
      <c r="D178" t="s">
        <v>510</v>
      </c>
      <c r="G178" t="str">
        <f>_xll.RtGet("IDN",A178,"PRIMACT_1")</f>
        <v>#N/A The record could not be found</v>
      </c>
      <c r="H178">
        <v>1</v>
      </c>
      <c r="I178">
        <v>1</v>
      </c>
      <c r="J178">
        <v>1</v>
      </c>
      <c r="K178">
        <v>1</v>
      </c>
      <c r="L178" t="s">
        <v>62</v>
      </c>
      <c r="M178" t="str">
        <f t="shared" ref="M178:M191" si="19">B$2</f>
        <v>EUR</v>
      </c>
      <c r="O178" s="16" t="str">
        <f>_xll.RHistory(D178,".Timestamp;.Close","START:01-Mar-1995 NBROWS:1 INTERVAL:1D",,"SORT:ASC TSREPEAT:NO")</f>
        <v>Invalid RIC(s): EURIBOR2WD=</v>
      </c>
      <c r="P178">
        <v>142.005</v>
      </c>
    </row>
    <row r="179" spans="1:16" x14ac:dyDescent="0.25">
      <c r="A179" t="s">
        <v>183</v>
      </c>
      <c r="B179" s="12" t="s">
        <v>180</v>
      </c>
      <c r="C179" t="s">
        <v>2</v>
      </c>
      <c r="D179" t="s">
        <v>511</v>
      </c>
      <c r="G179" t="str">
        <f>_xll.RtGet("IDN",A179,"PRIMACT_1")</f>
        <v>#N/A</v>
      </c>
      <c r="H179">
        <v>1</v>
      </c>
      <c r="I179">
        <v>1</v>
      </c>
      <c r="J179">
        <v>1</v>
      </c>
      <c r="K179">
        <v>1</v>
      </c>
      <c r="L179" t="s">
        <v>62</v>
      </c>
      <c r="M179" t="str">
        <f t="shared" si="19"/>
        <v>EUR</v>
      </c>
      <c r="O179" s="16" t="str">
        <f>_xll.RHistory(D179,".Timestamp;.Close","START:01-Mar-1995 NBROWS:1 INTERVAL:1D",,"SORT:ASC TSREPEAT:NO")</f>
        <v>Invalid RIC(s): EURIBOR3WD=</v>
      </c>
      <c r="P179">
        <v>143.005</v>
      </c>
    </row>
    <row r="180" spans="1:16" x14ac:dyDescent="0.25">
      <c r="A180" t="s">
        <v>184</v>
      </c>
      <c r="B180" s="12" t="s">
        <v>5</v>
      </c>
      <c r="C180" t="s">
        <v>2</v>
      </c>
      <c r="D180" t="s">
        <v>223</v>
      </c>
      <c r="G180" t="str">
        <f>_xll.RtGet("IDN",A180,"PRIMACT_1")</f>
        <v>#N/A The record could not be found</v>
      </c>
      <c r="H180">
        <v>1</v>
      </c>
      <c r="I180">
        <v>1</v>
      </c>
      <c r="J180">
        <v>1</v>
      </c>
      <c r="K180">
        <v>1</v>
      </c>
      <c r="L180" t="s">
        <v>62</v>
      </c>
      <c r="M180" t="str">
        <f t="shared" si="19"/>
        <v>EUR</v>
      </c>
      <c r="O180" s="16">
        <f>_xll.RHistory(D180,".Timestamp;.Close","START:01-Mar-1995 NBROWS:1 INTERVAL:1D",,"SORT:ASC TSREPEAT:NO")</f>
        <v>34759</v>
      </c>
      <c r="P180">
        <v>5.0007000000000001</v>
      </c>
    </row>
    <row r="181" spans="1:16" x14ac:dyDescent="0.25">
      <c r="A181" t="s">
        <v>185</v>
      </c>
      <c r="B181" s="12" t="s">
        <v>6</v>
      </c>
      <c r="C181" t="s">
        <v>2</v>
      </c>
      <c r="D181" t="s">
        <v>512</v>
      </c>
      <c r="G181" t="str">
        <f>_xll.RtGet("IDN",A181,"PRIMACT_1")</f>
        <v>#N/A The record could not be found</v>
      </c>
      <c r="H181">
        <v>1</v>
      </c>
      <c r="I181">
        <v>1</v>
      </c>
      <c r="J181">
        <v>1</v>
      </c>
      <c r="K181">
        <v>1</v>
      </c>
      <c r="L181" t="s">
        <v>62</v>
      </c>
      <c r="M181" t="str">
        <f t="shared" si="19"/>
        <v>EUR</v>
      </c>
      <c r="O181" s="16" t="str">
        <f>_xll.RHistory(D181,".Timestamp;.Close","START:01-Mar-1995 NBROWS:1 INTERVAL:1D",,"SORT:ASC TSREPEAT:NO")</f>
        <v>Invalid RIC(s): EURIBOR2MD=</v>
      </c>
      <c r="P181">
        <v>145.005</v>
      </c>
    </row>
    <row r="182" spans="1:16" x14ac:dyDescent="0.25">
      <c r="A182" t="s">
        <v>186</v>
      </c>
      <c r="B182" s="12" t="s">
        <v>7</v>
      </c>
      <c r="C182" t="s">
        <v>2</v>
      </c>
      <c r="D182" t="s">
        <v>224</v>
      </c>
      <c r="G182" t="str">
        <f>_xll.RtGet("IDN",A182,"PRIMACT_1")</f>
        <v>#N/A The record could not be found</v>
      </c>
      <c r="H182">
        <v>1</v>
      </c>
      <c r="I182">
        <v>1</v>
      </c>
      <c r="J182">
        <v>1</v>
      </c>
      <c r="K182">
        <v>1</v>
      </c>
      <c r="L182" t="s">
        <v>62</v>
      </c>
      <c r="M182" t="str">
        <f t="shared" si="19"/>
        <v>EUR</v>
      </c>
      <c r="O182" s="16">
        <f>_xll.RHistory(D182,".Timestamp;.Close","START:01-Mar-1995 NBROWS:1 INTERVAL:1D",,"SORT:ASC TSREPEAT:NO")</f>
        <v>34759</v>
      </c>
      <c r="P182">
        <v>5.1016700000000004</v>
      </c>
    </row>
    <row r="183" spans="1:16" x14ac:dyDescent="0.25">
      <c r="A183" t="s">
        <v>187</v>
      </c>
      <c r="B183" s="12" t="s">
        <v>8</v>
      </c>
      <c r="C183" t="s">
        <v>2</v>
      </c>
      <c r="D183" t="s">
        <v>513</v>
      </c>
      <c r="G183" t="str">
        <f>_xll.RtGet("IDN",A183,"PRIMACT_1")</f>
        <v>#N/A The record could not be found</v>
      </c>
      <c r="H183">
        <v>1</v>
      </c>
      <c r="I183">
        <v>1</v>
      </c>
      <c r="J183">
        <v>1</v>
      </c>
      <c r="K183">
        <v>1</v>
      </c>
      <c r="L183" t="s">
        <v>62</v>
      </c>
      <c r="M183" t="str">
        <f t="shared" si="19"/>
        <v>EUR</v>
      </c>
      <c r="O183" s="16" t="str">
        <f>_xll.RHistory(D183,".Timestamp;.Close","START:01-Mar-1995 NBROWS:1 INTERVAL:1D",,"SORT:ASC TSREPEAT:NO")</f>
        <v>Invalid RIC(s): EURIBOR4MD=</v>
      </c>
      <c r="P183">
        <v>147.005</v>
      </c>
    </row>
    <row r="184" spans="1:16" x14ac:dyDescent="0.25">
      <c r="A184" t="s">
        <v>188</v>
      </c>
      <c r="B184" s="12" t="s">
        <v>9</v>
      </c>
      <c r="C184" t="s">
        <v>2</v>
      </c>
      <c r="D184" t="s">
        <v>514</v>
      </c>
      <c r="G184" t="str">
        <f>_xll.RtGet("IDN",A184,"PRIMACT_1")</f>
        <v>#N/A The record could not be found</v>
      </c>
      <c r="H184">
        <v>1</v>
      </c>
      <c r="I184">
        <v>1</v>
      </c>
      <c r="J184">
        <v>1</v>
      </c>
      <c r="K184">
        <v>1</v>
      </c>
      <c r="L184" t="s">
        <v>62</v>
      </c>
      <c r="M184" t="str">
        <f t="shared" si="19"/>
        <v>EUR</v>
      </c>
      <c r="O184" s="16" t="str">
        <f>_xll.RHistory(D184,".Timestamp;.Close","START:01-Mar-1995 NBROWS:1 INTERVAL:1D",,"SORT:ASC TSREPEAT:NO")</f>
        <v>Invalid RIC(s): EURIBOR5MD=</v>
      </c>
      <c r="P184">
        <v>148.005</v>
      </c>
    </row>
    <row r="185" spans="1:16" x14ac:dyDescent="0.25">
      <c r="A185" t="s">
        <v>189</v>
      </c>
      <c r="B185" s="12" t="s">
        <v>10</v>
      </c>
      <c r="C185" t="s">
        <v>2</v>
      </c>
      <c r="D185" t="s">
        <v>225</v>
      </c>
      <c r="G185" t="str">
        <f>_xll.RtGet("IDN",A185,"PRIMACT_1")</f>
        <v>#N/A The record could not be found</v>
      </c>
      <c r="H185">
        <v>1</v>
      </c>
      <c r="I185">
        <v>1</v>
      </c>
      <c r="J185">
        <v>1</v>
      </c>
      <c r="K185">
        <v>1</v>
      </c>
      <c r="L185" t="s">
        <v>62</v>
      </c>
      <c r="M185" t="str">
        <f t="shared" si="19"/>
        <v>EUR</v>
      </c>
      <c r="O185" s="16">
        <f>_xll.RHistory(D185,".Timestamp;.Close","START:01-Mar-1995 NBROWS:1 INTERVAL:1D",,"SORT:ASC TSREPEAT:NO")</f>
        <v>34759</v>
      </c>
      <c r="P185">
        <v>5.2957999999999998</v>
      </c>
    </row>
    <row r="186" spans="1:16" x14ac:dyDescent="0.25">
      <c r="A186" t="s">
        <v>190</v>
      </c>
      <c r="B186" s="12" t="s">
        <v>11</v>
      </c>
      <c r="C186" t="s">
        <v>2</v>
      </c>
      <c r="D186" t="s">
        <v>515</v>
      </c>
      <c r="G186" t="str">
        <f>_xll.RtGet("IDN",A186,"PRIMACT_1")</f>
        <v>#N/A The record could not be found</v>
      </c>
      <c r="H186">
        <v>1</v>
      </c>
      <c r="I186">
        <v>1</v>
      </c>
      <c r="J186">
        <v>1</v>
      </c>
      <c r="K186">
        <v>1</v>
      </c>
      <c r="L186" t="s">
        <v>62</v>
      </c>
      <c r="M186" t="str">
        <f t="shared" si="19"/>
        <v>EUR</v>
      </c>
      <c r="O186" s="16" t="str">
        <f>_xll.RHistory(D186,".Timestamp;.Close","START:01-Mar-1995 NBROWS:1 INTERVAL:1D",,"SORT:ASC TSREPEAT:NO")</f>
        <v>Invalid RIC(s): EURIBOR7MD=</v>
      </c>
      <c r="P186">
        <v>150.005</v>
      </c>
    </row>
    <row r="187" spans="1:16" x14ac:dyDescent="0.25">
      <c r="A187" t="s">
        <v>191</v>
      </c>
      <c r="B187" s="12" t="s">
        <v>12</v>
      </c>
      <c r="C187" t="s">
        <v>2</v>
      </c>
      <c r="D187" t="s">
        <v>516</v>
      </c>
      <c r="G187" t="str">
        <f>_xll.RtGet("IDN",A187,"PRIMACT_1")</f>
        <v>#N/A The record could not be found</v>
      </c>
      <c r="H187">
        <v>1</v>
      </c>
      <c r="I187">
        <v>1</v>
      </c>
      <c r="J187">
        <v>1</v>
      </c>
      <c r="K187">
        <v>1</v>
      </c>
      <c r="L187" t="s">
        <v>62</v>
      </c>
      <c r="M187" t="str">
        <f t="shared" si="19"/>
        <v>EUR</v>
      </c>
      <c r="O187" s="16" t="str">
        <f>_xll.RHistory(D187,".Timestamp;.Close","START:01-Mar-1995 NBROWS:1 INTERVAL:1D",,"SORT:ASC TSREPEAT:NO")</f>
        <v>Invalid RIC(s): EURIBOR8MD=</v>
      </c>
      <c r="P187">
        <v>151.005</v>
      </c>
    </row>
    <row r="188" spans="1:16" x14ac:dyDescent="0.25">
      <c r="A188" t="s">
        <v>192</v>
      </c>
      <c r="B188" s="12" t="s">
        <v>13</v>
      </c>
      <c r="C188" t="s">
        <v>2</v>
      </c>
      <c r="D188" t="s">
        <v>517</v>
      </c>
      <c r="G188" t="str">
        <f>_xll.RtGet("IDN",A188,"PRIMACT_1")</f>
        <v>#N/A The record could not be found</v>
      </c>
      <c r="H188">
        <v>1</v>
      </c>
      <c r="I188">
        <v>1</v>
      </c>
      <c r="J188">
        <v>1</v>
      </c>
      <c r="K188">
        <v>1</v>
      </c>
      <c r="L188" t="s">
        <v>62</v>
      </c>
      <c r="M188" t="str">
        <f t="shared" si="19"/>
        <v>EUR</v>
      </c>
      <c r="O188" s="16" t="str">
        <f>_xll.RHistory(D188,".Timestamp;.Close","START:01-Mar-1995 NBROWS:1 INTERVAL:1D",,"SORT:ASC TSREPEAT:NO")</f>
        <v>Invalid RIC(s): EURIBOR9MD=</v>
      </c>
    </row>
    <row r="189" spans="1:16" x14ac:dyDescent="0.25">
      <c r="A189" t="s">
        <v>193</v>
      </c>
      <c r="B189" s="12" t="s">
        <v>14</v>
      </c>
      <c r="C189" t="s">
        <v>2</v>
      </c>
      <c r="D189" t="s">
        <v>518</v>
      </c>
      <c r="G189" t="str">
        <f>_xll.RtGet("IDN",A189,"PRIMACT_1")</f>
        <v>#N/A The record could not be found</v>
      </c>
      <c r="H189">
        <v>1</v>
      </c>
      <c r="I189">
        <v>1</v>
      </c>
      <c r="J189">
        <v>1</v>
      </c>
      <c r="K189">
        <v>1</v>
      </c>
      <c r="L189" t="s">
        <v>62</v>
      </c>
      <c r="M189" t="str">
        <f t="shared" si="19"/>
        <v>EUR</v>
      </c>
      <c r="O189" s="16" t="str">
        <f>_xll.RHistory(D189,".Timestamp;.Close","START:01-Mar-1995 NBROWS:1 INTERVAL:1D",,"SORT:ASC TSREPEAT:NO")</f>
        <v>Invalid RIC(s): EURIBOR10MD=</v>
      </c>
      <c r="P189">
        <v>153.005</v>
      </c>
    </row>
    <row r="190" spans="1:16" x14ac:dyDescent="0.25">
      <c r="A190" t="s">
        <v>194</v>
      </c>
      <c r="B190" s="12" t="s">
        <v>15</v>
      </c>
      <c r="C190" t="s">
        <v>2</v>
      </c>
      <c r="D190" t="s">
        <v>519</v>
      </c>
      <c r="G190" t="str">
        <f>_xll.RtGet("IDN",A190,"PRIMACT_1")</f>
        <v>#N/A The record could not be found</v>
      </c>
      <c r="H190">
        <v>1</v>
      </c>
      <c r="I190">
        <v>1</v>
      </c>
      <c r="J190">
        <v>1</v>
      </c>
      <c r="K190">
        <v>1</v>
      </c>
      <c r="L190" t="s">
        <v>62</v>
      </c>
      <c r="M190" t="str">
        <f t="shared" si="19"/>
        <v>EUR</v>
      </c>
      <c r="O190" s="16" t="str">
        <f>_xll.RHistory(D190,".Timestamp;.Close","START:01-Mar-1995 NBROWS:1 INTERVAL:1D",,"SORT:ASC TSREPEAT:NO")</f>
        <v>Invalid RIC(s): EURIBOR11MD=</v>
      </c>
    </row>
    <row r="191" spans="1:16" x14ac:dyDescent="0.25">
      <c r="A191" t="s">
        <v>195</v>
      </c>
      <c r="B191" s="12" t="s">
        <v>113</v>
      </c>
      <c r="C191" t="s">
        <v>2</v>
      </c>
      <c r="D191" t="s">
        <v>520</v>
      </c>
      <c r="G191" t="str">
        <f>_xll.RtGet("IDN",A191,"PRIMACT_1")</f>
        <v>#N/A The record could not be found</v>
      </c>
      <c r="H191">
        <v>1</v>
      </c>
      <c r="I191">
        <v>1</v>
      </c>
      <c r="J191">
        <v>1</v>
      </c>
      <c r="K191">
        <v>1</v>
      </c>
      <c r="L191" t="s">
        <v>62</v>
      </c>
      <c r="M191" t="str">
        <f t="shared" si="19"/>
        <v>EUR</v>
      </c>
      <c r="O191" s="16" t="str">
        <f>_xll.RHistory(D191,".Timestamp;.Close","START:01-Mar-1995 NBROWS:1 INTERVAL:1D",,"SORT:ASC TSREPEAT:NO")</f>
        <v>Invalid RIC(s): EURIBOR12MD=</v>
      </c>
      <c r="P191">
        <v>155.005</v>
      </c>
    </row>
    <row r="193" spans="16:23" x14ac:dyDescent="0.25">
      <c r="V193" s="16"/>
    </row>
    <row r="195" spans="16:23" x14ac:dyDescent="0.25">
      <c r="P195" s="21"/>
      <c r="Q195" s="21"/>
    </row>
    <row r="196" spans="16:23" x14ac:dyDescent="0.25">
      <c r="P196" s="21"/>
      <c r="V196" s="21"/>
      <c r="W196" s="21"/>
    </row>
    <row r="197" spans="16:23" x14ac:dyDescent="0.25">
      <c r="P197" s="21"/>
      <c r="V197" s="21"/>
    </row>
    <row r="198" spans="16:23" x14ac:dyDescent="0.25">
      <c r="P198" s="21"/>
      <c r="V198" s="21"/>
    </row>
    <row r="199" spans="16:23" x14ac:dyDescent="0.25">
      <c r="P199" s="21"/>
      <c r="V199" s="21"/>
    </row>
    <row r="200" spans="16:23" x14ac:dyDescent="0.25">
      <c r="P200" s="21"/>
      <c r="V200" s="21"/>
    </row>
    <row r="201" spans="16:23" x14ac:dyDescent="0.25">
      <c r="P201" s="21"/>
      <c r="V201" s="21"/>
    </row>
    <row r="202" spans="16:23" x14ac:dyDescent="0.25">
      <c r="V202" s="21"/>
    </row>
  </sheetData>
  <phoneticPr fontId="5" type="noConversion"/>
  <dataValidations disablePrompts="1" count="1">
    <dataValidation type="list" allowBlank="1" showInputMessage="1" showErrorMessage="1" sqref="L5:L191" xr:uid="{1591B2A9-0DC4-46C7-971A-19B5E65DE7BB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9" tint="0.39997558519241921"/>
  </sheetPr>
  <dimension ref="B2:S54"/>
  <sheetViews>
    <sheetView zoomScaleNormal="100" workbookViewId="0">
      <selection activeCell="B15" sqref="B15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5" max="15" width="11.85546875" bestFit="1" customWidth="1"/>
    <col min="16" max="17" width="10.5703125" bestFit="1" customWidth="1"/>
    <col min="18" max="18" width="2" customWidth="1"/>
    <col min="19" max="19" width="14" bestFit="1" customWidth="1"/>
  </cols>
  <sheetData>
    <row r="2" spans="2:19" x14ac:dyDescent="0.25">
      <c r="B2" s="1" t="s">
        <v>49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9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2:19" x14ac:dyDescent="0.25">
      <c r="B4" s="7" t="s">
        <v>0</v>
      </c>
      <c r="C4" s="7" t="s">
        <v>51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  <c r="I4" s="7" t="s">
        <v>57</v>
      </c>
      <c r="J4" s="7" t="s">
        <v>58</v>
      </c>
      <c r="K4" s="7" t="s">
        <v>59</v>
      </c>
      <c r="L4" s="7" t="s">
        <v>60</v>
      </c>
      <c r="M4" s="7" t="s">
        <v>61</v>
      </c>
      <c r="N4" s="7" t="s">
        <v>229</v>
      </c>
      <c r="O4" s="7" t="s">
        <v>372</v>
      </c>
      <c r="P4" s="7" t="s">
        <v>370</v>
      </c>
      <c r="Q4" s="22"/>
      <c r="R4" s="7" t="s">
        <v>381</v>
      </c>
      <c r="S4" s="23" t="s">
        <v>718</v>
      </c>
    </row>
    <row r="5" spans="2:19" x14ac:dyDescent="0.25">
      <c r="B5" s="12" t="s">
        <v>5</v>
      </c>
      <c r="C5" t="s">
        <v>1</v>
      </c>
      <c r="D5" t="s">
        <v>349</v>
      </c>
      <c r="E5">
        <f>_xll.RtGet("IDN",D5,"BID")</f>
        <v>-0.44700000000000001</v>
      </c>
      <c r="F5">
        <f>_xll.RtGet("IDN",D5,"ASK")</f>
        <v>-0.307</v>
      </c>
      <c r="G5">
        <f>AVERAGE(E5:F5)</f>
        <v>-0.377</v>
      </c>
      <c r="H5">
        <v>1</v>
      </c>
      <c r="I5">
        <v>1</v>
      </c>
      <c r="J5">
        <v>1</v>
      </c>
      <c r="K5">
        <v>1</v>
      </c>
      <c r="L5" t="s">
        <v>62</v>
      </c>
      <c r="M5" t="str">
        <f>B$2</f>
        <v>DKK</v>
      </c>
      <c r="N5" s="12">
        <v>0</v>
      </c>
      <c r="O5" s="16">
        <f>_xll.RHistory(D5,".Timestamp;.Close","START:"&amp;$O$3&amp;" NBROWS:1 INTERVAL:1D",,"SORT:ASC TSREPEAT:NO")</f>
        <v>37627</v>
      </c>
      <c r="P5">
        <v>2.96</v>
      </c>
      <c r="S5" s="16"/>
    </row>
    <row r="6" spans="2:19" x14ac:dyDescent="0.25">
      <c r="B6" s="12" t="s">
        <v>6</v>
      </c>
      <c r="C6" t="s">
        <v>1</v>
      </c>
      <c r="D6" t="s">
        <v>350</v>
      </c>
      <c r="E6">
        <f>_xll.RtGet("IDN",D6,"BID")</f>
        <v>-0.434</v>
      </c>
      <c r="F6">
        <f>_xll.RtGet("IDN",D6,"ASK")</f>
        <v>-0.33400000000000002</v>
      </c>
      <c r="G6">
        <f t="shared" ref="G6:G14" si="0">AVERAGE(E6:F6)</f>
        <v>-0.38400000000000001</v>
      </c>
      <c r="H6">
        <v>1</v>
      </c>
      <c r="I6">
        <v>1</v>
      </c>
      <c r="J6">
        <v>1</v>
      </c>
      <c r="K6">
        <v>1</v>
      </c>
      <c r="L6" t="s">
        <v>62</v>
      </c>
      <c r="M6" t="str">
        <f t="shared" ref="M6:M14" si="1">B$2</f>
        <v>DKK</v>
      </c>
      <c r="N6" s="12">
        <v>0</v>
      </c>
      <c r="O6" s="16">
        <f>_xll.RHistory(D6,".Timestamp;.Close","START:"&amp;$O$3&amp;" NBROWS:1 INTERVAL:1D",,"SORT:ASC TSREPEAT:NO")</f>
        <v>37627</v>
      </c>
      <c r="P6">
        <v>2.95</v>
      </c>
      <c r="S6" s="16"/>
    </row>
    <row r="7" spans="2:19" x14ac:dyDescent="0.25">
      <c r="B7" s="12" t="s">
        <v>7</v>
      </c>
      <c r="C7" t="s">
        <v>1</v>
      </c>
      <c r="D7" t="s">
        <v>351</v>
      </c>
      <c r="E7">
        <f>_xll.RtGet("IDN",D7,"BID")</f>
        <v>-0.433</v>
      </c>
      <c r="F7">
        <f>_xll.RtGet("IDN",D7,"ASK")</f>
        <v>-0.373</v>
      </c>
      <c r="G7">
        <f t="shared" si="0"/>
        <v>-0.40300000000000002</v>
      </c>
      <c r="H7">
        <v>1</v>
      </c>
      <c r="I7">
        <v>1</v>
      </c>
      <c r="J7">
        <v>1</v>
      </c>
      <c r="K7">
        <v>1</v>
      </c>
      <c r="L7" t="s">
        <v>62</v>
      </c>
      <c r="M7" t="str">
        <f t="shared" si="1"/>
        <v>DKK</v>
      </c>
      <c r="N7" s="12">
        <v>0</v>
      </c>
      <c r="O7" s="16">
        <f>_xll.RHistory(D7,".Timestamp;.Close","START:"&amp;$O$3&amp;" NBROWS:1 INTERVAL:1D",,"SORT:ASC TSREPEAT:NO")</f>
        <v>37627</v>
      </c>
      <c r="P7">
        <v>2.94</v>
      </c>
      <c r="S7" s="16"/>
    </row>
    <row r="8" spans="2:19" x14ac:dyDescent="0.25">
      <c r="B8" s="12" t="s">
        <v>10</v>
      </c>
      <c r="C8" t="s">
        <v>1</v>
      </c>
      <c r="D8" t="s">
        <v>352</v>
      </c>
      <c r="E8">
        <f>_xll.RtGet("IDN",D8,"BID")</f>
        <v>-0.41200000000000003</v>
      </c>
      <c r="F8">
        <f>_xll.RtGet("IDN",D8,"ASK")</f>
        <v>-0.38200000000000001</v>
      </c>
      <c r="G8">
        <f t="shared" si="0"/>
        <v>-0.39700000000000002</v>
      </c>
      <c r="H8">
        <v>1</v>
      </c>
      <c r="I8">
        <v>1</v>
      </c>
      <c r="J8">
        <v>1</v>
      </c>
      <c r="K8">
        <v>1</v>
      </c>
      <c r="L8" t="s">
        <v>62</v>
      </c>
      <c r="M8" t="str">
        <f t="shared" si="1"/>
        <v>DKK</v>
      </c>
      <c r="N8" s="12">
        <v>0</v>
      </c>
      <c r="O8" s="16">
        <f>_xll.RHistory(D8,".Timestamp;.Close","START:"&amp;$O$3&amp;" NBROWS:1 INTERVAL:1D",,"SORT:ASC TSREPEAT:NO")</f>
        <v>37627</v>
      </c>
      <c r="P8">
        <v>2.87</v>
      </c>
      <c r="S8" s="16"/>
    </row>
    <row r="9" spans="2:19" x14ac:dyDescent="0.25">
      <c r="B9" s="12" t="s">
        <v>13</v>
      </c>
      <c r="C9" t="s">
        <v>1</v>
      </c>
      <c r="D9" t="s">
        <v>353</v>
      </c>
      <c r="E9">
        <f>_xll.RtGet("IDN",D9,"BID")</f>
        <v>-0.45400000000000001</v>
      </c>
      <c r="F9">
        <f>_xll.RtGet("IDN",D9,"ASK")</f>
        <v>-0.39400000000000002</v>
      </c>
      <c r="G9">
        <f t="shared" si="0"/>
        <v>-0.42400000000000004</v>
      </c>
      <c r="H9">
        <v>1</v>
      </c>
      <c r="I9">
        <v>1</v>
      </c>
      <c r="J9">
        <v>1</v>
      </c>
      <c r="K9">
        <v>1</v>
      </c>
      <c r="L9" t="s">
        <v>62</v>
      </c>
      <c r="M9" t="str">
        <f t="shared" si="1"/>
        <v>DKK</v>
      </c>
      <c r="N9" s="12">
        <v>0</v>
      </c>
      <c r="O9" s="16">
        <f>_xll.RHistory(D9,".Timestamp;.Close","START:"&amp;$O$3&amp;" NBROWS:1 INTERVAL:1D",,"SORT:ASC TSREPEAT:NO")</f>
        <v>37627</v>
      </c>
      <c r="P9">
        <v>2.87</v>
      </c>
      <c r="S9" s="16"/>
    </row>
    <row r="10" spans="2:19" x14ac:dyDescent="0.25">
      <c r="B10" s="12" t="s">
        <v>16</v>
      </c>
      <c r="C10" t="s">
        <v>1</v>
      </c>
      <c r="D10" t="s">
        <v>354</v>
      </c>
      <c r="E10">
        <f>_xll.RtGet("IDN",D10,"BID")</f>
        <v>-0.46200000000000002</v>
      </c>
      <c r="F10">
        <f>_xll.RtGet("IDN",D10,"ASK")</f>
        <v>-0.40200000000000002</v>
      </c>
      <c r="G10">
        <f t="shared" si="0"/>
        <v>-0.43200000000000005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 t="shared" si="1"/>
        <v>DKK</v>
      </c>
      <c r="N10" s="12">
        <v>0</v>
      </c>
      <c r="O10" s="16">
        <f>_xll.RHistory(D10,".Timestamp;.Close","START:"&amp;$O$3&amp;" NBROWS:1 INTERVAL:1D",,"SORT:ASC TSREPEAT:NO")</f>
        <v>37627</v>
      </c>
      <c r="P10">
        <v>2.87</v>
      </c>
      <c r="S10" s="16"/>
    </row>
    <row r="11" spans="2:19" x14ac:dyDescent="0.25">
      <c r="B11" s="12" t="s">
        <v>17</v>
      </c>
      <c r="C11" t="s">
        <v>1</v>
      </c>
      <c r="D11" t="s">
        <v>355</v>
      </c>
      <c r="E11">
        <f>_xll.RtGet("IDN",D11,"BID")</f>
        <v>-0.45380000000000004</v>
      </c>
      <c r="F11">
        <f>_xll.RtGet("IDN",D11,"ASK")</f>
        <v>-0.4138</v>
      </c>
      <c r="G11">
        <f t="shared" si="0"/>
        <v>-0.43380000000000002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si="1"/>
        <v>DKK</v>
      </c>
      <c r="N11" s="12">
        <v>0</v>
      </c>
      <c r="O11" s="16">
        <f>_xll.RHistory(D11,".Timestamp;.Close","START:"&amp;$O$3&amp;" NBROWS:1 INTERVAL:1D",,"SORT:ASC TSREPEAT:NO")</f>
        <v>41374</v>
      </c>
      <c r="P11">
        <v>0.1182</v>
      </c>
      <c r="S11" s="16"/>
    </row>
    <row r="12" spans="2:19" x14ac:dyDescent="0.25">
      <c r="B12" s="12" t="s">
        <v>18</v>
      </c>
      <c r="C12" t="s">
        <v>1</v>
      </c>
      <c r="D12" t="s">
        <v>356</v>
      </c>
      <c r="E12">
        <f>_xll.RtGet("IDN",D12,"BID")</f>
        <v>-0.4456</v>
      </c>
      <c r="F12">
        <f>_xll.RtGet("IDN",D12,"ASK")</f>
        <v>-0.40560000000000002</v>
      </c>
      <c r="G12">
        <f t="shared" si="0"/>
        <v>-0.42559999999999998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1"/>
        <v>DKK</v>
      </c>
      <c r="N12" s="12">
        <v>0</v>
      </c>
      <c r="O12" s="16">
        <f>_xll.RHistory(D12,".Timestamp;.Close","START:"&amp;$O$3&amp;" NBROWS:1 INTERVAL:1D",,"SORT:ASC TSREPEAT:NO")</f>
        <v>41374</v>
      </c>
      <c r="P12">
        <v>0.23180000000000001</v>
      </c>
      <c r="S12" s="16"/>
    </row>
    <row r="13" spans="2:19" x14ac:dyDescent="0.25">
      <c r="B13" s="12" t="s">
        <v>19</v>
      </c>
      <c r="C13" t="s">
        <v>1</v>
      </c>
      <c r="D13" t="s">
        <v>357</v>
      </c>
      <c r="E13">
        <f>_xll.RtGet("IDN",D13,"BID")</f>
        <v>-0.4234</v>
      </c>
      <c r="F13">
        <f>_xll.RtGet("IDN",D13,"ASK")</f>
        <v>-0.38340000000000002</v>
      </c>
      <c r="G13">
        <f t="shared" si="0"/>
        <v>-0.40339999999999998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1"/>
        <v>DKK</v>
      </c>
      <c r="N13" s="12">
        <v>0</v>
      </c>
      <c r="O13" s="16">
        <f>_xll.RHistory(D13,".Timestamp;.Close","START:"&amp;$O$3&amp;" NBROWS:1 INTERVAL:1D",,"SORT:ASC TSREPEAT:NO")</f>
        <v>41374</v>
      </c>
      <c r="P13">
        <v>0.38340000000000002</v>
      </c>
      <c r="S13" s="16"/>
    </row>
    <row r="14" spans="2:19" x14ac:dyDescent="0.25">
      <c r="B14" s="12" t="s">
        <v>20</v>
      </c>
      <c r="C14" t="s">
        <v>1</v>
      </c>
      <c r="D14" t="s">
        <v>358</v>
      </c>
      <c r="E14">
        <f>_xll.RtGet("IDN",D14,"BID")</f>
        <v>-0.40080000000000005</v>
      </c>
      <c r="F14">
        <f>_xll.RtGet("IDN",D14,"ASK")</f>
        <v>-0.34079999999999999</v>
      </c>
      <c r="G14">
        <f t="shared" si="0"/>
        <v>-0.37080000000000002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1"/>
        <v>DKK</v>
      </c>
      <c r="N14" s="12">
        <v>0</v>
      </c>
      <c r="O14" s="16">
        <f>_xll.RHistory(D14,".Timestamp;.Close","START:"&amp;$O$3&amp;" NBROWS:1 INTERVAL:1D",,"SORT:ASC TSREPEAT:NO")</f>
        <v>41374</v>
      </c>
      <c r="P14">
        <v>0.56110000000000004</v>
      </c>
      <c r="S14" s="16"/>
    </row>
    <row r="15" spans="2:19" x14ac:dyDescent="0.25">
      <c r="B15" s="12" t="s">
        <v>4</v>
      </c>
      <c r="C15" t="s">
        <v>2</v>
      </c>
      <c r="D15" t="s">
        <v>722</v>
      </c>
      <c r="G15">
        <f>_xll.RtGet("IDN",D15,"PRIMACT_1")</f>
        <v>-0.2019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>B$2</f>
        <v>DKK</v>
      </c>
      <c r="N15" s="12">
        <v>0</v>
      </c>
      <c r="O15" s="16">
        <f>_xll.RHistory(D15,".Timestamp;.Close","START:"&amp;$O$3&amp;" NBROWS:1 INTERVAL:1D",,"SORT:ASC TSREPEAT:NO")</f>
        <v>43739</v>
      </c>
      <c r="P15">
        <v>1.1782999999999999</v>
      </c>
      <c r="S15" s="16"/>
    </row>
    <row r="16" spans="2:19" x14ac:dyDescent="0.25">
      <c r="B16" s="12" t="s">
        <v>65</v>
      </c>
      <c r="C16" t="s">
        <v>2</v>
      </c>
      <c r="D16" t="s">
        <v>359</v>
      </c>
      <c r="G16">
        <f>_xll.RtGet("IDN",D16,"PRIMACT_1")</f>
        <v>-0.29670000000000002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>B$2</f>
        <v>DKK</v>
      </c>
      <c r="N16" s="12">
        <v>0</v>
      </c>
      <c r="O16" s="16">
        <f>_xll.RHistory(D16,".Timestamp;.Close","START:"&amp;$O$3&amp;" NBROWS:1 INTERVAL:1D",,"SORT:ASC TSREPEAT:NO")</f>
        <v>38443</v>
      </c>
      <c r="P16">
        <v>2.1783000000000001</v>
      </c>
      <c r="S16" s="16"/>
    </row>
    <row r="17" spans="2:19" x14ac:dyDescent="0.25">
      <c r="B17" s="12" t="s">
        <v>66</v>
      </c>
      <c r="C17" t="s">
        <v>2</v>
      </c>
      <c r="D17" t="s">
        <v>360</v>
      </c>
      <c r="G17">
        <f>_xll.RtGet("IDN",D17,"PRIMACT_1")</f>
        <v>-0.25330000000000003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ref="M17:M23" si="2">B$2</f>
        <v>DKK</v>
      </c>
      <c r="N17" s="12">
        <v>0</v>
      </c>
      <c r="O17" s="16">
        <f>_xll.RHistory(D17,".Timestamp;.Close","START:"&amp;$O$3&amp;" NBROWS:1 INTERVAL:1D",,"SORT:ASC TSREPEAT:NO")</f>
        <v>38443</v>
      </c>
      <c r="P17">
        <v>2.1783000000000001</v>
      </c>
      <c r="S17" s="16"/>
    </row>
    <row r="18" spans="2:19" x14ac:dyDescent="0.25">
      <c r="B18" s="12" t="s">
        <v>5</v>
      </c>
      <c r="C18" t="s">
        <v>2</v>
      </c>
      <c r="D18" t="s">
        <v>361</v>
      </c>
      <c r="G18">
        <f>_xll.RtGet("IDN",D18,"PRIMACT_1")</f>
        <v>-0.20330000000000001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2"/>
        <v>DKK</v>
      </c>
      <c r="N18" s="12">
        <v>0</v>
      </c>
      <c r="O18" s="16">
        <f>_xll.RHistory(D18,".Timestamp;.Close","START:"&amp;$O$3&amp;" NBROWS:1 INTERVAL:1D",,"SORT:ASC TSREPEAT:NO")</f>
        <v>34166</v>
      </c>
      <c r="P18">
        <v>14.083299999999999</v>
      </c>
      <c r="S18" s="16"/>
    </row>
    <row r="19" spans="2:19" x14ac:dyDescent="0.25">
      <c r="B19" s="12" t="s">
        <v>6</v>
      </c>
      <c r="C19" t="s">
        <v>2</v>
      </c>
      <c r="D19" t="s">
        <v>362</v>
      </c>
      <c r="G19">
        <f>_xll.RtGet("IDN",D19,"PRIMACT_1")</f>
        <v>-0.16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2"/>
        <v>DKK</v>
      </c>
      <c r="N19" s="12">
        <v>0</v>
      </c>
      <c r="O19" s="16">
        <f>_xll.RHistory(D19,".Timestamp;.Close","START:"&amp;$O$3&amp;" NBROWS:1 INTERVAL:1D",,"SORT:ASC TSREPEAT:NO")</f>
        <v>34166</v>
      </c>
      <c r="P19">
        <v>11.708299999999999</v>
      </c>
      <c r="S19" s="16"/>
    </row>
    <row r="20" spans="2:19" x14ac:dyDescent="0.25">
      <c r="B20" s="12" t="s">
        <v>7</v>
      </c>
      <c r="C20" t="s">
        <v>2</v>
      </c>
      <c r="D20" t="s">
        <v>363</v>
      </c>
      <c r="G20">
        <f>_xll.RtGet("IDN",D20,"PRIMACT_1")</f>
        <v>-0.11670000000000001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si="2"/>
        <v>DKK</v>
      </c>
      <c r="N20" s="12">
        <v>0</v>
      </c>
      <c r="O20" s="16">
        <f>_xll.RHistory(D20,".Timestamp;.Close","START:"&amp;$O$3&amp;" NBROWS:1 INTERVAL:1D",,"SORT:ASC TSREPEAT:NO")</f>
        <v>34166</v>
      </c>
      <c r="P20">
        <v>10.6417</v>
      </c>
      <c r="S20" s="16"/>
    </row>
    <row r="21" spans="2:19" x14ac:dyDescent="0.25">
      <c r="B21" s="12" t="s">
        <v>10</v>
      </c>
      <c r="C21" t="s">
        <v>2</v>
      </c>
      <c r="D21" t="s">
        <v>364</v>
      </c>
      <c r="G21">
        <f>_xll.RtGet("IDN",D21,"PRIMACT_1")</f>
        <v>0.02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2"/>
        <v>DKK</v>
      </c>
      <c r="N21" s="12">
        <v>0</v>
      </c>
      <c r="O21" s="16">
        <f>_xll.RHistory(D21,".Timestamp;.Close","START:"&amp;$O$3&amp;" NBROWS:1 INTERVAL:1D",,"SORT:ASC TSREPEAT:NO")</f>
        <v>34166</v>
      </c>
      <c r="P21">
        <v>9.2583000000000002</v>
      </c>
      <c r="S21" s="16"/>
    </row>
    <row r="22" spans="2:19" x14ac:dyDescent="0.25">
      <c r="B22" s="12" t="s">
        <v>13</v>
      </c>
      <c r="C22" t="s">
        <v>2</v>
      </c>
      <c r="D22" t="s">
        <v>365</v>
      </c>
      <c r="G22">
        <f>_xll.RtGet("IDN",D22,"PRIMACT_1")</f>
        <v>0.12670000000000001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 t="shared" si="2"/>
        <v>DKK</v>
      </c>
      <c r="N22" s="12">
        <v>0</v>
      </c>
      <c r="O22" s="16">
        <f>_xll.RHistory(D22,".Timestamp;.Close","START:"&amp;$O$3&amp;" NBROWS:1 INTERVAL:1D",,"SORT:ASC TSREPEAT:NO")</f>
        <v>34980</v>
      </c>
      <c r="P22">
        <v>5.8159999999999998</v>
      </c>
      <c r="S22" s="16"/>
    </row>
    <row r="23" spans="2:19" x14ac:dyDescent="0.25">
      <c r="B23" s="12" t="s">
        <v>16</v>
      </c>
      <c r="C23" t="s">
        <v>2</v>
      </c>
      <c r="D23" t="s">
        <v>366</v>
      </c>
      <c r="G23">
        <f>_xll.RtGet("IDN",D23,"PRIMACT_1")</f>
        <v>0.23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si="2"/>
        <v>DKK</v>
      </c>
      <c r="N23" s="12">
        <v>0</v>
      </c>
      <c r="O23" s="16">
        <f>_xll.RHistory(D23,".Timestamp;.Close","START:"&amp;$O$3&amp;" NBROWS:1 INTERVAL:1D",,"SORT:ASC TSREPEAT:NO")</f>
        <v>34988</v>
      </c>
      <c r="P23">
        <v>5.8479999999999999</v>
      </c>
      <c r="S23" s="16"/>
    </row>
    <row r="24" spans="2:19" x14ac:dyDescent="0.25">
      <c r="B24" s="12">
        <v>1</v>
      </c>
      <c r="C24" t="s">
        <v>33</v>
      </c>
      <c r="D24" t="s">
        <v>332</v>
      </c>
      <c r="E24">
        <f>_xll.RtGet("IDN",D24,"BID")</f>
        <v>-0.15</v>
      </c>
      <c r="F24">
        <f>_xll.RtGet("IDN",D24,"ASK")</f>
        <v>-0.13</v>
      </c>
      <c r="G24">
        <f t="shared" ref="G24" si="3">AVERAGE(E24:F24)</f>
        <v>-0.14000000000000001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ref="M24" si="4">B$2</f>
        <v>DKK</v>
      </c>
      <c r="N24" s="12" t="s">
        <v>7</v>
      </c>
      <c r="O24" s="16">
        <f>_xll.RHistory(D24,".Timestamp;.Close","START:"&amp;$O$3&amp;" NBROWS:1 INTERVAL:1D",,"SORT:ASC TSREPEAT:NO")</f>
        <v>36322</v>
      </c>
      <c r="P24">
        <v>3.11</v>
      </c>
      <c r="R24" t="str">
        <f>_xll.RtGet("IDN",D24,"GV3_TEXT")</f>
        <v>150620</v>
      </c>
      <c r="S24" s="16">
        <f t="shared" ref="S24:S39" si="5">DATE(RIGHT(R24,2)+100,MID(R24,3,2)+LEFT(N24,1),LEFT(R24,2))</f>
        <v>44089</v>
      </c>
    </row>
    <row r="25" spans="2:19" x14ac:dyDescent="0.25">
      <c r="B25" s="12">
        <v>2</v>
      </c>
      <c r="C25" t="s">
        <v>33</v>
      </c>
      <c r="D25" t="s">
        <v>333</v>
      </c>
      <c r="E25">
        <f>_xll.RtGet("IDN",D25,"BID")</f>
        <v>-0.19</v>
      </c>
      <c r="F25">
        <f>_xll.RtGet("IDN",D25,"ASK")</f>
        <v>-0.17</v>
      </c>
      <c r="G25">
        <f t="shared" ref="G25:G39" si="6">AVERAGE(E25:F25)</f>
        <v>-0.18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ref="M25:M39" si="7">B$2</f>
        <v>DKK</v>
      </c>
      <c r="N25" s="12" t="s">
        <v>7</v>
      </c>
      <c r="O25" s="16">
        <f>_xll.RHistory(D25,".Timestamp;.Close","START:"&amp;$O$3&amp;" NBROWS:1 INTERVAL:1D",,"SORT:ASC TSREPEAT:NO")</f>
        <v>36322</v>
      </c>
      <c r="P25">
        <v>3.21</v>
      </c>
      <c r="R25" t="str">
        <f>_xll.RtGet("IDN",D25,"GV3_TEXT")</f>
        <v>140920</v>
      </c>
      <c r="S25" s="16">
        <f t="shared" si="5"/>
        <v>44179</v>
      </c>
    </row>
    <row r="26" spans="2:19" x14ac:dyDescent="0.25">
      <c r="B26" s="12">
        <v>3</v>
      </c>
      <c r="C26" t="s">
        <v>33</v>
      </c>
      <c r="D26" t="s">
        <v>334</v>
      </c>
      <c r="E26">
        <f>_xll.RtGet("IDN",D26,"BID")</f>
        <v>-0.22</v>
      </c>
      <c r="F26">
        <f>_xll.RtGet("IDN",D26,"ASK")</f>
        <v>-0.2</v>
      </c>
      <c r="G26">
        <f t="shared" si="6"/>
        <v>-0.21000000000000002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 t="shared" si="7"/>
        <v>DKK</v>
      </c>
      <c r="N26" s="12" t="s">
        <v>7</v>
      </c>
      <c r="O26" s="16">
        <f>_xll.RHistory(D26,".Timestamp;.Close","START:"&amp;$O$3&amp;" NBROWS:1 INTERVAL:1D",,"SORT:ASC TSREPEAT:NO")</f>
        <v>36322</v>
      </c>
      <c r="P26">
        <v>3.47</v>
      </c>
      <c r="R26" t="str">
        <f>_xll.RtGet("IDN",D26,"GV3_TEXT")</f>
        <v>141220</v>
      </c>
      <c r="S26" s="16">
        <f t="shared" si="5"/>
        <v>44269</v>
      </c>
    </row>
    <row r="27" spans="2:19" x14ac:dyDescent="0.25">
      <c r="B27" s="12">
        <v>4</v>
      </c>
      <c r="C27" t="s">
        <v>33</v>
      </c>
      <c r="D27" t="s">
        <v>335</v>
      </c>
      <c r="E27">
        <f>_xll.RtGet("IDN",D27,"BID")</f>
        <v>-0.22</v>
      </c>
      <c r="F27">
        <f>_xll.RtGet("IDN",D27,"ASK")</f>
        <v>-0.2</v>
      </c>
      <c r="G27">
        <f t="shared" si="6"/>
        <v>-0.21000000000000002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si="7"/>
        <v>DKK</v>
      </c>
      <c r="N27" s="12" t="s">
        <v>7</v>
      </c>
      <c r="O27" s="16">
        <f>_xll.RHistory(D27,".Timestamp;.Close","START:"&amp;$O$3&amp;" NBROWS:1 INTERVAL:1D",,"SORT:ASC TSREPEAT:NO")</f>
        <v>36322</v>
      </c>
      <c r="P27">
        <v>3.48</v>
      </c>
      <c r="R27" t="str">
        <f>_xll.RtGet("IDN",D27,"GV3_TEXT")</f>
        <v>150321</v>
      </c>
      <c r="S27" s="16">
        <f t="shared" si="5"/>
        <v>44362</v>
      </c>
    </row>
    <row r="28" spans="2:19" x14ac:dyDescent="0.25">
      <c r="B28" s="12">
        <v>5</v>
      </c>
      <c r="C28" t="s">
        <v>33</v>
      </c>
      <c r="D28" t="s">
        <v>336</v>
      </c>
      <c r="E28">
        <f>_xll.RtGet("IDN",D28,"BID")</f>
        <v>-0.21</v>
      </c>
      <c r="F28">
        <f>_xll.RtGet("IDN",D28,"ASK")</f>
        <v>-0.19</v>
      </c>
      <c r="G28">
        <f t="shared" si="6"/>
        <v>-0.2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7"/>
        <v>DKK</v>
      </c>
      <c r="N28" s="12" t="s">
        <v>7</v>
      </c>
      <c r="O28" s="16">
        <f>_xll.RHistory(D28,".Timestamp;.Close","START:"&amp;$O$3&amp;" NBROWS:1 INTERVAL:1D",,"SORT:ASC TSREPEAT:NO")</f>
        <v>36356</v>
      </c>
      <c r="P28">
        <v>4.17</v>
      </c>
      <c r="R28" t="str">
        <f>_xll.RtGet("IDN",D28,"GV3_TEXT")</f>
        <v>140621</v>
      </c>
      <c r="S28" s="16">
        <f t="shared" si="5"/>
        <v>44453</v>
      </c>
    </row>
    <row r="29" spans="2:19" x14ac:dyDescent="0.25">
      <c r="B29" s="12">
        <v>6</v>
      </c>
      <c r="C29" t="s">
        <v>33</v>
      </c>
      <c r="D29" t="s">
        <v>337</v>
      </c>
      <c r="E29">
        <f>_xll.RtGet("IDN",D29,"BID")</f>
        <v>-0.2029</v>
      </c>
      <c r="F29">
        <f>_xll.RtGet("IDN",D29,"ASK")</f>
        <v>-0.1729</v>
      </c>
      <c r="G29">
        <f t="shared" si="6"/>
        <v>-0.18790000000000001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7"/>
        <v>DKK</v>
      </c>
      <c r="N29" s="12" t="s">
        <v>7</v>
      </c>
      <c r="O29" s="16">
        <f>_xll.RHistory(D29,".Timestamp;.Close","START:"&amp;$O$3&amp;" NBROWS:1 INTERVAL:1D",,"SORT:ASC TSREPEAT:NO")</f>
        <v>36356</v>
      </c>
      <c r="P29">
        <v>4.43</v>
      </c>
      <c r="R29" t="str">
        <f>_xll.RtGet("IDN",D29,"GV3_TEXT")</f>
        <v>130921</v>
      </c>
      <c r="S29" s="16">
        <f t="shared" si="5"/>
        <v>44543</v>
      </c>
    </row>
    <row r="30" spans="2:19" x14ac:dyDescent="0.25">
      <c r="B30" s="12">
        <v>7</v>
      </c>
      <c r="C30" t="s">
        <v>33</v>
      </c>
      <c r="D30" t="s">
        <v>338</v>
      </c>
      <c r="E30">
        <f>_xll.RtGet("IDN",D30,"BID")</f>
        <v>-0.1943</v>
      </c>
      <c r="F30">
        <f>_xll.RtGet("IDN",D30,"ASK")</f>
        <v>-0.1643</v>
      </c>
      <c r="G30">
        <f t="shared" si="6"/>
        <v>-0.17930000000000001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7"/>
        <v>DKK</v>
      </c>
      <c r="N30" s="12" t="s">
        <v>7</v>
      </c>
      <c r="O30" s="16">
        <f>_xll.RHistory(D30,".Timestamp;.Close","START:"&amp;$O$3&amp;" NBROWS:1 INTERVAL:1D",,"SORT:ASC TSREPEAT:NO")</f>
        <v>38280</v>
      </c>
      <c r="P30">
        <v>3.02</v>
      </c>
      <c r="R30" t="str">
        <f>_xll.RtGet("IDN",D30,"GV3_TEXT")</f>
        <v>131221</v>
      </c>
      <c r="S30" s="16">
        <f t="shared" si="5"/>
        <v>44633</v>
      </c>
    </row>
    <row r="31" spans="2:19" x14ac:dyDescent="0.25">
      <c r="B31" s="12">
        <v>8</v>
      </c>
      <c r="C31" t="s">
        <v>33</v>
      </c>
      <c r="D31" t="s">
        <v>339</v>
      </c>
      <c r="E31">
        <f>_xll.RtGet("IDN",D31,"BID")</f>
        <v>-0.1855</v>
      </c>
      <c r="F31">
        <f>_xll.RtGet("IDN",D31,"ASK")</f>
        <v>-0.1555</v>
      </c>
      <c r="G31">
        <f t="shared" si="6"/>
        <v>-0.17049999999999998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 t="shared" si="7"/>
        <v>DKK</v>
      </c>
      <c r="N31" s="12" t="s">
        <v>7</v>
      </c>
      <c r="O31" s="16">
        <f>_xll.RHistory(D31,".Timestamp;.Close","START:"&amp;$O$3&amp;" NBROWS:1 INTERVAL:1D",,"SORT:ASC TSREPEAT:NO")</f>
        <v>38280</v>
      </c>
      <c r="P31">
        <v>3.16</v>
      </c>
      <c r="R31" t="str">
        <f>_xll.RtGet("IDN",D31,"GV3_TEXT")</f>
        <v>140322</v>
      </c>
      <c r="S31" s="16">
        <f t="shared" si="5"/>
        <v>44726</v>
      </c>
    </row>
    <row r="32" spans="2:19" x14ac:dyDescent="0.25">
      <c r="B32" s="12">
        <v>9</v>
      </c>
      <c r="C32" t="s">
        <v>33</v>
      </c>
      <c r="D32" t="s">
        <v>340</v>
      </c>
      <c r="E32">
        <f>_xll.RtGet("IDN",D32,"BID")</f>
        <v>-0.17599999999999999</v>
      </c>
      <c r="F32">
        <f>_xll.RtGet("IDN",D32,"ASK")</f>
        <v>-0.14599999999999999</v>
      </c>
      <c r="G32">
        <f t="shared" si="6"/>
        <v>-0.16099999999999998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si="7"/>
        <v>DKK</v>
      </c>
      <c r="N32" s="12" t="s">
        <v>7</v>
      </c>
      <c r="O32" s="16">
        <f>_xll.RHistory(D32,".Timestamp;.Close","START:"&amp;$O$3&amp;" NBROWS:1 INTERVAL:1D",,"SORT:ASC TSREPEAT:NO")</f>
        <v>38280</v>
      </c>
      <c r="P32">
        <v>3.31</v>
      </c>
      <c r="R32" t="str">
        <f>_xll.RtGet("IDN",D32,"GV3_TEXT")</f>
        <v>130622</v>
      </c>
      <c r="S32" s="16">
        <f t="shared" si="5"/>
        <v>44817</v>
      </c>
    </row>
    <row r="33" spans="2:19" x14ac:dyDescent="0.25">
      <c r="B33" s="12">
        <v>10</v>
      </c>
      <c r="C33" t="s">
        <v>33</v>
      </c>
      <c r="D33" t="s">
        <v>341</v>
      </c>
      <c r="E33">
        <f>_xll.RtGet("IDN",D33,"BID")</f>
        <v>-0.1608</v>
      </c>
      <c r="F33">
        <f>_xll.RtGet("IDN",D33,"ASK")</f>
        <v>-0.1308</v>
      </c>
      <c r="G33">
        <f t="shared" si="6"/>
        <v>-0.14579999999999999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7"/>
        <v>DKK</v>
      </c>
      <c r="N33" s="12" t="s">
        <v>7</v>
      </c>
      <c r="O33" s="16">
        <f>_xll.RHistory(D33,".Timestamp;.Close","START:"&amp;$O$3&amp;" NBROWS:1 INTERVAL:1D",,"SORT:ASC TSREPEAT:NO")</f>
        <v>38280</v>
      </c>
      <c r="P33">
        <v>3.42</v>
      </c>
      <c r="R33" t="str">
        <f>_xll.RtGet("IDN",D33,"GV3_TEXT")</f>
        <v>190922</v>
      </c>
      <c r="S33" s="16">
        <f t="shared" si="5"/>
        <v>44914</v>
      </c>
    </row>
    <row r="34" spans="2:19" x14ac:dyDescent="0.25">
      <c r="B34" s="12">
        <v>1</v>
      </c>
      <c r="C34" t="s">
        <v>33</v>
      </c>
      <c r="D34" t="s">
        <v>342</v>
      </c>
      <c r="E34">
        <f>_xll.RtGet("IDN",D34,"BID")</f>
        <v>-2.9700000000000001E-2</v>
      </c>
      <c r="F34">
        <f>_xll.RtGet("IDN",D34,"ASK")</f>
        <v>3.0000000000000003E-4</v>
      </c>
      <c r="G34">
        <f t="shared" si="6"/>
        <v>-1.47E-2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 t="shared" si="7"/>
        <v>DKK</v>
      </c>
      <c r="N34" s="12" t="s">
        <v>10</v>
      </c>
      <c r="O34" s="16">
        <f>_xll.RHistory(D34,".Timestamp;.Close","START:"&amp;$O$3&amp;" NBROWS:1 INTERVAL:1D",,"SORT:ASC TSREPEAT:NO")</f>
        <v>36322</v>
      </c>
      <c r="P34">
        <v>3.32</v>
      </c>
      <c r="R34" t="str">
        <f>_xll.RtGet("IDN",D34,"GV3_TEXT")</f>
        <v>150620</v>
      </c>
      <c r="S34" s="16">
        <f t="shared" si="5"/>
        <v>44180</v>
      </c>
    </row>
    <row r="35" spans="2:19" x14ac:dyDescent="0.25">
      <c r="B35" s="12">
        <v>2</v>
      </c>
      <c r="C35" t="s">
        <v>33</v>
      </c>
      <c r="D35" t="s">
        <v>343</v>
      </c>
      <c r="E35">
        <f>_xll.RtGet("IDN",D35,"BID")</f>
        <v>-6.3300000000000009E-2</v>
      </c>
      <c r="F35">
        <f>_xll.RtGet("IDN",D35,"ASK")</f>
        <v>-3.3300000000000003E-2</v>
      </c>
      <c r="G35">
        <f t="shared" si="6"/>
        <v>-4.830000000000001E-2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si="7"/>
        <v>DKK</v>
      </c>
      <c r="N35" s="12" t="s">
        <v>10</v>
      </c>
      <c r="O35" s="16">
        <f>_xll.RHistory(D35,".Timestamp;.Close","START:"&amp;$O$3&amp;" NBROWS:1 INTERVAL:1D",,"SORT:ASC TSREPEAT:NO")</f>
        <v>36322</v>
      </c>
      <c r="P35">
        <v>3.49</v>
      </c>
      <c r="R35" t="str">
        <f>_xll.RtGet("IDN",D35,"GV3_TEXT")</f>
        <v>140920</v>
      </c>
      <c r="S35" s="16">
        <f t="shared" si="5"/>
        <v>44269</v>
      </c>
    </row>
    <row r="36" spans="2:19" x14ac:dyDescent="0.25">
      <c r="B36" s="12">
        <v>3</v>
      </c>
      <c r="C36" t="s">
        <v>33</v>
      </c>
      <c r="D36" t="s">
        <v>344</v>
      </c>
      <c r="E36">
        <f>_xll.RtGet("IDN",D36,"BID")</f>
        <v>-7.8200000000000006E-2</v>
      </c>
      <c r="F36">
        <f>_xll.RtGet("IDN",D36,"ASK")</f>
        <v>-4.82E-2</v>
      </c>
      <c r="G36">
        <f t="shared" si="6"/>
        <v>-6.3200000000000006E-2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7"/>
        <v>DKK</v>
      </c>
      <c r="N36" s="12" t="s">
        <v>10</v>
      </c>
      <c r="O36" s="16">
        <f>_xll.RHistory(D36,".Timestamp;.Close","START:"&amp;$O$3&amp;" NBROWS:1 INTERVAL:1D",,"SORT:ASC TSREPEAT:NO")</f>
        <v>36322</v>
      </c>
      <c r="P36">
        <v>3.6</v>
      </c>
      <c r="R36" t="str">
        <f>_xll.RtGet("IDN",D36,"GV3_TEXT")</f>
        <v>141220</v>
      </c>
      <c r="S36" s="16">
        <f t="shared" si="5"/>
        <v>44361</v>
      </c>
    </row>
    <row r="37" spans="2:19" x14ac:dyDescent="0.25">
      <c r="B37" s="12">
        <v>4</v>
      </c>
      <c r="C37" t="s">
        <v>33</v>
      </c>
      <c r="D37" t="s">
        <v>345</v>
      </c>
      <c r="E37">
        <f>_xll.RtGet("IDN",D37,"BID")</f>
        <v>-7.5900000000000009E-2</v>
      </c>
      <c r="F37">
        <f>_xll.RtGet("IDN",D37,"ASK")</f>
        <v>-4.5900000000000003E-2</v>
      </c>
      <c r="G37">
        <f t="shared" si="6"/>
        <v>-6.090000000000001E-2</v>
      </c>
      <c r="H37">
        <v>1</v>
      </c>
      <c r="I37">
        <v>1</v>
      </c>
      <c r="J37">
        <v>1</v>
      </c>
      <c r="K37">
        <v>1</v>
      </c>
      <c r="L37" t="s">
        <v>62</v>
      </c>
      <c r="M37" t="str">
        <f t="shared" si="7"/>
        <v>DKK</v>
      </c>
      <c r="N37" s="12" t="s">
        <v>10</v>
      </c>
      <c r="O37" s="16">
        <f>_xll.RHistory(D37,".Timestamp;.Close","START:"&amp;$O$3&amp;" NBROWS:1 INTERVAL:1D",,"SORT:ASC TSREPEAT:NO")</f>
        <v>36322</v>
      </c>
      <c r="P37">
        <v>3.75</v>
      </c>
      <c r="R37" t="str">
        <f>_xll.RtGet("IDN",D37,"GV3_TEXT")</f>
        <v>150321</v>
      </c>
      <c r="S37" s="16">
        <f t="shared" si="5"/>
        <v>44454</v>
      </c>
    </row>
    <row r="38" spans="2:19" x14ac:dyDescent="0.25">
      <c r="B38" s="12">
        <v>5</v>
      </c>
      <c r="C38" t="s">
        <v>33</v>
      </c>
      <c r="D38" t="s">
        <v>346</v>
      </c>
      <c r="E38">
        <f>_xll.RtGet("IDN",D38,"BID")</f>
        <v>-6.4899999999999999E-2</v>
      </c>
      <c r="F38">
        <f>_xll.RtGet("IDN",D38,"ASK")</f>
        <v>-3.49E-2</v>
      </c>
      <c r="G38">
        <f t="shared" si="6"/>
        <v>-4.99E-2</v>
      </c>
      <c r="H38">
        <v>1</v>
      </c>
      <c r="I38">
        <v>1</v>
      </c>
      <c r="J38">
        <v>1</v>
      </c>
      <c r="K38">
        <v>1</v>
      </c>
      <c r="L38" t="s">
        <v>62</v>
      </c>
      <c r="M38" t="str">
        <f t="shared" si="7"/>
        <v>DKK</v>
      </c>
      <c r="N38" s="12" t="s">
        <v>10</v>
      </c>
      <c r="O38" s="16">
        <f>_xll.RHistory(D38,".Timestamp;.Close","START:"&amp;$O$3&amp;" NBROWS:1 INTERVAL:1D",,"SORT:ASC TSREPEAT:NO")</f>
        <v>36356</v>
      </c>
      <c r="P38">
        <v>4.33</v>
      </c>
      <c r="R38" t="str">
        <f>_xll.RtGet("IDN",D38,"GV3_TEXT")</f>
        <v>140621</v>
      </c>
      <c r="S38" s="16">
        <f t="shared" si="5"/>
        <v>44544</v>
      </c>
    </row>
    <row r="39" spans="2:19" x14ac:dyDescent="0.25">
      <c r="B39" s="12">
        <v>6</v>
      </c>
      <c r="C39" t="s">
        <v>33</v>
      </c>
      <c r="D39" t="s">
        <v>347</v>
      </c>
      <c r="E39">
        <f>_xll.RtGet("IDN",D39,"BID")</f>
        <v>-5.4600000000000003E-2</v>
      </c>
      <c r="F39">
        <f>_xll.RtGet("IDN",D39,"ASK")</f>
        <v>-2.46E-2</v>
      </c>
      <c r="G39">
        <f t="shared" si="6"/>
        <v>-3.9600000000000003E-2</v>
      </c>
      <c r="H39">
        <v>1</v>
      </c>
      <c r="I39">
        <v>1</v>
      </c>
      <c r="J39">
        <v>1</v>
      </c>
      <c r="K39">
        <v>1</v>
      </c>
      <c r="L39" t="s">
        <v>62</v>
      </c>
      <c r="M39" t="str">
        <f t="shared" si="7"/>
        <v>DKK</v>
      </c>
      <c r="N39" s="12" t="s">
        <v>10</v>
      </c>
      <c r="O39" s="16">
        <f>_xll.RHistory(D39,".Timestamp;.Close","START:"&amp;$O$3&amp;" NBROWS:1 INTERVAL:1D",,"SORT:ASC TSREPEAT:NO")</f>
        <v>36356</v>
      </c>
      <c r="P39">
        <v>4.55</v>
      </c>
      <c r="R39" t="str">
        <f>_xll.RtGet("IDN",D39,"GV3_TEXT")</f>
        <v>130921</v>
      </c>
      <c r="S39" s="16">
        <f t="shared" si="5"/>
        <v>44633</v>
      </c>
    </row>
    <row r="40" spans="2:19" x14ac:dyDescent="0.25">
      <c r="B40" s="12" t="s">
        <v>16</v>
      </c>
      <c r="C40" t="s">
        <v>3</v>
      </c>
      <c r="D40" t="s">
        <v>521</v>
      </c>
      <c r="E40">
        <f>_xll.RtGet("IDN",D40,"BID")</f>
        <v>-3.3800000000000004E-2</v>
      </c>
      <c r="F40">
        <f>_xll.RtGet("IDN",D40,"ASK")</f>
        <v>-3.8E-3</v>
      </c>
      <c r="G40">
        <f t="shared" ref="G40:G54" si="8">AVERAGE(E40:F40)</f>
        <v>-1.8800000000000001E-2</v>
      </c>
      <c r="H40">
        <v>1</v>
      </c>
      <c r="I40">
        <v>1</v>
      </c>
      <c r="J40">
        <v>1</v>
      </c>
      <c r="K40">
        <v>1</v>
      </c>
      <c r="L40" t="s">
        <v>62</v>
      </c>
      <c r="M40" t="str">
        <f t="shared" ref="M40:M54" si="9">B$2</f>
        <v>DKK</v>
      </c>
      <c r="N40" s="12" t="s">
        <v>10</v>
      </c>
      <c r="O40" s="16">
        <f>_xll.RHistory(D40,".Timestamp;.Close","START:"&amp;$O$3&amp;" NBROWS:1 INTERVAL:1D",,"SORT:ASC TSREPEAT:NO")</f>
        <v>35655</v>
      </c>
      <c r="P40">
        <v>4.1399999999999997</v>
      </c>
    </row>
    <row r="41" spans="2:19" x14ac:dyDescent="0.25">
      <c r="B41" s="12" t="s">
        <v>17</v>
      </c>
      <c r="C41" t="s">
        <v>3</v>
      </c>
      <c r="D41" t="s">
        <v>522</v>
      </c>
      <c r="E41">
        <f>_xll.RtGet("IDN",D41,"BID")</f>
        <v>-3.7200000000000004E-2</v>
      </c>
      <c r="F41">
        <f>_xll.RtGet("IDN",D41,"ASK")</f>
        <v>-7.2000000000000007E-3</v>
      </c>
      <c r="G41">
        <f t="shared" si="8"/>
        <v>-2.2200000000000001E-2</v>
      </c>
      <c r="H41">
        <v>1</v>
      </c>
      <c r="I41">
        <v>1</v>
      </c>
      <c r="J41">
        <v>1</v>
      </c>
      <c r="K41">
        <v>1</v>
      </c>
      <c r="L41" t="s">
        <v>62</v>
      </c>
      <c r="M41" t="str">
        <f t="shared" si="9"/>
        <v>DKK</v>
      </c>
      <c r="N41" s="12" t="s">
        <v>10</v>
      </c>
      <c r="O41" s="16">
        <f>_xll.RHistory(D41,".Timestamp;.Close","START:"&amp;$O$3&amp;" NBROWS:1 INTERVAL:1D",,"SORT:ASC TSREPEAT:NO")</f>
        <v>34001</v>
      </c>
      <c r="P41">
        <v>9.4499999999999993</v>
      </c>
    </row>
    <row r="42" spans="2:19" x14ac:dyDescent="0.25">
      <c r="B42" s="12" t="s">
        <v>18</v>
      </c>
      <c r="C42" t="s">
        <v>3</v>
      </c>
      <c r="D42" t="s">
        <v>523</v>
      </c>
      <c r="E42">
        <f>_xll.RtGet("IDN",D42,"BID")</f>
        <v>-2.9400000000000003E-2</v>
      </c>
      <c r="F42">
        <f>_xll.RtGet("IDN",D42,"ASK")</f>
        <v>6.0000000000000006E-4</v>
      </c>
      <c r="G42">
        <f t="shared" si="8"/>
        <v>-1.4400000000000001E-2</v>
      </c>
      <c r="H42">
        <v>1</v>
      </c>
      <c r="I42">
        <v>1</v>
      </c>
      <c r="J42">
        <v>1</v>
      </c>
      <c r="K42">
        <v>1</v>
      </c>
      <c r="L42" t="s">
        <v>62</v>
      </c>
      <c r="M42" t="str">
        <f t="shared" si="9"/>
        <v>DKK</v>
      </c>
      <c r="N42" s="12" t="s">
        <v>10</v>
      </c>
      <c r="O42" s="16">
        <f>_xll.RHistory(D42,".Timestamp;.Close","START:"&amp;$O$3&amp;" NBROWS:1 INTERVAL:1D",,"SORT:ASC TSREPEAT:NO")</f>
        <v>34001</v>
      </c>
      <c r="P42">
        <v>9.3000000000000007</v>
      </c>
    </row>
    <row r="43" spans="2:19" x14ac:dyDescent="0.25">
      <c r="B43" s="12" t="s">
        <v>19</v>
      </c>
      <c r="C43" t="s">
        <v>3</v>
      </c>
      <c r="D43" t="s">
        <v>524</v>
      </c>
      <c r="E43">
        <f>_xll.RtGet("IDN",D43,"BID")</f>
        <v>1.1000000000000001E-3</v>
      </c>
      <c r="F43">
        <f>_xll.RtGet("IDN",D43,"ASK")</f>
        <v>3.1100000000000003E-2</v>
      </c>
      <c r="G43">
        <f t="shared" si="8"/>
        <v>1.61E-2</v>
      </c>
      <c r="H43">
        <v>1</v>
      </c>
      <c r="I43">
        <v>1</v>
      </c>
      <c r="J43">
        <v>1</v>
      </c>
      <c r="K43">
        <v>1</v>
      </c>
      <c r="L43" t="s">
        <v>62</v>
      </c>
      <c r="M43" t="str">
        <f t="shared" si="9"/>
        <v>DKK</v>
      </c>
      <c r="N43" s="12" t="s">
        <v>10</v>
      </c>
      <c r="O43" s="16">
        <f>_xll.RHistory(D43,".Timestamp;.Close","START:"&amp;$O$3&amp;" NBROWS:1 INTERVAL:1D",,"SORT:ASC TSREPEAT:NO")</f>
        <v>34001</v>
      </c>
      <c r="P43">
        <v>8.9499999999999993</v>
      </c>
    </row>
    <row r="44" spans="2:19" x14ac:dyDescent="0.25">
      <c r="B44" s="12" t="s">
        <v>20</v>
      </c>
      <c r="C44" t="s">
        <v>3</v>
      </c>
      <c r="D44" t="s">
        <v>525</v>
      </c>
      <c r="E44">
        <f>_xll.RtGet("IDN",D44,"BID")</f>
        <v>3.61E-2</v>
      </c>
      <c r="F44">
        <f>_xll.RtGet("IDN",D44,"ASK")</f>
        <v>6.6100000000000006E-2</v>
      </c>
      <c r="G44">
        <f t="shared" si="8"/>
        <v>5.1100000000000007E-2</v>
      </c>
      <c r="H44">
        <v>1</v>
      </c>
      <c r="I44">
        <v>1</v>
      </c>
      <c r="J44">
        <v>1</v>
      </c>
      <c r="K44">
        <v>1</v>
      </c>
      <c r="L44" t="s">
        <v>62</v>
      </c>
      <c r="M44" t="str">
        <f t="shared" si="9"/>
        <v>DKK</v>
      </c>
      <c r="N44" s="12" t="s">
        <v>10</v>
      </c>
      <c r="O44" s="16">
        <f>_xll.RHistory(D44,".Timestamp;.Close","START:"&amp;$O$3&amp;" NBROWS:1 INTERVAL:1D",,"SORT:ASC TSREPEAT:NO")</f>
        <v>34001</v>
      </c>
      <c r="P44">
        <v>8.8000000000000007</v>
      </c>
    </row>
    <row r="45" spans="2:19" x14ac:dyDescent="0.25">
      <c r="B45" s="12" t="s">
        <v>21</v>
      </c>
      <c r="C45" t="s">
        <v>3</v>
      </c>
      <c r="D45" t="s">
        <v>526</v>
      </c>
      <c r="E45">
        <f>_xll.RtGet("IDN",D45,"BID")</f>
        <v>6.6600000000000006E-2</v>
      </c>
      <c r="F45">
        <f>_xll.RtGet("IDN",D45,"ASK")</f>
        <v>9.6600000000000005E-2</v>
      </c>
      <c r="G45">
        <f t="shared" si="8"/>
        <v>8.1600000000000006E-2</v>
      </c>
      <c r="H45">
        <v>1</v>
      </c>
      <c r="I45">
        <v>1</v>
      </c>
      <c r="J45">
        <v>1</v>
      </c>
      <c r="K45">
        <v>1</v>
      </c>
      <c r="L45" t="s">
        <v>62</v>
      </c>
      <c r="M45" t="str">
        <f t="shared" si="9"/>
        <v>DKK</v>
      </c>
      <c r="N45" s="12" t="s">
        <v>10</v>
      </c>
      <c r="O45" s="16">
        <f>_xll.RHistory(D45,".Timestamp;.Close","START:"&amp;$O$3&amp;" NBROWS:1 INTERVAL:1D",,"SORT:ASC TSREPEAT:NO")</f>
        <v>34837</v>
      </c>
      <c r="P45">
        <v>8.06</v>
      </c>
    </row>
    <row r="46" spans="2:19" x14ac:dyDescent="0.25">
      <c r="B46" s="12" t="s">
        <v>22</v>
      </c>
      <c r="C46" t="s">
        <v>3</v>
      </c>
      <c r="D46" t="s">
        <v>527</v>
      </c>
      <c r="E46">
        <f>_xll.RtGet("IDN",D46,"BID")</f>
        <v>0.1032</v>
      </c>
      <c r="F46">
        <f>_xll.RtGet("IDN",D46,"ASK")</f>
        <v>0.13320000000000001</v>
      </c>
      <c r="G46">
        <f t="shared" si="8"/>
        <v>0.1182</v>
      </c>
      <c r="H46">
        <v>1</v>
      </c>
      <c r="I46">
        <v>1</v>
      </c>
      <c r="J46">
        <v>1</v>
      </c>
      <c r="K46">
        <v>1</v>
      </c>
      <c r="L46" t="s">
        <v>62</v>
      </c>
      <c r="M46" t="str">
        <f t="shared" si="9"/>
        <v>DKK</v>
      </c>
      <c r="N46" s="12" t="s">
        <v>10</v>
      </c>
      <c r="O46" s="16">
        <f>_xll.RHistory(D46,".Timestamp;.Close","START:"&amp;$O$3&amp;" NBROWS:1 INTERVAL:1D",,"SORT:ASC TSREPEAT:NO")</f>
        <v>34001</v>
      </c>
      <c r="P46">
        <v>8.65</v>
      </c>
    </row>
    <row r="47" spans="2:19" x14ac:dyDescent="0.25">
      <c r="B47" s="12" t="s">
        <v>23</v>
      </c>
      <c r="C47" t="s">
        <v>3</v>
      </c>
      <c r="D47" t="s">
        <v>528</v>
      </c>
      <c r="E47">
        <f>_xll.RtGet("IDN",D47,"BID")</f>
        <v>0.13780000000000001</v>
      </c>
      <c r="F47">
        <f>_xll.RtGet("IDN",D47,"ASK")</f>
        <v>0.1678</v>
      </c>
      <c r="G47">
        <f t="shared" si="8"/>
        <v>0.15279999999999999</v>
      </c>
      <c r="H47">
        <v>1</v>
      </c>
      <c r="I47">
        <v>1</v>
      </c>
      <c r="J47">
        <v>1</v>
      </c>
      <c r="K47">
        <v>1</v>
      </c>
      <c r="L47" t="s">
        <v>62</v>
      </c>
      <c r="M47" t="str">
        <f t="shared" si="9"/>
        <v>DKK</v>
      </c>
      <c r="N47" s="12" t="s">
        <v>10</v>
      </c>
      <c r="O47" s="16">
        <f>_xll.RHistory(D47,".Timestamp;.Close","START:"&amp;$O$3&amp;" NBROWS:1 INTERVAL:1D",,"SORT:ASC TSREPEAT:NO")</f>
        <v>35102</v>
      </c>
      <c r="P47">
        <v>7.1</v>
      </c>
    </row>
    <row r="48" spans="2:19" x14ac:dyDescent="0.25">
      <c r="B48" s="12" t="s">
        <v>24</v>
      </c>
      <c r="C48" t="s">
        <v>3</v>
      </c>
      <c r="D48" t="s">
        <v>529</v>
      </c>
      <c r="E48">
        <f>_xll.RtGet("IDN",D48,"BID")</f>
        <v>0.1757</v>
      </c>
      <c r="F48">
        <f>_xll.RtGet("IDN",D48,"ASK")</f>
        <v>0.20570000000000002</v>
      </c>
      <c r="G48">
        <f t="shared" si="8"/>
        <v>0.19070000000000001</v>
      </c>
      <c r="H48">
        <v>1</v>
      </c>
      <c r="I48">
        <v>1</v>
      </c>
      <c r="J48">
        <v>1</v>
      </c>
      <c r="K48">
        <v>1</v>
      </c>
      <c r="L48" t="s">
        <v>62</v>
      </c>
      <c r="M48" t="str">
        <f t="shared" si="9"/>
        <v>DKK</v>
      </c>
      <c r="N48" s="12" t="s">
        <v>10</v>
      </c>
      <c r="O48" s="16">
        <f>_xll.RHistory(D48,".Timestamp;.Close","START:"&amp;$O$3&amp;" NBROWS:1 INTERVAL:1D",,"SORT:ASC TSREPEAT:NO")</f>
        <v>35102</v>
      </c>
      <c r="P48">
        <v>7.27</v>
      </c>
    </row>
    <row r="49" spans="2:16" x14ac:dyDescent="0.25">
      <c r="B49" s="12" t="s">
        <v>25</v>
      </c>
      <c r="C49" t="s">
        <v>3</v>
      </c>
      <c r="D49" t="s">
        <v>530</v>
      </c>
      <c r="E49">
        <f>_xll.RtGet("IDN",D49,"BID")</f>
        <v>0.20880000000000001</v>
      </c>
      <c r="F49">
        <f>_xll.RtGet("IDN",D49,"ASK")</f>
        <v>0.23880000000000001</v>
      </c>
      <c r="G49">
        <f t="shared" si="8"/>
        <v>0.2238</v>
      </c>
      <c r="H49">
        <v>1</v>
      </c>
      <c r="I49">
        <v>1</v>
      </c>
      <c r="J49">
        <v>1</v>
      </c>
      <c r="K49">
        <v>1</v>
      </c>
      <c r="L49" t="s">
        <v>62</v>
      </c>
      <c r="M49" t="str">
        <f t="shared" si="9"/>
        <v>DKK</v>
      </c>
      <c r="N49" s="12" t="s">
        <v>10</v>
      </c>
      <c r="O49" s="16">
        <f>_xll.RHistory(D49,".Timestamp;.Close","START:"&amp;$O$3&amp;" NBROWS:1 INTERVAL:1D",,"SORT:ASC TSREPEAT:NO")</f>
        <v>34001</v>
      </c>
      <c r="P49">
        <v>8.5500000000000007</v>
      </c>
    </row>
    <row r="50" spans="2:16" x14ac:dyDescent="0.25">
      <c r="B50" s="12" t="s">
        <v>26</v>
      </c>
      <c r="C50" t="s">
        <v>3</v>
      </c>
      <c r="D50" t="s">
        <v>531</v>
      </c>
      <c r="E50">
        <f>_xll.RtGet("IDN",D50,"BID")</f>
        <v>0.2495</v>
      </c>
      <c r="F50">
        <f>_xll.RtGet("IDN",D50,"ASK")</f>
        <v>0.28950000000000004</v>
      </c>
      <c r="G50">
        <f t="shared" si="8"/>
        <v>0.26950000000000002</v>
      </c>
      <c r="H50">
        <v>1</v>
      </c>
      <c r="I50">
        <v>1</v>
      </c>
      <c r="J50">
        <v>1</v>
      </c>
      <c r="K50">
        <v>1</v>
      </c>
      <c r="L50" t="s">
        <v>62</v>
      </c>
      <c r="M50" t="str">
        <f t="shared" si="9"/>
        <v>DKK</v>
      </c>
      <c r="N50" s="12" t="s">
        <v>10</v>
      </c>
      <c r="O50" s="16">
        <f>_xll.RHistory(D50,".Timestamp;.Close","START:"&amp;$O$3&amp;" NBROWS:1 INTERVAL:1D",,"SORT:ASC TSREPEAT:NO")</f>
        <v>39703</v>
      </c>
      <c r="P50">
        <v>4.9169999999999998</v>
      </c>
    </row>
    <row r="51" spans="2:16" x14ac:dyDescent="0.25">
      <c r="B51" s="12" t="s">
        <v>27</v>
      </c>
      <c r="C51" t="s">
        <v>3</v>
      </c>
      <c r="D51" t="s">
        <v>532</v>
      </c>
      <c r="E51">
        <f>_xll.RtGet("IDN",D51,"BID")</f>
        <v>0.32070000000000004</v>
      </c>
      <c r="F51">
        <f>_xll.RtGet("IDN",D51,"ASK")</f>
        <v>0.36070000000000002</v>
      </c>
      <c r="G51">
        <f t="shared" si="8"/>
        <v>0.3407</v>
      </c>
      <c r="H51">
        <v>1</v>
      </c>
      <c r="I51">
        <v>1</v>
      </c>
      <c r="J51">
        <v>1</v>
      </c>
      <c r="K51">
        <v>1</v>
      </c>
      <c r="L51" t="s">
        <v>62</v>
      </c>
      <c r="M51" t="str">
        <f t="shared" si="9"/>
        <v>DKK</v>
      </c>
      <c r="N51" s="12" t="s">
        <v>10</v>
      </c>
      <c r="O51" s="16">
        <f>_xll.RHistory(D51,".Timestamp;.Close","START:"&amp;$O$3&amp;" NBROWS:1 INTERVAL:1D",,"SORT:ASC TSREPEAT:NO")</f>
        <v>39542</v>
      </c>
      <c r="P51">
        <v>4.7300000000000004</v>
      </c>
    </row>
    <row r="52" spans="2:16" x14ac:dyDescent="0.25">
      <c r="B52" s="12" t="s">
        <v>28</v>
      </c>
      <c r="C52" t="s">
        <v>3</v>
      </c>
      <c r="D52" t="s">
        <v>533</v>
      </c>
      <c r="E52">
        <f>_xll.RtGet("IDN",D52,"BID")</f>
        <v>0.34150000000000003</v>
      </c>
      <c r="F52">
        <f>_xll.RtGet("IDN",D52,"ASK")</f>
        <v>0.38150000000000001</v>
      </c>
      <c r="G52">
        <f t="shared" si="8"/>
        <v>0.36150000000000004</v>
      </c>
      <c r="H52">
        <v>1</v>
      </c>
      <c r="I52">
        <v>1</v>
      </c>
      <c r="J52">
        <v>1</v>
      </c>
      <c r="K52">
        <v>1</v>
      </c>
      <c r="L52" t="s">
        <v>62</v>
      </c>
      <c r="M52" t="str">
        <f t="shared" si="9"/>
        <v>DKK</v>
      </c>
      <c r="N52" s="12" t="s">
        <v>10</v>
      </c>
      <c r="O52" s="16">
        <f>_xll.RHistory(D52,".Timestamp;.Close","START:"&amp;$O$3&amp;" NBROWS:1 INTERVAL:1D",,"SORT:ASC TSREPEAT:NO")</f>
        <v>40164</v>
      </c>
      <c r="P52">
        <v>3.9449999999999998</v>
      </c>
    </row>
    <row r="53" spans="2:16" x14ac:dyDescent="0.25">
      <c r="B53" s="12" t="s">
        <v>29</v>
      </c>
      <c r="C53" t="s">
        <v>3</v>
      </c>
      <c r="D53" t="s">
        <v>534</v>
      </c>
      <c r="E53">
        <f>_xll.RtGet("IDN",D53,"BID")</f>
        <v>0.30020000000000002</v>
      </c>
      <c r="F53">
        <f>_xll.RtGet("IDN",D53,"ASK")</f>
        <v>0.3402</v>
      </c>
      <c r="G53">
        <f t="shared" si="8"/>
        <v>0.32020000000000004</v>
      </c>
      <c r="H53">
        <v>1</v>
      </c>
      <c r="I53">
        <v>1</v>
      </c>
      <c r="J53">
        <v>1</v>
      </c>
      <c r="K53">
        <v>1</v>
      </c>
      <c r="L53" t="s">
        <v>62</v>
      </c>
      <c r="M53" t="str">
        <f t="shared" si="9"/>
        <v>DKK</v>
      </c>
      <c r="N53" s="12" t="s">
        <v>10</v>
      </c>
      <c r="O53" s="16">
        <f>_xll.RHistory(D53,".Timestamp;.Close","START:"&amp;$O$3&amp;" NBROWS:1 INTERVAL:1D",,"SORT:ASC TSREPEAT:NO")</f>
        <v>40164</v>
      </c>
      <c r="P53">
        <v>4.0659999999999998</v>
      </c>
    </row>
    <row r="54" spans="2:16" x14ac:dyDescent="0.25">
      <c r="B54" s="12" t="s">
        <v>30</v>
      </c>
      <c r="C54" t="s">
        <v>3</v>
      </c>
      <c r="D54" t="s">
        <v>535</v>
      </c>
      <c r="E54">
        <f>_xll.RtGet("IDN",D54,"BID")</f>
        <v>0.24390000000000001</v>
      </c>
      <c r="F54">
        <f>_xll.RtGet("IDN",D54,"ASK")</f>
        <v>0.28390000000000004</v>
      </c>
      <c r="G54">
        <f t="shared" si="8"/>
        <v>0.26390000000000002</v>
      </c>
      <c r="H54">
        <v>1</v>
      </c>
      <c r="I54">
        <v>1</v>
      </c>
      <c r="J54">
        <v>1</v>
      </c>
      <c r="K54">
        <v>1</v>
      </c>
      <c r="L54" t="s">
        <v>62</v>
      </c>
      <c r="M54" t="str">
        <f t="shared" si="9"/>
        <v>DKK</v>
      </c>
      <c r="N54" s="12" t="s">
        <v>10</v>
      </c>
      <c r="O54" s="16">
        <f>_xll.RHistory(D54,".Timestamp;.Close","START:"&amp;$O$3&amp;" NBROWS:1 INTERVAL:1D",,"SORT:ASC TSREPEAT:NO")</f>
        <v>40164</v>
      </c>
      <c r="P54">
        <v>3.9729999999999999</v>
      </c>
    </row>
  </sheetData>
  <dataValidations disablePrompts="1" count="1">
    <dataValidation type="list" allowBlank="1" showInputMessage="1" showErrorMessage="1" sqref="L5:L54" xr:uid="{39430AE2-3D7A-472D-B310-6894DA3F9C66}">
      <formula1>"MID,BIDASK"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9" tint="0.39997558519241921"/>
  </sheetPr>
  <dimension ref="B2:S62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5" max="15" width="11.85546875" bestFit="1" customWidth="1"/>
    <col min="19" max="19" width="14" bestFit="1" customWidth="1"/>
  </cols>
  <sheetData>
    <row r="2" spans="2:19" x14ac:dyDescent="0.25">
      <c r="B2" s="1" t="s">
        <v>64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9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2:19" x14ac:dyDescent="0.25">
      <c r="B4" s="7" t="s">
        <v>0</v>
      </c>
      <c r="C4" s="7" t="s">
        <v>51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  <c r="I4" s="7" t="s">
        <v>57</v>
      </c>
      <c r="J4" s="7" t="s">
        <v>58</v>
      </c>
      <c r="K4" s="7" t="s">
        <v>59</v>
      </c>
      <c r="L4" s="7" t="s">
        <v>60</v>
      </c>
      <c r="M4" s="7" t="s">
        <v>61</v>
      </c>
      <c r="N4" s="7" t="s">
        <v>229</v>
      </c>
      <c r="O4" s="7" t="s">
        <v>372</v>
      </c>
      <c r="P4" s="7" t="s">
        <v>370</v>
      </c>
      <c r="Q4" s="22"/>
      <c r="R4" s="7" t="s">
        <v>381</v>
      </c>
      <c r="S4" s="23" t="s">
        <v>718</v>
      </c>
    </row>
    <row r="5" spans="2:19" x14ac:dyDescent="0.25">
      <c r="B5" s="12" t="s">
        <v>65</v>
      </c>
      <c r="C5" t="s">
        <v>1</v>
      </c>
      <c r="D5" t="s">
        <v>536</v>
      </c>
      <c r="E5">
        <f>_xll.RtGet("IDN",D5,"BID")</f>
        <v>6.2E-2</v>
      </c>
      <c r="F5">
        <f>_xll.RtGet("IDN",D5,"ASK")</f>
        <v>8.2000000000000003E-2</v>
      </c>
      <c r="G5">
        <f>AVERAGE(E5:F5)</f>
        <v>7.2000000000000008E-2</v>
      </c>
      <c r="H5">
        <v>1</v>
      </c>
      <c r="I5">
        <v>1</v>
      </c>
      <c r="J5">
        <v>1</v>
      </c>
      <c r="K5">
        <v>1</v>
      </c>
      <c r="L5" t="s">
        <v>62</v>
      </c>
      <c r="M5" t="str">
        <f>B$2</f>
        <v>GBP</v>
      </c>
      <c r="N5" s="12">
        <v>0</v>
      </c>
      <c r="O5" s="16">
        <f>_xll.RHistory(D5,".Timestamp;.Close","START:"&amp;$O$3&amp;" NBROWS:1 INTERVAL:1D",,"SORT:ASC TSREPEAT:NO")</f>
        <v>39322</v>
      </c>
      <c r="P5">
        <v>5.8179999999999996</v>
      </c>
    </row>
    <row r="6" spans="2:19" x14ac:dyDescent="0.25">
      <c r="B6" s="12" t="s">
        <v>66</v>
      </c>
      <c r="C6" t="s">
        <v>1</v>
      </c>
      <c r="D6" t="s">
        <v>537</v>
      </c>
      <c r="E6">
        <f>_xll.RtGet("IDN",D6,"BID")</f>
        <v>6.2E-2</v>
      </c>
      <c r="F6">
        <f>_xll.RtGet("IDN",D6,"ASK")</f>
        <v>8.2000000000000003E-2</v>
      </c>
      <c r="G6">
        <f t="shared" ref="G6:G21" si="0">AVERAGE(E6:F6)</f>
        <v>7.2000000000000008E-2</v>
      </c>
      <c r="H6">
        <v>1</v>
      </c>
      <c r="I6">
        <v>1</v>
      </c>
      <c r="J6">
        <v>1</v>
      </c>
      <c r="K6">
        <v>1</v>
      </c>
      <c r="L6" t="s">
        <v>62</v>
      </c>
      <c r="M6" t="str">
        <f t="shared" ref="M6:M21" si="1">B$2</f>
        <v>GBP</v>
      </c>
      <c r="N6" s="12">
        <v>0</v>
      </c>
      <c r="O6" s="16">
        <f>_xll.RHistory(D6,".Timestamp;.Close","START:"&amp;$O$3&amp;" NBROWS:1 INTERVAL:1D",,"SORT:ASC TSREPEAT:NO")</f>
        <v>41302</v>
      </c>
      <c r="P6">
        <v>0.39600000000000002</v>
      </c>
    </row>
    <row r="7" spans="2:19" x14ac:dyDescent="0.25">
      <c r="B7" s="12" t="s">
        <v>5</v>
      </c>
      <c r="C7" t="s">
        <v>1</v>
      </c>
      <c r="D7" t="s">
        <v>538</v>
      </c>
      <c r="E7">
        <f>_xll.RtGet("IDN",D7,"BID")</f>
        <v>6.0000000000000005E-2</v>
      </c>
      <c r="F7">
        <f>_xll.RtGet("IDN",D7,"ASK")</f>
        <v>9.0000000000000011E-2</v>
      </c>
      <c r="G7">
        <f t="shared" si="0"/>
        <v>7.5000000000000011E-2</v>
      </c>
      <c r="H7">
        <v>1</v>
      </c>
      <c r="I7">
        <v>1</v>
      </c>
      <c r="J7">
        <v>1</v>
      </c>
      <c r="K7">
        <v>1</v>
      </c>
      <c r="L7" t="s">
        <v>62</v>
      </c>
      <c r="M7" t="str">
        <f t="shared" si="1"/>
        <v>GBP</v>
      </c>
      <c r="N7" s="12">
        <v>0</v>
      </c>
      <c r="O7" s="16">
        <f>_xll.RHistory(D7,".Timestamp;.Close","START:"&amp;$O$3&amp;" NBROWS:1 INTERVAL:1D",,"SORT:ASC TSREPEAT:NO")</f>
        <v>39322</v>
      </c>
      <c r="P7">
        <v>5.8490000000000002</v>
      </c>
    </row>
    <row r="8" spans="2:19" x14ac:dyDescent="0.25">
      <c r="B8" s="12" t="s">
        <v>6</v>
      </c>
      <c r="C8" t="s">
        <v>1</v>
      </c>
      <c r="D8" t="s">
        <v>539</v>
      </c>
      <c r="E8">
        <f>_xll.RtGet("IDN",D8,"BID")</f>
        <v>6.2400000000000004E-2</v>
      </c>
      <c r="F8">
        <f>_xll.RtGet("IDN",D8,"ASK")</f>
        <v>8.2400000000000001E-2</v>
      </c>
      <c r="G8">
        <f t="shared" si="0"/>
        <v>7.2400000000000006E-2</v>
      </c>
      <c r="H8">
        <v>1</v>
      </c>
      <c r="I8">
        <v>1</v>
      </c>
      <c r="J8">
        <v>1</v>
      </c>
      <c r="K8">
        <v>1</v>
      </c>
      <c r="L8" t="s">
        <v>62</v>
      </c>
      <c r="M8" t="str">
        <f t="shared" si="1"/>
        <v>GBP</v>
      </c>
      <c r="N8" s="12">
        <v>0</v>
      </c>
      <c r="O8" s="16">
        <f>_xll.RHistory(D8,".Timestamp;.Close","START:"&amp;$O$3&amp;" NBROWS:1 INTERVAL:1D",,"SORT:ASC TSREPEAT:NO")</f>
        <v>39317</v>
      </c>
      <c r="P8">
        <v>5.875</v>
      </c>
    </row>
    <row r="9" spans="2:19" x14ac:dyDescent="0.25">
      <c r="B9" s="12" t="s">
        <v>7</v>
      </c>
      <c r="C9" t="s">
        <v>1</v>
      </c>
      <c r="D9" t="s">
        <v>540</v>
      </c>
      <c r="E9">
        <f>_xll.RtGet("IDN",D9,"BID")</f>
        <v>6.2800000000000009E-2</v>
      </c>
      <c r="F9">
        <f>_xll.RtGet("IDN",D9,"ASK")</f>
        <v>8.2799999999999999E-2</v>
      </c>
      <c r="G9">
        <f t="shared" si="0"/>
        <v>7.2800000000000004E-2</v>
      </c>
      <c r="H9">
        <v>1</v>
      </c>
      <c r="I9">
        <v>1</v>
      </c>
      <c r="J9">
        <v>1</v>
      </c>
      <c r="K9">
        <v>1</v>
      </c>
      <c r="L9" t="s">
        <v>62</v>
      </c>
      <c r="M9" t="str">
        <f t="shared" si="1"/>
        <v>GBP</v>
      </c>
      <c r="N9" s="12">
        <v>0</v>
      </c>
      <c r="O9" s="16">
        <f>_xll.RHistory(D9,".Timestamp;.Close","START:"&amp;$O$3&amp;" NBROWS:1 INTERVAL:1D",,"SORT:ASC TSREPEAT:NO")</f>
        <v>38005</v>
      </c>
      <c r="P9">
        <v>3.91</v>
      </c>
    </row>
    <row r="10" spans="2:19" x14ac:dyDescent="0.25">
      <c r="B10" s="12" t="s">
        <v>8</v>
      </c>
      <c r="C10" t="s">
        <v>1</v>
      </c>
      <c r="D10" t="s">
        <v>541</v>
      </c>
      <c r="E10">
        <f>_xll.RtGet("IDN",D10,"BID")</f>
        <v>6.3100000000000003E-2</v>
      </c>
      <c r="F10">
        <f>_xll.RtGet("IDN",D10,"ASK")</f>
        <v>8.3100000000000007E-2</v>
      </c>
      <c r="G10">
        <f t="shared" si="0"/>
        <v>7.3099999999999998E-2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 t="shared" si="1"/>
        <v>GBP</v>
      </c>
      <c r="N10" s="12">
        <v>0</v>
      </c>
      <c r="O10" s="16">
        <f>_xll.RHistory(D10,".Timestamp;.Close","START:"&amp;$O$3&amp;" NBROWS:1 INTERVAL:1D",,"SORT:ASC TSREPEAT:NO")</f>
        <v>39317</v>
      </c>
      <c r="P10">
        <v>5.8929999999999998</v>
      </c>
    </row>
    <row r="11" spans="2:19" x14ac:dyDescent="0.25">
      <c r="B11" s="12" t="s">
        <v>9</v>
      </c>
      <c r="C11" t="s">
        <v>1</v>
      </c>
      <c r="D11" t="s">
        <v>542</v>
      </c>
      <c r="E11">
        <f>_xll.RtGet("IDN",D11,"BID")</f>
        <v>6.4100000000000004E-2</v>
      </c>
      <c r="F11">
        <f>_xll.RtGet("IDN",D11,"ASK")</f>
        <v>8.4100000000000008E-2</v>
      </c>
      <c r="G11">
        <f t="shared" si="0"/>
        <v>7.4099999999999999E-2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si="1"/>
        <v>GBP</v>
      </c>
      <c r="N11" s="12">
        <v>0</v>
      </c>
      <c r="O11" s="16">
        <f>_xll.RHistory(D11,".Timestamp;.Close","START:"&amp;$O$3&amp;" NBROWS:1 INTERVAL:1D",,"SORT:ASC TSREPEAT:NO")</f>
        <v>39322</v>
      </c>
      <c r="P11">
        <v>5.8879999999999999</v>
      </c>
    </row>
    <row r="12" spans="2:19" x14ac:dyDescent="0.25">
      <c r="B12" s="12" t="s">
        <v>10</v>
      </c>
      <c r="C12" t="s">
        <v>1</v>
      </c>
      <c r="D12" t="s">
        <v>543</v>
      </c>
      <c r="E12">
        <f>_xll.RtGet("IDN",D12,"BID")</f>
        <v>7.1000000000000008E-2</v>
      </c>
      <c r="F12">
        <f>_xll.RtGet("IDN",D12,"ASK")</f>
        <v>8.1000000000000003E-2</v>
      </c>
      <c r="G12">
        <f t="shared" si="0"/>
        <v>7.6000000000000012E-2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1"/>
        <v>GBP</v>
      </c>
      <c r="N12" s="12">
        <v>0</v>
      </c>
      <c r="O12" s="16">
        <f>_xll.RHistory(D12,".Timestamp;.Close","START:"&amp;$O$3&amp;" NBROWS:1 INTERVAL:1D",,"SORT:ASC TSREPEAT:NO")</f>
        <v>39322</v>
      </c>
      <c r="P12">
        <v>5.9</v>
      </c>
    </row>
    <row r="13" spans="2:19" x14ac:dyDescent="0.25">
      <c r="B13" s="12" t="s">
        <v>11</v>
      </c>
      <c r="C13" t="s">
        <v>1</v>
      </c>
      <c r="D13" t="s">
        <v>544</v>
      </c>
      <c r="E13">
        <f>_xll.RtGet("IDN",D13,"BID")</f>
        <v>6.6600000000000006E-2</v>
      </c>
      <c r="F13">
        <f>_xll.RtGet("IDN",D13,"ASK")</f>
        <v>8.660000000000001E-2</v>
      </c>
      <c r="G13">
        <f t="shared" si="0"/>
        <v>7.6600000000000001E-2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1"/>
        <v>GBP</v>
      </c>
      <c r="N13" s="12">
        <v>0</v>
      </c>
      <c r="O13" s="16">
        <f>_xll.RHistory(D13,".Timestamp;.Close","START:"&amp;$O$3&amp;" NBROWS:1 INTERVAL:1D",,"SORT:ASC TSREPEAT:NO")</f>
        <v>39322</v>
      </c>
      <c r="P13">
        <v>5.9130000000000003</v>
      </c>
    </row>
    <row r="14" spans="2:19" x14ac:dyDescent="0.25">
      <c r="B14" s="12" t="s">
        <v>12</v>
      </c>
      <c r="C14" t="s">
        <v>1</v>
      </c>
      <c r="D14" t="s">
        <v>545</v>
      </c>
      <c r="E14">
        <f>_xll.RtGet("IDN",D14,"BID")</f>
        <v>6.8500000000000005E-2</v>
      </c>
      <c r="F14">
        <f>_xll.RtGet("IDN",D14,"ASK")</f>
        <v>8.8500000000000009E-2</v>
      </c>
      <c r="G14">
        <f t="shared" si="0"/>
        <v>7.8500000000000014E-2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1"/>
        <v>GBP</v>
      </c>
      <c r="N14" s="12">
        <v>0</v>
      </c>
      <c r="O14" s="16">
        <f>_xll.RHistory(D14,".Timestamp;.Close","START:"&amp;$O$3&amp;" NBROWS:1 INTERVAL:1D",,"SORT:ASC TSREPEAT:NO")</f>
        <v>39317</v>
      </c>
      <c r="P14">
        <v>6.0449999999999999</v>
      </c>
    </row>
    <row r="15" spans="2:19" x14ac:dyDescent="0.25">
      <c r="B15" s="12" t="s">
        <v>13</v>
      </c>
      <c r="C15" t="s">
        <v>1</v>
      </c>
      <c r="D15" t="s">
        <v>546</v>
      </c>
      <c r="E15">
        <f>_xll.RtGet("IDN",D15,"BID")</f>
        <v>7.4999999999999997E-2</v>
      </c>
      <c r="F15">
        <f>_xll.RtGet("IDN",D15,"ASK")</f>
        <v>8.5000000000000006E-2</v>
      </c>
      <c r="G15">
        <f t="shared" si="0"/>
        <v>0.08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 t="shared" si="1"/>
        <v>GBP</v>
      </c>
      <c r="N15" s="12">
        <v>0</v>
      </c>
      <c r="O15" s="16">
        <f>_xll.RHistory(D15,".Timestamp;.Close","START:"&amp;$O$3&amp;" NBROWS:1 INTERVAL:1D",,"SORT:ASC TSREPEAT:NO")</f>
        <v>39322</v>
      </c>
      <c r="P15">
        <v>5.9379999999999997</v>
      </c>
    </row>
    <row r="16" spans="2:19" x14ac:dyDescent="0.25">
      <c r="B16" s="12" t="s">
        <v>14</v>
      </c>
      <c r="C16" t="s">
        <v>1</v>
      </c>
      <c r="D16" t="s">
        <v>547</v>
      </c>
      <c r="E16">
        <f>_xll.RtGet("IDN",D16,"BID")</f>
        <v>7.6999999999999999E-2</v>
      </c>
      <c r="F16">
        <f>_xll.RtGet("IDN",D16,"ASK")</f>
        <v>8.7000000000000008E-2</v>
      </c>
      <c r="G16">
        <f t="shared" si="0"/>
        <v>8.2000000000000003E-2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 t="shared" si="1"/>
        <v>GBP</v>
      </c>
      <c r="N16" s="12">
        <v>0</v>
      </c>
      <c r="O16" s="16">
        <f>_xll.RHistory(D16,".Timestamp;.Close","START:"&amp;$O$3&amp;" NBROWS:1 INTERVAL:1D",,"SORT:ASC TSREPEAT:NO")</f>
        <v>39322</v>
      </c>
      <c r="P16">
        <v>5.9489999999999998</v>
      </c>
    </row>
    <row r="17" spans="2:19" x14ac:dyDescent="0.25">
      <c r="B17" s="12" t="s">
        <v>15</v>
      </c>
      <c r="C17" t="s">
        <v>1</v>
      </c>
      <c r="D17" t="s">
        <v>548</v>
      </c>
      <c r="E17">
        <f>_xll.RtGet("IDN",D17,"BID")</f>
        <v>7.46E-2</v>
      </c>
      <c r="F17">
        <f>_xll.RtGet("IDN",D17,"ASK")</f>
        <v>9.4600000000000004E-2</v>
      </c>
      <c r="G17">
        <f t="shared" si="0"/>
        <v>8.4600000000000009E-2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si="1"/>
        <v>GBP</v>
      </c>
      <c r="N17" s="12">
        <v>0</v>
      </c>
      <c r="O17" s="16">
        <f>_xll.RHistory(D17,".Timestamp;.Close","START:"&amp;$O$3&amp;" NBROWS:1 INTERVAL:1D",,"SORT:ASC TSREPEAT:NO")</f>
        <v>39322</v>
      </c>
      <c r="P17">
        <v>5.9560000000000004</v>
      </c>
    </row>
    <row r="18" spans="2:19" x14ac:dyDescent="0.25">
      <c r="B18" s="12" t="s">
        <v>16</v>
      </c>
      <c r="C18" t="s">
        <v>1</v>
      </c>
      <c r="D18" t="s">
        <v>549</v>
      </c>
      <c r="E18">
        <f>_xll.RtGet("IDN",D18,"BID")</f>
        <v>7.7700000000000005E-2</v>
      </c>
      <c r="F18">
        <f>_xll.RtGet("IDN",D18,"ASK")</f>
        <v>9.7700000000000009E-2</v>
      </c>
      <c r="G18">
        <f t="shared" si="0"/>
        <v>8.77E-2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1"/>
        <v>GBP</v>
      </c>
      <c r="N18" s="12">
        <v>0</v>
      </c>
      <c r="O18" s="16">
        <f>_xll.RHistory(D18,".Timestamp;.Close","START:"&amp;$O$3&amp;" NBROWS:1 INTERVAL:1D",,"SORT:ASC TSREPEAT:NO")</f>
        <v>39322</v>
      </c>
      <c r="P18">
        <v>5.9640000000000004</v>
      </c>
    </row>
    <row r="19" spans="2:19" x14ac:dyDescent="0.25">
      <c r="B19" s="12" t="s">
        <v>39</v>
      </c>
      <c r="C19" t="s">
        <v>1</v>
      </c>
      <c r="D19" t="s">
        <v>550</v>
      </c>
      <c r="E19">
        <f>_xll.RtGet("IDN",D19,"BID")</f>
        <v>0.10360000000000001</v>
      </c>
      <c r="F19">
        <f>_xll.RtGet("IDN",D19,"ASK")</f>
        <v>0.11860000000000001</v>
      </c>
      <c r="G19">
        <f t="shared" si="0"/>
        <v>0.1111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1"/>
        <v>GBP</v>
      </c>
      <c r="N19" s="12">
        <v>0</v>
      </c>
      <c r="O19" s="16">
        <f>_xll.RHistory(D19,".Timestamp;.Close","START:"&amp;$O$3&amp;" NBROWS:1 INTERVAL:1D",,"SORT:ASC TSREPEAT:NO")</f>
        <v>43025</v>
      </c>
      <c r="P19">
        <v>0.60699999999999998</v>
      </c>
    </row>
    <row r="20" spans="2:19" x14ac:dyDescent="0.25">
      <c r="B20" s="12" t="s">
        <v>17</v>
      </c>
      <c r="C20" t="s">
        <v>1</v>
      </c>
      <c r="D20" t="s">
        <v>551</v>
      </c>
      <c r="E20">
        <f>_xll.RtGet("IDN",D20,"BID")</f>
        <v>0.12390000000000001</v>
      </c>
      <c r="F20">
        <f>_xll.RtGet("IDN",D20,"ASK")</f>
        <v>0.1389</v>
      </c>
      <c r="G20">
        <f t="shared" si="0"/>
        <v>0.13140000000000002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si="1"/>
        <v>GBP</v>
      </c>
      <c r="N20" s="12">
        <v>0</v>
      </c>
      <c r="O20" s="16">
        <f>_xll.RHistory(D20,".Timestamp;.Close","START:"&amp;$O$3&amp;" NBROWS:1 INTERVAL:1D",,"SORT:ASC TSREPEAT:NO")</f>
        <v>39322</v>
      </c>
      <c r="P20">
        <v>6.133</v>
      </c>
    </row>
    <row r="21" spans="2:19" x14ac:dyDescent="0.25">
      <c r="B21" s="12" t="s">
        <v>18</v>
      </c>
      <c r="C21" t="s">
        <v>1</v>
      </c>
      <c r="D21" t="s">
        <v>552</v>
      </c>
      <c r="E21">
        <f>_xll.RtGet("IDN",D21,"BID")</f>
        <v>0.14800000000000002</v>
      </c>
      <c r="F21">
        <f>_xll.RtGet("IDN",D21,"ASK")</f>
        <v>0.158</v>
      </c>
      <c r="G21">
        <f t="shared" si="0"/>
        <v>0.15300000000000002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1"/>
        <v>GBP</v>
      </c>
      <c r="N21" s="12">
        <v>0</v>
      </c>
      <c r="O21" s="16">
        <f>_xll.RHistory(D21,".Timestamp;.Close","START:"&amp;$O$3&amp;" NBROWS:1 INTERVAL:1D",,"SORT:ASC TSREPEAT:NO")</f>
        <v>42012</v>
      </c>
      <c r="P21">
        <v>0.77080000000000004</v>
      </c>
    </row>
    <row r="22" spans="2:19" x14ac:dyDescent="0.25">
      <c r="B22" s="12" t="s">
        <v>70</v>
      </c>
      <c r="C22" t="s">
        <v>2</v>
      </c>
      <c r="D22" t="s">
        <v>251</v>
      </c>
      <c r="G22">
        <f>_xll.RtGet("IDN",D22,"PRIMACT_1")</f>
        <v>6.0880000000000004E-2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 t="shared" ref="M22:M44" si="2">B$2</f>
        <v>GBP</v>
      </c>
      <c r="N22" s="12">
        <v>0</v>
      </c>
      <c r="O22" s="16">
        <f>_xll.RHistory(D22,".Timestamp;.Close","START:"&amp;$O$3&amp;" NBROWS:1 INTERVAL:1D",,"SORT:ASC TSREPEAT:NO")</f>
        <v>36893</v>
      </c>
      <c r="P22">
        <v>5.8109400000000004</v>
      </c>
    </row>
    <row r="23" spans="2:19" x14ac:dyDescent="0.25">
      <c r="B23" s="12" t="s">
        <v>65</v>
      </c>
      <c r="C23" t="s">
        <v>2</v>
      </c>
      <c r="D23" t="s">
        <v>252</v>
      </c>
      <c r="G23">
        <f>_xll.RtGet("IDN",D23,"PRIMACT_1")</f>
        <v>0.1295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si="2"/>
        <v>GBP</v>
      </c>
      <c r="N23" s="12">
        <v>0</v>
      </c>
      <c r="O23" s="16">
        <f>_xll.RHistory(D23,".Timestamp;.Close","START:"&amp;$O$3&amp;" NBROWS:1 INTERVAL:1D",,"SORT:ASC TSREPEAT:NO")</f>
        <v>35766</v>
      </c>
      <c r="P23">
        <v>7.3046899999999999</v>
      </c>
    </row>
    <row r="24" spans="2:19" x14ac:dyDescent="0.25">
      <c r="B24" s="12" t="s">
        <v>5</v>
      </c>
      <c r="C24" t="s">
        <v>2</v>
      </c>
      <c r="D24" t="s">
        <v>253</v>
      </c>
      <c r="G24">
        <f>_xll.RtGet("IDN",D24,"PRIMACT_1")</f>
        <v>0.23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si="2"/>
        <v>GBP</v>
      </c>
      <c r="N24" s="12">
        <v>0</v>
      </c>
      <c r="O24" s="16">
        <f>_xll.RHistory(D24,".Timestamp;.Close","START:"&amp;$O$3&amp;" NBROWS:1 INTERVAL:1D",,"SORT:ASC TSREPEAT:NO")</f>
        <v>33863</v>
      </c>
      <c r="P24">
        <v>12.5</v>
      </c>
    </row>
    <row r="25" spans="2:19" x14ac:dyDescent="0.25">
      <c r="B25" s="12" t="s">
        <v>6</v>
      </c>
      <c r="C25" t="s">
        <v>2</v>
      </c>
      <c r="D25" t="s">
        <v>254</v>
      </c>
      <c r="G25">
        <f>_xll.RtGet("IDN",D25,"PRIMACT_1")</f>
        <v>0.42225000000000001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si="2"/>
        <v>GBP</v>
      </c>
      <c r="N25" s="12">
        <v>0</v>
      </c>
      <c r="O25" s="16">
        <f>_xll.RHistory(D25,".Timestamp;.Close","START:"&amp;$O$3&amp;" NBROWS:1 INTERVAL:1D",,"SORT:ASC TSREPEAT:NO")</f>
        <v>32875</v>
      </c>
      <c r="P25">
        <v>15.125</v>
      </c>
    </row>
    <row r="26" spans="2:19" x14ac:dyDescent="0.25">
      <c r="B26" s="12" t="s">
        <v>7</v>
      </c>
      <c r="C26" t="s">
        <v>2</v>
      </c>
      <c r="D26" t="s">
        <v>255</v>
      </c>
      <c r="G26">
        <f>_xll.RtGet("IDN",D26,"PRIMACT_1")</f>
        <v>0.63813000000000009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 t="shared" si="2"/>
        <v>GBP</v>
      </c>
      <c r="N26" s="12">
        <v>0</v>
      </c>
      <c r="O26" s="16">
        <f>_xll.RHistory(D26,".Timestamp;.Close","START:"&amp;$O$3&amp;" NBROWS:1 INTERVAL:1D",,"SORT:ASC TSREPEAT:NO")</f>
        <v>32875</v>
      </c>
      <c r="P26">
        <v>15.125</v>
      </c>
    </row>
    <row r="27" spans="2:19" x14ac:dyDescent="0.25">
      <c r="B27" s="12" t="s">
        <v>10</v>
      </c>
      <c r="C27" t="s">
        <v>2</v>
      </c>
      <c r="D27" t="s">
        <v>256</v>
      </c>
      <c r="G27">
        <f>_xll.RtGet("IDN",D27,"PRIMACT_1")</f>
        <v>0.69425000000000003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si="2"/>
        <v>GBP</v>
      </c>
      <c r="N27" s="12">
        <v>0</v>
      </c>
      <c r="O27" s="16">
        <f>_xll.RHistory(D27,".Timestamp;.Close","START:"&amp;$O$3&amp;" NBROWS:1 INTERVAL:1D",,"SORT:ASC TSREPEAT:NO")</f>
        <v>32875</v>
      </c>
      <c r="P27">
        <v>15</v>
      </c>
    </row>
    <row r="28" spans="2:19" x14ac:dyDescent="0.25">
      <c r="B28" s="12" t="s">
        <v>16</v>
      </c>
      <c r="C28" t="s">
        <v>2</v>
      </c>
      <c r="D28" t="s">
        <v>257</v>
      </c>
      <c r="G28">
        <f>_xll.RtGet("IDN",D28,"PRIMACT_1")</f>
        <v>0.82100000000000006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2"/>
        <v>GBP</v>
      </c>
      <c r="N28" s="12">
        <v>0</v>
      </c>
      <c r="O28" s="16">
        <f>_xll.RHistory(D28,".Timestamp;.Close","START:"&amp;$O$3&amp;" NBROWS:1 INTERVAL:1D",,"SORT:ASC TSREPEAT:NO")</f>
        <v>32875</v>
      </c>
      <c r="P28">
        <v>14.625</v>
      </c>
    </row>
    <row r="29" spans="2:19" x14ac:dyDescent="0.25">
      <c r="B29" s="12" t="s">
        <v>8</v>
      </c>
      <c r="C29" t="s">
        <v>33</v>
      </c>
      <c r="D29" t="s">
        <v>258</v>
      </c>
      <c r="E29">
        <f>_xll.RtGet("IDN",D29,"BID")</f>
        <v>0.54300000000000004</v>
      </c>
      <c r="F29">
        <f>_xll.RtGet("IDN",D29,"ASK")</f>
        <v>0.56300000000000006</v>
      </c>
      <c r="G29">
        <f t="shared" ref="G29:G44" si="3">AVERAGE(E29:F29)</f>
        <v>0.55300000000000005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2"/>
        <v>GBP</v>
      </c>
      <c r="N29" s="12" t="s">
        <v>7</v>
      </c>
      <c r="O29" s="16">
        <f>_xll.RHistory(D29,".Timestamp;.Close","START:"&amp;$O$3&amp;" NBROWS:1 INTERVAL:1D",,"SORT:ASC TSREPEAT:NO")</f>
        <v>34705</v>
      </c>
      <c r="P29">
        <v>6.93</v>
      </c>
      <c r="R29" t="str">
        <f>_xll.RtGet("IDN",D29,"GV3_TEXT")</f>
        <v>1X4</v>
      </c>
      <c r="S29" s="16" t="e">
        <f t="shared" ref="S29:S45" si="4">DATE(RIGHT(R29,2)+100,MID(R29,3,2)+LEFT(N29,1),LEFT(R29,2))</f>
        <v>#VALUE!</v>
      </c>
    </row>
    <row r="30" spans="2:19" x14ac:dyDescent="0.25">
      <c r="B30" s="12" t="s">
        <v>9</v>
      </c>
      <c r="C30" t="s">
        <v>33</v>
      </c>
      <c r="D30" t="s">
        <v>259</v>
      </c>
      <c r="E30">
        <f>_xll.RtGet("IDN",D30,"BID")</f>
        <v>0.442</v>
      </c>
      <c r="F30">
        <f>_xll.RtGet("IDN",D30,"ASK")</f>
        <v>0.45200000000000001</v>
      </c>
      <c r="G30">
        <f t="shared" si="3"/>
        <v>0.44700000000000001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2"/>
        <v>GBP</v>
      </c>
      <c r="N30" s="12" t="s">
        <v>7</v>
      </c>
      <c r="O30" s="16">
        <f>_xll.RHistory(D30,".Timestamp;.Close","START:"&amp;$O$3&amp;" NBROWS:1 INTERVAL:1D",,"SORT:ASC TSREPEAT:NO")</f>
        <v>34705</v>
      </c>
      <c r="P30">
        <v>7.21</v>
      </c>
      <c r="R30" t="str">
        <f>_xll.RtGet("IDN",D30,"GV3_TEXT")</f>
        <v>2X5</v>
      </c>
      <c r="S30" s="16" t="e">
        <f t="shared" si="4"/>
        <v>#VALUE!</v>
      </c>
    </row>
    <row r="31" spans="2:19" x14ac:dyDescent="0.25">
      <c r="B31" s="12" t="s">
        <v>10</v>
      </c>
      <c r="C31" t="s">
        <v>33</v>
      </c>
      <c r="D31" t="s">
        <v>260</v>
      </c>
      <c r="E31">
        <f>_xll.RtGet("IDN",D31,"BID")</f>
        <v>0.40540000000000004</v>
      </c>
      <c r="F31">
        <f>_xll.RtGet("IDN",D31,"ASK")</f>
        <v>0.41540000000000005</v>
      </c>
      <c r="G31">
        <f t="shared" si="3"/>
        <v>0.41040000000000004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 t="shared" si="2"/>
        <v>GBP</v>
      </c>
      <c r="N31" s="12" t="s">
        <v>7</v>
      </c>
      <c r="O31" s="16">
        <f>_xll.RHistory(D31,".Timestamp;.Close","START:"&amp;$O$3&amp;" NBROWS:1 INTERVAL:1D",,"SORT:ASC TSREPEAT:NO")</f>
        <v>34705</v>
      </c>
      <c r="P31">
        <v>7.42</v>
      </c>
      <c r="R31" t="str">
        <f>_xll.RtGet("IDN",D31,"GV3_TEXT")</f>
        <v>3X6</v>
      </c>
      <c r="S31" s="16" t="e">
        <f t="shared" si="4"/>
        <v>#VALUE!</v>
      </c>
    </row>
    <row r="32" spans="2:19" x14ac:dyDescent="0.25">
      <c r="B32" s="12" t="s">
        <v>11</v>
      </c>
      <c r="C32" t="s">
        <v>33</v>
      </c>
      <c r="D32" t="s">
        <v>261</v>
      </c>
      <c r="E32">
        <f>_xll.RtGet("IDN",D32,"BID")</f>
        <v>0.37510000000000004</v>
      </c>
      <c r="F32">
        <f>_xll.RtGet("IDN",D32,"ASK")</f>
        <v>0.3851</v>
      </c>
      <c r="G32">
        <f t="shared" si="3"/>
        <v>0.38009999999999999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si="2"/>
        <v>GBP</v>
      </c>
      <c r="N32" s="12" t="s">
        <v>7</v>
      </c>
      <c r="O32" s="16">
        <f>_xll.RHistory(D32,".Timestamp;.Close","START:"&amp;$O$3&amp;" NBROWS:1 INTERVAL:1D",,"SORT:ASC TSREPEAT:NO")</f>
        <v>34705</v>
      </c>
      <c r="P32">
        <v>7.69</v>
      </c>
      <c r="R32" t="str">
        <f>_xll.RtGet("IDN",D32,"GV3_TEXT")</f>
        <v>4X7</v>
      </c>
      <c r="S32" s="16" t="e">
        <f t="shared" si="4"/>
        <v>#VALUE!</v>
      </c>
    </row>
    <row r="33" spans="2:19" x14ac:dyDescent="0.25">
      <c r="B33" s="12" t="s">
        <v>12</v>
      </c>
      <c r="C33" t="s">
        <v>33</v>
      </c>
      <c r="D33" t="s">
        <v>262</v>
      </c>
      <c r="E33">
        <f>_xll.RtGet("IDN",D33,"BID")</f>
        <v>0.34390000000000004</v>
      </c>
      <c r="F33">
        <f>_xll.RtGet("IDN",D33,"ASK")</f>
        <v>0.35389999999999999</v>
      </c>
      <c r="G33">
        <f t="shared" si="3"/>
        <v>0.34889999999999999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2"/>
        <v>GBP</v>
      </c>
      <c r="N33" s="12" t="s">
        <v>7</v>
      </c>
      <c r="O33" s="16">
        <f>_xll.RHistory(D33,".Timestamp;.Close","START:"&amp;$O$3&amp;" NBROWS:1 INTERVAL:1D",,"SORT:ASC TSREPEAT:NO")</f>
        <v>34705</v>
      </c>
      <c r="P33">
        <v>7.9</v>
      </c>
      <c r="R33" t="str">
        <f>_xll.RtGet("IDN",D33,"GV3_TEXT")</f>
        <v>5X8</v>
      </c>
      <c r="S33" s="16" t="e">
        <f t="shared" si="4"/>
        <v>#VALUE!</v>
      </c>
    </row>
    <row r="34" spans="2:19" x14ac:dyDescent="0.25">
      <c r="B34" s="12" t="s">
        <v>13</v>
      </c>
      <c r="C34" t="s">
        <v>33</v>
      </c>
      <c r="D34" t="s">
        <v>263</v>
      </c>
      <c r="E34">
        <f>_xll.RtGet("IDN",D34,"BID")</f>
        <v>0.33200000000000002</v>
      </c>
      <c r="F34">
        <f>_xll.RtGet("IDN",D34,"ASK")</f>
        <v>0.35199999999999998</v>
      </c>
      <c r="G34">
        <f t="shared" si="3"/>
        <v>0.34199999999999997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 t="shared" si="2"/>
        <v>GBP</v>
      </c>
      <c r="N34" s="12" t="s">
        <v>7</v>
      </c>
      <c r="O34" s="16">
        <f>_xll.RHistory(D34,".Timestamp;.Close","START:"&amp;$O$3&amp;" NBROWS:1 INTERVAL:1D",,"SORT:ASC TSREPEAT:NO")</f>
        <v>34705</v>
      </c>
      <c r="P34">
        <v>8.11</v>
      </c>
      <c r="R34" t="str">
        <f>_xll.RtGet("IDN",D34,"GV3_TEXT")</f>
        <v>6X9</v>
      </c>
      <c r="S34" s="16" t="e">
        <f t="shared" si="4"/>
        <v>#VALUE!</v>
      </c>
    </row>
    <row r="35" spans="2:19" x14ac:dyDescent="0.25">
      <c r="B35" s="12" t="s">
        <v>14</v>
      </c>
      <c r="C35" t="s">
        <v>33</v>
      </c>
      <c r="D35" t="s">
        <v>264</v>
      </c>
      <c r="E35">
        <f>_xll.RtGet("IDN",D35,"BID")</f>
        <v>0.33</v>
      </c>
      <c r="F35">
        <f>_xll.RtGet("IDN",D35,"ASK")</f>
        <v>0.35000000000000003</v>
      </c>
      <c r="G35">
        <f t="shared" si="3"/>
        <v>0.34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si="2"/>
        <v>GBP</v>
      </c>
      <c r="N35" s="12" t="s">
        <v>7</v>
      </c>
      <c r="O35" s="16">
        <f>_xll.RHistory(D35,".Timestamp;.Close","START:"&amp;$O$3&amp;" NBROWS:1 INTERVAL:1D",,"SORT:ASC TSREPEAT:NO")</f>
        <v>34705</v>
      </c>
      <c r="P35">
        <v>8.2899999999999991</v>
      </c>
      <c r="R35" t="str">
        <f>_xll.RtGet("IDN",D35,"GV3_TEXT")</f>
        <v>7X10</v>
      </c>
      <c r="S35" s="16" t="e">
        <f t="shared" si="4"/>
        <v>#VALUE!</v>
      </c>
    </row>
    <row r="36" spans="2:19" x14ac:dyDescent="0.25">
      <c r="B36" s="12" t="s">
        <v>15</v>
      </c>
      <c r="C36" t="s">
        <v>33</v>
      </c>
      <c r="D36" t="s">
        <v>265</v>
      </c>
      <c r="E36">
        <f>_xll.RtGet("IDN",D36,"BID")</f>
        <v>0.32700000000000001</v>
      </c>
      <c r="F36">
        <f>_xll.RtGet("IDN",D36,"ASK")</f>
        <v>0.34700000000000003</v>
      </c>
      <c r="G36">
        <f t="shared" si="3"/>
        <v>0.33700000000000002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2"/>
        <v>GBP</v>
      </c>
      <c r="N36" s="12" t="s">
        <v>7</v>
      </c>
      <c r="O36" s="16">
        <f>_xll.RHistory(D36,".Timestamp;.Close","START:"&amp;$O$3&amp;" NBROWS:1 INTERVAL:1D",,"SORT:ASC TSREPEAT:NO")</f>
        <v>34705</v>
      </c>
      <c r="P36">
        <v>8.44</v>
      </c>
      <c r="R36" t="str">
        <f>_xll.RtGet("IDN",D36,"GV3_TEXT")</f>
        <v>8X11</v>
      </c>
      <c r="S36" s="16" t="e">
        <f t="shared" si="4"/>
        <v>#VALUE!</v>
      </c>
    </row>
    <row r="37" spans="2:19" x14ac:dyDescent="0.25">
      <c r="B37" s="12" t="s">
        <v>113</v>
      </c>
      <c r="C37" t="s">
        <v>33</v>
      </c>
      <c r="D37" t="s">
        <v>266</v>
      </c>
      <c r="E37">
        <f>_xll.RtGet("IDN",D37,"BID")</f>
        <v>0.3211</v>
      </c>
      <c r="F37">
        <f>_xll.RtGet("IDN",D37,"ASK")</f>
        <v>0.33110000000000001</v>
      </c>
      <c r="G37">
        <f t="shared" si="3"/>
        <v>0.3261</v>
      </c>
      <c r="H37">
        <v>1</v>
      </c>
      <c r="I37">
        <v>1</v>
      </c>
      <c r="J37">
        <v>1</v>
      </c>
      <c r="K37">
        <v>1</v>
      </c>
      <c r="L37" t="s">
        <v>62</v>
      </c>
      <c r="M37" t="str">
        <f t="shared" si="2"/>
        <v>GBP</v>
      </c>
      <c r="N37" s="12" t="s">
        <v>7</v>
      </c>
      <c r="O37" s="16">
        <f>_xll.RHistory(D37,".Timestamp;.Close","START:"&amp;$O$3&amp;" NBROWS:1 INTERVAL:1D",,"SORT:ASC TSREPEAT:NO")</f>
        <v>34705</v>
      </c>
      <c r="P37">
        <v>8.59</v>
      </c>
      <c r="R37" t="str">
        <f>_xll.RtGet("IDN",D37,"GV3_TEXT")</f>
        <v>9X12</v>
      </c>
      <c r="S37" s="16" t="e">
        <f t="shared" si="4"/>
        <v>#VALUE!</v>
      </c>
    </row>
    <row r="38" spans="2:19" x14ac:dyDescent="0.25">
      <c r="B38" s="12" t="s">
        <v>11</v>
      </c>
      <c r="C38" t="s">
        <v>33</v>
      </c>
      <c r="D38" t="s">
        <v>267</v>
      </c>
      <c r="E38">
        <f>_xll.RtGet("IDN",D38,"BID")</f>
        <v>0.61099999999999999</v>
      </c>
      <c r="F38">
        <f>_xll.RtGet("IDN",D38,"ASK")</f>
        <v>0.63100000000000001</v>
      </c>
      <c r="G38">
        <f t="shared" si="3"/>
        <v>0.621</v>
      </c>
      <c r="H38">
        <v>1</v>
      </c>
      <c r="I38">
        <v>1</v>
      </c>
      <c r="J38">
        <v>1</v>
      </c>
      <c r="K38">
        <v>1</v>
      </c>
      <c r="L38" t="s">
        <v>62</v>
      </c>
      <c r="M38" t="str">
        <f t="shared" si="2"/>
        <v>GBP</v>
      </c>
      <c r="N38" s="12" t="s">
        <v>10</v>
      </c>
      <c r="O38" s="16">
        <f>_xll.RHistory(D38,".Timestamp;.Close","START:"&amp;$O$3&amp;" NBROWS:1 INTERVAL:1D",,"SORT:ASC TSREPEAT:NO")</f>
        <v>34705</v>
      </c>
      <c r="P38">
        <v>7.38</v>
      </c>
      <c r="R38" t="str">
        <f>_xll.RtGet("IDN",D38,"GV3_TEXT")</f>
        <v>1X7</v>
      </c>
      <c r="S38" s="16" t="e">
        <f t="shared" si="4"/>
        <v>#VALUE!</v>
      </c>
    </row>
    <row r="39" spans="2:19" x14ac:dyDescent="0.25">
      <c r="B39" s="12" t="s">
        <v>12</v>
      </c>
      <c r="C39" t="s">
        <v>33</v>
      </c>
      <c r="D39" t="s">
        <v>268</v>
      </c>
      <c r="E39">
        <f>_xll.RtGet("IDN",D39,"BID")</f>
        <v>0.54700000000000004</v>
      </c>
      <c r="F39">
        <f>_xll.RtGet("IDN",D39,"ASK")</f>
        <v>0.56700000000000006</v>
      </c>
      <c r="G39">
        <f t="shared" si="3"/>
        <v>0.55700000000000005</v>
      </c>
      <c r="H39">
        <v>1</v>
      </c>
      <c r="I39">
        <v>1</v>
      </c>
      <c r="J39">
        <v>1</v>
      </c>
      <c r="K39">
        <v>1</v>
      </c>
      <c r="L39" t="s">
        <v>62</v>
      </c>
      <c r="M39" t="str">
        <f t="shared" si="2"/>
        <v>GBP</v>
      </c>
      <c r="N39" s="12" t="s">
        <v>10</v>
      </c>
      <c r="O39" s="16">
        <f>_xll.RHistory(D39,".Timestamp;.Close","START:"&amp;$O$3&amp;" NBROWS:1 INTERVAL:1D",,"SORT:ASC TSREPEAT:NO")</f>
        <v>34705</v>
      </c>
      <c r="P39">
        <v>7.64</v>
      </c>
      <c r="R39" t="str">
        <f>_xll.RtGet("IDN",D39,"GV3_TEXT")</f>
        <v>2X8</v>
      </c>
      <c r="S39" s="16" t="e">
        <f t="shared" si="4"/>
        <v>#VALUE!</v>
      </c>
    </row>
    <row r="40" spans="2:19" x14ac:dyDescent="0.25">
      <c r="B40" s="12" t="s">
        <v>13</v>
      </c>
      <c r="C40" t="s">
        <v>33</v>
      </c>
      <c r="D40" t="s">
        <v>269</v>
      </c>
      <c r="E40">
        <f>_xll.RtGet("IDN",D40,"BID")</f>
        <v>0.503</v>
      </c>
      <c r="F40">
        <f>_xll.RtGet("IDN",D40,"ASK")</f>
        <v>0.52300000000000002</v>
      </c>
      <c r="G40">
        <f t="shared" si="3"/>
        <v>0.51300000000000001</v>
      </c>
      <c r="H40">
        <v>1</v>
      </c>
      <c r="I40">
        <v>1</v>
      </c>
      <c r="J40">
        <v>1</v>
      </c>
      <c r="K40">
        <v>1</v>
      </c>
      <c r="L40" t="s">
        <v>62</v>
      </c>
      <c r="M40" t="str">
        <f t="shared" si="2"/>
        <v>GBP</v>
      </c>
      <c r="N40" s="12" t="s">
        <v>10</v>
      </c>
      <c r="O40" s="16">
        <f>_xll.RHistory(D40,".Timestamp;.Close","START:"&amp;$O$3&amp;" NBROWS:1 INTERVAL:1D",,"SORT:ASC TSREPEAT:NO")</f>
        <v>34705</v>
      </c>
      <c r="P40">
        <v>7.84</v>
      </c>
      <c r="R40" t="str">
        <f>_xll.RtGet("IDN",D40,"GV3_TEXT")</f>
        <v>3X9</v>
      </c>
      <c r="S40" s="16" t="e">
        <f t="shared" si="4"/>
        <v>#VALUE!</v>
      </c>
    </row>
    <row r="41" spans="2:19" x14ac:dyDescent="0.25">
      <c r="B41" s="12" t="s">
        <v>14</v>
      </c>
      <c r="C41" t="s">
        <v>33</v>
      </c>
      <c r="D41" t="s">
        <v>270</v>
      </c>
      <c r="E41">
        <f>_xll.RtGet("IDN",D41,"BID")</f>
        <v>0.47000000000000003</v>
      </c>
      <c r="F41">
        <f>_xll.RtGet("IDN",D41,"ASK")</f>
        <v>0.49</v>
      </c>
      <c r="G41">
        <f t="shared" si="3"/>
        <v>0.48</v>
      </c>
      <c r="H41">
        <v>1</v>
      </c>
      <c r="I41">
        <v>1</v>
      </c>
      <c r="J41">
        <v>1</v>
      </c>
      <c r="K41">
        <v>1</v>
      </c>
      <c r="L41" t="s">
        <v>62</v>
      </c>
      <c r="M41" t="str">
        <f t="shared" si="2"/>
        <v>GBP</v>
      </c>
      <c r="N41" s="12" t="s">
        <v>10</v>
      </c>
      <c r="O41" s="16">
        <f>_xll.RHistory(D41,".Timestamp;.Close","START:"&amp;$O$3&amp;" NBROWS:1 INTERVAL:1D",,"SORT:ASC TSREPEAT:NO")</f>
        <v>34705</v>
      </c>
      <c r="P41">
        <v>8.07</v>
      </c>
      <c r="R41" t="str">
        <f>_xll.RtGet("IDN",D41,"GV3_TEXT")</f>
        <v>4X10</v>
      </c>
      <c r="S41" s="16" t="e">
        <f t="shared" si="4"/>
        <v>#VALUE!</v>
      </c>
    </row>
    <row r="42" spans="2:19" x14ac:dyDescent="0.25">
      <c r="B42" s="12" t="s">
        <v>15</v>
      </c>
      <c r="C42" t="s">
        <v>33</v>
      </c>
      <c r="D42" t="s">
        <v>271</v>
      </c>
      <c r="E42">
        <f>_xll.RtGet("IDN",D42,"BID")</f>
        <v>0.436</v>
      </c>
      <c r="F42">
        <f>_xll.RtGet("IDN",D42,"ASK")</f>
        <v>0.45600000000000002</v>
      </c>
      <c r="G42">
        <f t="shared" si="3"/>
        <v>0.44600000000000001</v>
      </c>
      <c r="H42">
        <v>1</v>
      </c>
      <c r="I42">
        <v>1</v>
      </c>
      <c r="J42">
        <v>1</v>
      </c>
      <c r="K42">
        <v>1</v>
      </c>
      <c r="L42" t="s">
        <v>62</v>
      </c>
      <c r="M42" t="str">
        <f t="shared" si="2"/>
        <v>GBP</v>
      </c>
      <c r="N42" s="12" t="s">
        <v>10</v>
      </c>
      <c r="O42" s="16">
        <f>_xll.RHistory(D42,".Timestamp;.Close","START:"&amp;$O$3&amp;" NBROWS:1 INTERVAL:1D",,"SORT:ASC TSREPEAT:NO")</f>
        <v>34705</v>
      </c>
      <c r="P42">
        <v>8.26</v>
      </c>
      <c r="R42" t="str">
        <f>_xll.RtGet("IDN",D42,"GV3_TEXT")</f>
        <v>5X11</v>
      </c>
      <c r="S42" s="16" t="e">
        <f t="shared" si="4"/>
        <v>#VALUE!</v>
      </c>
    </row>
    <row r="43" spans="2:19" x14ac:dyDescent="0.25">
      <c r="B43" s="12" t="s">
        <v>113</v>
      </c>
      <c r="C43" t="s">
        <v>33</v>
      </c>
      <c r="D43" t="s">
        <v>272</v>
      </c>
      <c r="E43">
        <f>_xll.RtGet("IDN",D43,"BID")</f>
        <v>0.42</v>
      </c>
      <c r="F43">
        <f>_xll.RtGet("IDN",D43,"ASK")</f>
        <v>0.44</v>
      </c>
      <c r="G43">
        <f t="shared" si="3"/>
        <v>0.43</v>
      </c>
      <c r="H43">
        <v>1</v>
      </c>
      <c r="I43">
        <v>1</v>
      </c>
      <c r="J43">
        <v>1</v>
      </c>
      <c r="K43">
        <v>1</v>
      </c>
      <c r="L43" t="s">
        <v>62</v>
      </c>
      <c r="M43" t="str">
        <f t="shared" si="2"/>
        <v>GBP</v>
      </c>
      <c r="N43" s="12" t="s">
        <v>10</v>
      </c>
      <c r="O43" s="16">
        <f>_xll.RHistory(D43,".Timestamp;.Close","START:"&amp;$O$3&amp;" NBROWS:1 INTERVAL:1D",,"SORT:ASC TSREPEAT:NO")</f>
        <v>34705</v>
      </c>
      <c r="P43">
        <v>8.4499999999999993</v>
      </c>
      <c r="R43" t="str">
        <f>_xll.RtGet("IDN",D43,"GV3_TEXT")</f>
        <v>6X12</v>
      </c>
      <c r="S43" s="16" t="e">
        <f t="shared" si="4"/>
        <v>#VALUE!</v>
      </c>
    </row>
    <row r="44" spans="2:19" x14ac:dyDescent="0.25">
      <c r="B44" s="12" t="s">
        <v>400</v>
      </c>
      <c r="C44" t="s">
        <v>33</v>
      </c>
      <c r="D44" t="s">
        <v>274</v>
      </c>
      <c r="E44">
        <f>_xll.RtGet("IDN",D44,"BID")</f>
        <v>0.39800000000000002</v>
      </c>
      <c r="F44">
        <f>_xll.RtGet("IDN",D44,"ASK")</f>
        <v>0.41799999999999998</v>
      </c>
      <c r="G44">
        <f t="shared" si="3"/>
        <v>0.40800000000000003</v>
      </c>
      <c r="H44">
        <v>1</v>
      </c>
      <c r="I44">
        <v>1</v>
      </c>
      <c r="J44">
        <v>1</v>
      </c>
      <c r="K44">
        <v>1</v>
      </c>
      <c r="L44" t="s">
        <v>62</v>
      </c>
      <c r="M44" t="str">
        <f t="shared" si="2"/>
        <v>GBP</v>
      </c>
      <c r="N44" s="12" t="s">
        <v>10</v>
      </c>
      <c r="O44" s="16">
        <f>_xll.RHistory(D44,".Timestamp;.Close","START:"&amp;$O$3&amp;" NBROWS:1 INTERVAL:1D",,"SORT:ASC TSREPEAT:NO")</f>
        <v>34705</v>
      </c>
      <c r="P44">
        <v>8.4499999999999993</v>
      </c>
      <c r="R44" t="str">
        <f>_xll.RtGet("IDN",D44,"GV3_TEXT")</f>
        <v xml:space="preserve">      </v>
      </c>
      <c r="S44" s="16" t="e">
        <f t="shared" si="4"/>
        <v>#VALUE!</v>
      </c>
    </row>
    <row r="45" spans="2:19" x14ac:dyDescent="0.25">
      <c r="B45" s="12" t="s">
        <v>39</v>
      </c>
      <c r="C45" t="s">
        <v>33</v>
      </c>
      <c r="D45" t="s">
        <v>273</v>
      </c>
      <c r="E45">
        <f>_xll.RtGet("IDN",D45,"BID")</f>
        <v>0.378</v>
      </c>
      <c r="F45">
        <f>_xll.RtGet("IDN",D45,"ASK")</f>
        <v>0.39800000000000002</v>
      </c>
      <c r="G45">
        <f t="shared" ref="G45" si="5">AVERAGE(E45:F45)</f>
        <v>0.38800000000000001</v>
      </c>
      <c r="H45">
        <v>1</v>
      </c>
      <c r="I45">
        <v>1</v>
      </c>
      <c r="J45">
        <v>1</v>
      </c>
      <c r="K45">
        <v>1</v>
      </c>
      <c r="L45" t="s">
        <v>62</v>
      </c>
      <c r="M45" t="str">
        <f t="shared" ref="M45" si="6">B$2</f>
        <v>GBP</v>
      </c>
      <c r="N45" s="12" t="s">
        <v>10</v>
      </c>
      <c r="O45" s="16">
        <f>_xll.RHistory(D45,".Timestamp;.Close","START:"&amp;$O$3&amp;" NBROWS:1 INTERVAL:1D",,"SORT:ASC TSREPEAT:NO")</f>
        <v>34705</v>
      </c>
      <c r="P45">
        <v>8.7799999999999994</v>
      </c>
      <c r="R45" t="str">
        <f>_xll.RtGet("IDN",D45,"GV3_TEXT")</f>
        <v>12X18</v>
      </c>
      <c r="S45" s="16" t="e">
        <f t="shared" si="4"/>
        <v>#VALUE!</v>
      </c>
    </row>
    <row r="46" spans="2:19" x14ac:dyDescent="0.25">
      <c r="B46" s="12" t="s">
        <v>16</v>
      </c>
      <c r="C46" t="s">
        <v>3</v>
      </c>
      <c r="D46" t="s">
        <v>275</v>
      </c>
      <c r="E46">
        <f>_xll.RtGet("IDN",D46,"BID")</f>
        <v>0.54090000000000005</v>
      </c>
      <c r="F46">
        <f>_xll.RtGet("IDN",D46,"ASK")</f>
        <v>0.58090000000000008</v>
      </c>
      <c r="G46">
        <f t="shared" ref="G46" si="7">AVERAGE(E46:F46)</f>
        <v>0.56090000000000007</v>
      </c>
      <c r="H46">
        <v>1</v>
      </c>
      <c r="I46">
        <v>1</v>
      </c>
      <c r="J46">
        <v>1</v>
      </c>
      <c r="K46">
        <v>1</v>
      </c>
      <c r="L46" t="s">
        <v>62</v>
      </c>
      <c r="M46" t="str">
        <f t="shared" ref="M46" si="8">B$2</f>
        <v>GBP</v>
      </c>
      <c r="N46" s="12" t="s">
        <v>10</v>
      </c>
      <c r="O46" s="16">
        <f>_xll.RHistory(D46,".Timestamp;.Close","START:"&amp;$O$3&amp;" NBROWS:1 INTERVAL:1D",,"SORT:ASC TSREPEAT:NO")</f>
        <v>42530</v>
      </c>
      <c r="P46">
        <v>0.68149999999999999</v>
      </c>
      <c r="S46" s="16"/>
    </row>
    <row r="47" spans="2:19" x14ac:dyDescent="0.25">
      <c r="B47" s="12" t="s">
        <v>17</v>
      </c>
      <c r="C47" t="s">
        <v>3</v>
      </c>
      <c r="D47" t="s">
        <v>276</v>
      </c>
      <c r="E47">
        <f>_xll.RtGet("IDN",D47,"BID")</f>
        <v>0.47700000000000004</v>
      </c>
      <c r="F47">
        <f>_xll.RtGet("IDN",D47,"ASK")</f>
        <v>0.48700000000000004</v>
      </c>
      <c r="G47">
        <f t="shared" ref="G47:G62" si="9">AVERAGE(E47:F47)</f>
        <v>0.48200000000000004</v>
      </c>
      <c r="H47">
        <v>1</v>
      </c>
      <c r="I47">
        <v>1</v>
      </c>
      <c r="J47">
        <v>1</v>
      </c>
      <c r="K47">
        <v>1</v>
      </c>
      <c r="L47" t="s">
        <v>62</v>
      </c>
      <c r="M47" t="str">
        <f t="shared" ref="M47:M62" si="10">B$2</f>
        <v>GBP</v>
      </c>
      <c r="N47" s="12" t="s">
        <v>10</v>
      </c>
      <c r="O47" s="16">
        <f>_xll.RHistory(D47,".Timestamp;.Close","START:"&amp;$O$3&amp;" NBROWS:1 INTERVAL:1D",,"SORT:ASC TSREPEAT:NO")</f>
        <v>32875</v>
      </c>
      <c r="P47">
        <v>13.34</v>
      </c>
      <c r="S47" s="16"/>
    </row>
    <row r="48" spans="2:19" x14ac:dyDescent="0.25">
      <c r="B48" s="12" t="s">
        <v>18</v>
      </c>
      <c r="C48" t="s">
        <v>3</v>
      </c>
      <c r="D48" t="s">
        <v>277</v>
      </c>
      <c r="E48">
        <f>_xll.RtGet("IDN",D48,"BID")</f>
        <v>0.46690000000000004</v>
      </c>
      <c r="F48">
        <f>_xll.RtGet("IDN",D48,"ASK")</f>
        <v>0.48190000000000005</v>
      </c>
      <c r="G48">
        <f t="shared" si="9"/>
        <v>0.47440000000000004</v>
      </c>
      <c r="H48">
        <v>1</v>
      </c>
      <c r="I48">
        <v>1</v>
      </c>
      <c r="J48">
        <v>1</v>
      </c>
      <c r="K48">
        <v>1</v>
      </c>
      <c r="L48" t="s">
        <v>62</v>
      </c>
      <c r="M48" t="str">
        <f t="shared" si="10"/>
        <v>GBP</v>
      </c>
      <c r="N48" s="12" t="s">
        <v>10</v>
      </c>
      <c r="O48" s="16">
        <f>_xll.RHistory(D48,".Timestamp;.Close","START:"&amp;$O$3&amp;" NBROWS:1 INTERVAL:1D",,"SORT:ASC TSREPEAT:NO")</f>
        <v>32875</v>
      </c>
      <c r="P48">
        <v>12.9</v>
      </c>
      <c r="S48" s="16"/>
    </row>
    <row r="49" spans="2:19" x14ac:dyDescent="0.25">
      <c r="B49" s="12" t="s">
        <v>19</v>
      </c>
      <c r="C49" t="s">
        <v>3</v>
      </c>
      <c r="D49" t="s">
        <v>278</v>
      </c>
      <c r="E49">
        <f>_xll.RtGet("IDN",D49,"BID")</f>
        <v>0.48130000000000001</v>
      </c>
      <c r="F49">
        <f>_xll.RtGet("IDN",D49,"ASK")</f>
        <v>0.49130000000000001</v>
      </c>
      <c r="G49">
        <f t="shared" si="9"/>
        <v>0.48630000000000001</v>
      </c>
      <c r="H49">
        <v>1</v>
      </c>
      <c r="I49">
        <v>1</v>
      </c>
      <c r="J49">
        <v>1</v>
      </c>
      <c r="K49">
        <v>1</v>
      </c>
      <c r="L49" t="s">
        <v>62</v>
      </c>
      <c r="M49" t="str">
        <f t="shared" si="10"/>
        <v>GBP</v>
      </c>
      <c r="N49" s="12" t="s">
        <v>10</v>
      </c>
      <c r="O49" s="16">
        <f>_xll.RHistory(D49,".Timestamp;.Close","START:"&amp;$O$3&amp;" NBROWS:1 INTERVAL:1D",,"SORT:ASC TSREPEAT:NO")</f>
        <v>32875</v>
      </c>
      <c r="P49">
        <v>12.54</v>
      </c>
      <c r="S49" s="16"/>
    </row>
    <row r="50" spans="2:19" x14ac:dyDescent="0.25">
      <c r="B50" s="12" t="s">
        <v>20</v>
      </c>
      <c r="C50" t="s">
        <v>3</v>
      </c>
      <c r="D50" t="s">
        <v>279</v>
      </c>
      <c r="E50">
        <f>_xll.RtGet("IDN",D50,"BID")</f>
        <v>0.50019999999999998</v>
      </c>
      <c r="F50">
        <f>_xll.RtGet("IDN",D50,"ASK")</f>
        <v>0.51519999999999999</v>
      </c>
      <c r="G50">
        <f t="shared" si="9"/>
        <v>0.50770000000000004</v>
      </c>
      <c r="H50">
        <v>1</v>
      </c>
      <c r="I50">
        <v>1</v>
      </c>
      <c r="J50">
        <v>1</v>
      </c>
      <c r="K50">
        <v>1</v>
      </c>
      <c r="L50" t="s">
        <v>62</v>
      </c>
      <c r="M50" t="str">
        <f t="shared" si="10"/>
        <v>GBP</v>
      </c>
      <c r="N50" s="12" t="s">
        <v>10</v>
      </c>
      <c r="O50" s="16">
        <f>_xll.RHistory(D50,".Timestamp;.Close","START:"&amp;$O$3&amp;" NBROWS:1 INTERVAL:1D",,"SORT:ASC TSREPEAT:NO")</f>
        <v>32875</v>
      </c>
      <c r="P50">
        <v>12.35</v>
      </c>
      <c r="S50" s="16"/>
    </row>
    <row r="51" spans="2:19" x14ac:dyDescent="0.25">
      <c r="B51" s="12" t="s">
        <v>21</v>
      </c>
      <c r="C51" t="s">
        <v>3</v>
      </c>
      <c r="D51" t="s">
        <v>280</v>
      </c>
      <c r="E51">
        <f>_xll.RtGet("IDN",D51,"BID")</f>
        <v>0.51629999999999998</v>
      </c>
      <c r="F51">
        <f>_xll.RtGet("IDN",D51,"ASK")</f>
        <v>0.53129999999999999</v>
      </c>
      <c r="G51">
        <f t="shared" si="9"/>
        <v>0.52380000000000004</v>
      </c>
      <c r="H51">
        <v>1</v>
      </c>
      <c r="I51">
        <v>1</v>
      </c>
      <c r="J51">
        <v>1</v>
      </c>
      <c r="K51">
        <v>1</v>
      </c>
      <c r="L51" t="s">
        <v>62</v>
      </c>
      <c r="M51" t="str">
        <f t="shared" si="10"/>
        <v>GBP</v>
      </c>
      <c r="N51" s="12" t="s">
        <v>10</v>
      </c>
      <c r="O51" s="16">
        <f>_xll.RHistory(D51,".Timestamp;.Close","START:"&amp;$O$3&amp;" NBROWS:1 INTERVAL:1D",,"SORT:ASC TSREPEAT:NO")</f>
        <v>34561</v>
      </c>
      <c r="P51">
        <v>8.84</v>
      </c>
      <c r="S51" s="16"/>
    </row>
    <row r="52" spans="2:19" x14ac:dyDescent="0.25">
      <c r="B52" s="12" t="s">
        <v>22</v>
      </c>
      <c r="C52" t="s">
        <v>3</v>
      </c>
      <c r="D52" t="s">
        <v>281</v>
      </c>
      <c r="E52">
        <f>_xll.RtGet("IDN",D52,"BID")</f>
        <v>0.53180000000000005</v>
      </c>
      <c r="F52">
        <f>_xll.RtGet("IDN",D52,"ASK")</f>
        <v>0.54680000000000006</v>
      </c>
      <c r="G52">
        <f t="shared" si="9"/>
        <v>0.53930000000000011</v>
      </c>
      <c r="H52">
        <v>1</v>
      </c>
      <c r="I52">
        <v>1</v>
      </c>
      <c r="J52">
        <v>1</v>
      </c>
      <c r="K52">
        <v>1</v>
      </c>
      <c r="L52" t="s">
        <v>62</v>
      </c>
      <c r="M52" t="str">
        <f t="shared" si="10"/>
        <v>GBP</v>
      </c>
      <c r="N52" s="12" t="s">
        <v>10</v>
      </c>
      <c r="O52" s="16">
        <f>_xll.RHistory(D52,".Timestamp;.Close","START:"&amp;$O$3&amp;" NBROWS:1 INTERVAL:1D",,"SORT:ASC TSREPEAT:NO")</f>
        <v>32875</v>
      </c>
      <c r="P52">
        <v>12</v>
      </c>
      <c r="S52" s="16"/>
    </row>
    <row r="53" spans="2:19" x14ac:dyDescent="0.25">
      <c r="B53" s="12" t="s">
        <v>23</v>
      </c>
      <c r="C53" t="s">
        <v>3</v>
      </c>
      <c r="D53" t="s">
        <v>282</v>
      </c>
      <c r="E53">
        <f>_xll.RtGet("IDN",D53,"BID")</f>
        <v>0.54500000000000004</v>
      </c>
      <c r="F53">
        <f>_xll.RtGet("IDN",D53,"ASK")</f>
        <v>0.56000000000000005</v>
      </c>
      <c r="G53">
        <f t="shared" si="9"/>
        <v>0.55249999999999999</v>
      </c>
      <c r="H53">
        <v>1</v>
      </c>
      <c r="I53">
        <v>1</v>
      </c>
      <c r="J53">
        <v>1</v>
      </c>
      <c r="K53">
        <v>1</v>
      </c>
      <c r="L53" t="s">
        <v>62</v>
      </c>
      <c r="M53" t="str">
        <f t="shared" si="10"/>
        <v>GBP</v>
      </c>
      <c r="N53" s="12" t="s">
        <v>10</v>
      </c>
      <c r="O53" s="16">
        <f>_xll.RHistory(D53,".Timestamp;.Close","START:"&amp;$O$3&amp;" NBROWS:1 INTERVAL:1D",,"SORT:ASC TSREPEAT:NO")</f>
        <v>34561</v>
      </c>
      <c r="P53">
        <v>8.9700000000000006</v>
      </c>
      <c r="S53" s="16"/>
    </row>
    <row r="54" spans="2:19" x14ac:dyDescent="0.25">
      <c r="B54" s="12" t="s">
        <v>24</v>
      </c>
      <c r="C54" t="s">
        <v>3</v>
      </c>
      <c r="D54" t="s">
        <v>283</v>
      </c>
      <c r="E54">
        <f>_xll.RtGet("IDN",D54,"BID")</f>
        <v>0.55820000000000003</v>
      </c>
      <c r="F54">
        <f>_xll.RtGet("IDN",D54,"ASK")</f>
        <v>0.57320000000000004</v>
      </c>
      <c r="G54">
        <f t="shared" si="9"/>
        <v>0.56570000000000009</v>
      </c>
      <c r="H54">
        <v>1</v>
      </c>
      <c r="I54">
        <v>1</v>
      </c>
      <c r="J54">
        <v>1</v>
      </c>
      <c r="K54">
        <v>1</v>
      </c>
      <c r="L54" t="s">
        <v>62</v>
      </c>
      <c r="M54" t="str">
        <f t="shared" si="10"/>
        <v>GBP</v>
      </c>
      <c r="N54" s="12" t="s">
        <v>10</v>
      </c>
      <c r="O54" s="16">
        <f>_xll.RHistory(D54,".Timestamp;.Close","START:"&amp;$O$3&amp;" NBROWS:1 INTERVAL:1D",,"SORT:ASC TSREPEAT:NO")</f>
        <v>34561</v>
      </c>
      <c r="P54">
        <v>9.01</v>
      </c>
      <c r="S54" s="16"/>
    </row>
    <row r="55" spans="2:19" x14ac:dyDescent="0.25">
      <c r="B55" s="12" t="s">
        <v>25</v>
      </c>
      <c r="C55" t="s">
        <v>3</v>
      </c>
      <c r="D55" t="s">
        <v>284</v>
      </c>
      <c r="E55">
        <f>_xll.RtGet("IDN",D55,"BID")</f>
        <v>0.57130000000000003</v>
      </c>
      <c r="F55">
        <f>_xll.RtGet("IDN",D55,"ASK")</f>
        <v>0.58630000000000004</v>
      </c>
      <c r="G55">
        <f t="shared" si="9"/>
        <v>0.57879999999999998</v>
      </c>
      <c r="H55">
        <v>1</v>
      </c>
      <c r="I55">
        <v>1</v>
      </c>
      <c r="J55">
        <v>1</v>
      </c>
      <c r="K55">
        <v>1</v>
      </c>
      <c r="L55" t="s">
        <v>62</v>
      </c>
      <c r="M55" t="str">
        <f t="shared" si="10"/>
        <v>GBP</v>
      </c>
      <c r="N55" s="12" t="s">
        <v>10</v>
      </c>
      <c r="O55" s="16">
        <f>_xll.RHistory(D55,".Timestamp;.Close","START:"&amp;$O$3&amp;" NBROWS:1 INTERVAL:1D",,"SORT:ASC TSREPEAT:NO")</f>
        <v>32875</v>
      </c>
      <c r="P55">
        <v>11.8</v>
      </c>
    </row>
    <row r="56" spans="2:19" x14ac:dyDescent="0.25">
      <c r="B56" s="12" t="s">
        <v>26</v>
      </c>
      <c r="C56" t="s">
        <v>3</v>
      </c>
      <c r="D56" t="s">
        <v>285</v>
      </c>
      <c r="E56">
        <f>_xll.RtGet("IDN",D56,"BID")</f>
        <v>0.59489999999999998</v>
      </c>
      <c r="F56">
        <f>_xll.RtGet("IDN",D56,"ASK")</f>
        <v>0.6099</v>
      </c>
      <c r="G56">
        <f t="shared" si="9"/>
        <v>0.60240000000000005</v>
      </c>
      <c r="H56">
        <v>1</v>
      </c>
      <c r="I56">
        <v>1</v>
      </c>
      <c r="J56">
        <v>1</v>
      </c>
      <c r="K56">
        <v>1</v>
      </c>
      <c r="L56" t="s">
        <v>62</v>
      </c>
      <c r="M56" t="str">
        <f t="shared" si="10"/>
        <v>GBP</v>
      </c>
      <c r="N56" s="12" t="s">
        <v>10</v>
      </c>
      <c r="O56" s="16">
        <f>_xll.RHistory(D56,".Timestamp;.Close","START:"&amp;$O$3&amp;" NBROWS:1 INTERVAL:1D",,"SORT:ASC TSREPEAT:NO")</f>
        <v>37851</v>
      </c>
      <c r="P56">
        <v>4.7699999999999996</v>
      </c>
    </row>
    <row r="57" spans="2:19" x14ac:dyDescent="0.25">
      <c r="B57" s="12" t="s">
        <v>27</v>
      </c>
      <c r="C57" t="s">
        <v>3</v>
      </c>
      <c r="D57" t="s">
        <v>286</v>
      </c>
      <c r="E57">
        <f>_xll.RtGet("IDN",D57,"BID")</f>
        <v>0.60860000000000003</v>
      </c>
      <c r="F57">
        <f>_xll.RtGet("IDN",D57,"ASK")</f>
        <v>0.62360000000000004</v>
      </c>
      <c r="G57">
        <f t="shared" si="9"/>
        <v>0.61610000000000009</v>
      </c>
      <c r="H57">
        <v>1</v>
      </c>
      <c r="I57">
        <v>1</v>
      </c>
      <c r="J57">
        <v>1</v>
      </c>
      <c r="K57">
        <v>1</v>
      </c>
      <c r="L57" t="s">
        <v>62</v>
      </c>
      <c r="M57" t="str">
        <f t="shared" si="10"/>
        <v>GBP</v>
      </c>
      <c r="N57" s="12" t="s">
        <v>10</v>
      </c>
      <c r="O57" s="16">
        <f>_xll.RHistory(D57,".Timestamp;.Close","START:"&amp;$O$3&amp;" NBROWS:1 INTERVAL:1D",,"SORT:ASC TSREPEAT:NO")</f>
        <v>37851</v>
      </c>
      <c r="P57">
        <v>4.79</v>
      </c>
    </row>
    <row r="58" spans="2:19" x14ac:dyDescent="0.25">
      <c r="B58" s="12" t="s">
        <v>28</v>
      </c>
      <c r="C58" t="s">
        <v>3</v>
      </c>
      <c r="D58" t="s">
        <v>287</v>
      </c>
      <c r="E58">
        <f>_xll.RtGet("IDN",D58,"BID")</f>
        <v>0.6139</v>
      </c>
      <c r="F58">
        <f>_xll.RtGet("IDN",D58,"ASK")</f>
        <v>0.62890000000000001</v>
      </c>
      <c r="G58">
        <f t="shared" si="9"/>
        <v>0.62139999999999995</v>
      </c>
      <c r="H58">
        <v>1</v>
      </c>
      <c r="I58">
        <v>1</v>
      </c>
      <c r="J58">
        <v>1</v>
      </c>
      <c r="K58">
        <v>1</v>
      </c>
      <c r="L58" t="s">
        <v>62</v>
      </c>
      <c r="M58" t="str">
        <f t="shared" si="10"/>
        <v>GBP</v>
      </c>
      <c r="N58" s="12" t="s">
        <v>10</v>
      </c>
      <c r="O58" s="16">
        <f>_xll.RHistory(D58,".Timestamp;.Close","START:"&amp;$O$3&amp;" NBROWS:1 INTERVAL:1D",,"SORT:ASC TSREPEAT:NO")</f>
        <v>37851</v>
      </c>
      <c r="P58">
        <v>4.79</v>
      </c>
    </row>
    <row r="59" spans="2:19" x14ac:dyDescent="0.25">
      <c r="B59" s="12" t="s">
        <v>29</v>
      </c>
      <c r="C59" t="s">
        <v>3</v>
      </c>
      <c r="D59" t="s">
        <v>288</v>
      </c>
      <c r="E59">
        <f>_xll.RtGet("IDN",D59,"BID")</f>
        <v>0.60020000000000007</v>
      </c>
      <c r="F59">
        <f>_xll.RtGet("IDN",D59,"ASK")</f>
        <v>0.61420000000000008</v>
      </c>
      <c r="G59">
        <f t="shared" si="9"/>
        <v>0.60720000000000007</v>
      </c>
      <c r="H59">
        <v>1</v>
      </c>
      <c r="I59">
        <v>1</v>
      </c>
      <c r="J59">
        <v>1</v>
      </c>
      <c r="K59">
        <v>1</v>
      </c>
      <c r="L59" t="s">
        <v>62</v>
      </c>
      <c r="M59" t="str">
        <f t="shared" si="10"/>
        <v>GBP</v>
      </c>
      <c r="N59" s="12" t="s">
        <v>10</v>
      </c>
      <c r="O59" s="16">
        <f>_xll.RHistory(D59,".Timestamp;.Close","START:"&amp;$O$3&amp;" NBROWS:1 INTERVAL:1D",,"SORT:ASC TSREPEAT:NO")</f>
        <v>36020</v>
      </c>
      <c r="P59">
        <v>5.97</v>
      </c>
    </row>
    <row r="60" spans="2:19" x14ac:dyDescent="0.25">
      <c r="B60" s="12" t="s">
        <v>30</v>
      </c>
      <c r="C60" t="s">
        <v>3</v>
      </c>
      <c r="D60" t="s">
        <v>289</v>
      </c>
      <c r="E60">
        <f>_xll.RtGet("IDN",D60,"BID")</f>
        <v>0.57700000000000007</v>
      </c>
      <c r="F60">
        <f>_xll.RtGet("IDN",D60,"ASK")</f>
        <v>0.59100000000000008</v>
      </c>
      <c r="G60">
        <f t="shared" si="9"/>
        <v>0.58400000000000007</v>
      </c>
      <c r="H60">
        <v>1</v>
      </c>
      <c r="I60">
        <v>1</v>
      </c>
      <c r="J60">
        <v>1</v>
      </c>
      <c r="K60">
        <v>1</v>
      </c>
      <c r="L60" t="s">
        <v>62</v>
      </c>
      <c r="M60" t="str">
        <f t="shared" si="10"/>
        <v>GBP</v>
      </c>
      <c r="N60" s="12" t="s">
        <v>10</v>
      </c>
      <c r="O60" s="16">
        <f>_xll.RHistory(D60,".Timestamp;.Close","START:"&amp;$O$3&amp;" NBROWS:1 INTERVAL:1D",,"SORT:ASC TSREPEAT:NO")</f>
        <v>37851</v>
      </c>
      <c r="P60">
        <v>4.79</v>
      </c>
    </row>
    <row r="61" spans="2:19" x14ac:dyDescent="0.25">
      <c r="B61" s="12" t="s">
        <v>145</v>
      </c>
      <c r="C61" t="s">
        <v>3</v>
      </c>
      <c r="D61" t="s">
        <v>290</v>
      </c>
      <c r="E61">
        <f>_xll.RtGet("IDN",D61,"BID")</f>
        <v>0.44</v>
      </c>
      <c r="F61">
        <f>_xll.RtGet("IDN",D61,"ASK")</f>
        <v>0.61</v>
      </c>
      <c r="G61">
        <f t="shared" si="9"/>
        <v>0.52500000000000002</v>
      </c>
      <c r="H61">
        <v>1</v>
      </c>
      <c r="I61">
        <v>1</v>
      </c>
      <c r="J61">
        <v>1</v>
      </c>
      <c r="K61">
        <v>1</v>
      </c>
      <c r="L61" t="s">
        <v>62</v>
      </c>
      <c r="M61" t="str">
        <f t="shared" si="10"/>
        <v>GBP</v>
      </c>
      <c r="N61" s="12" t="s">
        <v>10</v>
      </c>
      <c r="O61" s="16">
        <f>_xll.RHistory(D61,".Timestamp;.Close","START:"&amp;$O$3&amp;" NBROWS:1 INTERVAL:1D",,"SORT:ASC TSREPEAT:NO")</f>
        <v>37914</v>
      </c>
      <c r="P61">
        <v>4.82</v>
      </c>
    </row>
    <row r="62" spans="2:19" x14ac:dyDescent="0.25">
      <c r="B62" s="12" t="s">
        <v>146</v>
      </c>
      <c r="C62" t="s">
        <v>3</v>
      </c>
      <c r="D62" t="s">
        <v>291</v>
      </c>
      <c r="E62">
        <f>_xll.RtGet("IDN",D62,"BID")</f>
        <v>0.39700000000000002</v>
      </c>
      <c r="F62">
        <f>_xll.RtGet("IDN",D62,"ASK")</f>
        <v>0.56700000000000006</v>
      </c>
      <c r="G62">
        <f t="shared" si="9"/>
        <v>0.48200000000000004</v>
      </c>
      <c r="H62">
        <v>1</v>
      </c>
      <c r="I62">
        <v>1</v>
      </c>
      <c r="J62">
        <v>1</v>
      </c>
      <c r="K62">
        <v>1</v>
      </c>
      <c r="L62" t="s">
        <v>62</v>
      </c>
      <c r="M62" t="str">
        <f t="shared" si="10"/>
        <v>GBP</v>
      </c>
      <c r="N62" s="12" t="s">
        <v>10</v>
      </c>
      <c r="O62" s="16">
        <f>_xll.RHistory(D62,".Timestamp;.Close","START:"&amp;$O$3&amp;" NBROWS:1 INTERVAL:1D",,"SORT:ASC TSREPEAT:NO")</f>
        <v>37914</v>
      </c>
      <c r="P62">
        <v>4.75</v>
      </c>
    </row>
  </sheetData>
  <dataValidations disablePrompts="1" count="1">
    <dataValidation type="list" allowBlank="1" showInputMessage="1" showErrorMessage="1" sqref="L5:L62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CF2C-0A19-4BB1-8993-A750BB920445}">
  <sheetPr>
    <tabColor theme="9"/>
  </sheetPr>
  <dimension ref="B2:E3"/>
  <sheetViews>
    <sheetView workbookViewId="0">
      <selection activeCell="B2" sqref="B2"/>
    </sheetView>
  </sheetViews>
  <sheetFormatPr defaultRowHeight="15" x14ac:dyDescent="0.25"/>
  <cols>
    <col min="3" max="3" width="14.42578125" bestFit="1" customWidth="1"/>
    <col min="4" max="4" width="10.42578125" bestFit="1" customWidth="1"/>
  </cols>
  <sheetData>
    <row r="2" spans="2:5" x14ac:dyDescent="0.25">
      <c r="B2" s="17" t="s">
        <v>0</v>
      </c>
      <c r="C2" s="17" t="s">
        <v>52</v>
      </c>
      <c r="D2" s="17" t="s">
        <v>369</v>
      </c>
      <c r="E2" s="17" t="s">
        <v>370</v>
      </c>
    </row>
    <row r="3" spans="2:5" x14ac:dyDescent="0.25">
      <c r="B3" t="s">
        <v>5</v>
      </c>
      <c r="C3" t="s">
        <v>371</v>
      </c>
      <c r="D3" s="16">
        <f>_xll.RHistory(C3,".Timestamp;.Close","START:01-Mar-1995 NBROWS:1 INTERVAL:1D",,"SORT:ASC TSREPEAT:NO")</f>
        <v>37502</v>
      </c>
      <c r="E3">
        <v>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Frågor</vt:lpstr>
      <vt:lpstr>SuperRICs</vt:lpstr>
      <vt:lpstr>SEK</vt:lpstr>
      <vt:lpstr>USD</vt:lpstr>
      <vt:lpstr>NOK</vt:lpstr>
      <vt:lpstr>EUR</vt:lpstr>
      <vt:lpstr>DKK</vt:lpstr>
      <vt:lpstr>GBP</vt:lpstr>
      <vt:lpstr>HistoricalStart</vt:lpstr>
      <vt:lpstr>DayCounts</vt:lpstr>
      <vt:lpstr>DropLists</vt:lpstr>
      <vt:lpstr>AppendixTables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2020-04-02T18:11:55Z</dcterms:modified>
</cp:coreProperties>
</file>