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Garrett\Documents\GitHub\Spring2016\GAT 315\Projects\"/>
    </mc:Choice>
  </mc:AlternateContent>
  <bookViews>
    <workbookView xWindow="0" yWindow="0" windowWidth="24000" windowHeight="14235" tabRatio="646" activeTab="2"/>
  </bookViews>
  <sheets>
    <sheet name="Submission" sheetId="3" r:id="rId1"/>
    <sheet name="Planning" sheetId="12" r:id="rId2"/>
    <sheet name="Prototype" sheetId="4" r:id="rId3"/>
    <sheet name="Final" sheetId="11" r:id="rId4"/>
    <sheet name="Participation" sheetId="13" r:id="rId5"/>
    <sheet name="Project Grade" sheetId="9" r:id="rId6"/>
  </sheets>
  <definedNames>
    <definedName name="_xlnm.Print_Area" localSheetId="3">Final!$A$1:$H$16</definedName>
    <definedName name="_xlnm.Print_Area" localSheetId="4">Participation!$A$1:$H$26</definedName>
    <definedName name="_xlnm.Print_Area" localSheetId="1">Planning!$A$1:$E$23</definedName>
  </definedNames>
  <calcPr calcId="152511"/>
</workbook>
</file>

<file path=xl/calcChain.xml><?xml version="1.0" encoding="utf-8"?>
<calcChain xmlns="http://schemas.openxmlformats.org/spreadsheetml/2006/main">
  <c r="H1" i="13" l="1"/>
  <c r="B22" i="9" s="1"/>
  <c r="E22" i="9" s="1"/>
  <c r="E23" i="9" s="1"/>
  <c r="B3" i="13"/>
  <c r="B2" i="13"/>
  <c r="G15" i="4"/>
  <c r="G16" i="4"/>
  <c r="G17" i="4"/>
  <c r="G18" i="4"/>
  <c r="G19" i="4"/>
  <c r="G20" i="4"/>
  <c r="G21" i="4"/>
  <c r="F13" i="4"/>
  <c r="F12" i="4"/>
  <c r="B14" i="9" s="1"/>
  <c r="F11" i="4"/>
  <c r="F10" i="4"/>
  <c r="B13" i="9" s="1"/>
  <c r="F9" i="4"/>
  <c r="F8" i="4"/>
  <c r="F7" i="4"/>
  <c r="F6" i="4"/>
  <c r="E11" i="4"/>
  <c r="E9" i="4"/>
  <c r="E8" i="4"/>
  <c r="E7" i="4"/>
  <c r="E6" i="4"/>
  <c r="B3" i="11"/>
  <c r="B2" i="11"/>
  <c r="B3" i="12"/>
  <c r="B2" i="12"/>
  <c r="G1" i="4" l="1"/>
  <c r="G22" i="4"/>
  <c r="B12" i="9"/>
  <c r="B3" i="4"/>
  <c r="B2" i="4"/>
  <c r="E12" i="4"/>
  <c r="E13" i="4"/>
  <c r="E10" i="4"/>
  <c r="G8" i="4"/>
  <c r="G7" i="4"/>
  <c r="G6" i="4"/>
  <c r="G2" i="4" l="1"/>
  <c r="G3" i="4" s="1"/>
  <c r="H1" i="11" l="1"/>
  <c r="B18" i="9" s="1"/>
  <c r="E18" i="9" s="1"/>
  <c r="E19" i="9" s="1"/>
  <c r="E1" i="12"/>
  <c r="B7" i="9" s="1"/>
  <c r="F5" i="4" l="1"/>
  <c r="E5" i="4"/>
  <c r="E7" i="9" l="1"/>
  <c r="E8" i="9" s="1"/>
  <c r="B11" i="9"/>
  <c r="E11" i="9" s="1"/>
  <c r="E12" i="9" s="1"/>
  <c r="D3" i="9" l="1"/>
</calcChain>
</file>

<file path=xl/sharedStrings.xml><?xml version="1.0" encoding="utf-8"?>
<sst xmlns="http://schemas.openxmlformats.org/spreadsheetml/2006/main" count="676" uniqueCount="353">
  <si>
    <t>#</t>
  </si>
  <si>
    <t>Total:</t>
  </si>
  <si>
    <t>Submission Requirements</t>
  </si>
  <si>
    <t>Penalty</t>
  </si>
  <si>
    <t>Total</t>
  </si>
  <si>
    <t>Notes</t>
  </si>
  <si>
    <t>Minor Correctable Submission Mistakes</t>
  </si>
  <si>
    <t>Major Correctable Submission Mistakes</t>
  </si>
  <si>
    <t>Number of Tabs w/o Student Grade Fields Set</t>
  </si>
  <si>
    <t>Number of Required Submission Files Missing</t>
  </si>
  <si>
    <t>Number of Resubmissions Required</t>
  </si>
  <si>
    <t>If a resubmission is required, you will get a minimum of 24 hours from when you are notified to resubmit without a late penalty.</t>
  </si>
  <si>
    <t>Number of Copyright/Ratings Violations</t>
  </si>
  <si>
    <t>Total Submission Penalties:</t>
  </si>
  <si>
    <t>File/Folder</t>
  </si>
  <si>
    <t>Instructions</t>
  </si>
  <si>
    <t>Do not leave any of the student fields set to "untested"--take your best guess if you are not sure.</t>
  </si>
  <si>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</si>
  <si>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</si>
  <si>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</si>
  <si>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</si>
  <si>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</si>
  <si>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</si>
  <si>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</si>
  <si>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</si>
  <si>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</si>
  <si>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</si>
  <si>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</si>
  <si>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</si>
  <si>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</si>
  <si>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</si>
  <si>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</si>
  <si>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</si>
  <si>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</si>
  <si>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</si>
  <si>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</si>
  <si>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Intermediate</t>
  </si>
  <si>
    <t>Menus Work</t>
  </si>
  <si>
    <t>Basic Pause Menu</t>
  </si>
  <si>
    <t>Quit Game Option</t>
  </si>
  <si>
    <t>Resume Game Option</t>
  </si>
  <si>
    <t>How To Play</t>
  </si>
  <si>
    <t>Confirmation of Destructive Action</t>
  </si>
  <si>
    <t>Menu Stability</t>
  </si>
  <si>
    <t>STABILITY</t>
  </si>
  <si>
    <t>Low Stability</t>
  </si>
  <si>
    <t>Medium Stability</t>
  </si>
  <si>
    <t>High Stability</t>
  </si>
  <si>
    <t>RESPONSIVENESS</t>
  </si>
  <si>
    <t>Minimum Frame Rate</t>
  </si>
  <si>
    <t>30 Frames Per Second</t>
  </si>
  <si>
    <t>Minimized Performance</t>
  </si>
  <si>
    <t>Responsiveness</t>
  </si>
  <si>
    <t>No Debug Info</t>
  </si>
  <si>
    <t>CONTROLS</t>
  </si>
  <si>
    <t>Working Controls</t>
  </si>
  <si>
    <t>Stable Controls</t>
  </si>
  <si>
    <t>Tuned Controls</t>
  </si>
  <si>
    <t>VISUAL FEEDBACK</t>
  </si>
  <si>
    <t>Acceptable Music</t>
  </si>
  <si>
    <t>GRADE</t>
  </si>
  <si>
    <t>Weight</t>
  </si>
  <si>
    <t>Accurately predicting your CR modifiers within ±5% gives you a small bonus of up to +3%.</t>
  </si>
  <si>
    <t>Grade Clamping</t>
  </si>
  <si>
    <t>Requirement waived by instructor</t>
  </si>
  <si>
    <t>Set the instructor column and instructor name drop-down for anything that is pre-graded.</t>
  </si>
  <si>
    <t>INSTRUCTOR</t>
  </si>
  <si>
    <t>Make sure you have all of the required files listed below.</t>
  </si>
  <si>
    <t>Student Comments</t>
  </si>
  <si>
    <t>Instructor Feedback</t>
  </si>
  <si>
    <t>STARTUP</t>
  </si>
  <si>
    <t>Game Launch</t>
  </si>
  <si>
    <t>DigiPen Logo</t>
  </si>
  <si>
    <t>Slow Transitions</t>
  </si>
  <si>
    <t>Loading Speed</t>
  </si>
  <si>
    <t>PROJECT GRADE</t>
  </si>
  <si>
    <t>Game must provide a confirmation of any destructive action such as quitting the game (always), returning to the main menu (if this is destructive; i.e. resets the level), overwriting save files, etc.  The default choice must be no/cancel/etc. if there is a default choice.</t>
  </si>
  <si>
    <t>All menus are responsive and do not behave strangely. That is, they do not do anything they are obviously not intended to do.</t>
  </si>
  <si>
    <t>Interface Usability</t>
  </si>
  <si>
    <t>All interface elements and the options on them are obvious and easy to use.</t>
  </si>
  <si>
    <t>Interface Animation</t>
  </si>
  <si>
    <t>All interactive interface elements have an animation of some kind (size change, color shift, or something fancier) to show when a given element of the is selected (and/or has the mouse over it, if appropriate).</t>
  </si>
  <si>
    <t>CAMERA</t>
  </si>
  <si>
    <t>All menus actually work, even if they have other problems. Note that just having keyboard shortcuts, even if they look like buttons, does not meet this requirement.</t>
  </si>
  <si>
    <r>
      <t xml:space="preserve">The resume game option on the pause menu must be labeled "Resume Game". It </t>
    </r>
    <r>
      <rPr>
        <i/>
        <sz val="10"/>
        <color rgb="FF000000"/>
        <rFont val="Calibri"/>
        <scheme val="minor"/>
      </rPr>
      <t>must</t>
    </r>
    <r>
      <rPr>
        <sz val="10"/>
        <color rgb="FF000000"/>
        <rFont val="Calibri"/>
        <scheme val="minor"/>
      </rPr>
      <t xml:space="preserve"> use this exact wording. Also, this option must be triggered if you hit ESC or the start button on a controller while on the pause menu.</t>
    </r>
  </si>
  <si>
    <t>OVERALL VISUALS</t>
  </si>
  <si>
    <r>
      <t xml:space="preserve">Project must have a pause menu that is activated by pressing the ESC key (and if your project also supports a controller, the start button). The project must pause while the menu is active. </t>
    </r>
    <r>
      <rPr>
        <b/>
        <sz val="10"/>
        <color rgb="FF000000"/>
        <rFont val="Calibri"/>
        <scheme val="minor"/>
      </rPr>
      <t xml:space="preserve">Note: A Main Menu is </t>
    </r>
    <r>
      <rPr>
        <b/>
        <u/>
        <sz val="10"/>
        <color rgb="FF000000"/>
        <rFont val="Calibri"/>
        <family val="2"/>
        <scheme val="minor"/>
      </rPr>
      <t>not</t>
    </r>
    <r>
      <rPr>
        <b/>
        <sz val="10"/>
        <color rgb="FF000000"/>
        <rFont val="Calibri"/>
        <scheme val="minor"/>
      </rPr>
      <t xml:space="preserve"> required in any way. </t>
    </r>
    <r>
      <rPr>
        <sz val="10"/>
        <color rgb="FF000000"/>
        <rFont val="Calibri"/>
        <scheme val="minor"/>
      </rPr>
      <t>This means you can go directly in to your project after displaying logos and such. Only the Pause Menu is actually required.</t>
    </r>
  </si>
  <si>
    <r>
      <t xml:space="preserve">The quit game option on the pause menu must be labeled "Quit Game". It must use this exact wording. The “Quit Game” option must actually quit the project (i.e., shut down the application), not just return you to the main menu (you can have another option to do that, even though a main menu is not even required). Note that </t>
    </r>
    <r>
      <rPr>
        <i/>
        <sz val="10"/>
        <color rgb="FF000000"/>
        <rFont val="Calibri"/>
        <scheme val="minor"/>
      </rPr>
      <t>not</t>
    </r>
    <r>
      <rPr>
        <sz val="10"/>
        <color rgb="FF000000"/>
        <rFont val="Calibri"/>
        <scheme val="minor"/>
      </rPr>
      <t xml:space="preserve"> having a confirmation when quitting will cause you to fail the "Confirmation of Destructive Action" requirement, not this one.</t>
    </r>
  </si>
  <si>
    <t>Project must not visibly freeze for more than 5 seconds when loading, transitioning, or at any other time without a loading screen or message (such as "Loading") being shown.</t>
  </si>
  <si>
    <t>Project must start displaying a non blank window within 5 seconds on launch. Then other transition requirements apply. This can be a special loading window.</t>
  </si>
  <si>
    <t>Project crashed once at most and only soft-locks infrequently.</t>
  </si>
  <si>
    <t>Project must be able to run occasionally without crashing or soft-locking in a way that continually prevents the project from being graded.</t>
  </si>
  <si>
    <t>Project maintains a frame rate at which it is at least reasonably playable on normal lab machines (i.e. no lower than 15 FPS).</t>
  </si>
  <si>
    <t>Project maintains a frame rate of at least 30 FPS on the normal lab machines.</t>
  </si>
  <si>
    <t>Project does not using large amounts of CPU or GPU cycles (especially if it causes lag) when minimized or otherwise not active.</t>
  </si>
  <si>
    <t>Project window never becomes unresponsive.</t>
  </si>
  <si>
    <t>Exported Executable</t>
  </si>
  <si>
    <t>Project starts up properly from an exported executable and never requires being run from the project file/editor.</t>
  </si>
  <si>
    <t>Any loading screens last no longer than 20 seconds.</t>
  </si>
  <si>
    <t>Project must not display any debug text or other debug info (including separate debug command windows or anything similar) by default. It’s okay to have something on the options screen that turns on debugging features.</t>
  </si>
  <si>
    <t>Project has some music or other background audio and it is all acceptable for a DigiPen project (not copyrighted or would receive a T or higher rating).</t>
  </si>
  <si>
    <t>Acceptable Dialog</t>
  </si>
  <si>
    <t>Recorded dialog is acceptable for a DigiPen project (not copyrighted or would receive a T or higher rating).</t>
  </si>
  <si>
    <t>All menus and/or HUD elements play an appropriate sound effect when selected.</t>
  </si>
  <si>
    <t>Simple Textures &amp; Text</t>
  </si>
  <si>
    <t>Visuals are decent, with some thought put in to color selection, light values, scaling of objects, size of text and symbols, etc.</t>
  </si>
  <si>
    <t>Some Animation/VFX</t>
  </si>
  <si>
    <t>Visuals are polished and significantly enhance the engagement of the game.</t>
  </si>
  <si>
    <t>There is some animation/VFX in the game itself (half a dozen instances), done by scaling, rotating, fading, particle systems, etc.</t>
  </si>
  <si>
    <t>Critical Audio Feedback</t>
  </si>
  <si>
    <r>
      <t>Details</t>
    </r>
    <r>
      <rPr>
        <sz val="10"/>
        <color rgb="FFFFFFFF"/>
        <rFont val="Calibri"/>
        <family val="2"/>
        <scheme val="minor"/>
      </rPr>
      <t xml:space="preserve"> </t>
    </r>
    <r>
      <rPr>
        <i/>
        <sz val="10"/>
        <color rgb="FFFFFFFF"/>
        <rFont val="Calibri"/>
        <family val="2"/>
        <scheme val="minor"/>
      </rPr>
      <t>(this entire section is Not Applicable if your game has no dialog)</t>
    </r>
  </si>
  <si>
    <t>Basic Audio Feedback</t>
  </si>
  <si>
    <t>Project has some sound effects at least for the most critical actions and events (minimum of three) and all are acceptable for a DigiPen project (not copyrighted or would receive a T or higher rating).</t>
  </si>
  <si>
    <t>Critical Visual Feedback</t>
  </si>
  <si>
    <t>Basic Visual Feedback</t>
  </si>
  <si>
    <t>The only textures used are flat colors (or a simple gradient), although basic sans-serif text is allowed, as are textures with a simple uniform border at the edges. Basic flat-shaded symbols (of the types you can find in a font) are okay as well (hearts, checks, circles, boxes, simple arrows, etc.).</t>
  </si>
  <si>
    <t>AUDIO FEEDBACK</t>
  </si>
  <si>
    <t>All major actions and events in the game which need audio feedback to be recognized and understood by the player have appropriate sound effects, including victory and defeat in particular. Sound effects are also decent quality, match the game well, and are played at a decent volume.</t>
  </si>
  <si>
    <t>Project has decent visual feedback for most actions and events in the game, beyond just the critical actions and events. In particular, a player's victory or defeat must have appropriate visual feedback. You must not just reset in a jarring manner or jump immediately to a "game over" screen. The player must be able to easily process what just happened to them.</t>
  </si>
  <si>
    <t>Project has some visual feedback for the most critical actions and events, including the player's status, enemy status, world status, etc. This includes any action or event that would significantly confuse the player if there is not appropriate visual feedback.</t>
  </si>
  <si>
    <t>OVERALL AUDIO</t>
  </si>
  <si>
    <t>Audio fits the game really well, is polished, and significantly enhances the engagement of the game.</t>
  </si>
  <si>
    <t>Acceptable Narrative</t>
  </si>
  <si>
    <t>Story, characters, and setting are acceptable for a DigiPen project (not copyrighted or would receive a T or higher rating).</t>
  </si>
  <si>
    <t>Basic Editing</t>
  </si>
  <si>
    <t>Text has only one or two typos, and no really obvious ones.</t>
  </si>
  <si>
    <t>Good Editing</t>
  </si>
  <si>
    <t>Text has no typos and has decent grammar and structure.</t>
  </si>
  <si>
    <t>INTERFACE</t>
  </si>
  <si>
    <t>If the game uses a mouse, the cursor must be visible and work for all menus. If the game does not use a mouse, the cursor must always be invisible.</t>
  </si>
  <si>
    <t>Mouse Cursor</t>
  </si>
  <si>
    <t>Interface Audio</t>
  </si>
  <si>
    <t>Controls (or interactive HUD) at least work to some degree and are not fundamentally broken or incomprehensible.</t>
  </si>
  <si>
    <t>Basic Controls</t>
  </si>
  <si>
    <t>There is at least one segment that teaches the basic actions and controls (or interactive HUD).</t>
  </si>
  <si>
    <t>Controls (or interactive HUD) are responsive and do not behave strangely.</t>
  </si>
  <si>
    <t>Simple Controls</t>
  </si>
  <si>
    <t>Controls (or interactive HUD) are not overly difficult or complicated for a normal player.</t>
  </si>
  <si>
    <t>Controls (or interactive HUD) are well-tuned and always respond perfectly.</t>
  </si>
  <si>
    <t>Working Camera</t>
  </si>
  <si>
    <t>Camera at least works to some degree and is not fundamentally broken or confusing.</t>
  </si>
  <si>
    <t>Decent Camera</t>
  </si>
  <si>
    <t>Smooth Camera</t>
  </si>
  <si>
    <t>Camera works decently and is not completely static.</t>
  </si>
  <si>
    <t>Camera always moves, rotates, and zooms in/out smoothly.</t>
  </si>
  <si>
    <t>PERFORMANCE</t>
  </si>
  <si>
    <t>Lab Machines</t>
  </si>
  <si>
    <t>No Performance Issues</t>
  </si>
  <si>
    <t>Project does not have any performance issues on a normal lab machine that hurts the engagement of the game.</t>
  </si>
  <si>
    <t>Project is playable on a normal lab machine.</t>
  </si>
  <si>
    <t>Title Screen</t>
  </si>
  <si>
    <t>Project must display the official DigiPen logo all by itself as the first screen upon launching. It must be displayed unaltered for at least 2 seconds, after which you can move on to the next screen. This logo is found on DigiPen Central at distance.digipen.edu. You are allowed to put a loading screen first, if necessary.</t>
  </si>
  <si>
    <t>Gamepad/Peripheral Screen</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</si>
  <si>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requirement is not completed.</t>
  </si>
  <si>
    <t>Project must have a title screen, containing the game name, your name, the DigiPen copyright notice (found on DigiPen Central at distance.digipen.edu), and a method for starting the game. This can be either a key press, a menu option, or start button on the controller.</t>
  </si>
  <si>
    <t>User Experience</t>
  </si>
  <si>
    <t>Cheat Codes</t>
  </si>
  <si>
    <t>MENUS &amp; OPTIONS</t>
  </si>
  <si>
    <t>PROGRESS</t>
  </si>
  <si>
    <t>Limited Progress</t>
  </si>
  <si>
    <t>The player's progress is shown in a limited way, but is either not very clear or is not present at important moments in the game (such as when fighting a boss).</t>
  </si>
  <si>
    <t>Segment Progress</t>
  </si>
  <si>
    <t xml:space="preserve">The player's progress inside each segment of gameplay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 This can just be because the game is so engaging that the player doesn't notice or care, but check with an instructor before assuming this is the case with your game.
</t>
  </si>
  <si>
    <t>Episode Progress</t>
  </si>
  <si>
    <t xml:space="preserve">The overall progress of the player inside each episode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game is so engaging that the player doesn't notice or care, but check with an instructor before assuming this is the case with your game.
</t>
  </si>
  <si>
    <t>Overall Progress</t>
  </si>
  <si>
    <t xml:space="preserve">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
</t>
  </si>
  <si>
    <t>Gameplay has a major innovation that actually works.</t>
  </si>
  <si>
    <t>Make sure you read all of the details for each requirement. There are a lot of small details that must be met in order to pass these requirements. Many of these requirements are almost automatic with a pre-made engine, but make sure you check each one.</t>
  </si>
  <si>
    <t xml:space="preserve">  </t>
  </si>
  <si>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</si>
  <si>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</si>
  <si>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</si>
  <si>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</si>
  <si>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</si>
  <si>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t>Optimal Game Controls</t>
  </si>
  <si>
    <t>The game will be graded with the controls you list here.</t>
  </si>
  <si>
    <t>Optimal Number of Players</t>
  </si>
  <si>
    <t>The game will be graded with the number of players you list here.</t>
  </si>
  <si>
    <r>
      <t xml:space="preserve">Notes
</t>
    </r>
    <r>
      <rPr>
        <i/>
        <sz val="11"/>
        <color rgb="FF000000"/>
        <rFont val="Calibri"/>
        <family val="2"/>
      </rPr>
      <t>(about controls, bugs, tips, etc.)</t>
    </r>
  </si>
  <si>
    <t>&lt;add notes here, if needed&gt;</t>
  </si>
  <si>
    <t>File or folder is named incorrectly, submission email is incorrect, has extra files in the base folder (like thumbs.db), etc.</t>
  </si>
  <si>
    <t>Game is submitted to the wrong location, no submission email sent, file content is incorrect, etc.</t>
  </si>
  <si>
    <t>Any copyright or ratings violations will require you to resubmit your game in order to pass.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</si>
  <si>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Replace lastname with your last name.</t>
    </r>
  </si>
  <si>
    <r>
      <rPr>
        <b/>
        <sz val="10"/>
        <color rgb="FF000000"/>
        <rFont val="Calibri"/>
        <scheme val="minor"/>
      </rPr>
      <t>Submit to Moodle or Class Folder:</t>
    </r>
    <r>
      <rPr>
        <sz val="10"/>
        <color rgb="FF000000"/>
        <rFont val="Calibri"/>
        <scheme val="minor"/>
      </rPr>
      <t xml:space="preserve"> Your entire submission must be uploaded to Moodle or to your Submit folder on the Class drive. </t>
    </r>
    <r>
      <rPr>
        <b/>
        <sz val="10"/>
        <color rgb="FF000000"/>
        <rFont val="Calibri"/>
        <scheme val="minor"/>
      </rPr>
      <t xml:space="preserve"> </t>
    </r>
    <r>
      <rPr>
        <sz val="10"/>
        <color rgb="FF000000"/>
        <rFont val="Calibri"/>
        <scheme val="minor"/>
      </rPr>
      <t xml:space="preserve">If you use the class drive, your submission must be in a folder named "Project3_gamename". </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</si>
  <si>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your instructor</t>
    </r>
    <r>
      <rPr>
        <sz val="10"/>
        <color theme="1"/>
        <rFont val="Calibri"/>
        <scheme val="minor"/>
      </rPr>
      <t xml:space="preserve"> with the following subject line “GAT315 </t>
    </r>
    <r>
      <rPr>
        <b/>
        <sz val="10"/>
        <color theme="1"/>
        <rFont val="Calibri"/>
        <scheme val="minor"/>
      </rPr>
      <t>gamename</t>
    </r>
    <r>
      <rPr>
        <sz val="10"/>
        <color theme="1"/>
        <rFont val="Calibri"/>
        <scheme val="minor"/>
      </rPr>
      <t xml:space="preserve"> Submitted".</t>
    </r>
  </si>
  <si>
    <r>
      <t>lastname</t>
    </r>
    <r>
      <rPr>
        <sz val="10"/>
        <color rgb="FF000000"/>
        <rFont val="Calibri"/>
        <scheme val="minor"/>
      </rPr>
      <t>_project1_</t>
    </r>
    <r>
      <rPr>
        <b/>
        <sz val="10"/>
        <color rgb="FF000000"/>
        <rFont val="Calibri"/>
        <scheme val="minor"/>
      </rPr>
      <t>gamename</t>
    </r>
    <r>
      <rPr>
        <sz val="10"/>
        <color rgb="FF000000"/>
        <rFont val="Calibri"/>
        <scheme val="minor"/>
      </rPr>
      <t>_rubric.xlsx</t>
    </r>
  </si>
  <si>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scheme val="minor"/>
      </rPr>
      <t>Do not convert this file into an OpenOffice spreadsheet (or any other format) and do not edit it any way (except to fill in the data for your game).</t>
    </r>
  </si>
  <si>
    <r>
      <t>lastname</t>
    </r>
    <r>
      <rPr>
        <sz val="10"/>
        <color rgb="FF000000"/>
        <rFont val="Calibri"/>
        <scheme val="minor"/>
      </rPr>
      <t>_project1_</t>
    </r>
    <r>
      <rPr>
        <b/>
        <sz val="10"/>
        <color rgb="FF000000"/>
        <rFont val="Calibri"/>
        <scheme val="minor"/>
      </rPr>
      <t>gamename</t>
    </r>
    <r>
      <rPr>
        <sz val="10"/>
        <color rgb="FF000000"/>
        <rFont val="Calibri"/>
        <scheme val="minor"/>
      </rPr>
      <t>_executable.zip</t>
    </r>
  </si>
  <si>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scheme val="minor"/>
      </rPr>
      <t>Make sure you test the installer.</t>
    </r>
    <r>
      <rPr>
        <sz val="10"/>
        <color rgb="FF000000"/>
        <rFont val="Calibri"/>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</si>
  <si>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r>
      <t>lastname</t>
    </r>
    <r>
      <rPr>
        <sz val="10"/>
        <color rgb="FF000000"/>
        <rFont val="Calibri"/>
        <scheme val="minor"/>
      </rPr>
      <t>_project1_</t>
    </r>
    <r>
      <rPr>
        <b/>
        <sz val="10"/>
        <color rgb="FF000000"/>
        <rFont val="Calibri"/>
        <scheme val="minor"/>
      </rPr>
      <t>gamename</t>
    </r>
    <r>
      <rPr>
        <sz val="10"/>
        <color rgb="FF000000"/>
        <rFont val="Calibri"/>
        <scheme val="minor"/>
      </rPr>
      <t>_source.zip</t>
    </r>
  </si>
  <si>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</si>
  <si>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to the right. Note that even a very simple and easy game will still need cheat codes (an “I win” code, an “I lose” code, a “goto the end” code, etc.). Cheat codes can be activated through an option on the pause menu if desired.</t>
  </si>
  <si>
    <t>Engagement</t>
  </si>
  <si>
    <t>Technical Requirements</t>
  </si>
  <si>
    <r>
      <t xml:space="preserve">Project has a screen that correctly describes the basic controls (and goals if necessary).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</si>
  <si>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</si>
  <si>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</si>
  <si>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</si>
  <si>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</si>
  <si>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</si>
  <si>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</si>
  <si>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</si>
  <si>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</si>
  <si>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</si>
  <si>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</si>
  <si>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</si>
  <si>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</si>
  <si>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</si>
  <si>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</si>
  <si>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Bonuses/Penalties</t>
  </si>
  <si>
    <t>The game's user experience is slick, with tightly tuned controls, strong teaching of the player, and the user interface enhances the core engagement type in a significant way.</t>
  </si>
  <si>
    <t>The game's user experience is solid throughout, or even occasionally noteworthy, good controls, has good teaching of the player, is generally intuitive to play, and enhances the core engagement type.</t>
  </si>
  <si>
    <t>The game's user experience is serviceable with mostly solid controls, generally the game controls are taught to and understood by the player, and the user interface is generally correctly interpreted and/or learnable with minimal effort.</t>
  </si>
  <si>
    <t>The game's user experience is marginal, with uneven or weak controls, portions of the game are not taught to the player, has aspects of the interface that detract from the experience, and/or the game is not fully understood.</t>
  </si>
  <si>
    <t>The user experience is poor with difficult to use controls, poor teaching of the player, a jarring/confusing interface, and/or how to play is not understood such that it detracts from the game experience in a significant way.</t>
  </si>
  <si>
    <t>The game's mechanics contribute in a strong way to delivering on the core engagement type throughout, and a strong match to the engagement type, and are inherently satisfying.</t>
  </si>
  <si>
    <t>The game's mechanics really help deliver on the core engagement type throughout, are well implemented, and are a good match to the engagement type.</t>
  </si>
  <si>
    <t>The game's mechanics help deliver on the core engagement type more or less consistently and are solidly implemented.</t>
  </si>
  <si>
    <t xml:space="preserve">The game's mechanics support the core engagement type only intermittentently, have weak implementation, or occasionally detract from the engagement. </t>
  </si>
  <si>
    <t>The game does not have mechanics that support the engagement type at all or only in a very limited or superficial way.</t>
  </si>
  <si>
    <t>Mechanics</t>
  </si>
  <si>
    <t>The game delivers on the core engagement type thoroughly and consistently, with strong engagement peaks, great progression toward the finale with a very satisfying conclusion, and is a memorable experience throughout.
Player is strongly engaged throughout, demonstrated very positive body language, didn't want to stop playing and/or can't wait to play again.</t>
  </si>
  <si>
    <t>The game delivers on the core engagement type consistently, has strongly noticeable engagement peaks, good progression toward the finale with a satisfying conclusion, and perhaps a memorable moment or two.
Player is strongly engaged throughout the experience, demonstrated positive body language at several points, and would be very interested in playing again.</t>
  </si>
  <si>
    <t>The game delivers on the core engagement type more or less consistently without long gaps,  has noticeable engagement peaks, and has generally increasing peaks, culminating in the finale.
Player remained engaged throughout the experience without getting bored and is somewhat interested in playing again.</t>
  </si>
  <si>
    <t>The game delivers on the core engagement type only intermittentently, has relatively weak engagement peaks (no strong reaction), or has relatively flat or decreasing engagement peaks (bad engagement curve). 
Player is only marginally interested in playing the experience, gets bored, and/or has limited to no desire to play again.</t>
  </si>
  <si>
    <t>The game does not deliver on the core engagement type at all or only in a very limited or superficial way.</t>
  </si>
  <si>
    <t>Commendable</t>
  </si>
  <si>
    <t>Good</t>
  </si>
  <si>
    <t>Satisfactory</t>
  </si>
  <si>
    <t>Marginal</t>
  </si>
  <si>
    <t>Poor</t>
  </si>
  <si>
    <t>Student Name:</t>
  </si>
  <si>
    <t>Project Name:</t>
  </si>
  <si>
    <t>Quality Grade:</t>
  </si>
  <si>
    <t>GAT 315 Project Planning Assessment</t>
  </si>
  <si>
    <t>Planning Grade:</t>
  </si>
  <si>
    <t>Concept/Overview</t>
  </si>
  <si>
    <t>Concept and/or Overview sections are missing entirely or are insufficient to understand the project.</t>
  </si>
  <si>
    <t>Concept and/or Overview sections have notable gaps that inhibit understanding what is being built</t>
  </si>
  <si>
    <t>Concept and Overview sections are sufficient to understand the nature of the project.</t>
  </si>
  <si>
    <t>Engagement Techniques</t>
  </si>
  <si>
    <t>Engagement Techniques section is missing entirely or is not understandable about how the proposed techniques will deliver on the core engagement type.</t>
  </si>
  <si>
    <t>Engagement Techniques section is somewhat ambiguous about how the proposed techniques will deliver on the core engagement type or there are notable flaws in the proposed approaches.</t>
  </si>
  <si>
    <t>Engagement Techniques section is sufficient to understand how the proposed techniques will deliver on the core engagement type.</t>
  </si>
  <si>
    <t>Mechanics section is missing entirely or is not understandable about how the mechanics will work.</t>
  </si>
  <si>
    <t>Mechanics section is somewhat ambiguous about how the mechanics will work, how they will contributed to the core engagement type, or there are notable flaws in the proposed mechanics.</t>
  </si>
  <si>
    <t>Mechanics section is sufficient to understand how the mechanics will work and contribute to the core engagement type.</t>
  </si>
  <si>
    <t>Controls</t>
  </si>
  <si>
    <t>Controls section is missing entirely or is not understandable about how the controls will work.</t>
  </si>
  <si>
    <t>Controls section is somewhat ambiguous about how the controls will work, or there are notable flaws in the proposed controls.</t>
  </si>
  <si>
    <t>Controls section is sufficient to understand how the controls work.</t>
  </si>
  <si>
    <t>User Interface</t>
  </si>
  <si>
    <t>User interface section is missing entirely or is not understandable about how the user interface will work.</t>
  </si>
  <si>
    <t>User Interface section is somewhat ambiguous about how the controls will work, or there are notable flaws in the proposed interface.</t>
  </si>
  <si>
    <t>User Interface section is sufficient to understand how the user interface will work and all necessary interface elements are accounted for.</t>
  </si>
  <si>
    <t>Learning/Feedback</t>
  </si>
  <si>
    <t>Learning and/or Feedback sections are missing entirely or are insufficient to understand how the player will learn to play the game or know whether what they are doing is succeeding or failing.</t>
  </si>
  <si>
    <t>Learning and/or Feedback sections are somewhat ambiguous or there are notable gaps in the planned teaching methods or feedback systems.</t>
  </si>
  <si>
    <t>Learning and/or Feedback sections are sufficient to understand how the player will learn to play the game and know whether what they are doing is succeeding or failing.</t>
  </si>
  <si>
    <t>Focal Points</t>
  </si>
  <si>
    <t>Focal Points section is missing entirely, is not understandable what the focal points or landmarks in the environment will be, or what will make the environment not be drab or uninteresting.</t>
  </si>
  <si>
    <t>Focal Points section is ambiguous or the proposed focal points have notable flaws.</t>
  </si>
  <si>
    <t>Focal Points section is understandable what the focal points or landmarks in the environment will be, or what will make the environment not be drab or uninteresting.</t>
  </si>
  <si>
    <t>Asset Lists</t>
  </si>
  <si>
    <t>Art Assets and/or Audio Assets sections are missing entirely, the lists are missing many assets alluded to by the rest of the document, or are so minimal that it likely will be difficult to create an engaging experience.</t>
  </si>
  <si>
    <t>Art Assets and/or Audio Assets sections have notable gaps in what will be required.</t>
  </si>
  <si>
    <t>Art Assets and Audio Assets sections are sufficiently complete to understand what the scope of needed assets will be.</t>
  </si>
  <si>
    <t>Risks &amp; Mitigations</t>
  </si>
  <si>
    <t>Risks &amp; Mitigation section is missing entirely, is not understandable what the risks or mitigations are, or the risks are not specific to the current experience and/or the mitigations not actionable.</t>
  </si>
  <si>
    <t>Risks &amp; Mitigations have several notable gaps, are overly vague, or are somewhat generic.</t>
  </si>
  <si>
    <t>Risks &amp; Mitigations section is sufficient to demonstrate a good understanding of the potential problems specific to this design and have appropriately scoped mitigations.</t>
  </si>
  <si>
    <t>Documentation Quality</t>
  </si>
  <si>
    <t>Documentation quality is remarkably poor overall in comprehensibility, formatting, or has numerous spelling and/or grammar issues.</t>
  </si>
  <si>
    <t>Documentation quality is weak in that it is difficult to understand, has several minor formatting issues, or has several spelling and/or grammar issues.</t>
  </si>
  <si>
    <t>Documentation is comprehensible, minimal formatting issues, and no spelling/grammar issues.</t>
  </si>
  <si>
    <t>Planning document does not meet the submission requirements in a major way.</t>
  </si>
  <si>
    <t>Planning document has minor issues with meeting the submission requirements.</t>
  </si>
  <si>
    <t>Scope</t>
  </si>
  <si>
    <t>Proposed project is massively over/under scoped.</t>
  </si>
  <si>
    <t>Proposed project is somewhat over/under scoped.</t>
  </si>
  <si>
    <t>Project is of appropriate scope.</t>
  </si>
  <si>
    <t>Menus and HUD</t>
  </si>
  <si>
    <t>Menus and HUD are not sloppy, stretched, clipped, etc. All text and symbols are clearly readable and centered/aligned appropriatedly. Text must be sans-serif fonts and be large, bold, and game-like, not thin and small normal fonts.</t>
  </si>
  <si>
    <t xml:space="preserve">Project must never crash, soft-lock, or destabilize the operating system. </t>
  </si>
  <si>
    <t>USER EXPERIENCE REQUIREMENTS</t>
  </si>
  <si>
    <t>SENSORY &amp; NARRATIVE REQUIREMENTS</t>
  </si>
  <si>
    <t>DIALOG &amp; NARRATIVE</t>
  </si>
  <si>
    <t>GAT 315 Final Project Quality Assessment</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</si>
  <si>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</si>
  <si>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</si>
  <si>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</si>
  <si>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</si>
  <si>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</si>
  <si>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</si>
  <si>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</si>
  <si>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Required UXs Completed</t>
  </si>
  <si>
    <t>Basic UXs Completed</t>
  </si>
  <si>
    <t>Intermediate UXs Completed</t>
  </si>
  <si>
    <t>Required SEN/NARs Completed</t>
  </si>
  <si>
    <t>Basic SEN/NARs Completed</t>
  </si>
  <si>
    <t>UX Requirements</t>
  </si>
  <si>
    <t>PROTOTYPE REQUIREMENTS</t>
  </si>
  <si>
    <t>MECHANICS</t>
  </si>
  <si>
    <t>There are interactive elements of mechanics, components, and space (beyond sensory or narrative elements) that support the core engagement type and add depth/complexity to the overall experience.</t>
  </si>
  <si>
    <t>Interactive Elements</t>
  </si>
  <si>
    <t>Planning Document</t>
  </si>
  <si>
    <t>Final Project Quality</t>
  </si>
  <si>
    <t>Instructor Grade:</t>
  </si>
  <si>
    <t>Accuracy Bonus:</t>
  </si>
  <si>
    <t>Student Self-Grade:</t>
  </si>
  <si>
    <t>GAT 315 Prototype Certification Requirements</t>
  </si>
  <si>
    <t>For each deliverable, the grade is clamped to between 0% and 100%. This calculation is done automatically.</t>
  </si>
  <si>
    <t>Grade</t>
  </si>
  <si>
    <t>Wt</t>
  </si>
  <si>
    <t>Prototype</t>
  </si>
  <si>
    <t>Prototype Total</t>
  </si>
  <si>
    <t>Sensory &amp; Narrative Requirements</t>
  </si>
  <si>
    <t>Participation</t>
  </si>
  <si>
    <t>Lab &amp; Peer Review Participation</t>
  </si>
  <si>
    <t>There is a complete segment of gameplay that demonstrates all the core mechanics.</t>
  </si>
  <si>
    <t>Complete Segment</t>
  </si>
  <si>
    <t>Late Submission</t>
  </si>
  <si>
    <t>Late submission of the prototype is 50% off if delivered before the final project is due, or 0% if submitted after the final project is due. This same penalty will apply to the final project.</t>
  </si>
  <si>
    <t>GAT 315 Participation Assessment</t>
  </si>
  <si>
    <t>Peer Review 1</t>
  </si>
  <si>
    <t>Peer Reviews</t>
  </si>
  <si>
    <t>&lt;Person 1&gt;</t>
  </si>
  <si>
    <t>&lt;Person 3&gt;</t>
  </si>
  <si>
    <t>&lt;Person 2&gt;</t>
  </si>
  <si>
    <t>Classroom Participation</t>
  </si>
  <si>
    <t>Poor classroom participation</t>
  </si>
  <si>
    <t>Marginal classroom participation</t>
  </si>
  <si>
    <t>&lt;Person 4&gt;</t>
  </si>
  <si>
    <t>Quality Rating</t>
  </si>
  <si>
    <t>Peer Rating</t>
  </si>
  <si>
    <t>Peer Review 2</t>
  </si>
  <si>
    <t>Peer Review 3</t>
  </si>
  <si>
    <t>Peer Review 4</t>
  </si>
  <si>
    <t>GAT 315-A</t>
  </si>
  <si>
    <t>Spring 2016</t>
  </si>
  <si>
    <t>Garrett Huxtable</t>
  </si>
  <si>
    <t>Chain Combat</t>
  </si>
  <si>
    <t>Late 1 Day (as opposed to -50%)</t>
  </si>
  <si>
    <t>The menus are currently only guaranteed to work with the mouse. Keyboard and controller support is spotty and has some bugs to squash</t>
  </si>
  <si>
    <t>There is no need for camera movement at this time. May utilize movement for emphasis during boss fights at a later date.</t>
  </si>
  <si>
    <t>Menu buttons highlight when moused over and dim when selected. When controller works, the same happens as well.</t>
  </si>
  <si>
    <t>Players can move around, be harmed by enemies and die (leading to shared defeat), but enemies cannot be hurt and the players cannot win the game</t>
  </si>
  <si>
    <t>While all of the elements of progression are set up (rounds, health, changing arena, etc) it is currently impossible to progress due to bugs in my enemy spawning code.
Round Progression can be tested by using the cheat 8, to move to the next round.</t>
  </si>
  <si>
    <t>Cheats:
8 = Go to next round
9 = Infinite Life
0 =  Force Lose State</t>
  </si>
  <si>
    <t>The start button can turn the pause menu on and off, though the contoller support once in the menu is buggy. I suggest using the mouse for to guarantee that it works.
Bugs:
Controller vibration does not pause</t>
  </si>
  <si>
    <t>Must unpause game by hitting either esc or the start button on the controller inorder to get out of how to play screen. Will be fixed with future release.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</si>
</sst>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9">
    <font>
      <sz val="12"/>
      <color theme="1"/>
      <name val="Calibri"/>
      <family val="2"/>
      <scheme val="minor"/>
    </font>
    <font>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i/>
      <sz val="10"/>
      <color rgb="FF000000"/>
      <name val="Calibri"/>
      <scheme val="minor"/>
    </font>
    <font>
      <b/>
      <i/>
      <sz val="10"/>
      <color rgb="FFFF0000"/>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0"/>
      <color rgb="FF000000"/>
      <name val="Calibri"/>
      <family val="2"/>
      <scheme val="minor"/>
    </font>
    <font>
      <b/>
      <u/>
      <sz val="10"/>
      <color rgb="FF000000"/>
      <name val="Calibri"/>
      <family val="2"/>
      <scheme val="minor"/>
    </font>
    <font>
      <b/>
      <sz val="10"/>
      <color theme="1"/>
      <name val="Calibri"/>
      <scheme val="minor"/>
    </font>
    <font>
      <sz val="12"/>
      <color rgb="FF3F3F76"/>
      <name val="Calibri"/>
      <family val="2"/>
      <scheme val="minor"/>
    </font>
    <font>
      <sz val="10"/>
      <color rgb="FFFFFFFF"/>
      <name val="Calibri"/>
      <family val="2"/>
      <scheme val="minor"/>
    </font>
    <font>
      <i/>
      <sz val="10"/>
      <color rgb="FFFFFFFF"/>
      <name val="Calibri"/>
      <family val="2"/>
      <scheme val="minor"/>
    </font>
    <font>
      <b/>
      <sz val="11"/>
      <color rgb="FF000000"/>
      <name val="Calibri"/>
      <family val="2"/>
    </font>
    <font>
      <b/>
      <sz val="11"/>
      <name val="Calibri"/>
      <family val="2"/>
      <scheme val="minor"/>
    </font>
    <font>
      <i/>
      <sz val="11"/>
      <color rgb="FF000000"/>
      <name val="Calibri"/>
      <family val="2"/>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i/>
      <sz val="10"/>
      <color rgb="FF000000"/>
      <name val="Calibri"/>
      <family val="2"/>
      <scheme val="minor"/>
    </font>
  </fonts>
  <fills count="2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808080"/>
        <bgColor indexed="64"/>
      </patternFill>
    </fill>
    <fill>
      <patternFill patternType="solid">
        <fgColor rgb="FFFFCC99"/>
      </patternFill>
    </fill>
    <fill>
      <patternFill patternType="solid">
        <fgColor rgb="FFFFFFFF"/>
        <bgColor rgb="FFFFFFFF"/>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rgb="FFE6DB3E"/>
        <bgColor indexed="64"/>
      </patternFill>
    </fill>
    <fill>
      <patternFill patternType="solid">
        <fgColor theme="6"/>
        <bgColor indexed="64"/>
      </patternFill>
    </fill>
    <fill>
      <patternFill patternType="solid">
        <fgColor theme="3" tint="-0.249977111117893"/>
        <bgColor indexed="64"/>
      </patternFill>
    </fill>
    <fill>
      <patternFill patternType="solid">
        <fgColor rgb="FFFF0000"/>
        <bgColor indexed="64"/>
      </patternFill>
    </fill>
    <fill>
      <patternFill patternType="solid">
        <fgColor theme="0" tint="-0.499984740745262"/>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diagonal/>
    </border>
    <border>
      <left style="medium">
        <color rgb="FF000000"/>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s>
  <cellStyleXfs count="6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9" fillId="8" borderId="27" applyNumberFormat="0" applyAlignment="0" applyProtection="0"/>
    <xf numFmtId="0" fontId="27" fillId="0" borderId="0"/>
    <xf numFmtId="9" fontId="27" fillId="0" borderId="0" applyFont="0" applyFill="0" applyBorder="0" applyAlignment="0" applyProtection="0"/>
    <xf numFmtId="9" fontId="26" fillId="0" borderId="0" applyFont="0" applyFill="0" applyBorder="0" applyAlignment="0" applyProtection="0"/>
  </cellStyleXfs>
  <cellXfs count="242">
    <xf numFmtId="0" fontId="0" fillId="0" borderId="0" xfId="0"/>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0" fillId="4" borderId="0" xfId="0" applyFill="1" applyAlignment="1">
      <alignment vertical="center"/>
    </xf>
    <xf numFmtId="0" fontId="2" fillId="2" borderId="1" xfId="0" applyFont="1" applyFill="1" applyBorder="1" applyAlignment="1">
      <alignment horizontal="left" vertical="center"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9"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11" fillId="4" borderId="0" xfId="0" applyFont="1" applyFill="1" applyAlignment="1">
      <alignment horizontal="center" vertical="top" wrapText="1"/>
    </xf>
    <xf numFmtId="0" fontId="13" fillId="4" borderId="0" xfId="0" applyFont="1" applyFill="1" applyAlignment="1">
      <alignment horizontal="center" vertical="top" wrapText="1"/>
    </xf>
    <xf numFmtId="0" fontId="16" fillId="3" borderId="1" xfId="0" applyFont="1" applyFill="1" applyBorder="1" applyAlignment="1">
      <alignment horizontal="left" vertical="top" wrapText="1"/>
    </xf>
    <xf numFmtId="0" fontId="4" fillId="3" borderId="0" xfId="0" applyFont="1" applyFill="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22" fillId="9" borderId="28" xfId="0" applyFont="1" applyFill="1" applyBorder="1" applyAlignment="1">
      <alignment vertical="top"/>
    </xf>
    <xf numFmtId="0" fontId="24" fillId="9" borderId="28" xfId="0" applyFont="1" applyFill="1" applyBorder="1"/>
    <xf numFmtId="0" fontId="22" fillId="9" borderId="28" xfId="0" applyFont="1" applyFill="1" applyBorder="1" applyAlignment="1">
      <alignment vertical="top" wrapText="1"/>
    </xf>
    <xf numFmtId="0" fontId="27" fillId="0" borderId="0" xfId="646"/>
    <xf numFmtId="0" fontId="28" fillId="0" borderId="0" xfId="646" applyFont="1" applyAlignment="1">
      <alignment vertical="center"/>
    </xf>
    <xf numFmtId="0" fontId="27" fillId="0" borderId="0" xfId="646" applyAlignment="1"/>
    <xf numFmtId="9" fontId="0" fillId="0" borderId="21" xfId="647" applyFont="1" applyBorder="1"/>
    <xf numFmtId="0" fontId="27" fillId="0" borderId="19" xfId="646" applyBorder="1"/>
    <xf numFmtId="9" fontId="0" fillId="0" borderId="25" xfId="647" applyFont="1" applyBorder="1"/>
    <xf numFmtId="0" fontId="27" fillId="0" borderId="22" xfId="646" applyBorder="1"/>
    <xf numFmtId="9" fontId="0" fillId="0" borderId="30" xfId="647" applyFont="1" applyBorder="1"/>
    <xf numFmtId="0" fontId="27" fillId="0" borderId="31" xfId="646" applyBorder="1"/>
    <xf numFmtId="9" fontId="29" fillId="0" borderId="32" xfId="647" applyFont="1" applyBorder="1"/>
    <xf numFmtId="0" fontId="29" fillId="0" borderId="32" xfId="646" applyFont="1" applyBorder="1"/>
    <xf numFmtId="0" fontId="30" fillId="11" borderId="32" xfId="646" applyFont="1" applyFill="1" applyBorder="1" applyAlignment="1">
      <alignment horizontal="center" vertical="center"/>
    </xf>
    <xf numFmtId="0" fontId="29" fillId="13" borderId="32" xfId="646" applyFont="1" applyFill="1" applyBorder="1" applyAlignment="1">
      <alignment vertical="top" wrapText="1"/>
    </xf>
    <xf numFmtId="0" fontId="29" fillId="14" borderId="32" xfId="646" applyFont="1" applyFill="1" applyBorder="1" applyAlignment="1">
      <alignment vertical="top" wrapText="1"/>
    </xf>
    <xf numFmtId="0" fontId="26" fillId="0" borderId="0" xfId="646" applyFont="1"/>
    <xf numFmtId="0" fontId="25" fillId="10" borderId="0" xfId="646" applyFont="1" applyFill="1" applyAlignment="1">
      <alignment horizontal="center"/>
    </xf>
    <xf numFmtId="0" fontId="25" fillId="10" borderId="0" xfId="646" applyFont="1" applyFill="1" applyBorder="1" applyAlignment="1">
      <alignment horizontal="left" vertical="center"/>
    </xf>
    <xf numFmtId="0" fontId="29" fillId="0" borderId="0" xfId="646" applyFont="1" applyBorder="1"/>
    <xf numFmtId="9" fontId="29" fillId="0" borderId="0" xfId="646" applyNumberFormat="1" applyFont="1" applyBorder="1"/>
    <xf numFmtId="0" fontId="29" fillId="0" borderId="0" xfId="646" applyFont="1" applyBorder="1" applyAlignment="1">
      <alignment vertical="top" wrapText="1"/>
    </xf>
    <xf numFmtId="0" fontId="30" fillId="0" borderId="0" xfId="646" applyFont="1" applyFill="1" applyBorder="1" applyAlignment="1">
      <alignment horizontal="center" vertical="center"/>
    </xf>
    <xf numFmtId="9" fontId="29" fillId="0" borderId="32" xfId="646" applyNumberFormat="1" applyFont="1" applyBorder="1"/>
    <xf numFmtId="0" fontId="29" fillId="0" borderId="32" xfId="646" applyFont="1" applyBorder="1" applyAlignment="1">
      <alignment vertical="top" wrapText="1"/>
    </xf>
    <xf numFmtId="0" fontId="27" fillId="0" borderId="0" xfId="646" applyFont="1"/>
    <xf numFmtId="0" fontId="31" fillId="10" borderId="0" xfId="646" applyFont="1" applyFill="1" applyAlignment="1">
      <alignment horizontal="center"/>
    </xf>
    <xf numFmtId="0" fontId="31" fillId="10" borderId="37" xfId="646" applyFont="1" applyFill="1" applyBorder="1" applyAlignment="1">
      <alignment horizontal="center"/>
    </xf>
    <xf numFmtId="9" fontId="26" fillId="0" borderId="36" xfId="647" applyFont="1" applyBorder="1"/>
    <xf numFmtId="0" fontId="26" fillId="0" borderId="36" xfId="646" applyFont="1" applyBorder="1"/>
    <xf numFmtId="9" fontId="26" fillId="0" borderId="0" xfId="647" applyFont="1"/>
    <xf numFmtId="0" fontId="32" fillId="0" borderId="0" xfId="646" applyFont="1"/>
    <xf numFmtId="9" fontId="33" fillId="0" borderId="0" xfId="647" applyFont="1"/>
    <xf numFmtId="0" fontId="33" fillId="0" borderId="0" xfId="646" applyFont="1"/>
    <xf numFmtId="0" fontId="29" fillId="12" borderId="32" xfId="646" applyFont="1" applyFill="1" applyBorder="1"/>
    <xf numFmtId="0" fontId="27" fillId="0" borderId="0" xfId="646" applyBorder="1"/>
    <xf numFmtId="9" fontId="0" fillId="0" borderId="0" xfId="647" applyFont="1" applyBorder="1"/>
    <xf numFmtId="0" fontId="28" fillId="0" borderId="0" xfId="646" applyFont="1" applyBorder="1" applyAlignment="1">
      <alignment vertical="center"/>
    </xf>
    <xf numFmtId="0" fontId="27" fillId="0" borderId="0" xfId="646" applyBorder="1" applyAlignment="1"/>
    <xf numFmtId="0" fontId="5" fillId="15" borderId="10" xfId="0" applyFont="1" applyFill="1" applyBorder="1" applyAlignment="1">
      <alignment horizontal="center" vertical="center" wrapText="1"/>
    </xf>
    <xf numFmtId="0" fontId="15" fillId="15" borderId="8" xfId="0" applyFont="1" applyFill="1" applyBorder="1" applyAlignment="1">
      <alignment horizontal="left" vertical="top" wrapText="1"/>
    </xf>
    <xf numFmtId="0" fontId="15" fillId="15" borderId="10" xfId="0" applyFont="1" applyFill="1" applyBorder="1" applyAlignment="1">
      <alignment horizontal="left"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34" fillId="15" borderId="8" xfId="0" applyFont="1" applyFill="1" applyBorder="1" applyAlignment="1">
      <alignment horizontal="left" vertical="center"/>
    </xf>
    <xf numFmtId="0" fontId="0" fillId="0" borderId="0" xfId="0" applyFill="1" applyAlignment="1">
      <alignment vertical="center"/>
    </xf>
    <xf numFmtId="0" fontId="34" fillId="16" borderId="8" xfId="0" applyFont="1" applyFill="1" applyBorder="1" applyAlignment="1">
      <alignment horizontal="left" vertical="center"/>
    </xf>
    <xf numFmtId="0" fontId="5" fillId="16" borderId="10" xfId="0" applyFont="1" applyFill="1" applyBorder="1" applyAlignment="1">
      <alignment horizontal="center" vertical="center" wrapText="1"/>
    </xf>
    <xf numFmtId="0" fontId="15" fillId="16" borderId="8" xfId="0" applyFont="1" applyFill="1" applyBorder="1" applyAlignment="1">
      <alignment horizontal="left" vertical="top" wrapText="1"/>
    </xf>
    <xf numFmtId="0" fontId="15" fillId="16" borderId="10"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6" borderId="1" xfId="0" applyFont="1" applyFill="1" applyBorder="1" applyAlignment="1">
      <alignment horizontal="left" vertical="top" wrapText="1"/>
    </xf>
    <xf numFmtId="0" fontId="34" fillId="17" borderId="8" xfId="0" applyFont="1" applyFill="1" applyBorder="1" applyAlignment="1">
      <alignment horizontal="left" vertical="center"/>
    </xf>
    <xf numFmtId="0" fontId="5" fillId="17" borderId="10" xfId="0" applyFont="1" applyFill="1" applyBorder="1" applyAlignment="1">
      <alignment horizontal="center" vertical="center" wrapText="1"/>
    </xf>
    <xf numFmtId="0" fontId="15" fillId="17" borderId="8" xfId="0" applyFont="1" applyFill="1" applyBorder="1" applyAlignment="1">
      <alignment horizontal="left" vertical="top" wrapText="1"/>
    </xf>
    <xf numFmtId="0" fontId="15" fillId="17" borderId="10" xfId="0" applyFont="1" applyFill="1" applyBorder="1" applyAlignment="1">
      <alignment horizontal="left" vertical="top"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25" fillId="23" borderId="0" xfId="646" applyFont="1" applyFill="1" applyAlignment="1">
      <alignment horizontal="center"/>
    </xf>
    <xf numFmtId="0" fontId="25" fillId="23" borderId="0" xfId="646" applyFont="1" applyFill="1" applyBorder="1" applyAlignment="1">
      <alignment horizontal="left" vertical="center"/>
    </xf>
    <xf numFmtId="0" fontId="25" fillId="10" borderId="36" xfId="646" applyFont="1" applyFill="1" applyBorder="1" applyAlignment="1">
      <alignment horizontal="left"/>
    </xf>
    <xf numFmtId="0" fontId="29" fillId="0" borderId="33" xfId="646" applyFont="1" applyFill="1" applyBorder="1" applyAlignment="1">
      <alignment horizontal="left" vertical="top" wrapText="1"/>
    </xf>
    <xf numFmtId="0" fontId="29" fillId="0" borderId="34" xfId="646" applyFont="1" applyFill="1" applyBorder="1" applyAlignment="1">
      <alignment horizontal="left" vertical="top" wrapText="1"/>
    </xf>
    <xf numFmtId="0" fontId="29" fillId="0" borderId="35" xfId="646" applyFont="1" applyFill="1" applyBorder="1" applyAlignment="1">
      <alignment horizontal="left" vertical="top" wrapText="1"/>
    </xf>
    <xf numFmtId="9" fontId="29" fillId="0" borderId="0" xfId="647" applyFont="1" applyBorder="1"/>
    <xf numFmtId="0" fontId="29" fillId="0" borderId="36" xfId="646" applyFont="1" applyFill="1" applyBorder="1" applyAlignment="1">
      <alignment horizontal="center" vertical="top" wrapText="1"/>
    </xf>
    <xf numFmtId="0" fontId="29" fillId="0" borderId="0" xfId="646" applyFont="1" applyFill="1" applyBorder="1" applyAlignment="1">
      <alignment horizontal="center" vertical="top" wrapText="1"/>
    </xf>
    <xf numFmtId="0" fontId="29" fillId="0" borderId="32" xfId="646" applyFont="1" applyFill="1" applyBorder="1" applyAlignment="1">
      <alignment vertical="top" wrapText="1"/>
    </xf>
    <xf numFmtId="0" fontId="35" fillId="2" borderId="4" xfId="0" applyFont="1" applyFill="1" applyBorder="1" applyAlignment="1">
      <alignment horizontal="center" vertical="top" wrapText="1"/>
    </xf>
    <xf numFmtId="0" fontId="34" fillId="10" borderId="24" xfId="0" applyFont="1" applyFill="1" applyBorder="1" applyAlignment="1">
      <alignment horizontal="center" vertical="top" wrapText="1"/>
    </xf>
    <xf numFmtId="0" fontId="34" fillId="10" borderId="23" xfId="0" applyFont="1" applyFill="1" applyBorder="1" applyAlignment="1">
      <alignment horizontal="center" vertical="top" wrapText="1"/>
    </xf>
    <xf numFmtId="165" fontId="4" fillId="17" borderId="18" xfId="0" applyNumberFormat="1" applyFont="1" applyFill="1" applyBorder="1" applyAlignment="1">
      <alignment horizontal="center" vertical="top" wrapText="1"/>
    </xf>
    <xf numFmtId="165" fontId="4" fillId="4" borderId="18" xfId="0" applyNumberFormat="1" applyFont="1" applyFill="1" applyBorder="1" applyAlignment="1">
      <alignment horizontal="center" vertical="top" wrapText="1"/>
    </xf>
    <xf numFmtId="165" fontId="4" fillId="4" borderId="39" xfId="0" applyNumberFormat="1" applyFont="1" applyFill="1" applyBorder="1" applyAlignment="1">
      <alignment horizontal="center" vertical="top" wrapText="1"/>
    </xf>
    <xf numFmtId="0" fontId="16" fillId="17" borderId="26" xfId="0" applyFont="1" applyFill="1" applyBorder="1" applyAlignment="1">
      <alignment horizontal="left" vertical="top" wrapText="1"/>
    </xf>
    <xf numFmtId="165" fontId="4" fillId="18" borderId="12" xfId="0" applyNumberFormat="1" applyFont="1" applyFill="1" applyBorder="1" applyAlignment="1">
      <alignment horizontal="center" vertical="top" wrapText="1"/>
    </xf>
    <xf numFmtId="0" fontId="16" fillId="18" borderId="11" xfId="0" applyFont="1" applyFill="1" applyBorder="1" applyAlignment="1">
      <alignment horizontal="left" vertical="top" wrapText="1"/>
    </xf>
    <xf numFmtId="165" fontId="4" fillId="20" borderId="12" xfId="0" applyNumberFormat="1" applyFont="1" applyFill="1" applyBorder="1" applyAlignment="1">
      <alignment horizontal="center" vertical="top" wrapText="1"/>
    </xf>
    <xf numFmtId="0" fontId="16" fillId="20" borderId="11" xfId="0" applyFont="1" applyFill="1" applyBorder="1" applyAlignment="1">
      <alignment horizontal="left" vertical="top" wrapText="1"/>
    </xf>
    <xf numFmtId="0" fontId="16" fillId="3" borderId="38" xfId="0" applyFont="1" applyFill="1" applyBorder="1" applyAlignment="1">
      <alignment horizontal="left" vertical="top" wrapText="1"/>
    </xf>
    <xf numFmtId="0" fontId="36" fillId="11" borderId="24" xfId="0" applyFont="1" applyFill="1" applyBorder="1" applyAlignment="1">
      <alignment horizontal="center" vertical="top" wrapText="1"/>
    </xf>
    <xf numFmtId="0" fontId="36" fillId="11" borderId="23" xfId="0" applyFont="1" applyFill="1" applyBorder="1" applyAlignment="1">
      <alignment horizontal="center" vertical="top" wrapText="1"/>
    </xf>
    <xf numFmtId="0" fontId="36" fillId="11" borderId="4" xfId="0" applyFont="1" applyFill="1" applyBorder="1" applyAlignment="1">
      <alignment horizontal="center" vertical="top" wrapText="1"/>
    </xf>
    <xf numFmtId="0" fontId="36" fillId="11" borderId="2" xfId="0" applyFont="1" applyFill="1" applyBorder="1" applyAlignment="1">
      <alignment horizontal="center" vertical="top" wrapText="1"/>
    </xf>
    <xf numFmtId="9" fontId="4" fillId="3" borderId="19" xfId="648" applyFont="1" applyFill="1" applyBorder="1" applyAlignment="1">
      <alignment horizontal="center" vertical="top" wrapText="1"/>
    </xf>
    <xf numFmtId="9" fontId="4" fillId="25" borderId="1" xfId="648" applyFont="1" applyFill="1" applyBorder="1" applyAlignment="1">
      <alignment horizontal="center" vertical="top"/>
    </xf>
    <xf numFmtId="165" fontId="4" fillId="21" borderId="1" xfId="648" applyNumberFormat="1" applyFont="1" applyFill="1" applyBorder="1" applyAlignment="1">
      <alignment horizontal="center" vertical="top"/>
    </xf>
    <xf numFmtId="9" fontId="4" fillId="24" borderId="1" xfId="648" applyFont="1" applyFill="1" applyBorder="1" applyAlignment="1">
      <alignment horizontal="center" vertical="top"/>
    </xf>
    <xf numFmtId="0" fontId="35" fillId="2" borderId="1" xfId="0" applyFont="1" applyFill="1" applyBorder="1" applyAlignment="1">
      <alignment horizontal="center" vertical="top" wrapText="1"/>
    </xf>
    <xf numFmtId="9" fontId="26" fillId="0" borderId="0" xfId="648" applyFont="1"/>
    <xf numFmtId="9" fontId="0" fillId="0" borderId="36" xfId="647" applyFont="1" applyBorder="1"/>
    <xf numFmtId="0" fontId="0" fillId="0" borderId="0" xfId="646" applyFont="1"/>
    <xf numFmtId="0" fontId="35" fillId="2" borderId="2" xfId="0" applyFont="1" applyFill="1" applyBorder="1" applyAlignment="1">
      <alignment horizontal="center" vertical="top" wrapText="1"/>
    </xf>
    <xf numFmtId="0" fontId="16" fillId="3" borderId="26" xfId="0" applyFont="1" applyFill="1" applyBorder="1" applyAlignment="1">
      <alignment horizontal="left" vertical="top" wrapText="1"/>
    </xf>
    <xf numFmtId="0" fontId="36" fillId="22" borderId="24" xfId="0" applyFont="1" applyFill="1" applyBorder="1" applyAlignment="1">
      <alignment horizontal="center" vertical="top" wrapText="1"/>
    </xf>
    <xf numFmtId="0" fontId="36" fillId="22" borderId="23" xfId="0" applyFont="1" applyFill="1" applyBorder="1" applyAlignment="1">
      <alignment horizontal="center" vertical="top" wrapText="1"/>
    </xf>
    <xf numFmtId="0" fontId="36" fillId="22" borderId="4" xfId="0" applyFont="1" applyFill="1" applyBorder="1" applyAlignment="1">
      <alignment horizontal="center" vertical="top" wrapText="1"/>
    </xf>
    <xf numFmtId="0" fontId="36" fillId="2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0" xfId="0" applyFill="1" applyAlignment="1">
      <alignment vertical="center"/>
    </xf>
    <xf numFmtId="0" fontId="2" fillId="2" borderId="1" xfId="0" applyFont="1" applyFill="1" applyBorder="1" applyAlignment="1">
      <alignment horizontal="left" vertical="center" wrapText="1"/>
    </xf>
    <xf numFmtId="9" fontId="4" fillId="3" borderId="0" xfId="0" applyNumberFormat="1" applyFont="1" applyFill="1" applyAlignment="1">
      <alignment horizontal="center" vertical="center"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9" fontId="4" fillId="3" borderId="9" xfId="0" applyNumberFormat="1" applyFont="1" applyFill="1" applyBorder="1" applyAlignment="1">
      <alignment horizontal="center" vertical="center" wrapText="1"/>
    </xf>
    <xf numFmtId="0" fontId="4" fillId="3" borderId="1" xfId="0" applyFont="1" applyFill="1" applyBorder="1" applyAlignment="1">
      <alignment horizontal="center" vertical="top" wrapText="1"/>
    </xf>
    <xf numFmtId="0" fontId="3" fillId="4" borderId="0" xfId="0" applyFont="1" applyFill="1" applyAlignment="1">
      <alignment horizontal="right" vertical="top" wrapText="1"/>
    </xf>
    <xf numFmtId="166" fontId="4" fillId="3" borderId="12" xfId="0" applyNumberFormat="1" applyFont="1" applyFill="1" applyBorder="1" applyAlignment="1">
      <alignment horizontal="center" vertical="center" wrapText="1"/>
    </xf>
    <xf numFmtId="166" fontId="4" fillId="3" borderId="18" xfId="0" applyNumberFormat="1" applyFont="1" applyFill="1" applyBorder="1" applyAlignment="1">
      <alignment horizontal="center" vertical="center" wrapText="1"/>
    </xf>
    <xf numFmtId="166" fontId="3" fillId="3" borderId="0" xfId="0" applyNumberFormat="1" applyFont="1" applyFill="1" applyAlignment="1">
      <alignment horizontal="center" vertical="center" wrapText="1"/>
    </xf>
    <xf numFmtId="0" fontId="3" fillId="5" borderId="1" xfId="0" applyFont="1" applyFill="1" applyBorder="1" applyAlignment="1">
      <alignment horizontal="left" vertical="top" wrapText="1"/>
    </xf>
    <xf numFmtId="0" fontId="3" fillId="3" borderId="13"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64"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164" fontId="4" fillId="4" borderId="21" xfId="0" applyNumberFormat="1" applyFont="1" applyFill="1" applyBorder="1" applyAlignment="1">
      <alignment horizontal="center" vertical="top" wrapText="1"/>
    </xf>
    <xf numFmtId="0" fontId="16" fillId="3" borderId="1" xfId="0" applyFont="1" applyFill="1" applyBorder="1" applyAlignment="1">
      <alignment horizontal="left" vertical="top" wrapText="1"/>
    </xf>
    <xf numFmtId="0" fontId="4" fillId="3" borderId="26" xfId="0" applyFont="1" applyFill="1" applyBorder="1" applyAlignment="1">
      <alignment horizontal="left" vertical="top" wrapText="1"/>
    </xf>
    <xf numFmtId="9" fontId="4" fillId="4" borderId="18" xfId="0" applyNumberFormat="1" applyFont="1" applyFill="1" applyBorder="1" applyAlignment="1">
      <alignment horizontal="center" vertical="top" wrapText="1"/>
    </xf>
    <xf numFmtId="0" fontId="2" fillId="2" borderId="4" xfId="0"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6" xfId="0" applyFont="1" applyFill="1" applyBorder="1" applyAlignment="1">
      <alignment horizontal="right" vertical="center" wrapText="1"/>
    </xf>
    <xf numFmtId="0" fontId="19" fillId="8" borderId="27" xfId="645"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16" xfId="0" applyFont="1" applyBorder="1" applyAlignment="1">
      <alignment vertical="center" wrapText="1"/>
    </xf>
    <xf numFmtId="0" fontId="1" fillId="0" borderId="29" xfId="0" applyFont="1" applyBorder="1" applyAlignment="1">
      <alignment vertical="center" wrapText="1"/>
    </xf>
    <xf numFmtId="0" fontId="1" fillId="0" borderId="17" xfId="0" applyFont="1" applyBorder="1" applyAlignment="1">
      <alignment vertical="center" wrapText="1"/>
    </xf>
    <xf numFmtId="0" fontId="19" fillId="8" borderId="27" xfId="645" applyAlignment="1">
      <alignment horizontal="left"/>
    </xf>
    <xf numFmtId="0" fontId="19" fillId="8" borderId="27" xfId="645" applyAlignment="1">
      <alignment horizontal="center"/>
    </xf>
    <xf numFmtId="0" fontId="24" fillId="9" borderId="28" xfId="0" applyFont="1" applyFill="1" applyBorder="1" applyAlignment="1">
      <alignment horizontal="left" vertical="center" wrapText="1"/>
    </xf>
    <xf numFmtId="0" fontId="23" fillId="8" borderId="27" xfId="645" applyFont="1" applyAlignment="1">
      <alignment horizontal="center" vertical="center"/>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35" fillId="2" borderId="2" xfId="0" applyFont="1" applyFill="1" applyBorder="1" applyAlignment="1">
      <alignment horizontal="left" vertical="top"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38" fillId="3" borderId="11" xfId="0" applyFont="1" applyFill="1" applyBorder="1" applyAlignment="1">
      <alignment horizontal="left" vertical="center" wrapText="1"/>
    </xf>
    <xf numFmtId="0" fontId="38" fillId="3" borderId="12" xfId="0" applyFont="1" applyFill="1" applyBorder="1" applyAlignment="1">
      <alignment horizontal="left" vertical="center" wrapText="1"/>
    </xf>
    <xf numFmtId="0" fontId="38" fillId="3" borderId="8" xfId="0" applyFont="1" applyFill="1" applyBorder="1" applyAlignment="1">
      <alignment horizontal="left" vertical="center" wrapText="1"/>
    </xf>
    <xf numFmtId="0" fontId="38"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16" fillId="3" borderId="11"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5"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10" xfId="0" applyFont="1" applyFill="1" applyBorder="1" applyAlignment="1">
      <alignment horizontal="left" vertical="top" wrapText="1"/>
    </xf>
    <xf numFmtId="0" fontId="29" fillId="12" borderId="35" xfId="646" applyFont="1" applyFill="1" applyBorder="1" applyAlignment="1"/>
    <xf numFmtId="0" fontId="29" fillId="12" borderId="34" xfId="646" applyFont="1" applyFill="1" applyBorder="1" applyAlignment="1"/>
    <xf numFmtId="0" fontId="29" fillId="12" borderId="33" xfId="646" applyFont="1" applyFill="1" applyBorder="1" applyAlignment="1"/>
    <xf numFmtId="0" fontId="29" fillId="0" borderId="35" xfId="646" applyFont="1" applyBorder="1" applyAlignment="1"/>
    <xf numFmtId="0" fontId="29" fillId="0" borderId="34" xfId="646" applyFont="1" applyBorder="1" applyAlignment="1"/>
    <xf numFmtId="0" fontId="29" fillId="0" borderId="33" xfId="646" applyFont="1" applyBorder="1" applyAlignment="1"/>
    <xf numFmtId="0" fontId="25" fillId="10" borderId="36" xfId="646" applyFont="1" applyFill="1" applyBorder="1" applyAlignment="1"/>
    <xf numFmtId="0" fontId="29" fillId="12" borderId="35" xfId="646" applyFont="1" applyFill="1" applyBorder="1" applyAlignment="1">
      <alignment vertical="top" wrapText="1"/>
    </xf>
    <xf numFmtId="0" fontId="29" fillId="12" borderId="34" xfId="646" applyFont="1" applyFill="1" applyBorder="1" applyAlignment="1">
      <alignment vertical="top" wrapText="1"/>
    </xf>
    <xf numFmtId="0" fontId="29" fillId="12" borderId="33" xfId="646" applyFont="1" applyFill="1" applyBorder="1" applyAlignment="1">
      <alignment vertical="top" wrapText="1"/>
    </xf>
    <xf numFmtId="0" fontId="29" fillId="0" borderId="35" xfId="646" applyFont="1" applyFill="1" applyBorder="1" applyAlignment="1">
      <alignment horizontal="center" vertical="top" wrapText="1"/>
    </xf>
    <xf numFmtId="0" fontId="29" fillId="0" borderId="34" xfId="646" applyFont="1" applyFill="1" applyBorder="1" applyAlignment="1">
      <alignment horizontal="center" vertical="top" wrapText="1"/>
    </xf>
    <xf numFmtId="0" fontId="29" fillId="0" borderId="33" xfId="646" applyFont="1" applyFill="1" applyBorder="1" applyAlignment="1">
      <alignment horizontal="center" vertical="top" wrapText="1"/>
    </xf>
    <xf numFmtId="0" fontId="29" fillId="0" borderId="35" xfId="646" applyFont="1" applyFill="1" applyBorder="1" applyAlignment="1"/>
    <xf numFmtId="0" fontId="29" fillId="0" borderId="34" xfId="646" applyFont="1" applyFill="1" applyBorder="1" applyAlignment="1"/>
    <xf numFmtId="0" fontId="29" fillId="0" borderId="33" xfId="646" applyFont="1" applyFill="1" applyBorder="1" applyAlignment="1"/>
    <xf numFmtId="0" fontId="25" fillId="23" borderId="36" xfId="646" applyFont="1" applyFill="1" applyBorder="1" applyAlignment="1">
      <alignment horizontal="left"/>
    </xf>
    <xf numFmtId="0" fontId="10" fillId="2" borderId="1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37" fillId="4" borderId="20"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16" fillId="3" borderId="14" xfId="0" applyFont="1" applyFill="1" applyBorder="1" applyAlignment="1">
      <alignment horizontal="center" vertical="top" wrapText="1"/>
    </xf>
    <xf numFmtId="0" fontId="16" fillId="3" borderId="15" xfId="0" applyFont="1" applyFill="1" applyBorder="1" applyAlignment="1">
      <alignment horizontal="center" vertical="top"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9" fontId="14" fillId="0" borderId="8" xfId="0" applyNumberFormat="1" applyFont="1" applyBorder="1" applyAlignment="1">
      <alignment horizontal="center" vertical="top" wrapText="1"/>
    </xf>
    <xf numFmtId="9" fontId="14" fillId="0" borderId="10" xfId="0" applyNumberFormat="1" applyFont="1" applyBorder="1" applyAlignment="1">
      <alignment horizontal="center" vertical="top" wrapText="1"/>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Input" xfId="645" builtinId="20"/>
    <cellStyle name="Normal" xfId="0" builtinId="0"/>
    <cellStyle name="Normal 2" xfId="646"/>
    <cellStyle name="Percent" xfId="648" builtinId="5"/>
    <cellStyle name="Percent 2" xfId="647"/>
  </cellStyles>
  <dxfs count="97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2" sqref="B2:E2"/>
    </sheetView>
  </sheetViews>
  <sheetFormatPr defaultColWidth="10.875" defaultRowHeight="15.75"/>
  <cols>
    <col min="1" max="1" width="35.5" style="10" customWidth="1"/>
    <col min="2" max="2" width="12.625" style="10" customWidth="1"/>
    <col min="3" max="3" width="6.125" style="10" customWidth="1"/>
    <col min="4" max="4" width="8" style="10" customWidth="1"/>
    <col min="5" max="5" width="7.625" style="10" customWidth="1"/>
    <col min="6" max="6" width="94.125" style="10" customWidth="1"/>
    <col min="7" max="16384" width="10.875" style="10"/>
  </cols>
  <sheetData>
    <row r="1" spans="1:6">
      <c r="A1" s="28" t="s">
        <v>170</v>
      </c>
      <c r="B1" s="180" t="s">
        <v>342</v>
      </c>
      <c r="C1" s="180"/>
      <c r="D1" s="180"/>
      <c r="E1" s="180"/>
      <c r="F1" s="179" t="s">
        <v>171</v>
      </c>
    </row>
    <row r="2" spans="1:6">
      <c r="A2" s="28" t="s">
        <v>172</v>
      </c>
      <c r="B2" s="180" t="s">
        <v>343</v>
      </c>
      <c r="C2" s="180"/>
      <c r="D2" s="180"/>
      <c r="E2" s="180"/>
      <c r="F2" s="179"/>
    </row>
    <row r="3" spans="1:6">
      <c r="A3" s="28" t="s">
        <v>173</v>
      </c>
      <c r="B3" s="180" t="s">
        <v>340</v>
      </c>
      <c r="C3" s="180"/>
      <c r="D3" s="180"/>
      <c r="E3" s="180"/>
      <c r="F3" s="179"/>
    </row>
    <row r="4" spans="1:6">
      <c r="A4" s="28" t="s">
        <v>174</v>
      </c>
      <c r="B4" s="180" t="s">
        <v>341</v>
      </c>
      <c r="C4" s="180"/>
      <c r="D4" s="180"/>
      <c r="E4" s="180"/>
      <c r="F4" s="179"/>
    </row>
    <row r="5" spans="1:6">
      <c r="A5" s="28" t="s">
        <v>175</v>
      </c>
      <c r="B5" s="177"/>
      <c r="C5" s="177"/>
      <c r="D5" s="177"/>
      <c r="E5" s="177"/>
      <c r="F5" s="29" t="s">
        <v>176</v>
      </c>
    </row>
    <row r="6" spans="1:6">
      <c r="A6" s="28" t="s">
        <v>177</v>
      </c>
      <c r="B6" s="178"/>
      <c r="C6" s="178"/>
      <c r="D6" s="178"/>
      <c r="E6" s="178"/>
      <c r="F6" s="29" t="s">
        <v>178</v>
      </c>
    </row>
    <row r="7" spans="1:6" ht="30">
      <c r="A7" s="30" t="s">
        <v>179</v>
      </c>
      <c r="B7" s="161" t="s">
        <v>180</v>
      </c>
      <c r="C7" s="161"/>
      <c r="D7" s="161"/>
      <c r="E7" s="161"/>
      <c r="F7" s="161"/>
    </row>
    <row r="8" spans="1:6" ht="16.5" thickBot="1">
      <c r="A8" s="25"/>
      <c r="B8" s="25"/>
      <c r="C8" s="25"/>
      <c r="D8" s="25"/>
      <c r="E8" s="25"/>
      <c r="F8" s="25"/>
    </row>
    <row r="9" spans="1:6" ht="16.5" thickBot="1">
      <c r="A9" s="162" t="s">
        <v>169</v>
      </c>
      <c r="B9" s="163"/>
      <c r="C9" s="163"/>
      <c r="D9" s="163"/>
      <c r="E9" s="163"/>
      <c r="F9" s="164"/>
    </row>
    <row r="10" spans="1:6" ht="16.5" thickBot="1">
      <c r="A10" s="165" t="s">
        <v>184</v>
      </c>
      <c r="B10" s="166"/>
      <c r="C10" s="166"/>
      <c r="D10" s="166"/>
      <c r="E10" s="166"/>
      <c r="F10" s="167"/>
    </row>
    <row r="11" spans="1:6" ht="16.5" thickBot="1">
      <c r="A11" s="171" t="s">
        <v>185</v>
      </c>
      <c r="B11" s="172"/>
      <c r="C11" s="172"/>
      <c r="D11" s="172"/>
      <c r="E11" s="172"/>
      <c r="F11" s="173"/>
    </row>
    <row r="12" spans="1:6" ht="16.5" thickBot="1">
      <c r="A12" s="174" t="s">
        <v>186</v>
      </c>
      <c r="B12" s="175"/>
      <c r="C12" s="175"/>
      <c r="D12" s="175"/>
      <c r="E12" s="175"/>
      <c r="F12" s="176"/>
    </row>
    <row r="13" spans="1:6" ht="16.5" thickBot="1">
      <c r="A13" s="25"/>
      <c r="B13" s="25"/>
      <c r="C13" s="25"/>
      <c r="D13" s="25"/>
      <c r="E13" s="25"/>
      <c r="F13" s="25"/>
    </row>
    <row r="14" spans="1:6" ht="16.5" thickBot="1">
      <c r="A14" s="7" t="s">
        <v>14</v>
      </c>
      <c r="B14" s="162" t="s">
        <v>15</v>
      </c>
      <c r="C14" s="163"/>
      <c r="D14" s="163"/>
      <c r="E14" s="163"/>
      <c r="F14" s="164"/>
    </row>
    <row r="15" spans="1:6" ht="39" customHeight="1" thickBot="1">
      <c r="A15" s="11" t="s">
        <v>187</v>
      </c>
      <c r="B15" s="168" t="s">
        <v>188</v>
      </c>
      <c r="C15" s="169"/>
      <c r="D15" s="169"/>
      <c r="E15" s="169"/>
      <c r="F15" s="170"/>
    </row>
    <row r="16" spans="1:6" ht="96" customHeight="1" thickBot="1">
      <c r="A16" s="11" t="s">
        <v>189</v>
      </c>
      <c r="B16" s="165" t="s">
        <v>190</v>
      </c>
      <c r="C16" s="166"/>
      <c r="D16" s="166"/>
      <c r="E16" s="166"/>
      <c r="F16" s="167"/>
    </row>
    <row r="17" spans="1:6" ht="49.5" customHeight="1" thickBot="1">
      <c r="A17" s="11" t="s">
        <v>191</v>
      </c>
      <c r="B17" s="168" t="s">
        <v>192</v>
      </c>
      <c r="C17" s="169"/>
      <c r="D17" s="169"/>
      <c r="E17" s="169"/>
      <c r="F17" s="170"/>
    </row>
  </sheetData>
  <mergeCells count="16">
    <mergeCell ref="B5:E5"/>
    <mergeCell ref="B6:E6"/>
    <mergeCell ref="F1:F4"/>
    <mergeCell ref="B2:E2"/>
    <mergeCell ref="B3:E3"/>
    <mergeCell ref="B4:E4"/>
    <mergeCell ref="B1:E1"/>
    <mergeCell ref="B7:F7"/>
    <mergeCell ref="A9:F9"/>
    <mergeCell ref="B16:F16"/>
    <mergeCell ref="B17:F17"/>
    <mergeCell ref="A10:F10"/>
    <mergeCell ref="A11:F11"/>
    <mergeCell ref="A12:F12"/>
    <mergeCell ref="B14:F14"/>
    <mergeCell ref="B15:F15"/>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zoomScaleNormal="100" workbookViewId="0"/>
  </sheetViews>
  <sheetFormatPr defaultColWidth="9" defaultRowHeight="15.75"/>
  <cols>
    <col min="1" max="1" width="22.875" style="31" customWidth="1"/>
    <col min="2" max="4" width="27.125" style="31" customWidth="1"/>
    <col min="5" max="16384" width="9" style="31"/>
  </cols>
  <sheetData>
    <row r="1" spans="1:5" s="60" customFormat="1" ht="18.75">
      <c r="A1" s="62" t="s">
        <v>236</v>
      </c>
      <c r="C1" s="62"/>
      <c r="D1" s="62" t="s">
        <v>237</v>
      </c>
      <c r="E1" s="61">
        <f>MIN(MAX((E8*0.05)+(E9*0.05)+(E10*0.05)+(E11*0.05)+(E12*0.05)+(E13*0.05)+(E14*0.05)+(E15*0.05)+(E16*0.05)+(E17*0.05)+SUM(E20:E22),0),1)</f>
        <v>0.85</v>
      </c>
    </row>
    <row r="2" spans="1:5" s="45" customFormat="1">
      <c r="A2" s="45" t="s">
        <v>234</v>
      </c>
      <c r="B2" s="45" t="str">
        <f>IF(Submission!B2="&lt;enter your game name here&gt;","ENTER NAME ON SUBMISSION TAB",Submission!B2)</f>
        <v>Chain Combat</v>
      </c>
      <c r="D2" s="59"/>
    </row>
    <row r="3" spans="1:5" s="45" customFormat="1">
      <c r="A3" s="58" t="s">
        <v>233</v>
      </c>
      <c r="B3" s="58" t="str">
        <f>IF(Submission!B1="&lt;enter your name here&gt;","ENTER NAME ON SUBMISSION TAB",Submission!B1)</f>
        <v>Garrett Huxtable</v>
      </c>
      <c r="C3" s="58"/>
      <c r="D3" s="58"/>
      <c r="E3" s="57"/>
    </row>
    <row r="4" spans="1:5">
      <c r="A4" s="51"/>
      <c r="B4" s="50"/>
      <c r="C4" s="50"/>
      <c r="D4" s="50"/>
      <c r="E4" s="48"/>
    </row>
    <row r="5" spans="1:5">
      <c r="A5" s="51"/>
      <c r="B5" s="50"/>
      <c r="C5" s="50"/>
      <c r="D5" s="50"/>
      <c r="E5" s="48"/>
    </row>
    <row r="6" spans="1:5" s="54" customFormat="1">
      <c r="B6" s="55" t="s">
        <v>232</v>
      </c>
      <c r="C6" s="55" t="s">
        <v>231</v>
      </c>
      <c r="D6" s="55" t="s">
        <v>230</v>
      </c>
      <c r="E6" s="55"/>
    </row>
    <row r="7" spans="1:5" s="54" customFormat="1">
      <c r="B7" s="55">
        <v>0</v>
      </c>
      <c r="C7" s="55">
        <v>1</v>
      </c>
      <c r="D7" s="55">
        <v>2</v>
      </c>
      <c r="E7" s="55" t="s">
        <v>210</v>
      </c>
    </row>
    <row r="8" spans="1:5" ht="36">
      <c r="A8" s="42" t="s">
        <v>238</v>
      </c>
      <c r="B8" s="53" t="s">
        <v>239</v>
      </c>
      <c r="C8" s="53" t="s">
        <v>240</v>
      </c>
      <c r="D8" s="53" t="s">
        <v>241</v>
      </c>
      <c r="E8" s="41">
        <v>2</v>
      </c>
    </row>
    <row r="9" spans="1:5" ht="72">
      <c r="A9" s="42" t="s">
        <v>242</v>
      </c>
      <c r="B9" s="53" t="s">
        <v>243</v>
      </c>
      <c r="C9" s="53" t="s">
        <v>244</v>
      </c>
      <c r="D9" s="53" t="s">
        <v>245</v>
      </c>
      <c r="E9" s="41">
        <v>2</v>
      </c>
    </row>
    <row r="10" spans="1:5" ht="72">
      <c r="A10" s="42" t="s">
        <v>222</v>
      </c>
      <c r="B10" s="53" t="s">
        <v>246</v>
      </c>
      <c r="C10" s="53" t="s">
        <v>247</v>
      </c>
      <c r="D10" s="53" t="s">
        <v>248</v>
      </c>
      <c r="E10" s="41">
        <v>2</v>
      </c>
    </row>
    <row r="11" spans="1:5" ht="48">
      <c r="A11" s="42" t="s">
        <v>249</v>
      </c>
      <c r="B11" s="53" t="s">
        <v>250</v>
      </c>
      <c r="C11" s="53" t="s">
        <v>251</v>
      </c>
      <c r="D11" s="53" t="s">
        <v>252</v>
      </c>
      <c r="E11" s="41">
        <v>2</v>
      </c>
    </row>
    <row r="12" spans="1:5" ht="48">
      <c r="A12" s="42" t="s">
        <v>253</v>
      </c>
      <c r="B12" s="53" t="s">
        <v>254</v>
      </c>
      <c r="C12" s="53" t="s">
        <v>255</v>
      </c>
      <c r="D12" s="53" t="s">
        <v>256</v>
      </c>
      <c r="E12" s="41">
        <v>2</v>
      </c>
    </row>
    <row r="13" spans="1:5" ht="72">
      <c r="A13" s="42" t="s">
        <v>257</v>
      </c>
      <c r="B13" s="53" t="s">
        <v>258</v>
      </c>
      <c r="C13" s="53" t="s">
        <v>259</v>
      </c>
      <c r="D13" s="53" t="s">
        <v>260</v>
      </c>
      <c r="E13" s="41">
        <v>1</v>
      </c>
    </row>
    <row r="14" spans="1:5" ht="72">
      <c r="A14" s="42" t="s">
        <v>261</v>
      </c>
      <c r="B14" s="53" t="s">
        <v>262</v>
      </c>
      <c r="C14" s="53" t="s">
        <v>263</v>
      </c>
      <c r="D14" s="53" t="s">
        <v>264</v>
      </c>
      <c r="E14" s="41">
        <v>2</v>
      </c>
    </row>
    <row r="15" spans="1:5" ht="84">
      <c r="A15" s="42" t="s">
        <v>265</v>
      </c>
      <c r="B15" s="53" t="s">
        <v>266</v>
      </c>
      <c r="C15" s="53" t="s">
        <v>267</v>
      </c>
      <c r="D15" s="53" t="s">
        <v>268</v>
      </c>
      <c r="E15" s="41">
        <v>2</v>
      </c>
    </row>
    <row r="16" spans="1:5" ht="72">
      <c r="A16" s="42" t="s">
        <v>269</v>
      </c>
      <c r="B16" s="53" t="s">
        <v>270</v>
      </c>
      <c r="C16" s="53" t="s">
        <v>271</v>
      </c>
      <c r="D16" s="53" t="s">
        <v>272</v>
      </c>
      <c r="E16" s="41">
        <v>2</v>
      </c>
    </row>
    <row r="17" spans="1:5" ht="60">
      <c r="A17" s="42" t="s">
        <v>273</v>
      </c>
      <c r="B17" s="53" t="s">
        <v>274</v>
      </c>
      <c r="C17" s="53" t="s">
        <v>275</v>
      </c>
      <c r="D17" s="53" t="s">
        <v>276</v>
      </c>
      <c r="E17" s="41">
        <v>2</v>
      </c>
    </row>
    <row r="18" spans="1:5">
      <c r="A18" s="51"/>
      <c r="B18" s="50"/>
      <c r="C18" s="50"/>
      <c r="D18" s="50"/>
      <c r="E18" s="48"/>
    </row>
    <row r="19" spans="1:5" s="45" customFormat="1">
      <c r="A19" s="47" t="s">
        <v>211</v>
      </c>
      <c r="B19" s="46">
        <v>-15</v>
      </c>
      <c r="C19" s="46">
        <v>-5</v>
      </c>
      <c r="D19" s="46">
        <v>0</v>
      </c>
      <c r="E19" s="46" t="s">
        <v>210</v>
      </c>
    </row>
    <row r="20" spans="1:5" ht="36">
      <c r="A20" s="42" t="s">
        <v>209</v>
      </c>
      <c r="B20" s="44" t="s">
        <v>277</v>
      </c>
      <c r="C20" s="44" t="s">
        <v>278</v>
      </c>
      <c r="D20" s="43" t="s">
        <v>206</v>
      </c>
      <c r="E20" s="40">
        <v>0</v>
      </c>
    </row>
    <row r="21" spans="1:5" ht="24">
      <c r="A21" s="42" t="s">
        <v>279</v>
      </c>
      <c r="B21" s="44" t="s">
        <v>280</v>
      </c>
      <c r="C21" s="44" t="s">
        <v>281</v>
      </c>
      <c r="D21" s="63" t="s">
        <v>282</v>
      </c>
      <c r="E21" s="40">
        <v>0</v>
      </c>
    </row>
    <row r="22" spans="1:5">
      <c r="A22" s="42" t="s">
        <v>197</v>
      </c>
      <c r="B22" s="41"/>
      <c r="C22" s="41"/>
      <c r="D22" s="41" t="s">
        <v>344</v>
      </c>
      <c r="E22" s="40">
        <v>-0.1</v>
      </c>
    </row>
    <row r="23" spans="1:5" ht="63" customHeight="1">
      <c r="A23" s="42" t="s">
        <v>5</v>
      </c>
      <c r="B23" s="41"/>
      <c r="C23" s="41"/>
      <c r="D23" s="41"/>
      <c r="E23" s="41"/>
    </row>
    <row r="36" spans="1:3">
      <c r="A36" s="64"/>
      <c r="B36" s="64"/>
      <c r="C36" s="64"/>
    </row>
    <row r="37" spans="1:3">
      <c r="A37" s="64"/>
      <c r="B37" s="64"/>
      <c r="C37" s="64"/>
    </row>
    <row r="38" spans="1:3">
      <c r="A38" s="64"/>
      <c r="B38" s="65"/>
      <c r="C38" s="64"/>
    </row>
    <row r="39" spans="1:3">
      <c r="A39" s="64"/>
      <c r="B39" s="65"/>
      <c r="C39" s="64"/>
    </row>
    <row r="40" spans="1:3">
      <c r="A40" s="64"/>
      <c r="B40" s="65"/>
      <c r="C40" s="64"/>
    </row>
    <row r="41" spans="1:3">
      <c r="A41" s="64"/>
      <c r="B41" s="65"/>
      <c r="C41" s="64"/>
    </row>
    <row r="42" spans="1:3">
      <c r="A42" s="64"/>
      <c r="B42" s="65"/>
      <c r="C42" s="64"/>
    </row>
    <row r="43" spans="1:3">
      <c r="A43" s="66"/>
      <c r="B43" s="64"/>
      <c r="C43" s="64"/>
    </row>
    <row r="44" spans="1:3">
      <c r="A44" s="66"/>
      <c r="B44" s="64"/>
      <c r="C44" s="64"/>
    </row>
    <row r="45" spans="1:3">
      <c r="A45" s="67"/>
      <c r="B45" s="64"/>
      <c r="C45" s="64"/>
    </row>
    <row r="46" spans="1:3">
      <c r="A46" s="66"/>
      <c r="B46" s="64"/>
      <c r="C46" s="64"/>
    </row>
    <row r="47" spans="1:3">
      <c r="A47" s="66"/>
      <c r="B47" s="64"/>
      <c r="C47" s="64"/>
    </row>
    <row r="48" spans="1:3">
      <c r="A48" s="66"/>
      <c r="B48" s="64"/>
      <c r="C48" s="64"/>
    </row>
    <row r="49" spans="1:1">
      <c r="A49" s="32"/>
    </row>
  </sheetData>
  <pageMargins left="0.5" right="0.5" top="0.5" bottom="0.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topLeftCell="A25" workbookViewId="0">
      <selection activeCell="D34" sqref="D34"/>
    </sheetView>
  </sheetViews>
  <sheetFormatPr defaultColWidth="10.875" defaultRowHeight="15.75"/>
  <cols>
    <col min="1" max="1" width="13.375" style="6" customWidth="1"/>
    <col min="2" max="2" width="26.375" style="6" customWidth="1"/>
    <col min="3" max="3" width="66" style="6" customWidth="1"/>
    <col min="4" max="4" width="24" style="6" customWidth="1"/>
    <col min="5" max="6" width="12" style="6" customWidth="1"/>
    <col min="7" max="7" width="24" style="6" customWidth="1"/>
    <col min="8" max="8" width="8" style="6" customWidth="1"/>
    <col min="9" max="16384" width="10.875" style="6"/>
  </cols>
  <sheetData>
    <row r="1" spans="1:8" s="60" customFormat="1" ht="18.75">
      <c r="A1" s="62" t="s">
        <v>312</v>
      </c>
      <c r="C1" s="62"/>
      <c r="D1" s="195" t="s">
        <v>62</v>
      </c>
      <c r="E1" s="62" t="s">
        <v>309</v>
      </c>
      <c r="F1" s="61"/>
      <c r="G1" s="61">
        <f>MIN(MAX((F6*H6)+(F7*H7)+(F8*H8)+(F9*H9)+(F10*H10)+(F11*H11)+(F12*H12)+(F13*H13)+G22,0),1)</f>
        <v>0</v>
      </c>
    </row>
    <row r="2" spans="1:8" s="45" customFormat="1" ht="15.75" customHeight="1">
      <c r="A2" s="45" t="s">
        <v>234</v>
      </c>
      <c r="B2" s="45" t="str">
        <f>IF(Submission!B2="&lt;enter your game name here&gt;","ENTER NAME ON SUBMISSION TAB",Submission!B2)</f>
        <v>Chain Combat</v>
      </c>
      <c r="D2" s="196"/>
      <c r="E2" s="123" t="s">
        <v>311</v>
      </c>
      <c r="G2" s="121">
        <f>MIN(MAX((E6*H6)+(E7*H7)+(E8*H8)+(E9*H9)+(E10*H10)+(E11*H11)+(E12*H12)+(E13*H13),0),1)</f>
        <v>0.78499999999999992</v>
      </c>
    </row>
    <row r="3" spans="1:8" s="45" customFormat="1" ht="15.75" customHeight="1" thickBot="1">
      <c r="A3" s="58" t="s">
        <v>233</v>
      </c>
      <c r="B3" s="58" t="str">
        <f>IF(Submission!B1="&lt;enter your name here&gt;","ENTER NAME ON SUBMISSION TAB",Submission!B1)</f>
        <v>Garrett Huxtable</v>
      </c>
      <c r="C3" s="58"/>
      <c r="D3" s="197"/>
      <c r="E3" s="122" t="s">
        <v>310</v>
      </c>
      <c r="F3" s="57"/>
      <c r="G3" s="57">
        <f>IF(ABS(G1-G2)&gt;0.05,0,0.03-ABS(G1-G2)/2)</f>
        <v>0</v>
      </c>
    </row>
    <row r="4" spans="1:8" s="31" customFormat="1" ht="16.5" thickBot="1">
      <c r="A4" s="51"/>
      <c r="B4" s="50"/>
      <c r="C4" s="50"/>
      <c r="D4" s="50"/>
      <c r="E4" s="48"/>
    </row>
    <row r="5" spans="1:8" ht="16.5" thickBot="1">
      <c r="A5" s="3" t="s">
        <v>17</v>
      </c>
      <c r="B5" s="3" t="s">
        <v>18</v>
      </c>
      <c r="C5" s="3" t="s">
        <v>303</v>
      </c>
      <c r="D5" s="3"/>
      <c r="E5" s="2" t="str">
        <f>""&amp;COUNTIF(E$25:E$175,$A$6)&amp;" "&amp;$A$6</f>
        <v>0 Untested</v>
      </c>
      <c r="F5" s="2" t="str">
        <f>""&amp;COUNTIF(F$25:F$175,$A$6)&amp;" "&amp;$A$6</f>
        <v>55 Untested</v>
      </c>
      <c r="G5" s="3"/>
      <c r="H5" s="120" t="s">
        <v>61</v>
      </c>
    </row>
    <row r="6" spans="1:8" ht="16.5" thickBot="1">
      <c r="A6" s="11" t="s">
        <v>20</v>
      </c>
      <c r="B6" s="9" t="s">
        <v>21</v>
      </c>
      <c r="C6" s="207" t="s">
        <v>168</v>
      </c>
      <c r="D6" s="208"/>
      <c r="E6" s="13">
        <f>SUMPRODUCT(($A$26:$A$56="Required")*(E$26:E$56="Completed"))+SUMPRODUCT(($A$26:$A$56="Required")*(E$26:E$56="Pre-Passed"))+0.5*SUMPRODUCT((($A$26:$A$56="Required")*(E$26:E$56="Partial")))</f>
        <v>7.5</v>
      </c>
      <c r="F6" s="143">
        <f>SUMPRODUCT(($A$26:$A$56="Required")*(F$26:F$56="Completed"))+SUMPRODUCT(($A$26:$A$56="Required")*(F$26:F$56="Pre-Passed"))+0.5*SUMPRODUCT((($A$26:$A$56="Required")*(F$26:F$56="Partial")))</f>
        <v>0</v>
      </c>
      <c r="G6" s="87" t="str">
        <f>"Required TECHs "&amp;A9</f>
        <v>Required TECHs Completed</v>
      </c>
      <c r="H6" s="119">
        <v>0.03</v>
      </c>
    </row>
    <row r="7" spans="1:8" ht="16.5" thickBot="1">
      <c r="A7" s="11" t="s">
        <v>22</v>
      </c>
      <c r="B7" s="9" t="s">
        <v>23</v>
      </c>
      <c r="C7" s="209"/>
      <c r="D7" s="210"/>
      <c r="E7" s="13">
        <f>SUMPRODUCT(($A$26:$A$56="Basic")*(E$26:E$56="Completed"))+SUMPRODUCT(($A$26:$A$56="Basic")*(E$26:E$56="Pre-Passed"))+0.5*SUMPRODUCT((($A$26:$A$56="Basic")*(E$26:E$56="Partial")))</f>
        <v>14</v>
      </c>
      <c r="F7" s="143">
        <f>SUMPRODUCT(($A$26:$A$56="Basic")*(F$26:F$56="Completed"))+SUMPRODUCT(($A$26:$A$56="Basic")*(F$26:F$56="Pre-Passed"))+0.5*SUMPRODUCT((($A$26:$A$56="Basic")*(F$26:F$56="Partial")))</f>
        <v>0</v>
      </c>
      <c r="G7" s="87" t="str">
        <f>"Basic TECHs "&amp;A9</f>
        <v>Basic TECHs Completed</v>
      </c>
      <c r="H7" s="118">
        <v>1.4999999999999999E-2</v>
      </c>
    </row>
    <row r="8" spans="1:8" ht="16.5" thickBot="1">
      <c r="A8" s="11" t="s">
        <v>24</v>
      </c>
      <c r="B8" s="9" t="s">
        <v>25</v>
      </c>
      <c r="C8" s="209"/>
      <c r="D8" s="210"/>
      <c r="E8" s="13">
        <f>SUMPRODUCT(($A$26:$A$56="Intermediate")*(E$26:E$56="Completed"))+SUMPRODUCT(($A$26:$A$56="Intermediate")*(E$26:E$56="Pre-Passed"))+0.5*SUMPRODUCT(($A$26:$A$56="Intermediate")*(E$26:E$56="Partial"))</f>
        <v>3</v>
      </c>
      <c r="F8" s="143">
        <f>SUMPRODUCT(($A$26:$A$56="Intermediate")*(F$26:F$56="Completed"))+SUMPRODUCT(($A$26:$A$56="Intermediate")*(F$26:F$56="Pre-Passed"))+0.5*SUMPRODUCT(($A$26:$A$56="Intermediate")*(F$26:F$56="Partial"))</f>
        <v>0</v>
      </c>
      <c r="G8" s="87" t="str">
        <f>"Intermediate TECHs "&amp;A9</f>
        <v>Intermediate TECHs Completed</v>
      </c>
      <c r="H8" s="117">
        <v>0.01</v>
      </c>
    </row>
    <row r="9" spans="1:8" ht="16.5" thickBot="1">
      <c r="A9" s="11" t="s">
        <v>26</v>
      </c>
      <c r="B9" s="9" t="s">
        <v>27</v>
      </c>
      <c r="C9" s="209"/>
      <c r="D9" s="210"/>
      <c r="E9" s="13">
        <f>SUMPRODUCT(($A$58:$A$87="Required")*(E$58:E$87="Completed"))+SUMPRODUCT(($A$58:$A$87="Required")*(E$58:E$87="Pre-Passed"))+0.5*SUMPRODUCT(($A$58:$A$87="Required")*(E$58:E$87="Partial"))</f>
        <v>5</v>
      </c>
      <c r="F9" s="143">
        <f>SUMPRODUCT(($A$58:$A$87="Required")*(F$58:F$87="Completed"))+SUMPRODUCT(($A$58:$A$87="Required")*(F$58:F$87="Pre-Passed"))+0.5*SUMPRODUCT(($A$58:$A$87="Required")*(F$58:F$87="Partial"))</f>
        <v>0</v>
      </c>
      <c r="G9" s="89" t="s">
        <v>297</v>
      </c>
      <c r="H9" s="119">
        <v>0.03</v>
      </c>
    </row>
    <row r="10" spans="1:8" ht="16.5" thickBot="1">
      <c r="A10" s="11" t="s">
        <v>28</v>
      </c>
      <c r="B10" s="9" t="s">
        <v>64</v>
      </c>
      <c r="C10" s="209"/>
      <c r="D10" s="210"/>
      <c r="E10" s="13">
        <f>SUMPRODUCT(($A$58:$A$87="Basic")*(E$58:E$87="Completed"))+SUMPRODUCT(($A$58:$A$87="Basic")*(E$58:E$87="Pre-Passed"))+0.5*SUMPRODUCT(($A$58:$A$87="Basic")*(E$58:E$87="Partial"))</f>
        <v>6</v>
      </c>
      <c r="F10" s="143">
        <f>SUMPRODUCT(($A$58:$A$87="Basic")*(F$58:F$87="Completed"))+SUMPRODUCT(($A$58:$A$87="Basic")*(F$58:F$87="Pre-Passed"))+0.5*SUMPRODUCT(($A$58:$A$87="Basic")*(F$58:F$87="Partial"))</f>
        <v>0</v>
      </c>
      <c r="G10" s="89" t="s">
        <v>298</v>
      </c>
      <c r="H10" s="118">
        <v>1.4999999999999999E-2</v>
      </c>
    </row>
    <row r="11" spans="1:8" ht="16.5" thickBot="1">
      <c r="A11" s="8" t="s">
        <v>29</v>
      </c>
      <c r="B11" s="9" t="s">
        <v>30</v>
      </c>
      <c r="C11" s="209"/>
      <c r="D11" s="210"/>
      <c r="E11" s="13">
        <f>SUMPRODUCT(($A$58:$A$87="Intermediate")*(E$58:E$87="Completed"))+SUMPRODUCT(($A$58:$A$87="Intermediate")*(E$58:E$87="Pre-Passed"))+0.5*SUMPRODUCT(($A$58:$A$87="Intermediate")*(E$58:E$87="Partial"))</f>
        <v>2</v>
      </c>
      <c r="F11" s="143">
        <f>SUMPRODUCT(($A$58:$A$87="Intermediate")*(F$58:F$87="Completed"))+SUMPRODUCT(($A$58:$A$87="Intermediate")*(F$58:F$87="Pre-Passed"))+0.5*SUMPRODUCT(($A$58:$A$87="Intermediate")*(F$58:F$87="Partial"))</f>
        <v>0</v>
      </c>
      <c r="G11" s="89" t="s">
        <v>299</v>
      </c>
      <c r="H11" s="117">
        <v>0.01</v>
      </c>
    </row>
    <row r="12" spans="1:8" ht="16.5" thickBot="1">
      <c r="A12" s="203" t="s">
        <v>65</v>
      </c>
      <c r="B12" s="204"/>
      <c r="C12" s="209"/>
      <c r="D12" s="210"/>
      <c r="E12" s="13">
        <f>SUMPRODUCT(($A$89:$A$96="Required")*(E$89:E$96="Completed"))+SUMPRODUCT(($A$89:$A$96="Required")*(E$89:E$96="Pre-Passed"))+0.5*SUMPRODUCT(($A$89:$A$96="Required")*(E$89:E$96="Partial"))</f>
        <v>2</v>
      </c>
      <c r="F12" s="143">
        <f>SUMPRODUCT(($A$89:$A$96="Required")*(F$89:F$96="Completed"))+SUMPRODUCT(($A$89:$A$96="Required")*(F$89:F$96="Pre-Passed"))+0.5*SUMPRODUCT(($A$89:$A$96="Required")*(F$89:F$96="Partial"))</f>
        <v>0</v>
      </c>
      <c r="G12" s="88" t="s">
        <v>300</v>
      </c>
      <c r="H12" s="119">
        <v>0.03</v>
      </c>
    </row>
    <row r="13" spans="1:8" ht="16.5" thickBot="1">
      <c r="A13" s="205"/>
      <c r="B13" s="206"/>
      <c r="C13" s="211"/>
      <c r="D13" s="212"/>
      <c r="E13" s="13">
        <f>SUMPRODUCT(($A$89:$A$96="Basic")*(E$89:E$96="Completed"))+SUMPRODUCT(($A$89:$A$96="Basic")*(E$89:E$96="Pre-Passed"))+0.5*SUMPRODUCT(($A$89:$A$96="Basic")*(E$89:E$96="Partial"))</f>
        <v>0</v>
      </c>
      <c r="F13" s="143">
        <f>SUMPRODUCT(($A$89:$A$96="Basic")*(F$89:F$96="Completed"))+SUMPRODUCT(($A$89:$A$96="Basic")*(F$89:F$96="Pre-Passed"))+0.5*SUMPRODUCT(($A$89:$A$96="Basic")*(F$89:F$96="Partial"))</f>
        <v>0</v>
      </c>
      <c r="G13" s="88" t="s">
        <v>301</v>
      </c>
      <c r="H13" s="118">
        <v>1.4999999999999999E-2</v>
      </c>
    </row>
    <row r="14" spans="1:8" s="141" customFormat="1" ht="16.5" thickBot="1">
      <c r="A14" s="199" t="s">
        <v>2</v>
      </c>
      <c r="B14" s="200"/>
      <c r="C14" s="138" t="s">
        <v>5</v>
      </c>
      <c r="D14" s="158"/>
      <c r="E14" s="136" t="s">
        <v>0</v>
      </c>
      <c r="F14" s="136" t="s">
        <v>3</v>
      </c>
      <c r="G14" s="158" t="s">
        <v>4</v>
      </c>
    </row>
    <row r="15" spans="1:8" s="141" customFormat="1">
      <c r="A15" s="171" t="s">
        <v>6</v>
      </c>
      <c r="B15" s="172"/>
      <c r="C15" s="201" t="s">
        <v>181</v>
      </c>
      <c r="D15" s="202"/>
      <c r="E15" s="134">
        <v>0</v>
      </c>
      <c r="F15" s="139">
        <v>-0.01</v>
      </c>
      <c r="G15" s="145">
        <f t="shared" ref="G15:G21" si="0">E15*F15</f>
        <v>0</v>
      </c>
    </row>
    <row r="16" spans="1:8" s="141" customFormat="1">
      <c r="A16" s="190" t="s">
        <v>7</v>
      </c>
      <c r="B16" s="191"/>
      <c r="C16" s="184" t="s">
        <v>182</v>
      </c>
      <c r="D16" s="185"/>
      <c r="E16" s="133">
        <v>0</v>
      </c>
      <c r="F16" s="139">
        <v>-0.02</v>
      </c>
      <c r="G16" s="145">
        <f t="shared" si="0"/>
        <v>0</v>
      </c>
    </row>
    <row r="17" spans="1:7" s="141" customFormat="1">
      <c r="A17" s="198" t="s">
        <v>8</v>
      </c>
      <c r="B17" s="198"/>
      <c r="C17" s="184" t="s">
        <v>16</v>
      </c>
      <c r="D17" s="185"/>
      <c r="E17" s="133">
        <v>0</v>
      </c>
      <c r="F17" s="139">
        <v>-0.01</v>
      </c>
      <c r="G17" s="145">
        <f t="shared" si="0"/>
        <v>0</v>
      </c>
    </row>
    <row r="18" spans="1:7" s="141" customFormat="1">
      <c r="A18" s="198" t="s">
        <v>9</v>
      </c>
      <c r="B18" s="198"/>
      <c r="C18" s="184" t="s">
        <v>67</v>
      </c>
      <c r="D18" s="185"/>
      <c r="E18" s="133">
        <v>0</v>
      </c>
      <c r="F18" s="139">
        <v>-0.05</v>
      </c>
      <c r="G18" s="145">
        <f t="shared" si="0"/>
        <v>0</v>
      </c>
    </row>
    <row r="19" spans="1:7" s="141" customFormat="1">
      <c r="A19" s="190" t="s">
        <v>10</v>
      </c>
      <c r="B19" s="191"/>
      <c r="C19" s="184" t="s">
        <v>11</v>
      </c>
      <c r="D19" s="185"/>
      <c r="E19" s="133">
        <v>0</v>
      </c>
      <c r="F19" s="139">
        <v>-0.05</v>
      </c>
      <c r="G19" s="145">
        <f t="shared" si="0"/>
        <v>0</v>
      </c>
    </row>
    <row r="20" spans="1:7" s="141" customFormat="1">
      <c r="A20" s="192" t="s">
        <v>12</v>
      </c>
      <c r="B20" s="191"/>
      <c r="C20" s="186" t="s">
        <v>183</v>
      </c>
      <c r="D20" s="187"/>
      <c r="E20" s="133">
        <v>0</v>
      </c>
      <c r="F20" s="139">
        <v>-0.3</v>
      </c>
      <c r="G20" s="145">
        <f t="shared" si="0"/>
        <v>0</v>
      </c>
    </row>
    <row r="21" spans="1:7" s="141" customFormat="1" ht="26.25" customHeight="1" thickBot="1">
      <c r="A21" s="193" t="s">
        <v>323</v>
      </c>
      <c r="B21" s="194"/>
      <c r="C21" s="188" t="s">
        <v>324</v>
      </c>
      <c r="D21" s="189"/>
      <c r="E21" s="135">
        <v>0</v>
      </c>
      <c r="F21" s="142">
        <v>-0.5</v>
      </c>
      <c r="G21" s="146">
        <f t="shared" si="0"/>
        <v>0</v>
      </c>
    </row>
    <row r="22" spans="1:7" s="141" customFormat="1" ht="38.25">
      <c r="A22" s="159"/>
      <c r="C22" s="160"/>
      <c r="F22" s="160" t="s">
        <v>13</v>
      </c>
      <c r="G22" s="147">
        <f>SUM(G15:G21)</f>
        <v>0</v>
      </c>
    </row>
    <row r="23" spans="1:7" s="141" customFormat="1" ht="16.5" thickBot="1">
      <c r="A23" s="159"/>
      <c r="B23" s="159"/>
      <c r="C23" s="159"/>
      <c r="D23" s="159"/>
      <c r="E23" s="159"/>
      <c r="F23" s="159"/>
    </row>
    <row r="24" spans="1:7" s="74" customFormat="1" ht="19.5" thickBot="1">
      <c r="A24" s="73" t="s">
        <v>19</v>
      </c>
      <c r="B24" s="68"/>
      <c r="C24" s="69"/>
      <c r="D24" s="70"/>
      <c r="E24" s="71"/>
      <c r="F24" s="71"/>
      <c r="G24" s="72"/>
    </row>
    <row r="25" spans="1:7" ht="16.5" thickBot="1">
      <c r="A25" s="181" t="s">
        <v>304</v>
      </c>
      <c r="B25" s="182"/>
      <c r="C25" s="3" t="s">
        <v>31</v>
      </c>
      <c r="D25" s="3" t="s">
        <v>68</v>
      </c>
      <c r="E25" s="3" t="s">
        <v>32</v>
      </c>
      <c r="F25" s="3" t="s">
        <v>33</v>
      </c>
      <c r="G25" s="3" t="s">
        <v>69</v>
      </c>
    </row>
    <row r="26" spans="1:7" ht="64.5" thickBot="1">
      <c r="A26" s="148" t="s">
        <v>34</v>
      </c>
      <c r="B26" s="140" t="s">
        <v>306</v>
      </c>
      <c r="C26" s="140" t="s">
        <v>305</v>
      </c>
      <c r="D26" s="140" t="s">
        <v>348</v>
      </c>
      <c r="E26" s="131" t="s">
        <v>24</v>
      </c>
      <c r="F26" s="131" t="s">
        <v>20</v>
      </c>
      <c r="G26" s="140"/>
    </row>
    <row r="27" spans="1:7" s="137" customFormat="1" ht="16.5" thickBot="1">
      <c r="A27" s="148" t="s">
        <v>34</v>
      </c>
      <c r="B27" s="155" t="s">
        <v>322</v>
      </c>
      <c r="C27" s="155" t="s">
        <v>321</v>
      </c>
      <c r="D27" s="140"/>
      <c r="E27" s="131" t="s">
        <v>22</v>
      </c>
      <c r="F27" s="131" t="s">
        <v>20</v>
      </c>
      <c r="G27" s="140"/>
    </row>
    <row r="28" spans="1:7" ht="16.5" thickBot="1">
      <c r="A28" s="181" t="s">
        <v>157</v>
      </c>
      <c r="B28" s="182"/>
      <c r="C28" s="3" t="s">
        <v>31</v>
      </c>
      <c r="D28" s="3" t="s">
        <v>68</v>
      </c>
      <c r="E28" s="3" t="s">
        <v>32</v>
      </c>
      <c r="F28" s="3" t="s">
        <v>33</v>
      </c>
      <c r="G28" s="3" t="s">
        <v>69</v>
      </c>
    </row>
    <row r="29" spans="1:7" ht="26.25" thickBot="1">
      <c r="A29" s="14" t="s">
        <v>34</v>
      </c>
      <c r="B29" s="9" t="s">
        <v>37</v>
      </c>
      <c r="C29" s="9" t="s">
        <v>83</v>
      </c>
      <c r="D29" s="9"/>
      <c r="E29" s="3" t="s">
        <v>26</v>
      </c>
      <c r="F29" s="3" t="s">
        <v>20</v>
      </c>
      <c r="G29" s="9"/>
    </row>
    <row r="30" spans="1:7" ht="128.25" thickBot="1">
      <c r="A30" s="14" t="s">
        <v>34</v>
      </c>
      <c r="B30" s="9" t="s">
        <v>38</v>
      </c>
      <c r="C30" s="9" t="s">
        <v>86</v>
      </c>
      <c r="D30" s="9" t="s">
        <v>351</v>
      </c>
      <c r="E30" s="3" t="s">
        <v>26</v>
      </c>
      <c r="F30" s="3" t="s">
        <v>20</v>
      </c>
      <c r="G30" s="9"/>
    </row>
    <row r="31" spans="1:7" ht="77.25" thickBot="1">
      <c r="A31" s="15" t="s">
        <v>35</v>
      </c>
      <c r="B31" s="9" t="s">
        <v>39</v>
      </c>
      <c r="C31" s="9" t="s">
        <v>87</v>
      </c>
      <c r="D31" s="9"/>
      <c r="E31" s="3" t="s">
        <v>26</v>
      </c>
      <c r="F31" s="3" t="s">
        <v>20</v>
      </c>
      <c r="G31" s="9"/>
    </row>
    <row r="32" spans="1:7" ht="39" thickBot="1">
      <c r="A32" s="15" t="s">
        <v>35</v>
      </c>
      <c r="B32" s="9" t="s">
        <v>40</v>
      </c>
      <c r="C32" s="9" t="s">
        <v>84</v>
      </c>
      <c r="D32" s="9"/>
      <c r="E32" s="3" t="s">
        <v>26</v>
      </c>
      <c r="F32" s="3" t="s">
        <v>20</v>
      </c>
      <c r="G32" s="9"/>
    </row>
    <row r="33" spans="1:7" ht="64.5" thickBot="1">
      <c r="A33" s="15" t="s">
        <v>35</v>
      </c>
      <c r="B33" s="9" t="s">
        <v>41</v>
      </c>
      <c r="C33" s="9" t="s">
        <v>196</v>
      </c>
      <c r="D33" s="9" t="s">
        <v>352</v>
      </c>
      <c r="E33" s="3" t="s">
        <v>26</v>
      </c>
      <c r="F33" s="3" t="s">
        <v>20</v>
      </c>
      <c r="G33" s="9"/>
    </row>
    <row r="34" spans="1:7" ht="39" thickBot="1">
      <c r="A34" s="15" t="s">
        <v>35</v>
      </c>
      <c r="B34" s="9" t="s">
        <v>42</v>
      </c>
      <c r="C34" s="24" t="s">
        <v>76</v>
      </c>
      <c r="D34" s="9"/>
      <c r="E34" s="3" t="s">
        <v>26</v>
      </c>
      <c r="F34" s="3" t="s">
        <v>20</v>
      </c>
      <c r="G34" s="9"/>
    </row>
    <row r="35" spans="1:7" ht="26.25" thickBot="1">
      <c r="A35" s="15" t="s">
        <v>35</v>
      </c>
      <c r="B35" s="9" t="s">
        <v>43</v>
      </c>
      <c r="C35" s="24" t="s">
        <v>77</v>
      </c>
      <c r="D35" s="9"/>
      <c r="E35" s="3" t="s">
        <v>26</v>
      </c>
      <c r="F35" s="3" t="s">
        <v>20</v>
      </c>
      <c r="G35" s="9"/>
    </row>
    <row r="36" spans="1:7" ht="102.75" thickBot="1">
      <c r="A36" s="15" t="s">
        <v>35</v>
      </c>
      <c r="B36" s="9" t="s">
        <v>156</v>
      </c>
      <c r="C36" s="9" t="s">
        <v>193</v>
      </c>
      <c r="D36" s="9" t="s">
        <v>350</v>
      </c>
      <c r="E36" s="3" t="s">
        <v>26</v>
      </c>
      <c r="F36" s="3" t="s">
        <v>20</v>
      </c>
      <c r="G36" s="9"/>
    </row>
    <row r="37" spans="1:7" ht="16.5" thickBot="1">
      <c r="A37" s="181" t="s">
        <v>70</v>
      </c>
      <c r="B37" s="182"/>
      <c r="C37" s="3" t="s">
        <v>31</v>
      </c>
      <c r="D37" s="3" t="s">
        <v>68</v>
      </c>
      <c r="E37" s="3" t="s">
        <v>32</v>
      </c>
      <c r="F37" s="3" t="s">
        <v>33</v>
      </c>
      <c r="G37" s="3" t="s">
        <v>69</v>
      </c>
    </row>
    <row r="38" spans="1:7" ht="26.25" thickBot="1">
      <c r="A38" s="14" t="s">
        <v>34</v>
      </c>
      <c r="B38" s="9" t="s">
        <v>96</v>
      </c>
      <c r="C38" s="9" t="s">
        <v>97</v>
      </c>
      <c r="D38" s="9"/>
      <c r="E38" s="3" t="s">
        <v>26</v>
      </c>
      <c r="F38" s="3" t="s">
        <v>20</v>
      </c>
      <c r="G38" s="9"/>
    </row>
    <row r="39" spans="1:7" ht="26.25" thickBot="1">
      <c r="A39" s="15" t="s">
        <v>35</v>
      </c>
      <c r="B39" s="9" t="s">
        <v>71</v>
      </c>
      <c r="C39" s="9" t="s">
        <v>89</v>
      </c>
      <c r="D39" s="9"/>
      <c r="E39" s="3" t="s">
        <v>26</v>
      </c>
      <c r="F39" s="3" t="s">
        <v>20</v>
      </c>
      <c r="G39" s="9"/>
    </row>
    <row r="40" spans="1:7" ht="51.75" thickBot="1">
      <c r="A40" s="15" t="s">
        <v>35</v>
      </c>
      <c r="B40" s="9" t="s">
        <v>72</v>
      </c>
      <c r="C40" s="9" t="s">
        <v>151</v>
      </c>
      <c r="D40" s="9"/>
      <c r="E40" s="3" t="s">
        <v>26</v>
      </c>
      <c r="F40" s="3" t="s">
        <v>20</v>
      </c>
      <c r="G40" s="9"/>
    </row>
    <row r="41" spans="1:7" ht="77.25" thickBot="1">
      <c r="A41" s="15" t="s">
        <v>35</v>
      </c>
      <c r="B41" s="9" t="s">
        <v>152</v>
      </c>
      <c r="C41" s="9" t="s">
        <v>153</v>
      </c>
      <c r="D41" s="9"/>
      <c r="E41" s="3" t="s">
        <v>26</v>
      </c>
      <c r="F41" s="3" t="s">
        <v>20</v>
      </c>
      <c r="G41" s="9"/>
    </row>
    <row r="42" spans="1:7" ht="51.75" thickBot="1">
      <c r="A42" s="15" t="s">
        <v>35</v>
      </c>
      <c r="B42" s="9" t="s">
        <v>150</v>
      </c>
      <c r="C42" s="9" t="s">
        <v>154</v>
      </c>
      <c r="D42" s="9"/>
      <c r="E42" s="3" t="s">
        <v>26</v>
      </c>
      <c r="F42" s="3" t="s">
        <v>20</v>
      </c>
      <c r="G42" s="9"/>
    </row>
    <row r="43" spans="1:7" ht="16.5" thickBot="1">
      <c r="A43" s="181" t="s">
        <v>145</v>
      </c>
      <c r="B43" s="182"/>
      <c r="C43" s="3" t="s">
        <v>31</v>
      </c>
      <c r="D43" s="3" t="s">
        <v>68</v>
      </c>
      <c r="E43" s="3" t="s">
        <v>32</v>
      </c>
      <c r="F43" s="3" t="s">
        <v>33</v>
      </c>
      <c r="G43" s="3" t="s">
        <v>69</v>
      </c>
    </row>
    <row r="44" spans="1:7" ht="16.5" thickBot="1">
      <c r="A44" s="14" t="s">
        <v>34</v>
      </c>
      <c r="B44" s="9" t="s">
        <v>146</v>
      </c>
      <c r="C44" s="9" t="s">
        <v>149</v>
      </c>
      <c r="D44" s="9"/>
      <c r="E44" s="3" t="s">
        <v>26</v>
      </c>
      <c r="F44" s="3" t="s">
        <v>20</v>
      </c>
      <c r="G44" s="9"/>
    </row>
    <row r="45" spans="1:7" ht="16.5" thickBot="1">
      <c r="A45" s="14" t="s">
        <v>34</v>
      </c>
      <c r="B45" s="9" t="s">
        <v>74</v>
      </c>
      <c r="C45" s="9" t="s">
        <v>98</v>
      </c>
      <c r="D45" s="9"/>
      <c r="E45" s="3" t="s">
        <v>26</v>
      </c>
      <c r="F45" s="3" t="s">
        <v>20</v>
      </c>
      <c r="G45" s="9"/>
    </row>
    <row r="46" spans="1:7" ht="26.25" thickBot="1">
      <c r="A46" s="15" t="s">
        <v>35</v>
      </c>
      <c r="B46" s="9" t="s">
        <v>147</v>
      </c>
      <c r="C46" s="9" t="s">
        <v>148</v>
      </c>
      <c r="D46" s="9"/>
      <c r="E46" s="3" t="s">
        <v>26</v>
      </c>
      <c r="F46" s="3" t="s">
        <v>20</v>
      </c>
      <c r="G46" s="9"/>
    </row>
    <row r="47" spans="1:7" ht="26.25" thickBot="1">
      <c r="A47" s="15" t="s">
        <v>35</v>
      </c>
      <c r="B47" s="9" t="s">
        <v>73</v>
      </c>
      <c r="C47" s="9" t="s">
        <v>88</v>
      </c>
      <c r="D47" s="9"/>
      <c r="E47" s="3" t="s">
        <v>26</v>
      </c>
      <c r="F47" s="3" t="s">
        <v>20</v>
      </c>
      <c r="G47" s="9"/>
    </row>
    <row r="48" spans="1:7" ht="16.5" thickBot="1">
      <c r="A48" s="181" t="s">
        <v>44</v>
      </c>
      <c r="B48" s="182"/>
      <c r="C48" s="3" t="s">
        <v>31</v>
      </c>
      <c r="D48" s="3" t="s">
        <v>68</v>
      </c>
      <c r="E48" s="3" t="s">
        <v>32</v>
      </c>
      <c r="F48" s="3" t="s">
        <v>33</v>
      </c>
      <c r="G48" s="3" t="s">
        <v>69</v>
      </c>
    </row>
    <row r="49" spans="1:7" ht="26.25" thickBot="1">
      <c r="A49" s="14" t="s">
        <v>34</v>
      </c>
      <c r="B49" s="9" t="s">
        <v>45</v>
      </c>
      <c r="C49" s="9" t="s">
        <v>91</v>
      </c>
      <c r="D49" s="9"/>
      <c r="E49" s="3" t="s">
        <v>26</v>
      </c>
      <c r="F49" s="3" t="s">
        <v>20</v>
      </c>
      <c r="G49" s="9"/>
    </row>
    <row r="50" spans="1:7" ht="16.5" thickBot="1">
      <c r="A50" s="15" t="s">
        <v>35</v>
      </c>
      <c r="B50" s="9" t="s">
        <v>46</v>
      </c>
      <c r="C50" s="9" t="s">
        <v>90</v>
      </c>
      <c r="D50" s="9"/>
      <c r="E50" s="3" t="s">
        <v>26</v>
      </c>
      <c r="F50" s="3" t="s">
        <v>20</v>
      </c>
      <c r="G50" s="9"/>
    </row>
    <row r="51" spans="1:7" ht="16.5" thickBot="1">
      <c r="A51" s="16" t="s">
        <v>36</v>
      </c>
      <c r="B51" s="9" t="s">
        <v>47</v>
      </c>
      <c r="C51" s="9" t="s">
        <v>285</v>
      </c>
      <c r="D51" s="9"/>
      <c r="E51" s="3" t="s">
        <v>26</v>
      </c>
      <c r="F51" s="3" t="s">
        <v>20</v>
      </c>
      <c r="G51" s="9"/>
    </row>
    <row r="52" spans="1:7" ht="16.5" thickBot="1">
      <c r="A52" s="181" t="s">
        <v>48</v>
      </c>
      <c r="B52" s="182"/>
      <c r="C52" s="3" t="s">
        <v>31</v>
      </c>
      <c r="D52" s="3" t="s">
        <v>68</v>
      </c>
      <c r="E52" s="3" t="s">
        <v>32</v>
      </c>
      <c r="F52" s="3" t="s">
        <v>33</v>
      </c>
      <c r="G52" s="3" t="s">
        <v>69</v>
      </c>
    </row>
    <row r="53" spans="1:7" ht="26.25" thickBot="1">
      <c r="A53" s="14" t="s">
        <v>34</v>
      </c>
      <c r="B53" s="9" t="s">
        <v>49</v>
      </c>
      <c r="C53" s="9" t="s">
        <v>92</v>
      </c>
      <c r="D53" s="9"/>
      <c r="E53" s="3" t="s">
        <v>26</v>
      </c>
      <c r="F53" s="3" t="s">
        <v>20</v>
      </c>
      <c r="G53" s="9"/>
    </row>
    <row r="54" spans="1:7" ht="16.5" thickBot="1">
      <c r="A54" s="14" t="s">
        <v>35</v>
      </c>
      <c r="B54" s="9" t="s">
        <v>50</v>
      </c>
      <c r="C54" s="9" t="s">
        <v>93</v>
      </c>
      <c r="D54" s="9"/>
      <c r="E54" s="3" t="s">
        <v>26</v>
      </c>
      <c r="F54" s="3" t="s">
        <v>20</v>
      </c>
      <c r="G54" s="9"/>
    </row>
    <row r="55" spans="1:7" ht="26.25" thickBot="1">
      <c r="A55" s="15" t="s">
        <v>36</v>
      </c>
      <c r="B55" s="9" t="s">
        <v>51</v>
      </c>
      <c r="C55" s="9" t="s">
        <v>94</v>
      </c>
      <c r="D55" s="9"/>
      <c r="E55" s="3" t="s">
        <v>26</v>
      </c>
      <c r="F55" s="3" t="s">
        <v>20</v>
      </c>
      <c r="G55" s="9"/>
    </row>
    <row r="56" spans="1:7" ht="16.5" thickBot="1">
      <c r="A56" s="16" t="s">
        <v>36</v>
      </c>
      <c r="B56" s="9" t="s">
        <v>52</v>
      </c>
      <c r="C56" s="9" t="s">
        <v>95</v>
      </c>
      <c r="D56" s="9"/>
      <c r="E56" s="3" t="s">
        <v>26</v>
      </c>
      <c r="F56" s="3" t="s">
        <v>20</v>
      </c>
      <c r="G56" s="9"/>
    </row>
    <row r="57" spans="1:7" s="74" customFormat="1" ht="19.5" thickBot="1">
      <c r="A57" s="75" t="s">
        <v>286</v>
      </c>
      <c r="B57" s="76"/>
      <c r="C57" s="77"/>
      <c r="D57" s="78"/>
      <c r="E57" s="79"/>
      <c r="F57" s="79"/>
      <c r="G57" s="80"/>
    </row>
    <row r="58" spans="1:7" ht="16.5" thickBot="1">
      <c r="A58" s="181" t="s">
        <v>54</v>
      </c>
      <c r="B58" s="182"/>
      <c r="C58" s="3" t="s">
        <v>31</v>
      </c>
      <c r="D58" s="3" t="s">
        <v>68</v>
      </c>
      <c r="E58" s="3" t="s">
        <v>32</v>
      </c>
      <c r="F58" s="3" t="s">
        <v>33</v>
      </c>
      <c r="G58" s="3" t="s">
        <v>69</v>
      </c>
    </row>
    <row r="59" spans="1:7" ht="26.25" thickBot="1">
      <c r="A59" s="14" t="s">
        <v>34</v>
      </c>
      <c r="B59" s="9" t="s">
        <v>55</v>
      </c>
      <c r="C59" s="26" t="s">
        <v>132</v>
      </c>
      <c r="D59" s="9"/>
      <c r="E59" s="3" t="s">
        <v>26</v>
      </c>
      <c r="F59" s="3" t="s">
        <v>20</v>
      </c>
      <c r="G59" s="9"/>
    </row>
    <row r="60" spans="1:7" ht="26.25" thickBot="1">
      <c r="A60" s="15" t="s">
        <v>35</v>
      </c>
      <c r="B60" s="9" t="s">
        <v>133</v>
      </c>
      <c r="C60" s="26" t="s">
        <v>134</v>
      </c>
      <c r="D60" s="9"/>
      <c r="E60" s="3" t="s">
        <v>22</v>
      </c>
      <c r="F60" s="3" t="s">
        <v>20</v>
      </c>
      <c r="G60" s="9"/>
    </row>
    <row r="61" spans="1:7" ht="16.5" thickBot="1">
      <c r="A61" s="15" t="s">
        <v>35</v>
      </c>
      <c r="B61" s="9" t="s">
        <v>56</v>
      </c>
      <c r="C61" s="26" t="s">
        <v>135</v>
      </c>
      <c r="D61" s="9"/>
      <c r="E61" s="3" t="s">
        <v>26</v>
      </c>
      <c r="F61" s="3" t="s">
        <v>20</v>
      </c>
      <c r="G61" s="9"/>
    </row>
    <row r="62" spans="1:7" ht="16.5" thickBot="1">
      <c r="A62" s="15" t="s">
        <v>35</v>
      </c>
      <c r="B62" s="9" t="s">
        <v>136</v>
      </c>
      <c r="C62" s="26" t="s">
        <v>137</v>
      </c>
      <c r="D62" s="9"/>
      <c r="E62" s="3" t="s">
        <v>26</v>
      </c>
      <c r="F62" s="3" t="s">
        <v>20</v>
      </c>
      <c r="G62" s="9"/>
    </row>
    <row r="63" spans="1:7" ht="16.5" thickBot="1">
      <c r="A63" s="16" t="s">
        <v>36</v>
      </c>
      <c r="B63" s="9" t="s">
        <v>57</v>
      </c>
      <c r="C63" s="26" t="s">
        <v>138</v>
      </c>
      <c r="D63" s="9"/>
      <c r="E63" s="3" t="s">
        <v>22</v>
      </c>
      <c r="F63" s="3" t="s">
        <v>20</v>
      </c>
      <c r="G63" s="9"/>
    </row>
    <row r="64" spans="1:7" ht="16.5" thickBot="1">
      <c r="A64" s="181" t="s">
        <v>158</v>
      </c>
      <c r="B64" s="182"/>
      <c r="C64" s="3" t="s">
        <v>31</v>
      </c>
      <c r="D64" s="3" t="s">
        <v>68</v>
      </c>
      <c r="E64" s="3" t="s">
        <v>32</v>
      </c>
      <c r="F64" s="3" t="s">
        <v>33</v>
      </c>
      <c r="G64" s="3" t="s">
        <v>69</v>
      </c>
    </row>
    <row r="65" spans="1:7" ht="26.25" thickBot="1">
      <c r="A65" s="17" t="s">
        <v>34</v>
      </c>
      <c r="B65" s="9" t="s">
        <v>159</v>
      </c>
      <c r="C65" s="9" t="s">
        <v>160</v>
      </c>
      <c r="D65" s="9"/>
      <c r="E65" s="3" t="s">
        <v>26</v>
      </c>
      <c r="F65" s="3" t="s">
        <v>20</v>
      </c>
      <c r="G65" s="9"/>
    </row>
    <row r="66" spans="1:7" ht="134.25" customHeight="1" thickBot="1">
      <c r="A66" s="15" t="s">
        <v>35</v>
      </c>
      <c r="B66" s="9" t="s">
        <v>161</v>
      </c>
      <c r="C66" s="27" t="s">
        <v>162</v>
      </c>
      <c r="D66" s="9" t="s">
        <v>349</v>
      </c>
      <c r="E66" s="3" t="s">
        <v>26</v>
      </c>
      <c r="F66" s="3" t="s">
        <v>20</v>
      </c>
      <c r="G66" s="9"/>
    </row>
    <row r="67" spans="1:7" ht="87.95" customHeight="1" thickBot="1">
      <c r="A67" s="16" t="s">
        <v>36</v>
      </c>
      <c r="B67" s="9" t="s">
        <v>163</v>
      </c>
      <c r="C67" s="27" t="s">
        <v>164</v>
      </c>
      <c r="D67" s="9"/>
      <c r="E67" s="3" t="s">
        <v>22</v>
      </c>
      <c r="F67" s="3" t="s">
        <v>20</v>
      </c>
      <c r="G67" s="9"/>
    </row>
    <row r="68" spans="1:7" ht="99.95" customHeight="1" thickBot="1">
      <c r="A68" s="16" t="s">
        <v>36</v>
      </c>
      <c r="B68" s="9" t="s">
        <v>165</v>
      </c>
      <c r="C68" s="27" t="s">
        <v>166</v>
      </c>
      <c r="D68" s="9"/>
      <c r="E68" s="3" t="s">
        <v>22</v>
      </c>
      <c r="F68" s="3" t="s">
        <v>20</v>
      </c>
      <c r="G68" s="9"/>
    </row>
    <row r="69" spans="1:7" ht="16.5" thickBot="1">
      <c r="A69" s="181" t="s">
        <v>82</v>
      </c>
      <c r="B69" s="182"/>
      <c r="C69" s="3" t="s">
        <v>31</v>
      </c>
      <c r="D69" s="3" t="s">
        <v>68</v>
      </c>
      <c r="E69" s="3" t="s">
        <v>32</v>
      </c>
      <c r="F69" s="3" t="s">
        <v>33</v>
      </c>
      <c r="G69" s="3" t="s">
        <v>69</v>
      </c>
    </row>
    <row r="70" spans="1:7" ht="16.5" thickBot="1">
      <c r="A70" s="14" t="s">
        <v>34</v>
      </c>
      <c r="B70" s="9" t="s">
        <v>139</v>
      </c>
      <c r="C70" s="9" t="s">
        <v>140</v>
      </c>
      <c r="D70" s="9"/>
      <c r="E70" s="3" t="s">
        <v>26</v>
      </c>
      <c r="F70" s="3" t="s">
        <v>20</v>
      </c>
      <c r="G70" s="9"/>
    </row>
    <row r="71" spans="1:7" ht="51.75" thickBot="1">
      <c r="A71" s="15" t="s">
        <v>35</v>
      </c>
      <c r="B71" s="9" t="s">
        <v>141</v>
      </c>
      <c r="C71" s="9" t="s">
        <v>143</v>
      </c>
      <c r="D71" s="9" t="s">
        <v>346</v>
      </c>
      <c r="E71" s="3" t="s">
        <v>22</v>
      </c>
      <c r="F71" s="3" t="s">
        <v>20</v>
      </c>
      <c r="G71" s="9"/>
    </row>
    <row r="72" spans="1:7" ht="16.5" thickBot="1">
      <c r="A72" s="16" t="s">
        <v>36</v>
      </c>
      <c r="B72" s="9" t="s">
        <v>142</v>
      </c>
      <c r="C72" s="9" t="s">
        <v>144</v>
      </c>
      <c r="D72" s="9"/>
      <c r="E72" s="3" t="s">
        <v>22</v>
      </c>
      <c r="F72" s="3" t="s">
        <v>20</v>
      </c>
      <c r="G72" s="9"/>
    </row>
    <row r="73" spans="1:7" ht="16.5" thickBot="1">
      <c r="A73" s="181" t="s">
        <v>58</v>
      </c>
      <c r="B73" s="182"/>
      <c r="C73" s="3" t="s">
        <v>31</v>
      </c>
      <c r="D73" s="3" t="s">
        <v>68</v>
      </c>
      <c r="E73" s="3" t="s">
        <v>32</v>
      </c>
      <c r="F73" s="3" t="s">
        <v>33</v>
      </c>
      <c r="G73" s="3" t="s">
        <v>69</v>
      </c>
    </row>
    <row r="74" spans="1:7" ht="39" thickBot="1">
      <c r="A74" s="14" t="s">
        <v>34</v>
      </c>
      <c r="B74" s="9" t="s">
        <v>113</v>
      </c>
      <c r="C74" s="12" t="s">
        <v>119</v>
      </c>
      <c r="D74" s="9"/>
      <c r="E74" s="3" t="s">
        <v>26</v>
      </c>
      <c r="F74" s="3" t="s">
        <v>20</v>
      </c>
      <c r="G74" s="9"/>
    </row>
    <row r="75" spans="1:7" ht="51.75" thickBot="1">
      <c r="A75" s="14" t="s">
        <v>35</v>
      </c>
      <c r="B75" s="9" t="s">
        <v>114</v>
      </c>
      <c r="C75" s="12" t="s">
        <v>118</v>
      </c>
      <c r="D75" s="9"/>
      <c r="E75" s="3" t="s">
        <v>22</v>
      </c>
      <c r="F75" s="3" t="s">
        <v>20</v>
      </c>
      <c r="G75" s="9"/>
    </row>
    <row r="76" spans="1:7" ht="16.5" thickBot="1">
      <c r="A76" s="181" t="s">
        <v>116</v>
      </c>
      <c r="B76" s="182"/>
      <c r="C76" s="3" t="s">
        <v>31</v>
      </c>
      <c r="D76" s="3" t="s">
        <v>68</v>
      </c>
      <c r="E76" s="3" t="s">
        <v>32</v>
      </c>
      <c r="F76" s="3" t="s">
        <v>33</v>
      </c>
      <c r="G76" s="3" t="s">
        <v>69</v>
      </c>
    </row>
    <row r="77" spans="1:7" ht="39" thickBot="1">
      <c r="A77" s="14" t="s">
        <v>34</v>
      </c>
      <c r="B77" s="9" t="s">
        <v>109</v>
      </c>
      <c r="C77" s="12" t="s">
        <v>112</v>
      </c>
      <c r="D77" s="9"/>
      <c r="E77" s="3" t="s">
        <v>22</v>
      </c>
      <c r="F77" s="3" t="s">
        <v>20</v>
      </c>
      <c r="G77" s="9"/>
    </row>
    <row r="78" spans="1:7" ht="51.75" thickBot="1">
      <c r="A78" s="14" t="s">
        <v>35</v>
      </c>
      <c r="B78" s="9" t="s">
        <v>111</v>
      </c>
      <c r="C78" s="9" t="s">
        <v>117</v>
      </c>
      <c r="D78" s="9"/>
      <c r="E78" s="3" t="s">
        <v>22</v>
      </c>
      <c r="F78" s="3" t="s">
        <v>20</v>
      </c>
      <c r="G78" s="9"/>
    </row>
    <row r="79" spans="1:7" ht="16.5" thickBot="1">
      <c r="A79" s="181" t="s">
        <v>128</v>
      </c>
      <c r="B79" s="182"/>
      <c r="C79" s="3" t="s">
        <v>31</v>
      </c>
      <c r="D79" s="3" t="s">
        <v>68</v>
      </c>
      <c r="E79" s="3" t="s">
        <v>32</v>
      </c>
      <c r="F79" s="3" t="s">
        <v>33</v>
      </c>
      <c r="G79" s="3" t="s">
        <v>69</v>
      </c>
    </row>
    <row r="80" spans="1:7" ht="16.5" thickBot="1">
      <c r="A80" s="17" t="s">
        <v>34</v>
      </c>
      <c r="B80" s="9" t="s">
        <v>124</v>
      </c>
      <c r="C80" s="9" t="s">
        <v>125</v>
      </c>
      <c r="D80" s="9"/>
      <c r="E80" s="3" t="s">
        <v>26</v>
      </c>
      <c r="F80" s="3" t="s">
        <v>20</v>
      </c>
      <c r="G80" s="9"/>
    </row>
    <row r="81" spans="1:7" ht="39" thickBot="1">
      <c r="A81" s="14" t="s">
        <v>35</v>
      </c>
      <c r="B81" s="9" t="s">
        <v>53</v>
      </c>
      <c r="C81" s="9" t="s">
        <v>99</v>
      </c>
      <c r="D81" s="9"/>
      <c r="E81" s="3" t="s">
        <v>26</v>
      </c>
      <c r="F81" s="3" t="s">
        <v>20</v>
      </c>
      <c r="G81" s="9"/>
    </row>
    <row r="82" spans="1:7" ht="39" thickBot="1">
      <c r="A82" s="14" t="s">
        <v>35</v>
      </c>
      <c r="B82" s="9" t="s">
        <v>283</v>
      </c>
      <c r="C82" s="12" t="s">
        <v>284</v>
      </c>
      <c r="D82" s="9"/>
      <c r="E82" s="3" t="s">
        <v>26</v>
      </c>
      <c r="F82" s="3" t="s">
        <v>20</v>
      </c>
      <c r="G82" s="9"/>
    </row>
    <row r="83" spans="1:7" ht="16.5" thickBot="1">
      <c r="A83" s="14" t="s">
        <v>35</v>
      </c>
      <c r="B83" s="9" t="s">
        <v>78</v>
      </c>
      <c r="C83" s="9" t="s">
        <v>79</v>
      </c>
      <c r="D83" s="9"/>
      <c r="E83" s="3" t="s">
        <v>22</v>
      </c>
      <c r="F83" s="3" t="s">
        <v>20</v>
      </c>
      <c r="G83" s="9"/>
    </row>
    <row r="84" spans="1:7" ht="16.5" thickBot="1">
      <c r="A84" s="14" t="s">
        <v>35</v>
      </c>
      <c r="B84" s="9" t="s">
        <v>126</v>
      </c>
      <c r="C84" s="9" t="s">
        <v>127</v>
      </c>
      <c r="D84" s="9"/>
      <c r="E84" s="3" t="s">
        <v>26</v>
      </c>
      <c r="F84" s="3" t="s">
        <v>20</v>
      </c>
      <c r="G84" s="9"/>
    </row>
    <row r="85" spans="1:7" ht="51.75" thickBot="1">
      <c r="A85" s="18" t="s">
        <v>36</v>
      </c>
      <c r="B85" s="9" t="s">
        <v>80</v>
      </c>
      <c r="C85" s="9" t="s">
        <v>81</v>
      </c>
      <c r="D85" s="9" t="s">
        <v>347</v>
      </c>
      <c r="E85" s="3" t="s">
        <v>26</v>
      </c>
      <c r="F85" s="3" t="s">
        <v>20</v>
      </c>
      <c r="G85" s="9"/>
    </row>
    <row r="86" spans="1:7" ht="16.5" thickBot="1">
      <c r="A86" s="15" t="s">
        <v>36</v>
      </c>
      <c r="B86" s="9" t="s">
        <v>131</v>
      </c>
      <c r="C86" s="9" t="s">
        <v>103</v>
      </c>
      <c r="D86" s="9"/>
      <c r="E86" s="3" t="s">
        <v>22</v>
      </c>
      <c r="F86" s="3" t="s">
        <v>20</v>
      </c>
      <c r="G86" s="9"/>
    </row>
    <row r="87" spans="1:7" ht="64.5" thickBot="1">
      <c r="A87" s="18" t="s">
        <v>36</v>
      </c>
      <c r="B87" s="9" t="s">
        <v>130</v>
      </c>
      <c r="C87" s="9" t="s">
        <v>129</v>
      </c>
      <c r="D87" s="9" t="s">
        <v>345</v>
      </c>
      <c r="E87" s="3" t="s">
        <v>26</v>
      </c>
      <c r="F87" s="3" t="s">
        <v>20</v>
      </c>
      <c r="G87" s="9"/>
    </row>
    <row r="88" spans="1:7" ht="19.5" thickBot="1">
      <c r="A88" s="81" t="s">
        <v>287</v>
      </c>
      <c r="B88" s="82"/>
      <c r="C88" s="83"/>
      <c r="D88" s="84"/>
      <c r="E88" s="85"/>
      <c r="F88" s="85"/>
      <c r="G88" s="86"/>
    </row>
    <row r="89" spans="1:7" ht="16.5" thickBot="1">
      <c r="A89" s="181" t="s">
        <v>85</v>
      </c>
      <c r="B89" s="182"/>
      <c r="C89" s="3" t="s">
        <v>31</v>
      </c>
      <c r="D89" s="3" t="s">
        <v>68</v>
      </c>
      <c r="E89" s="3" t="s">
        <v>32</v>
      </c>
      <c r="F89" s="3" t="s">
        <v>33</v>
      </c>
      <c r="G89" s="3" t="s">
        <v>69</v>
      </c>
    </row>
    <row r="90" spans="1:7" ht="51.75" thickBot="1">
      <c r="A90" s="17" t="s">
        <v>34</v>
      </c>
      <c r="B90" s="9" t="s">
        <v>104</v>
      </c>
      <c r="C90" s="12" t="s">
        <v>115</v>
      </c>
      <c r="D90" s="9"/>
      <c r="E90" s="3" t="s">
        <v>26</v>
      </c>
      <c r="F90" s="3" t="s">
        <v>20</v>
      </c>
      <c r="G90" s="9"/>
    </row>
    <row r="91" spans="1:7" ht="26.25" thickBot="1">
      <c r="A91" s="14" t="s">
        <v>35</v>
      </c>
      <c r="B91" s="9" t="s">
        <v>106</v>
      </c>
      <c r="C91" s="9" t="s">
        <v>108</v>
      </c>
      <c r="D91" s="9"/>
      <c r="E91" s="3" t="s">
        <v>22</v>
      </c>
      <c r="F91" s="3" t="s">
        <v>20</v>
      </c>
      <c r="G91" s="9"/>
    </row>
    <row r="92" spans="1:7" ht="16.5" thickBot="1">
      <c r="A92" s="181" t="s">
        <v>120</v>
      </c>
      <c r="B92" s="182"/>
      <c r="C92" s="3" t="s">
        <v>31</v>
      </c>
      <c r="D92" s="3" t="s">
        <v>68</v>
      </c>
      <c r="E92" s="3" t="s">
        <v>32</v>
      </c>
      <c r="F92" s="3" t="s">
        <v>33</v>
      </c>
      <c r="G92" s="3" t="s">
        <v>69</v>
      </c>
    </row>
    <row r="93" spans="1:7" ht="26.25" thickBot="1">
      <c r="A93" s="14" t="s">
        <v>34</v>
      </c>
      <c r="B93" s="9" t="s">
        <v>59</v>
      </c>
      <c r="C93" s="12" t="s">
        <v>100</v>
      </c>
      <c r="D93" s="9"/>
      <c r="E93" s="3" t="s">
        <v>26</v>
      </c>
      <c r="F93" s="3" t="s">
        <v>20</v>
      </c>
      <c r="G93" s="9"/>
    </row>
    <row r="94" spans="1:7" ht="17.100000000000001" customHeight="1" thickBot="1">
      <c r="A94" s="183" t="s">
        <v>288</v>
      </c>
      <c r="B94" s="182"/>
      <c r="C94" s="3" t="s">
        <v>110</v>
      </c>
      <c r="D94" s="3" t="s">
        <v>68</v>
      </c>
      <c r="E94" s="3" t="s">
        <v>32</v>
      </c>
      <c r="F94" s="3" t="s">
        <v>33</v>
      </c>
      <c r="G94" s="3" t="s">
        <v>69</v>
      </c>
    </row>
    <row r="95" spans="1:7" ht="26.25" thickBot="1">
      <c r="A95" s="14" t="s">
        <v>34</v>
      </c>
      <c r="B95" s="9" t="s">
        <v>101</v>
      </c>
      <c r="C95" s="12" t="s">
        <v>102</v>
      </c>
      <c r="D95" s="9"/>
      <c r="E95" s="3" t="s">
        <v>22</v>
      </c>
      <c r="F95" s="3" t="s">
        <v>20</v>
      </c>
      <c r="G95" s="9"/>
    </row>
    <row r="96" spans="1:7" ht="26.25" thickBot="1">
      <c r="A96" s="14" t="s">
        <v>34</v>
      </c>
      <c r="B96" s="9" t="s">
        <v>122</v>
      </c>
      <c r="C96" s="12" t="s">
        <v>123</v>
      </c>
      <c r="D96" s="9"/>
      <c r="E96" s="3" t="s">
        <v>22</v>
      </c>
      <c r="F96" s="3" t="s">
        <v>20</v>
      </c>
      <c r="G96" s="9"/>
    </row>
  </sheetData>
  <mergeCells count="33">
    <mergeCell ref="D1:D3"/>
    <mergeCell ref="A15:B15"/>
    <mergeCell ref="A16:B16"/>
    <mergeCell ref="A17:B17"/>
    <mergeCell ref="A18:B18"/>
    <mergeCell ref="A14:B14"/>
    <mergeCell ref="C15:D15"/>
    <mergeCell ref="C16:D16"/>
    <mergeCell ref="C17:D17"/>
    <mergeCell ref="C18:D18"/>
    <mergeCell ref="A12:B13"/>
    <mergeCell ref="C6:D13"/>
    <mergeCell ref="C19:D19"/>
    <mergeCell ref="C20:D20"/>
    <mergeCell ref="C21:D21"/>
    <mergeCell ref="A79:B79"/>
    <mergeCell ref="A89:B89"/>
    <mergeCell ref="A52:B52"/>
    <mergeCell ref="A25:B25"/>
    <mergeCell ref="A43:B43"/>
    <mergeCell ref="A37:B37"/>
    <mergeCell ref="A48:B48"/>
    <mergeCell ref="A28:B28"/>
    <mergeCell ref="A19:B19"/>
    <mergeCell ref="A20:B20"/>
    <mergeCell ref="A21:B21"/>
    <mergeCell ref="A92:B92"/>
    <mergeCell ref="A94:B94"/>
    <mergeCell ref="A58:B58"/>
    <mergeCell ref="A64:B64"/>
    <mergeCell ref="A69:B69"/>
    <mergeCell ref="A73:B73"/>
    <mergeCell ref="A76:B76"/>
  </mergeCells>
  <conditionalFormatting sqref="A97:A177 A39 A45 A48:A56 A25:A26">
    <cfRule type="beginsWith" dxfId="975" priority="2263" stopIfTrue="1" operator="beginsWith" text="Exceptional">
      <formula>LEFT(A25,LEN("Exceptional"))="Exceptional"</formula>
    </cfRule>
    <cfRule type="beginsWith" dxfId="974" priority="2264" stopIfTrue="1" operator="beginsWith" text="Professional">
      <formula>LEFT(A25,LEN("Professional"))="Professional"</formula>
    </cfRule>
    <cfRule type="beginsWith" dxfId="973" priority="2265" stopIfTrue="1" operator="beginsWith" text="Advanced">
      <formula>LEFT(A25,LEN("Advanced"))="Advanced"</formula>
    </cfRule>
    <cfRule type="beginsWith" dxfId="972" priority="2266" stopIfTrue="1" operator="beginsWith" text="Intermediate">
      <formula>LEFT(A25,LEN("Intermediate"))="Intermediate"</formula>
    </cfRule>
    <cfRule type="beginsWith" dxfId="971" priority="2267" stopIfTrue="1" operator="beginsWith" text="Basic">
      <formula>LEFT(A25,LEN("Basic"))="Basic"</formula>
    </cfRule>
    <cfRule type="beginsWith" dxfId="970" priority="2268" stopIfTrue="1" operator="beginsWith" text="Required">
      <formula>LEFT(A25,LEN("Required"))="Required"</formula>
    </cfRule>
    <cfRule type="notContainsBlanks" dxfId="969" priority="2269" stopIfTrue="1">
      <formula>LEN(TRIM(A25))&gt;0</formula>
    </cfRule>
  </conditionalFormatting>
  <conditionalFormatting sqref="E25 E53:F56 F26 F49:F51 E45:F45 E49:E56 E47:F47 E39:F40 E42:F42 E36:F36 E91:F91 E97:F176">
    <cfRule type="beginsWith" dxfId="968" priority="2255" stopIfTrue="1" operator="beginsWith" text="Not Applicable">
      <formula>LEFT(E25,LEN("Not Applicable"))="Not Applicable"</formula>
    </cfRule>
    <cfRule type="beginsWith" dxfId="967" priority="2256" stopIfTrue="1" operator="beginsWith" text="Waived">
      <formula>LEFT(E25,LEN("Waived"))="Waived"</formula>
    </cfRule>
    <cfRule type="beginsWith" dxfId="966" priority="2258" stopIfTrue="1" operator="beginsWith" text="Pre-Passed">
      <formula>LEFT(E25,LEN("Pre-Passed"))="Pre-Passed"</formula>
    </cfRule>
    <cfRule type="beginsWith" dxfId="965" priority="2259" stopIfTrue="1" operator="beginsWith" text="Completed">
      <formula>LEFT(E25,LEN("Completed"))="Completed"</formula>
    </cfRule>
    <cfRule type="beginsWith" dxfId="964" priority="2260" stopIfTrue="1" operator="beginsWith" text="Partial">
      <formula>LEFT(E25,LEN("Partial"))="Partial"</formula>
    </cfRule>
    <cfRule type="beginsWith" dxfId="963" priority="2261" stopIfTrue="1" operator="beginsWith" text="Missing">
      <formula>LEFT(E25,LEN("Missing"))="Missing"</formula>
    </cfRule>
    <cfRule type="beginsWith" dxfId="962" priority="2262" stopIfTrue="1" operator="beginsWith" text="Untested">
      <formula>LEFT(E25,LEN("Untested"))="Untested"</formula>
    </cfRule>
    <cfRule type="notContainsBlanks" dxfId="961" priority="2270" stopIfTrue="1">
      <formula>LEN(TRIM(E25))&gt;0</formula>
    </cfRule>
  </conditionalFormatting>
  <conditionalFormatting sqref="F25">
    <cfRule type="beginsWith" dxfId="960" priority="1950" stopIfTrue="1" operator="beginsWith" text="Not Applicable">
      <formula>LEFT(F25,LEN("Not Applicable"))="Not Applicable"</formula>
    </cfRule>
    <cfRule type="beginsWith" dxfId="959" priority="1951" stopIfTrue="1" operator="beginsWith" text="Waived">
      <formula>LEFT(F25,LEN("Waived"))="Waived"</formula>
    </cfRule>
    <cfRule type="beginsWith" dxfId="958" priority="1952" stopIfTrue="1" operator="beginsWith" text="Pre-Passed">
      <formula>LEFT(F25,LEN("Pre-Passed"))="Pre-Passed"</formula>
    </cfRule>
    <cfRule type="beginsWith" dxfId="957" priority="1953" stopIfTrue="1" operator="beginsWith" text="Completed">
      <formula>LEFT(F25,LEN("Completed"))="Completed"</formula>
    </cfRule>
    <cfRule type="beginsWith" dxfId="956" priority="1954" stopIfTrue="1" operator="beginsWith" text="Partial">
      <formula>LEFT(F25,LEN("Partial"))="Partial"</formula>
    </cfRule>
    <cfRule type="beginsWith" dxfId="955" priority="1955" stopIfTrue="1" operator="beginsWith" text="Missing">
      <formula>LEFT(F25,LEN("Missing"))="Missing"</formula>
    </cfRule>
    <cfRule type="beginsWith" dxfId="954" priority="1956" stopIfTrue="1" operator="beginsWith" text="Untested">
      <formula>LEFT(F25,LEN("Untested"))="Untested"</formula>
    </cfRule>
    <cfRule type="notContainsBlanks" dxfId="953" priority="1957" stopIfTrue="1">
      <formula>LEN(TRIM(F25))&gt;0</formula>
    </cfRule>
  </conditionalFormatting>
  <conditionalFormatting sqref="F52">
    <cfRule type="beginsWith" dxfId="952" priority="1918" stopIfTrue="1" operator="beginsWith" text="Not Applicable">
      <formula>LEFT(F52,LEN("Not Applicable"))="Not Applicable"</formula>
    </cfRule>
    <cfRule type="beginsWith" dxfId="951" priority="1919" stopIfTrue="1" operator="beginsWith" text="Waived">
      <formula>LEFT(F52,LEN("Waived"))="Waived"</formula>
    </cfRule>
    <cfRule type="beginsWith" dxfId="950" priority="1920" stopIfTrue="1" operator="beginsWith" text="Pre-Passed">
      <formula>LEFT(F52,LEN("Pre-Passed"))="Pre-Passed"</formula>
    </cfRule>
    <cfRule type="beginsWith" dxfId="949" priority="1921" stopIfTrue="1" operator="beginsWith" text="Completed">
      <formula>LEFT(F52,LEN("Completed"))="Completed"</formula>
    </cfRule>
    <cfRule type="beginsWith" dxfId="948" priority="1922" stopIfTrue="1" operator="beginsWith" text="Partial">
      <formula>LEFT(F52,LEN("Partial"))="Partial"</formula>
    </cfRule>
    <cfRule type="beginsWith" dxfId="947" priority="1923" stopIfTrue="1" operator="beginsWith" text="Missing">
      <formula>LEFT(F52,LEN("Missing"))="Missing"</formula>
    </cfRule>
    <cfRule type="beginsWith" dxfId="946" priority="1924" stopIfTrue="1" operator="beginsWith" text="Untested">
      <formula>LEFT(F52,LEN("Untested"))="Untested"</formula>
    </cfRule>
    <cfRule type="notContainsBlanks" dxfId="945" priority="1925" stopIfTrue="1">
      <formula>LEN(TRIM(F52))&gt;0</formula>
    </cfRule>
  </conditionalFormatting>
  <conditionalFormatting sqref="A43">
    <cfRule type="beginsWith" dxfId="944" priority="1708" stopIfTrue="1" operator="beginsWith" text="Exceptional">
      <formula>LEFT(A43,LEN("Exceptional"))="Exceptional"</formula>
    </cfRule>
    <cfRule type="beginsWith" dxfId="943" priority="1709" stopIfTrue="1" operator="beginsWith" text="Professional">
      <formula>LEFT(A43,LEN("Professional"))="Professional"</formula>
    </cfRule>
    <cfRule type="beginsWith" dxfId="942" priority="1710" stopIfTrue="1" operator="beginsWith" text="Advanced">
      <formula>LEFT(A43,LEN("Advanced"))="Advanced"</formula>
    </cfRule>
    <cfRule type="beginsWith" dxfId="941" priority="1711" stopIfTrue="1" operator="beginsWith" text="Intermediate">
      <formula>LEFT(A43,LEN("Intermediate"))="Intermediate"</formula>
    </cfRule>
    <cfRule type="beginsWith" dxfId="940" priority="1712" stopIfTrue="1" operator="beginsWith" text="Basic">
      <formula>LEFT(A43,LEN("Basic"))="Basic"</formula>
    </cfRule>
    <cfRule type="beginsWith" dxfId="939" priority="1713" stopIfTrue="1" operator="beginsWith" text="Required">
      <formula>LEFT(A43,LEN("Required"))="Required"</formula>
    </cfRule>
    <cfRule type="notContainsBlanks" dxfId="938" priority="1714" stopIfTrue="1">
      <formula>LEN(TRIM(A43))&gt;0</formula>
    </cfRule>
  </conditionalFormatting>
  <conditionalFormatting sqref="E48">
    <cfRule type="beginsWith" dxfId="937" priority="1701" stopIfTrue="1" operator="beginsWith" text="Not Applicable">
      <formula>LEFT(E48,LEN("Not Applicable"))="Not Applicable"</formula>
    </cfRule>
    <cfRule type="beginsWith" dxfId="936" priority="1702" stopIfTrue="1" operator="beginsWith" text="Waived">
      <formula>LEFT(E48,LEN("Waived"))="Waived"</formula>
    </cfRule>
    <cfRule type="beginsWith" dxfId="935" priority="1703" stopIfTrue="1" operator="beginsWith" text="Pre-Passed">
      <formula>LEFT(E48,LEN("Pre-Passed"))="Pre-Passed"</formula>
    </cfRule>
    <cfRule type="beginsWith" dxfId="934" priority="1704" stopIfTrue="1" operator="beginsWith" text="Completed">
      <formula>LEFT(E48,LEN("Completed"))="Completed"</formula>
    </cfRule>
    <cfRule type="beginsWith" dxfId="933" priority="1705" stopIfTrue="1" operator="beginsWith" text="Partial">
      <formula>LEFT(E48,LEN("Partial"))="Partial"</formula>
    </cfRule>
    <cfRule type="beginsWith" dxfId="932" priority="1706" stopIfTrue="1" operator="beginsWith" text="Missing">
      <formula>LEFT(E48,LEN("Missing"))="Missing"</formula>
    </cfRule>
    <cfRule type="beginsWith" dxfId="931" priority="1707" stopIfTrue="1" operator="beginsWith" text="Untested">
      <formula>LEFT(E48,LEN("Untested"))="Untested"</formula>
    </cfRule>
    <cfRule type="notContainsBlanks" dxfId="930" priority="1715" stopIfTrue="1">
      <formula>LEN(TRIM(E48))&gt;0</formula>
    </cfRule>
  </conditionalFormatting>
  <conditionalFormatting sqref="F48">
    <cfRule type="beginsWith" dxfId="929" priority="1693" stopIfTrue="1" operator="beginsWith" text="Not Applicable">
      <formula>LEFT(F48,LEN("Not Applicable"))="Not Applicable"</formula>
    </cfRule>
    <cfRule type="beginsWith" dxfId="928" priority="1694" stopIfTrue="1" operator="beginsWith" text="Waived">
      <formula>LEFT(F48,LEN("Waived"))="Waived"</formula>
    </cfRule>
    <cfRule type="beginsWith" dxfId="927" priority="1695" stopIfTrue="1" operator="beginsWith" text="Pre-Passed">
      <formula>LEFT(F48,LEN("Pre-Passed"))="Pre-Passed"</formula>
    </cfRule>
    <cfRule type="beginsWith" dxfId="926" priority="1696" stopIfTrue="1" operator="beginsWith" text="Completed">
      <formula>LEFT(F48,LEN("Completed"))="Completed"</formula>
    </cfRule>
    <cfRule type="beginsWith" dxfId="925" priority="1697" stopIfTrue="1" operator="beginsWith" text="Partial">
      <formula>LEFT(F48,LEN("Partial"))="Partial"</formula>
    </cfRule>
    <cfRule type="beginsWith" dxfId="924" priority="1698" stopIfTrue="1" operator="beginsWith" text="Missing">
      <formula>LEFT(F48,LEN("Missing"))="Missing"</formula>
    </cfRule>
    <cfRule type="beginsWith" dxfId="923" priority="1699" stopIfTrue="1" operator="beginsWith" text="Untested">
      <formula>LEFT(F48,LEN("Untested"))="Untested"</formula>
    </cfRule>
    <cfRule type="notContainsBlanks" dxfId="922" priority="1700" stopIfTrue="1">
      <formula>LEN(TRIM(F48))&gt;0</formula>
    </cfRule>
  </conditionalFormatting>
  <conditionalFormatting sqref="A37">
    <cfRule type="beginsWith" dxfId="921" priority="1678" stopIfTrue="1" operator="beginsWith" text="Exceptional">
      <formula>LEFT(A37,LEN("Exceptional"))="Exceptional"</formula>
    </cfRule>
    <cfRule type="beginsWith" dxfId="920" priority="1679" stopIfTrue="1" operator="beginsWith" text="Professional">
      <formula>LEFT(A37,LEN("Professional"))="Professional"</formula>
    </cfRule>
    <cfRule type="beginsWith" dxfId="919" priority="1680" stopIfTrue="1" operator="beginsWith" text="Advanced">
      <formula>LEFT(A37,LEN("Advanced"))="Advanced"</formula>
    </cfRule>
    <cfRule type="beginsWith" dxfId="918" priority="1681" stopIfTrue="1" operator="beginsWith" text="Intermediate">
      <formula>LEFT(A37,LEN("Intermediate"))="Intermediate"</formula>
    </cfRule>
    <cfRule type="beginsWith" dxfId="917" priority="1682" stopIfTrue="1" operator="beginsWith" text="Basic">
      <formula>LEFT(A37,LEN("Basic"))="Basic"</formula>
    </cfRule>
    <cfRule type="beginsWith" dxfId="916" priority="1683" stopIfTrue="1" operator="beginsWith" text="Required">
      <formula>LEFT(A37,LEN("Required"))="Required"</formula>
    </cfRule>
    <cfRule type="notContainsBlanks" dxfId="915" priority="1684" stopIfTrue="1">
      <formula>LEN(TRIM(A37))&gt;0</formula>
    </cfRule>
  </conditionalFormatting>
  <conditionalFormatting sqref="E43">
    <cfRule type="beginsWith" dxfId="914" priority="1267" stopIfTrue="1" operator="beginsWith" text="Not Applicable">
      <formula>LEFT(E43,LEN("Not Applicable"))="Not Applicable"</formula>
    </cfRule>
    <cfRule type="beginsWith" dxfId="913" priority="1268" stopIfTrue="1" operator="beginsWith" text="Waived">
      <formula>LEFT(E43,LEN("Waived"))="Waived"</formula>
    </cfRule>
    <cfRule type="beginsWith" dxfId="912" priority="1269" stopIfTrue="1" operator="beginsWith" text="Pre-Passed">
      <formula>LEFT(E43,LEN("Pre-Passed"))="Pre-Passed"</formula>
    </cfRule>
    <cfRule type="beginsWith" dxfId="911" priority="1270" stopIfTrue="1" operator="beginsWith" text="Completed">
      <formula>LEFT(E43,LEN("Completed"))="Completed"</formula>
    </cfRule>
    <cfRule type="beginsWith" dxfId="910" priority="1271" stopIfTrue="1" operator="beginsWith" text="Partial">
      <formula>LEFT(E43,LEN("Partial"))="Partial"</formula>
    </cfRule>
    <cfRule type="beginsWith" dxfId="909" priority="1272" stopIfTrue="1" operator="beginsWith" text="Missing">
      <formula>LEFT(E43,LEN("Missing"))="Missing"</formula>
    </cfRule>
    <cfRule type="beginsWith" dxfId="908" priority="1273" stopIfTrue="1" operator="beginsWith" text="Untested">
      <formula>LEFT(E43,LEN("Untested"))="Untested"</formula>
    </cfRule>
    <cfRule type="notContainsBlanks" dxfId="907" priority="1274" stopIfTrue="1">
      <formula>LEN(TRIM(E43))&gt;0</formula>
    </cfRule>
  </conditionalFormatting>
  <conditionalFormatting sqref="F43">
    <cfRule type="beginsWith" dxfId="906" priority="1259" stopIfTrue="1" operator="beginsWith" text="Not Applicable">
      <formula>LEFT(F43,LEN("Not Applicable"))="Not Applicable"</formula>
    </cfRule>
    <cfRule type="beginsWith" dxfId="905" priority="1260" stopIfTrue="1" operator="beginsWith" text="Waived">
      <formula>LEFT(F43,LEN("Waived"))="Waived"</formula>
    </cfRule>
    <cfRule type="beginsWith" dxfId="904" priority="1261" stopIfTrue="1" operator="beginsWith" text="Pre-Passed">
      <formula>LEFT(F43,LEN("Pre-Passed"))="Pre-Passed"</formula>
    </cfRule>
    <cfRule type="beginsWith" dxfId="903" priority="1262" stopIfTrue="1" operator="beginsWith" text="Completed">
      <formula>LEFT(F43,LEN("Completed"))="Completed"</formula>
    </cfRule>
    <cfRule type="beginsWith" dxfId="902" priority="1263" stopIfTrue="1" operator="beginsWith" text="Partial">
      <formula>LEFT(F43,LEN("Partial"))="Partial"</formula>
    </cfRule>
    <cfRule type="beginsWith" dxfId="901" priority="1264" stopIfTrue="1" operator="beginsWith" text="Missing">
      <formula>LEFT(F43,LEN("Missing"))="Missing"</formula>
    </cfRule>
    <cfRule type="beginsWith" dxfId="900" priority="1265" stopIfTrue="1" operator="beginsWith" text="Untested">
      <formula>LEFT(F43,LEN("Untested"))="Untested"</formula>
    </cfRule>
    <cfRule type="notContainsBlanks" dxfId="899" priority="1266" stopIfTrue="1">
      <formula>LEN(TRIM(F43))&gt;0</formula>
    </cfRule>
  </conditionalFormatting>
  <conditionalFormatting sqref="E37">
    <cfRule type="beginsWith" dxfId="898" priority="1251" stopIfTrue="1" operator="beginsWith" text="Not Applicable">
      <formula>LEFT(E37,LEN("Not Applicable"))="Not Applicable"</formula>
    </cfRule>
    <cfRule type="beginsWith" dxfId="897" priority="1252" stopIfTrue="1" operator="beginsWith" text="Waived">
      <formula>LEFT(E37,LEN("Waived"))="Waived"</formula>
    </cfRule>
    <cfRule type="beginsWith" dxfId="896" priority="1253" stopIfTrue="1" operator="beginsWith" text="Pre-Passed">
      <formula>LEFT(E37,LEN("Pre-Passed"))="Pre-Passed"</formula>
    </cfRule>
    <cfRule type="beginsWith" dxfId="895" priority="1254" stopIfTrue="1" operator="beginsWith" text="Completed">
      <formula>LEFT(E37,LEN("Completed"))="Completed"</formula>
    </cfRule>
    <cfRule type="beginsWith" dxfId="894" priority="1255" stopIfTrue="1" operator="beginsWith" text="Partial">
      <formula>LEFT(E37,LEN("Partial"))="Partial"</formula>
    </cfRule>
    <cfRule type="beginsWith" dxfId="893" priority="1256" stopIfTrue="1" operator="beginsWith" text="Missing">
      <formula>LEFT(E37,LEN("Missing"))="Missing"</formula>
    </cfRule>
    <cfRule type="beginsWith" dxfId="892" priority="1257" stopIfTrue="1" operator="beginsWith" text="Untested">
      <formula>LEFT(E37,LEN("Untested"))="Untested"</formula>
    </cfRule>
    <cfRule type="notContainsBlanks" dxfId="891" priority="1258" stopIfTrue="1">
      <formula>LEN(TRIM(E37))&gt;0</formula>
    </cfRule>
  </conditionalFormatting>
  <conditionalFormatting sqref="F37">
    <cfRule type="beginsWith" dxfId="890" priority="1243" stopIfTrue="1" operator="beginsWith" text="Not Applicable">
      <formula>LEFT(F37,LEN("Not Applicable"))="Not Applicable"</formula>
    </cfRule>
    <cfRule type="beginsWith" dxfId="889" priority="1244" stopIfTrue="1" operator="beginsWith" text="Waived">
      <formula>LEFT(F37,LEN("Waived"))="Waived"</formula>
    </cfRule>
    <cfRule type="beginsWith" dxfId="888" priority="1245" stopIfTrue="1" operator="beginsWith" text="Pre-Passed">
      <formula>LEFT(F37,LEN("Pre-Passed"))="Pre-Passed"</formula>
    </cfRule>
    <cfRule type="beginsWith" dxfId="887" priority="1246" stopIfTrue="1" operator="beginsWith" text="Completed">
      <formula>LEFT(F37,LEN("Completed"))="Completed"</formula>
    </cfRule>
    <cfRule type="beginsWith" dxfId="886" priority="1247" stopIfTrue="1" operator="beginsWith" text="Partial">
      <formula>LEFT(F37,LEN("Partial"))="Partial"</formula>
    </cfRule>
    <cfRule type="beginsWith" dxfId="885" priority="1248" stopIfTrue="1" operator="beginsWith" text="Missing">
      <formula>LEFT(F37,LEN("Missing"))="Missing"</formula>
    </cfRule>
    <cfRule type="beginsWith" dxfId="884" priority="1249" stopIfTrue="1" operator="beginsWith" text="Untested">
      <formula>LEFT(F37,LEN("Untested"))="Untested"</formula>
    </cfRule>
    <cfRule type="notContainsBlanks" dxfId="883" priority="1250" stopIfTrue="1">
      <formula>LEN(TRIM(F37))&gt;0</formula>
    </cfRule>
  </conditionalFormatting>
  <conditionalFormatting sqref="A40">
    <cfRule type="beginsWith" dxfId="882" priority="1046" stopIfTrue="1" operator="beginsWith" text="Exceptional">
      <formula>LEFT(A40,LEN("Exceptional"))="Exceptional"</formula>
    </cfRule>
    <cfRule type="beginsWith" dxfId="881" priority="1047" stopIfTrue="1" operator="beginsWith" text="Professional">
      <formula>LEFT(A40,LEN("Professional"))="Professional"</formula>
    </cfRule>
    <cfRule type="beginsWith" dxfId="880" priority="1048" stopIfTrue="1" operator="beginsWith" text="Advanced">
      <formula>LEFT(A40,LEN("Advanced"))="Advanced"</formula>
    </cfRule>
    <cfRule type="beginsWith" dxfId="879" priority="1049" stopIfTrue="1" operator="beginsWith" text="Intermediate">
      <formula>LEFT(A40,LEN("Intermediate"))="Intermediate"</formula>
    </cfRule>
    <cfRule type="beginsWith" dxfId="878" priority="1050" stopIfTrue="1" operator="beginsWith" text="Basic">
      <formula>LEFT(A40,LEN("Basic"))="Basic"</formula>
    </cfRule>
    <cfRule type="beginsWith" dxfId="877" priority="1051" stopIfTrue="1" operator="beginsWith" text="Required">
      <formula>LEFT(A40,LEN("Required"))="Required"</formula>
    </cfRule>
    <cfRule type="notContainsBlanks" dxfId="876" priority="1052" stopIfTrue="1">
      <formula>LEN(TRIM(A40))&gt;0</formula>
    </cfRule>
  </conditionalFormatting>
  <conditionalFormatting sqref="A42">
    <cfRule type="beginsWith" dxfId="875" priority="1032" stopIfTrue="1" operator="beginsWith" text="Exceptional">
      <formula>LEFT(A42,LEN("Exceptional"))="Exceptional"</formula>
    </cfRule>
    <cfRule type="beginsWith" dxfId="874" priority="1033" stopIfTrue="1" operator="beginsWith" text="Professional">
      <formula>LEFT(A42,LEN("Professional"))="Professional"</formula>
    </cfRule>
    <cfRule type="beginsWith" dxfId="873" priority="1034" stopIfTrue="1" operator="beginsWith" text="Advanced">
      <formula>LEFT(A42,LEN("Advanced"))="Advanced"</formula>
    </cfRule>
    <cfRule type="beginsWith" dxfId="872" priority="1035" stopIfTrue="1" operator="beginsWith" text="Intermediate">
      <formula>LEFT(A42,LEN("Intermediate"))="Intermediate"</formula>
    </cfRule>
    <cfRule type="beginsWith" dxfId="871" priority="1036" stopIfTrue="1" operator="beginsWith" text="Basic">
      <formula>LEFT(A42,LEN("Basic"))="Basic"</formula>
    </cfRule>
    <cfRule type="beginsWith" dxfId="870" priority="1037" stopIfTrue="1" operator="beginsWith" text="Required">
      <formula>LEFT(A42,LEN("Required"))="Required"</formula>
    </cfRule>
    <cfRule type="notContainsBlanks" dxfId="869" priority="1038" stopIfTrue="1">
      <formula>LEN(TRIM(A42))&gt;0</formula>
    </cfRule>
  </conditionalFormatting>
  <conditionalFormatting sqref="A47">
    <cfRule type="beginsWith" dxfId="868" priority="1018" stopIfTrue="1" operator="beginsWith" text="Exceptional">
      <formula>LEFT(A47,LEN("Exceptional"))="Exceptional"</formula>
    </cfRule>
    <cfRule type="beginsWith" dxfId="867" priority="1019" stopIfTrue="1" operator="beginsWith" text="Professional">
      <formula>LEFT(A47,LEN("Professional"))="Professional"</formula>
    </cfRule>
    <cfRule type="beginsWith" dxfId="866" priority="1020" stopIfTrue="1" operator="beginsWith" text="Advanced">
      <formula>LEFT(A47,LEN("Advanced"))="Advanced"</formula>
    </cfRule>
    <cfRule type="beginsWith" dxfId="865" priority="1021" stopIfTrue="1" operator="beginsWith" text="Intermediate">
      <formula>LEFT(A47,LEN("Intermediate"))="Intermediate"</formula>
    </cfRule>
    <cfRule type="beginsWith" dxfId="864" priority="1022" stopIfTrue="1" operator="beginsWith" text="Basic">
      <formula>LEFT(A47,LEN("Basic"))="Basic"</formula>
    </cfRule>
    <cfRule type="beginsWith" dxfId="863" priority="1023" stopIfTrue="1" operator="beginsWith" text="Required">
      <formula>LEFT(A47,LEN("Required"))="Required"</formula>
    </cfRule>
    <cfRule type="notContainsBlanks" dxfId="862" priority="1024" stopIfTrue="1">
      <formula>LEN(TRIM(A47))&gt;0</formula>
    </cfRule>
  </conditionalFormatting>
  <conditionalFormatting sqref="A38">
    <cfRule type="beginsWith" dxfId="861" priority="1010" stopIfTrue="1" operator="beginsWith" text="Exceptional">
      <formula>LEFT(A38,LEN("Exceptional"))="Exceptional"</formula>
    </cfRule>
    <cfRule type="beginsWith" dxfId="860" priority="1011" stopIfTrue="1" operator="beginsWith" text="Professional">
      <formula>LEFT(A38,LEN("Professional"))="Professional"</formula>
    </cfRule>
    <cfRule type="beginsWith" dxfId="859" priority="1012" stopIfTrue="1" operator="beginsWith" text="Advanced">
      <formula>LEFT(A38,LEN("Advanced"))="Advanced"</formula>
    </cfRule>
    <cfRule type="beginsWith" dxfId="858" priority="1013" stopIfTrue="1" operator="beginsWith" text="Intermediate">
      <formula>LEFT(A38,LEN("Intermediate"))="Intermediate"</formula>
    </cfRule>
    <cfRule type="beginsWith" dxfId="857" priority="1014" stopIfTrue="1" operator="beginsWith" text="Basic">
      <formula>LEFT(A38,LEN("Basic"))="Basic"</formula>
    </cfRule>
    <cfRule type="beginsWith" dxfId="856" priority="1015" stopIfTrue="1" operator="beginsWith" text="Required">
      <formula>LEFT(A38,LEN("Required"))="Required"</formula>
    </cfRule>
    <cfRule type="notContainsBlanks" dxfId="855" priority="1016" stopIfTrue="1">
      <formula>LEN(TRIM(A38))&gt;0</formula>
    </cfRule>
  </conditionalFormatting>
  <conditionalFormatting sqref="F38">
    <cfRule type="beginsWith" dxfId="854" priority="1003" stopIfTrue="1" operator="beginsWith" text="Not Applicable">
      <formula>LEFT(F38,LEN("Not Applicable"))="Not Applicable"</formula>
    </cfRule>
    <cfRule type="beginsWith" dxfId="853" priority="1004" stopIfTrue="1" operator="beginsWith" text="Waived">
      <formula>LEFT(F38,LEN("Waived"))="Waived"</formula>
    </cfRule>
    <cfRule type="beginsWith" dxfId="852" priority="1005" stopIfTrue="1" operator="beginsWith" text="Pre-Passed">
      <formula>LEFT(F38,LEN("Pre-Passed"))="Pre-Passed"</formula>
    </cfRule>
    <cfRule type="beginsWith" dxfId="851" priority="1006" stopIfTrue="1" operator="beginsWith" text="Completed">
      <formula>LEFT(F38,LEN("Completed"))="Completed"</formula>
    </cfRule>
    <cfRule type="beginsWith" dxfId="850" priority="1007" stopIfTrue="1" operator="beginsWith" text="Partial">
      <formula>LEFT(F38,LEN("Partial"))="Partial"</formula>
    </cfRule>
    <cfRule type="beginsWith" dxfId="849" priority="1008" stopIfTrue="1" operator="beginsWith" text="Missing">
      <formula>LEFT(F38,LEN("Missing"))="Missing"</formula>
    </cfRule>
    <cfRule type="beginsWith" dxfId="848" priority="1009" stopIfTrue="1" operator="beginsWith" text="Untested">
      <formula>LEFT(F38,LEN("Untested"))="Untested"</formula>
    </cfRule>
    <cfRule type="notContainsBlanks" dxfId="847" priority="1017" stopIfTrue="1">
      <formula>LEN(TRIM(F38))&gt;0</formula>
    </cfRule>
  </conditionalFormatting>
  <conditionalFormatting sqref="E26">
    <cfRule type="beginsWith" dxfId="846" priority="995" stopIfTrue="1" operator="beginsWith" text="Not Applicable">
      <formula>LEFT(E26,LEN("Not Applicable"))="Not Applicable"</formula>
    </cfRule>
    <cfRule type="beginsWith" dxfId="845" priority="996" stopIfTrue="1" operator="beginsWith" text="Waived">
      <formula>LEFT(E26,LEN("Waived"))="Waived"</formula>
    </cfRule>
    <cfRule type="beginsWith" dxfId="844" priority="997" stopIfTrue="1" operator="beginsWith" text="Pre-Passed">
      <formula>LEFT(E26,LEN("Pre-Passed"))="Pre-Passed"</formula>
    </cfRule>
    <cfRule type="beginsWith" dxfId="843" priority="998" stopIfTrue="1" operator="beginsWith" text="Completed">
      <formula>LEFT(E26,LEN("Completed"))="Completed"</formula>
    </cfRule>
    <cfRule type="beginsWith" dxfId="842" priority="999" stopIfTrue="1" operator="beginsWith" text="Partial">
      <formula>LEFT(E26,LEN("Partial"))="Partial"</formula>
    </cfRule>
    <cfRule type="beginsWith" dxfId="841" priority="1000" stopIfTrue="1" operator="beginsWith" text="Missing">
      <formula>LEFT(E26,LEN("Missing"))="Missing"</formula>
    </cfRule>
    <cfRule type="beginsWith" dxfId="840" priority="1001" stopIfTrue="1" operator="beginsWith" text="Untested">
      <formula>LEFT(E26,LEN("Untested"))="Untested"</formula>
    </cfRule>
    <cfRule type="notContainsBlanks" dxfId="839" priority="1002" stopIfTrue="1">
      <formula>LEN(TRIM(E26))&gt;0</formula>
    </cfRule>
  </conditionalFormatting>
  <conditionalFormatting sqref="E38">
    <cfRule type="beginsWith" dxfId="838" priority="947" stopIfTrue="1" operator="beginsWith" text="Not Applicable">
      <formula>LEFT(E38,LEN("Not Applicable"))="Not Applicable"</formula>
    </cfRule>
    <cfRule type="beginsWith" dxfId="837" priority="948" stopIfTrue="1" operator="beginsWith" text="Waived">
      <formula>LEFT(E38,LEN("Waived"))="Waived"</formula>
    </cfRule>
    <cfRule type="beginsWith" dxfId="836" priority="949" stopIfTrue="1" operator="beginsWith" text="Pre-Passed">
      <formula>LEFT(E38,LEN("Pre-Passed"))="Pre-Passed"</formula>
    </cfRule>
    <cfRule type="beginsWith" dxfId="835" priority="950" stopIfTrue="1" operator="beginsWith" text="Completed">
      <formula>LEFT(E38,LEN("Completed"))="Completed"</formula>
    </cfRule>
    <cfRule type="beginsWith" dxfId="834" priority="951" stopIfTrue="1" operator="beginsWith" text="Partial">
      <formula>LEFT(E38,LEN("Partial"))="Partial"</formula>
    </cfRule>
    <cfRule type="beginsWith" dxfId="833" priority="952" stopIfTrue="1" operator="beginsWith" text="Missing">
      <formula>LEFT(E38,LEN("Missing"))="Missing"</formula>
    </cfRule>
    <cfRule type="beginsWith" dxfId="832" priority="953" stopIfTrue="1" operator="beginsWith" text="Untested">
      <formula>LEFT(E38,LEN("Untested"))="Untested"</formula>
    </cfRule>
    <cfRule type="notContainsBlanks" dxfId="831" priority="954" stopIfTrue="1">
      <formula>LEN(TRIM(E38))&gt;0</formula>
    </cfRule>
  </conditionalFormatting>
  <conditionalFormatting sqref="A44">
    <cfRule type="beginsWith" dxfId="830" priority="939" stopIfTrue="1" operator="beginsWith" text="Exceptional">
      <formula>LEFT(A44,LEN("Exceptional"))="Exceptional"</formula>
    </cfRule>
    <cfRule type="beginsWith" dxfId="829" priority="940" stopIfTrue="1" operator="beginsWith" text="Professional">
      <formula>LEFT(A44,LEN("Professional"))="Professional"</formula>
    </cfRule>
    <cfRule type="beginsWith" dxfId="828" priority="941" stopIfTrue="1" operator="beginsWith" text="Advanced">
      <formula>LEFT(A44,LEN("Advanced"))="Advanced"</formula>
    </cfRule>
    <cfRule type="beginsWith" dxfId="827" priority="942" stopIfTrue="1" operator="beginsWith" text="Intermediate">
      <formula>LEFT(A44,LEN("Intermediate"))="Intermediate"</formula>
    </cfRule>
    <cfRule type="beginsWith" dxfId="826" priority="943" stopIfTrue="1" operator="beginsWith" text="Basic">
      <formula>LEFT(A44,LEN("Basic"))="Basic"</formula>
    </cfRule>
    <cfRule type="beginsWith" dxfId="825" priority="944" stopIfTrue="1" operator="beginsWith" text="Required">
      <formula>LEFT(A44,LEN("Required"))="Required"</formula>
    </cfRule>
    <cfRule type="notContainsBlanks" dxfId="824" priority="945" stopIfTrue="1">
      <formula>LEN(TRIM(A44))&gt;0</formula>
    </cfRule>
  </conditionalFormatting>
  <conditionalFormatting sqref="E44:F44">
    <cfRule type="beginsWith" dxfId="823" priority="932" stopIfTrue="1" operator="beginsWith" text="Not Applicable">
      <formula>LEFT(E44,LEN("Not Applicable"))="Not Applicable"</formula>
    </cfRule>
    <cfRule type="beginsWith" dxfId="822" priority="933" stopIfTrue="1" operator="beginsWith" text="Waived">
      <formula>LEFT(E44,LEN("Waived"))="Waived"</formula>
    </cfRule>
    <cfRule type="beginsWith" dxfId="821" priority="934" stopIfTrue="1" operator="beginsWith" text="Pre-Passed">
      <formula>LEFT(E44,LEN("Pre-Passed"))="Pre-Passed"</formula>
    </cfRule>
    <cfRule type="beginsWith" dxfId="820" priority="935" stopIfTrue="1" operator="beginsWith" text="Completed">
      <formula>LEFT(E44,LEN("Completed"))="Completed"</formula>
    </cfRule>
    <cfRule type="beginsWith" dxfId="819" priority="936" stopIfTrue="1" operator="beginsWith" text="Partial">
      <formula>LEFT(E44,LEN("Partial"))="Partial"</formula>
    </cfRule>
    <cfRule type="beginsWith" dxfId="818" priority="937" stopIfTrue="1" operator="beginsWith" text="Missing">
      <formula>LEFT(E44,LEN("Missing"))="Missing"</formula>
    </cfRule>
    <cfRule type="beginsWith" dxfId="817" priority="938" stopIfTrue="1" operator="beginsWith" text="Untested">
      <formula>LEFT(E44,LEN("Untested"))="Untested"</formula>
    </cfRule>
    <cfRule type="notContainsBlanks" dxfId="816" priority="946" stopIfTrue="1">
      <formula>LEN(TRIM(E44))&gt;0</formula>
    </cfRule>
  </conditionalFormatting>
  <conditionalFormatting sqref="E46:F46">
    <cfRule type="beginsWith" dxfId="815" priority="924" stopIfTrue="1" operator="beginsWith" text="Not Applicable">
      <formula>LEFT(E46,LEN("Not Applicable"))="Not Applicable"</formula>
    </cfRule>
    <cfRule type="beginsWith" dxfId="814" priority="925" stopIfTrue="1" operator="beginsWith" text="Waived">
      <formula>LEFT(E46,LEN("Waived"))="Waived"</formula>
    </cfRule>
    <cfRule type="beginsWith" dxfId="813" priority="926" stopIfTrue="1" operator="beginsWith" text="Pre-Passed">
      <formula>LEFT(E46,LEN("Pre-Passed"))="Pre-Passed"</formula>
    </cfRule>
    <cfRule type="beginsWith" dxfId="812" priority="927" stopIfTrue="1" operator="beginsWith" text="Completed">
      <formula>LEFT(E46,LEN("Completed"))="Completed"</formula>
    </cfRule>
    <cfRule type="beginsWith" dxfId="811" priority="928" stopIfTrue="1" operator="beginsWith" text="Partial">
      <formula>LEFT(E46,LEN("Partial"))="Partial"</formula>
    </cfRule>
    <cfRule type="beginsWith" dxfId="810" priority="929" stopIfTrue="1" operator="beginsWith" text="Missing">
      <formula>LEFT(E46,LEN("Missing"))="Missing"</formula>
    </cfRule>
    <cfRule type="beginsWith" dxfId="809" priority="930" stopIfTrue="1" operator="beginsWith" text="Untested">
      <formula>LEFT(E46,LEN("Untested"))="Untested"</formula>
    </cfRule>
    <cfRule type="notContainsBlanks" dxfId="808" priority="931" stopIfTrue="1">
      <formula>LEN(TRIM(E46))&gt;0</formula>
    </cfRule>
  </conditionalFormatting>
  <conditionalFormatting sqref="A46">
    <cfRule type="beginsWith" dxfId="807" priority="917" stopIfTrue="1" operator="beginsWith" text="Exceptional">
      <formula>LEFT(A46,LEN("Exceptional"))="Exceptional"</formula>
    </cfRule>
    <cfRule type="beginsWith" dxfId="806" priority="918" stopIfTrue="1" operator="beginsWith" text="Professional">
      <formula>LEFT(A46,LEN("Professional"))="Professional"</formula>
    </cfRule>
    <cfRule type="beginsWith" dxfId="805" priority="919" stopIfTrue="1" operator="beginsWith" text="Advanced">
      <formula>LEFT(A46,LEN("Advanced"))="Advanced"</formula>
    </cfRule>
    <cfRule type="beginsWith" dxfId="804" priority="920" stopIfTrue="1" operator="beginsWith" text="Intermediate">
      <formula>LEFT(A46,LEN("Intermediate"))="Intermediate"</formula>
    </cfRule>
    <cfRule type="beginsWith" dxfId="803" priority="921" stopIfTrue="1" operator="beginsWith" text="Basic">
      <formula>LEFT(A46,LEN("Basic"))="Basic"</formula>
    </cfRule>
    <cfRule type="beginsWith" dxfId="802" priority="922" stopIfTrue="1" operator="beginsWith" text="Required">
      <formula>LEFT(A46,LEN("Required"))="Required"</formula>
    </cfRule>
    <cfRule type="notContainsBlanks" dxfId="801" priority="923" stopIfTrue="1">
      <formula>LEN(TRIM(A46))&gt;0</formula>
    </cfRule>
  </conditionalFormatting>
  <conditionalFormatting sqref="E41:F41">
    <cfRule type="beginsWith" dxfId="800" priority="909" stopIfTrue="1" operator="beginsWith" text="Not Applicable">
      <formula>LEFT(E41,LEN("Not Applicable"))="Not Applicable"</formula>
    </cfRule>
    <cfRule type="beginsWith" dxfId="799" priority="910" stopIfTrue="1" operator="beginsWith" text="Waived">
      <formula>LEFT(E41,LEN("Waived"))="Waived"</formula>
    </cfRule>
    <cfRule type="beginsWith" dxfId="798" priority="911" stopIfTrue="1" operator="beginsWith" text="Pre-Passed">
      <formula>LEFT(E41,LEN("Pre-Passed"))="Pre-Passed"</formula>
    </cfRule>
    <cfRule type="beginsWith" dxfId="797" priority="912" stopIfTrue="1" operator="beginsWith" text="Completed">
      <formula>LEFT(E41,LEN("Completed"))="Completed"</formula>
    </cfRule>
    <cfRule type="beginsWith" dxfId="796" priority="913" stopIfTrue="1" operator="beginsWith" text="Partial">
      <formula>LEFT(E41,LEN("Partial"))="Partial"</formula>
    </cfRule>
    <cfRule type="beginsWith" dxfId="795" priority="914" stopIfTrue="1" operator="beginsWith" text="Missing">
      <formula>LEFT(E41,LEN("Missing"))="Missing"</formula>
    </cfRule>
    <cfRule type="beginsWith" dxfId="794" priority="915" stopIfTrue="1" operator="beginsWith" text="Untested">
      <formula>LEFT(E41,LEN("Untested"))="Untested"</formula>
    </cfRule>
    <cfRule type="notContainsBlanks" dxfId="793" priority="916" stopIfTrue="1">
      <formula>LEN(TRIM(E41))&gt;0</formula>
    </cfRule>
  </conditionalFormatting>
  <conditionalFormatting sqref="A41">
    <cfRule type="beginsWith" dxfId="792" priority="895" stopIfTrue="1" operator="beginsWith" text="Exceptional">
      <formula>LEFT(A41,LEN("Exceptional"))="Exceptional"</formula>
    </cfRule>
    <cfRule type="beginsWith" dxfId="791" priority="896" stopIfTrue="1" operator="beginsWith" text="Professional">
      <formula>LEFT(A41,LEN("Professional"))="Professional"</formula>
    </cfRule>
    <cfRule type="beginsWith" dxfId="790" priority="897" stopIfTrue="1" operator="beginsWith" text="Advanced">
      <formula>LEFT(A41,LEN("Advanced"))="Advanced"</formula>
    </cfRule>
    <cfRule type="beginsWith" dxfId="789" priority="898" stopIfTrue="1" operator="beginsWith" text="Intermediate">
      <formula>LEFT(A41,LEN("Intermediate"))="Intermediate"</formula>
    </cfRule>
    <cfRule type="beginsWith" dxfId="788" priority="899" stopIfTrue="1" operator="beginsWith" text="Basic">
      <formula>LEFT(A41,LEN("Basic"))="Basic"</formula>
    </cfRule>
    <cfRule type="beginsWith" dxfId="787" priority="900" stopIfTrue="1" operator="beginsWith" text="Required">
      <formula>LEFT(A41,LEN("Required"))="Required"</formula>
    </cfRule>
    <cfRule type="notContainsBlanks" dxfId="786" priority="901" stopIfTrue="1">
      <formula>LEN(TRIM(A41))&gt;0</formula>
    </cfRule>
  </conditionalFormatting>
  <conditionalFormatting sqref="A36">
    <cfRule type="beginsWith" dxfId="785" priority="873" stopIfTrue="1" operator="beginsWith" text="Exceptional">
      <formula>LEFT(A36,LEN("Exceptional"))="Exceptional"</formula>
    </cfRule>
    <cfRule type="beginsWith" dxfId="784" priority="874" stopIfTrue="1" operator="beginsWith" text="Professional">
      <formula>LEFT(A36,LEN("Professional"))="Professional"</formula>
    </cfRule>
    <cfRule type="beginsWith" dxfId="783" priority="875" stopIfTrue="1" operator="beginsWith" text="Advanced">
      <formula>LEFT(A36,LEN("Advanced"))="Advanced"</formula>
    </cfRule>
    <cfRule type="beginsWith" dxfId="782" priority="876" stopIfTrue="1" operator="beginsWith" text="Intermediate">
      <formula>LEFT(A36,LEN("Intermediate"))="Intermediate"</formula>
    </cfRule>
    <cfRule type="beginsWith" dxfId="781" priority="877" stopIfTrue="1" operator="beginsWith" text="Basic">
      <formula>LEFT(A36,LEN("Basic"))="Basic"</formula>
    </cfRule>
    <cfRule type="beginsWith" dxfId="780" priority="878" stopIfTrue="1" operator="beginsWith" text="Required">
      <formula>LEFT(A36,LEN("Required"))="Required"</formula>
    </cfRule>
    <cfRule type="notContainsBlanks" dxfId="779" priority="879" stopIfTrue="1">
      <formula>LEN(TRIM(A36))&gt;0</formula>
    </cfRule>
  </conditionalFormatting>
  <conditionalFormatting sqref="A66">
    <cfRule type="beginsWith" dxfId="778" priority="865" stopIfTrue="1" operator="beginsWith" text="Exceptional">
      <formula>LEFT(A66,LEN("Exceptional"))="Exceptional"</formula>
    </cfRule>
    <cfRule type="beginsWith" dxfId="777" priority="866" stopIfTrue="1" operator="beginsWith" text="Professional">
      <formula>LEFT(A66,LEN("Professional"))="Professional"</formula>
    </cfRule>
    <cfRule type="beginsWith" dxfId="776" priority="867" stopIfTrue="1" operator="beginsWith" text="Advanced">
      <formula>LEFT(A66,LEN("Advanced"))="Advanced"</formula>
    </cfRule>
    <cfRule type="beginsWith" dxfId="775" priority="868" stopIfTrue="1" operator="beginsWith" text="Intermediate">
      <formula>LEFT(A66,LEN("Intermediate"))="Intermediate"</formula>
    </cfRule>
    <cfRule type="beginsWith" dxfId="774" priority="869" stopIfTrue="1" operator="beginsWith" text="Basic">
      <formula>LEFT(A66,LEN("Basic"))="Basic"</formula>
    </cfRule>
    <cfRule type="beginsWith" dxfId="773" priority="870" stopIfTrue="1" operator="beginsWith" text="Required">
      <formula>LEFT(A66,LEN("Required"))="Required"</formula>
    </cfRule>
    <cfRule type="notContainsBlanks" dxfId="772" priority="871" stopIfTrue="1">
      <formula>LEN(TRIM(A66))&gt;0</formula>
    </cfRule>
  </conditionalFormatting>
  <conditionalFormatting sqref="E83:F83 E85:F85 E64:F68">
    <cfRule type="beginsWith" dxfId="771" priority="858" stopIfTrue="1" operator="beginsWith" text="Not Applicable">
      <formula>LEFT(E64,LEN("Not Applicable"))="Not Applicable"</formula>
    </cfRule>
    <cfRule type="beginsWith" dxfId="770" priority="859" stopIfTrue="1" operator="beginsWith" text="Waived">
      <formula>LEFT(E64,LEN("Waived"))="Waived"</formula>
    </cfRule>
    <cfRule type="beginsWith" dxfId="769" priority="860" stopIfTrue="1" operator="beginsWith" text="Pre-Passed">
      <formula>LEFT(E64,LEN("Pre-Passed"))="Pre-Passed"</formula>
    </cfRule>
    <cfRule type="beginsWith" dxfId="768" priority="861" stopIfTrue="1" operator="beginsWith" text="Completed">
      <formula>LEFT(E64,LEN("Completed"))="Completed"</formula>
    </cfRule>
    <cfRule type="beginsWith" dxfId="767" priority="862" stopIfTrue="1" operator="beginsWith" text="Partial">
      <formula>LEFT(E64,LEN("Partial"))="Partial"</formula>
    </cfRule>
    <cfRule type="beginsWith" dxfId="766" priority="863" stopIfTrue="1" operator="beginsWith" text="Missing">
      <formula>LEFT(E64,LEN("Missing"))="Missing"</formula>
    </cfRule>
    <cfRule type="beginsWith" dxfId="765" priority="864" stopIfTrue="1" operator="beginsWith" text="Untested">
      <formula>LEFT(E64,LEN("Untested"))="Untested"</formula>
    </cfRule>
    <cfRule type="notContainsBlanks" dxfId="764" priority="872" stopIfTrue="1">
      <formula>LEN(TRIM(E64))&gt;0</formula>
    </cfRule>
  </conditionalFormatting>
  <conditionalFormatting sqref="E79">
    <cfRule type="beginsWith" dxfId="763" priority="834" stopIfTrue="1" operator="beginsWith" text="Not Applicable">
      <formula>LEFT(E79,LEN("Not Applicable"))="Not Applicable"</formula>
    </cfRule>
    <cfRule type="beginsWith" dxfId="762" priority="835" stopIfTrue="1" operator="beginsWith" text="Waived">
      <formula>LEFT(E79,LEN("Waived"))="Waived"</formula>
    </cfRule>
    <cfRule type="beginsWith" dxfId="761" priority="836" stopIfTrue="1" operator="beginsWith" text="Pre-Passed">
      <formula>LEFT(E79,LEN("Pre-Passed"))="Pre-Passed"</formula>
    </cfRule>
    <cfRule type="beginsWith" dxfId="760" priority="837" stopIfTrue="1" operator="beginsWith" text="Completed">
      <formula>LEFT(E79,LEN("Completed"))="Completed"</formula>
    </cfRule>
    <cfRule type="beginsWith" dxfId="759" priority="838" stopIfTrue="1" operator="beginsWith" text="Partial">
      <formula>LEFT(E79,LEN("Partial"))="Partial"</formula>
    </cfRule>
    <cfRule type="beginsWith" dxfId="758" priority="839" stopIfTrue="1" operator="beginsWith" text="Missing">
      <formula>LEFT(E79,LEN("Missing"))="Missing"</formula>
    </cfRule>
    <cfRule type="beginsWith" dxfId="757" priority="840" stopIfTrue="1" operator="beginsWith" text="Untested">
      <formula>LEFT(E79,LEN("Untested"))="Untested"</formula>
    </cfRule>
    <cfRule type="notContainsBlanks" dxfId="756" priority="841" stopIfTrue="1">
      <formula>LEN(TRIM(E79))&gt;0</formula>
    </cfRule>
  </conditionalFormatting>
  <conditionalFormatting sqref="F58">
    <cfRule type="beginsWith" dxfId="755" priority="842" stopIfTrue="1" operator="beginsWith" text="Not Applicable">
      <formula>LEFT(F58,LEN("Not Applicable"))="Not Applicable"</formula>
    </cfRule>
    <cfRule type="beginsWith" dxfId="754" priority="843" stopIfTrue="1" operator="beginsWith" text="Waived">
      <formula>LEFT(F58,LEN("Waived"))="Waived"</formula>
    </cfRule>
    <cfRule type="beginsWith" dxfId="753" priority="844" stopIfTrue="1" operator="beginsWith" text="Pre-Passed">
      <formula>LEFT(F58,LEN("Pre-Passed"))="Pre-Passed"</formula>
    </cfRule>
    <cfRule type="beginsWith" dxfId="752" priority="845" stopIfTrue="1" operator="beginsWith" text="Completed">
      <formula>LEFT(F58,LEN("Completed"))="Completed"</formula>
    </cfRule>
    <cfRule type="beginsWith" dxfId="751" priority="846" stopIfTrue="1" operator="beginsWith" text="Partial">
      <formula>LEFT(F58,LEN("Partial"))="Partial"</formula>
    </cfRule>
    <cfRule type="beginsWith" dxfId="750" priority="847" stopIfTrue="1" operator="beginsWith" text="Missing">
      <formula>LEFT(F58,LEN("Missing"))="Missing"</formula>
    </cfRule>
    <cfRule type="beginsWith" dxfId="749" priority="848" stopIfTrue="1" operator="beginsWith" text="Untested">
      <formula>LEFT(F58,LEN("Untested"))="Untested"</formula>
    </cfRule>
    <cfRule type="notContainsBlanks" dxfId="748" priority="849" stopIfTrue="1">
      <formula>LEN(TRIM(F58))&gt;0</formula>
    </cfRule>
  </conditionalFormatting>
  <conditionalFormatting sqref="E58">
    <cfRule type="beginsWith" dxfId="747" priority="850" stopIfTrue="1" operator="beginsWith" text="Not Applicable">
      <formula>LEFT(E58,LEN("Not Applicable"))="Not Applicable"</formula>
    </cfRule>
    <cfRule type="beginsWith" dxfId="746" priority="851" stopIfTrue="1" operator="beginsWith" text="Waived">
      <formula>LEFT(E58,LEN("Waived"))="Waived"</formula>
    </cfRule>
    <cfRule type="beginsWith" dxfId="745" priority="852" stopIfTrue="1" operator="beginsWith" text="Pre-Passed">
      <formula>LEFT(E58,LEN("Pre-Passed"))="Pre-Passed"</formula>
    </cfRule>
    <cfRule type="beginsWith" dxfId="744" priority="853" stopIfTrue="1" operator="beginsWith" text="Completed">
      <formula>LEFT(E58,LEN("Completed"))="Completed"</formula>
    </cfRule>
    <cfRule type="beginsWith" dxfId="743" priority="854" stopIfTrue="1" operator="beginsWith" text="Partial">
      <formula>LEFT(E58,LEN("Partial"))="Partial"</formula>
    </cfRule>
    <cfRule type="beginsWith" dxfId="742" priority="855" stopIfTrue="1" operator="beginsWith" text="Missing">
      <formula>LEFT(E58,LEN("Missing"))="Missing"</formula>
    </cfRule>
    <cfRule type="beginsWith" dxfId="741" priority="856" stopIfTrue="1" operator="beginsWith" text="Untested">
      <formula>LEFT(E58,LEN("Untested"))="Untested"</formula>
    </cfRule>
    <cfRule type="notContainsBlanks" dxfId="740" priority="857" stopIfTrue="1">
      <formula>LEN(TRIM(E58))&gt;0</formula>
    </cfRule>
  </conditionalFormatting>
  <conditionalFormatting sqref="F79">
    <cfRule type="beginsWith" dxfId="739" priority="826" stopIfTrue="1" operator="beginsWith" text="Not Applicable">
      <formula>LEFT(F79,LEN("Not Applicable"))="Not Applicable"</formula>
    </cfRule>
    <cfRule type="beginsWith" dxfId="738" priority="827" stopIfTrue="1" operator="beginsWith" text="Waived">
      <formula>LEFT(F79,LEN("Waived"))="Waived"</formula>
    </cfRule>
    <cfRule type="beginsWith" dxfId="737" priority="828" stopIfTrue="1" operator="beginsWith" text="Pre-Passed">
      <formula>LEFT(F79,LEN("Pre-Passed"))="Pre-Passed"</formula>
    </cfRule>
    <cfRule type="beginsWith" dxfId="736" priority="829" stopIfTrue="1" operator="beginsWith" text="Completed">
      <formula>LEFT(F79,LEN("Completed"))="Completed"</formula>
    </cfRule>
    <cfRule type="beginsWith" dxfId="735" priority="830" stopIfTrue="1" operator="beginsWith" text="Partial">
      <formula>LEFT(F79,LEN("Partial"))="Partial"</formula>
    </cfRule>
    <cfRule type="beginsWith" dxfId="734" priority="831" stopIfTrue="1" operator="beginsWith" text="Missing">
      <formula>LEFT(F79,LEN("Missing"))="Missing"</formula>
    </cfRule>
    <cfRule type="beginsWith" dxfId="733" priority="832" stopIfTrue="1" operator="beginsWith" text="Untested">
      <formula>LEFT(F79,LEN("Untested"))="Untested"</formula>
    </cfRule>
    <cfRule type="notContainsBlanks" dxfId="732" priority="833" stopIfTrue="1">
      <formula>LEN(TRIM(F79))&gt;0</formula>
    </cfRule>
  </conditionalFormatting>
  <conditionalFormatting sqref="A73">
    <cfRule type="beginsWith" dxfId="731" priority="819" stopIfTrue="1" operator="beginsWith" text="Exceptional">
      <formula>LEFT(A73,LEN("Exceptional"))="Exceptional"</formula>
    </cfRule>
    <cfRule type="beginsWith" dxfId="730" priority="820" stopIfTrue="1" operator="beginsWith" text="Professional">
      <formula>LEFT(A73,LEN("Professional"))="Professional"</formula>
    </cfRule>
    <cfRule type="beginsWith" dxfId="729" priority="821" stopIfTrue="1" operator="beginsWith" text="Advanced">
      <formula>LEFT(A73,LEN("Advanced"))="Advanced"</formula>
    </cfRule>
    <cfRule type="beginsWith" dxfId="728" priority="822" stopIfTrue="1" operator="beginsWith" text="Intermediate">
      <formula>LEFT(A73,LEN("Intermediate"))="Intermediate"</formula>
    </cfRule>
    <cfRule type="beginsWith" dxfId="727" priority="823" stopIfTrue="1" operator="beginsWith" text="Basic">
      <formula>LEFT(A73,LEN("Basic"))="Basic"</formula>
    </cfRule>
    <cfRule type="beginsWith" dxfId="726" priority="824" stopIfTrue="1" operator="beginsWith" text="Required">
      <formula>LEFT(A73,LEN("Required"))="Required"</formula>
    </cfRule>
    <cfRule type="notContainsBlanks" dxfId="725" priority="825" stopIfTrue="1">
      <formula>LEN(TRIM(A73))&gt;0</formula>
    </cfRule>
  </conditionalFormatting>
  <conditionalFormatting sqref="E73">
    <cfRule type="beginsWith" dxfId="724" priority="811" stopIfTrue="1" operator="beginsWith" text="Not Applicable">
      <formula>LEFT(E73,LEN("Not Applicable"))="Not Applicable"</formula>
    </cfRule>
    <cfRule type="beginsWith" dxfId="723" priority="812" stopIfTrue="1" operator="beginsWith" text="Waived">
      <formula>LEFT(E73,LEN("Waived"))="Waived"</formula>
    </cfRule>
    <cfRule type="beginsWith" dxfId="722" priority="813" stopIfTrue="1" operator="beginsWith" text="Pre-Passed">
      <formula>LEFT(E73,LEN("Pre-Passed"))="Pre-Passed"</formula>
    </cfRule>
    <cfRule type="beginsWith" dxfId="721" priority="814" stopIfTrue="1" operator="beginsWith" text="Completed">
      <formula>LEFT(E73,LEN("Completed"))="Completed"</formula>
    </cfRule>
    <cfRule type="beginsWith" dxfId="720" priority="815" stopIfTrue="1" operator="beginsWith" text="Partial">
      <formula>LEFT(E73,LEN("Partial"))="Partial"</formula>
    </cfRule>
    <cfRule type="beginsWith" dxfId="719" priority="816" stopIfTrue="1" operator="beginsWith" text="Missing">
      <formula>LEFT(E73,LEN("Missing"))="Missing"</formula>
    </cfRule>
    <cfRule type="beginsWith" dxfId="718" priority="817" stopIfTrue="1" operator="beginsWith" text="Untested">
      <formula>LEFT(E73,LEN("Untested"))="Untested"</formula>
    </cfRule>
    <cfRule type="notContainsBlanks" dxfId="717" priority="818" stopIfTrue="1">
      <formula>LEN(TRIM(E73))&gt;0</formula>
    </cfRule>
  </conditionalFormatting>
  <conditionalFormatting sqref="F73">
    <cfRule type="beginsWith" dxfId="716" priority="803" stopIfTrue="1" operator="beginsWith" text="Not Applicable">
      <formula>LEFT(F73,LEN("Not Applicable"))="Not Applicable"</formula>
    </cfRule>
    <cfRule type="beginsWith" dxfId="715" priority="804" stopIfTrue="1" operator="beginsWith" text="Waived">
      <formula>LEFT(F73,LEN("Waived"))="Waived"</formula>
    </cfRule>
    <cfRule type="beginsWith" dxfId="714" priority="805" stopIfTrue="1" operator="beginsWith" text="Pre-Passed">
      <formula>LEFT(F73,LEN("Pre-Passed"))="Pre-Passed"</formula>
    </cfRule>
    <cfRule type="beginsWith" dxfId="713" priority="806" stopIfTrue="1" operator="beginsWith" text="Completed">
      <formula>LEFT(F73,LEN("Completed"))="Completed"</formula>
    </cfRule>
    <cfRule type="beginsWith" dxfId="712" priority="807" stopIfTrue="1" operator="beginsWith" text="Partial">
      <formula>LEFT(F73,LEN("Partial"))="Partial"</formula>
    </cfRule>
    <cfRule type="beginsWith" dxfId="711" priority="808" stopIfTrue="1" operator="beginsWith" text="Missing">
      <formula>LEFT(F73,LEN("Missing"))="Missing"</formula>
    </cfRule>
    <cfRule type="beginsWith" dxfId="710" priority="809" stopIfTrue="1" operator="beginsWith" text="Untested">
      <formula>LEFT(F73,LEN("Untested"))="Untested"</formula>
    </cfRule>
    <cfRule type="notContainsBlanks" dxfId="709" priority="810" stopIfTrue="1">
      <formula>LEN(TRIM(F73))&gt;0</formula>
    </cfRule>
  </conditionalFormatting>
  <conditionalFormatting sqref="F75">
    <cfRule type="beginsWith" dxfId="708" priority="787" stopIfTrue="1" operator="beginsWith" text="Not Applicable">
      <formula>LEFT(F75,LEN("Not Applicable"))="Not Applicable"</formula>
    </cfRule>
    <cfRule type="beginsWith" dxfId="707" priority="788" stopIfTrue="1" operator="beginsWith" text="Waived">
      <formula>LEFT(F75,LEN("Waived"))="Waived"</formula>
    </cfRule>
    <cfRule type="beginsWith" dxfId="706" priority="789" stopIfTrue="1" operator="beginsWith" text="Pre-Passed">
      <formula>LEFT(F75,LEN("Pre-Passed"))="Pre-Passed"</formula>
    </cfRule>
    <cfRule type="beginsWith" dxfId="705" priority="790" stopIfTrue="1" operator="beginsWith" text="Completed">
      <formula>LEFT(F75,LEN("Completed"))="Completed"</formula>
    </cfRule>
    <cfRule type="beginsWith" dxfId="704" priority="791" stopIfTrue="1" operator="beginsWith" text="Partial">
      <formula>LEFT(F75,LEN("Partial"))="Partial"</formula>
    </cfRule>
    <cfRule type="beginsWith" dxfId="703" priority="792" stopIfTrue="1" operator="beginsWith" text="Missing">
      <formula>LEFT(F75,LEN("Missing"))="Missing"</formula>
    </cfRule>
    <cfRule type="beginsWith" dxfId="702" priority="793" stopIfTrue="1" operator="beginsWith" text="Untested">
      <formula>LEFT(F75,LEN("Untested"))="Untested"</formula>
    </cfRule>
    <cfRule type="notContainsBlanks" dxfId="701" priority="794" stopIfTrue="1">
      <formula>LEN(TRIM(F75))&gt;0</formula>
    </cfRule>
  </conditionalFormatting>
  <conditionalFormatting sqref="F81">
    <cfRule type="beginsWith" dxfId="700" priority="779" stopIfTrue="1" operator="beginsWith" text="Not Applicable">
      <formula>LEFT(F81,LEN("Not Applicable"))="Not Applicable"</formula>
    </cfRule>
    <cfRule type="beginsWith" dxfId="699" priority="780" stopIfTrue="1" operator="beginsWith" text="Waived">
      <formula>LEFT(F81,LEN("Waived"))="Waived"</formula>
    </cfRule>
    <cfRule type="beginsWith" dxfId="698" priority="781" stopIfTrue="1" operator="beginsWith" text="Pre-Passed">
      <formula>LEFT(F81,LEN("Pre-Passed"))="Pre-Passed"</formula>
    </cfRule>
    <cfRule type="beginsWith" dxfId="697" priority="782" stopIfTrue="1" operator="beginsWith" text="Completed">
      <formula>LEFT(F81,LEN("Completed"))="Completed"</formula>
    </cfRule>
    <cfRule type="beginsWith" dxfId="696" priority="783" stopIfTrue="1" operator="beginsWith" text="Partial">
      <formula>LEFT(F81,LEN("Partial"))="Partial"</formula>
    </cfRule>
    <cfRule type="beginsWith" dxfId="695" priority="784" stopIfTrue="1" operator="beginsWith" text="Missing">
      <formula>LEFT(F81,LEN("Missing"))="Missing"</formula>
    </cfRule>
    <cfRule type="beginsWith" dxfId="694" priority="785" stopIfTrue="1" operator="beginsWith" text="Untested">
      <formula>LEFT(F81,LEN("Untested"))="Untested"</formula>
    </cfRule>
    <cfRule type="notContainsBlanks" dxfId="693" priority="786" stopIfTrue="1">
      <formula>LEN(TRIM(F81))&gt;0</formula>
    </cfRule>
  </conditionalFormatting>
  <conditionalFormatting sqref="E75">
    <cfRule type="beginsWith" dxfId="692" priority="771" stopIfTrue="1" operator="beginsWith" text="Not Applicable">
      <formula>LEFT(E75,LEN("Not Applicable"))="Not Applicable"</formula>
    </cfRule>
    <cfRule type="beginsWith" dxfId="691" priority="772" stopIfTrue="1" operator="beginsWith" text="Waived">
      <formula>LEFT(E75,LEN("Waived"))="Waived"</formula>
    </cfRule>
    <cfRule type="beginsWith" dxfId="690" priority="773" stopIfTrue="1" operator="beginsWith" text="Pre-Passed">
      <formula>LEFT(E75,LEN("Pre-Passed"))="Pre-Passed"</formula>
    </cfRule>
    <cfRule type="beginsWith" dxfId="689" priority="774" stopIfTrue="1" operator="beginsWith" text="Completed">
      <formula>LEFT(E75,LEN("Completed"))="Completed"</formula>
    </cfRule>
    <cfRule type="beginsWith" dxfId="688" priority="775" stopIfTrue="1" operator="beginsWith" text="Partial">
      <formula>LEFT(E75,LEN("Partial"))="Partial"</formula>
    </cfRule>
    <cfRule type="beginsWith" dxfId="687" priority="776" stopIfTrue="1" operator="beginsWith" text="Missing">
      <formula>LEFT(E75,LEN("Missing"))="Missing"</formula>
    </cfRule>
    <cfRule type="beginsWith" dxfId="686" priority="777" stopIfTrue="1" operator="beginsWith" text="Untested">
      <formula>LEFT(E75,LEN("Untested"))="Untested"</formula>
    </cfRule>
    <cfRule type="notContainsBlanks" dxfId="685" priority="778" stopIfTrue="1">
      <formula>LEN(TRIM(E75))&gt;0</formula>
    </cfRule>
  </conditionalFormatting>
  <conditionalFormatting sqref="E81">
    <cfRule type="beginsWith" dxfId="684" priority="763" stopIfTrue="1" operator="beginsWith" text="Not Applicable">
      <formula>LEFT(E81,LEN("Not Applicable"))="Not Applicable"</formula>
    </cfRule>
    <cfRule type="beginsWith" dxfId="683" priority="764" stopIfTrue="1" operator="beginsWith" text="Waived">
      <formula>LEFT(E81,LEN("Waived"))="Waived"</formula>
    </cfRule>
    <cfRule type="beginsWith" dxfId="682" priority="765" stopIfTrue="1" operator="beginsWith" text="Pre-Passed">
      <formula>LEFT(E81,LEN("Pre-Passed"))="Pre-Passed"</formula>
    </cfRule>
    <cfRule type="beginsWith" dxfId="681" priority="766" stopIfTrue="1" operator="beginsWith" text="Completed">
      <formula>LEFT(E81,LEN("Completed"))="Completed"</formula>
    </cfRule>
    <cfRule type="beginsWith" dxfId="680" priority="767" stopIfTrue="1" operator="beginsWith" text="Partial">
      <formula>LEFT(E81,LEN("Partial"))="Partial"</formula>
    </cfRule>
    <cfRule type="beginsWith" dxfId="679" priority="768" stopIfTrue="1" operator="beginsWith" text="Missing">
      <formula>LEFT(E81,LEN("Missing"))="Missing"</formula>
    </cfRule>
    <cfRule type="beginsWith" dxfId="678" priority="769" stopIfTrue="1" operator="beginsWith" text="Untested">
      <formula>LEFT(E81,LEN("Untested"))="Untested"</formula>
    </cfRule>
    <cfRule type="notContainsBlanks" dxfId="677" priority="770" stopIfTrue="1">
      <formula>LEN(TRIM(E81))&gt;0</formula>
    </cfRule>
  </conditionalFormatting>
  <conditionalFormatting sqref="E76">
    <cfRule type="beginsWith" dxfId="676" priority="755" stopIfTrue="1" operator="beginsWith" text="Not Applicable">
      <formula>LEFT(E76,LEN("Not Applicable"))="Not Applicable"</formula>
    </cfRule>
    <cfRule type="beginsWith" dxfId="675" priority="756" stopIfTrue="1" operator="beginsWith" text="Waived">
      <formula>LEFT(E76,LEN("Waived"))="Waived"</formula>
    </cfRule>
    <cfRule type="beginsWith" dxfId="674" priority="757" stopIfTrue="1" operator="beginsWith" text="Pre-Passed">
      <formula>LEFT(E76,LEN("Pre-Passed"))="Pre-Passed"</formula>
    </cfRule>
    <cfRule type="beginsWith" dxfId="673" priority="758" stopIfTrue="1" operator="beginsWith" text="Completed">
      <formula>LEFT(E76,LEN("Completed"))="Completed"</formula>
    </cfRule>
    <cfRule type="beginsWith" dxfId="672" priority="759" stopIfTrue="1" operator="beginsWith" text="Partial">
      <formula>LEFT(E76,LEN("Partial"))="Partial"</formula>
    </cfRule>
    <cfRule type="beginsWith" dxfId="671" priority="760" stopIfTrue="1" operator="beginsWith" text="Missing">
      <formula>LEFT(E76,LEN("Missing"))="Missing"</formula>
    </cfRule>
    <cfRule type="beginsWith" dxfId="670" priority="761" stopIfTrue="1" operator="beginsWith" text="Untested">
      <formula>LEFT(E76,LEN("Untested"))="Untested"</formula>
    </cfRule>
    <cfRule type="notContainsBlanks" dxfId="669" priority="762" stopIfTrue="1">
      <formula>LEN(TRIM(E76))&gt;0</formula>
    </cfRule>
  </conditionalFormatting>
  <conditionalFormatting sqref="F76">
    <cfRule type="beginsWith" dxfId="668" priority="747" stopIfTrue="1" operator="beginsWith" text="Not Applicable">
      <formula>LEFT(F76,LEN("Not Applicable"))="Not Applicable"</formula>
    </cfRule>
    <cfRule type="beginsWith" dxfId="667" priority="748" stopIfTrue="1" operator="beginsWith" text="Waived">
      <formula>LEFT(F76,LEN("Waived"))="Waived"</formula>
    </cfRule>
    <cfRule type="beginsWith" dxfId="666" priority="749" stopIfTrue="1" operator="beginsWith" text="Pre-Passed">
      <formula>LEFT(F76,LEN("Pre-Passed"))="Pre-Passed"</formula>
    </cfRule>
    <cfRule type="beginsWith" dxfId="665" priority="750" stopIfTrue="1" operator="beginsWith" text="Completed">
      <formula>LEFT(F76,LEN("Completed"))="Completed"</formula>
    </cfRule>
    <cfRule type="beginsWith" dxfId="664" priority="751" stopIfTrue="1" operator="beginsWith" text="Partial">
      <formula>LEFT(F76,LEN("Partial"))="Partial"</formula>
    </cfRule>
    <cfRule type="beginsWith" dxfId="663" priority="752" stopIfTrue="1" operator="beginsWith" text="Missing">
      <formula>LEFT(F76,LEN("Missing"))="Missing"</formula>
    </cfRule>
    <cfRule type="beginsWith" dxfId="662" priority="753" stopIfTrue="1" operator="beginsWith" text="Untested">
      <formula>LEFT(F76,LEN("Untested"))="Untested"</formula>
    </cfRule>
    <cfRule type="notContainsBlanks" dxfId="661" priority="754" stopIfTrue="1">
      <formula>LEN(TRIM(F76))&gt;0</formula>
    </cfRule>
  </conditionalFormatting>
  <conditionalFormatting sqref="F78">
    <cfRule type="beginsWith" dxfId="660" priority="739" stopIfTrue="1" operator="beginsWith" text="Not Applicable">
      <formula>LEFT(F78,LEN("Not Applicable"))="Not Applicable"</formula>
    </cfRule>
    <cfRule type="beginsWith" dxfId="659" priority="740" stopIfTrue="1" operator="beginsWith" text="Waived">
      <formula>LEFT(F78,LEN("Waived"))="Waived"</formula>
    </cfRule>
    <cfRule type="beginsWith" dxfId="658" priority="741" stopIfTrue="1" operator="beginsWith" text="Pre-Passed">
      <formula>LEFT(F78,LEN("Pre-Passed"))="Pre-Passed"</formula>
    </cfRule>
    <cfRule type="beginsWith" dxfId="657" priority="742" stopIfTrue="1" operator="beginsWith" text="Completed">
      <formula>LEFT(F78,LEN("Completed"))="Completed"</formula>
    </cfRule>
    <cfRule type="beginsWith" dxfId="656" priority="743" stopIfTrue="1" operator="beginsWith" text="Partial">
      <formula>LEFT(F78,LEN("Partial"))="Partial"</formula>
    </cfRule>
    <cfRule type="beginsWith" dxfId="655" priority="744" stopIfTrue="1" operator="beginsWith" text="Missing">
      <formula>LEFT(F78,LEN("Missing"))="Missing"</formula>
    </cfRule>
    <cfRule type="beginsWith" dxfId="654" priority="745" stopIfTrue="1" operator="beginsWith" text="Untested">
      <formula>LEFT(F78,LEN("Untested"))="Untested"</formula>
    </cfRule>
    <cfRule type="notContainsBlanks" dxfId="653" priority="746" stopIfTrue="1">
      <formula>LEN(TRIM(F78))&gt;0</formula>
    </cfRule>
  </conditionalFormatting>
  <conditionalFormatting sqref="E78">
    <cfRule type="beginsWith" dxfId="652" priority="723" stopIfTrue="1" operator="beginsWith" text="Not Applicable">
      <formula>LEFT(E78,LEN("Not Applicable"))="Not Applicable"</formula>
    </cfRule>
    <cfRule type="beginsWith" dxfId="651" priority="724" stopIfTrue="1" operator="beginsWith" text="Waived">
      <formula>LEFT(E78,LEN("Waived"))="Waived"</formula>
    </cfRule>
    <cfRule type="beginsWith" dxfId="650" priority="725" stopIfTrue="1" operator="beginsWith" text="Pre-Passed">
      <formula>LEFT(E78,LEN("Pre-Passed"))="Pre-Passed"</formula>
    </cfRule>
    <cfRule type="beginsWith" dxfId="649" priority="726" stopIfTrue="1" operator="beginsWith" text="Completed">
      <formula>LEFT(E78,LEN("Completed"))="Completed"</formula>
    </cfRule>
    <cfRule type="beginsWith" dxfId="648" priority="727" stopIfTrue="1" operator="beginsWith" text="Partial">
      <formula>LEFT(E78,LEN("Partial"))="Partial"</formula>
    </cfRule>
    <cfRule type="beginsWith" dxfId="647" priority="728" stopIfTrue="1" operator="beginsWith" text="Missing">
      <formula>LEFT(E78,LEN("Missing"))="Missing"</formula>
    </cfRule>
    <cfRule type="beginsWith" dxfId="646" priority="729" stopIfTrue="1" operator="beginsWith" text="Untested">
      <formula>LEFT(E78,LEN("Untested"))="Untested"</formula>
    </cfRule>
    <cfRule type="notContainsBlanks" dxfId="645" priority="730" stopIfTrue="1">
      <formula>LEN(TRIM(E78))&gt;0</formula>
    </cfRule>
  </conditionalFormatting>
  <conditionalFormatting sqref="F77">
    <cfRule type="beginsWith" dxfId="644" priority="731" stopIfTrue="1" operator="beginsWith" text="Not Applicable">
      <formula>LEFT(F77,LEN("Not Applicable"))="Not Applicable"</formula>
    </cfRule>
    <cfRule type="beginsWith" dxfId="643" priority="732" stopIfTrue="1" operator="beginsWith" text="Waived">
      <formula>LEFT(F77,LEN("Waived"))="Waived"</formula>
    </cfRule>
    <cfRule type="beginsWith" dxfId="642" priority="733" stopIfTrue="1" operator="beginsWith" text="Pre-Passed">
      <formula>LEFT(F77,LEN("Pre-Passed"))="Pre-Passed"</formula>
    </cfRule>
    <cfRule type="beginsWith" dxfId="641" priority="734" stopIfTrue="1" operator="beginsWith" text="Completed">
      <formula>LEFT(F77,LEN("Completed"))="Completed"</formula>
    </cfRule>
    <cfRule type="beginsWith" dxfId="640" priority="735" stopIfTrue="1" operator="beginsWith" text="Partial">
      <formula>LEFT(F77,LEN("Partial"))="Partial"</formula>
    </cfRule>
    <cfRule type="beginsWith" dxfId="639" priority="736" stopIfTrue="1" operator="beginsWith" text="Missing">
      <formula>LEFT(F77,LEN("Missing"))="Missing"</formula>
    </cfRule>
    <cfRule type="beginsWith" dxfId="638" priority="737" stopIfTrue="1" operator="beginsWith" text="Untested">
      <formula>LEFT(F77,LEN("Untested"))="Untested"</formula>
    </cfRule>
    <cfRule type="notContainsBlanks" dxfId="637" priority="738" stopIfTrue="1">
      <formula>LEN(TRIM(F77))&gt;0</formula>
    </cfRule>
  </conditionalFormatting>
  <conditionalFormatting sqref="E77">
    <cfRule type="beginsWith" dxfId="636" priority="715" stopIfTrue="1" operator="beginsWith" text="Not Applicable">
      <formula>LEFT(E77,LEN("Not Applicable"))="Not Applicable"</formula>
    </cfRule>
    <cfRule type="beginsWith" dxfId="635" priority="716" stopIfTrue="1" operator="beginsWith" text="Waived">
      <formula>LEFT(E77,LEN("Waived"))="Waived"</formula>
    </cfRule>
    <cfRule type="beginsWith" dxfId="634" priority="717" stopIfTrue="1" operator="beginsWith" text="Pre-Passed">
      <formula>LEFT(E77,LEN("Pre-Passed"))="Pre-Passed"</formula>
    </cfRule>
    <cfRule type="beginsWith" dxfId="633" priority="718" stopIfTrue="1" operator="beginsWith" text="Completed">
      <formula>LEFT(E77,LEN("Completed"))="Completed"</formula>
    </cfRule>
    <cfRule type="beginsWith" dxfId="632" priority="719" stopIfTrue="1" operator="beginsWith" text="Partial">
      <formula>LEFT(E77,LEN("Partial"))="Partial"</formula>
    </cfRule>
    <cfRule type="beginsWith" dxfId="631" priority="720" stopIfTrue="1" operator="beginsWith" text="Missing">
      <formula>LEFT(E77,LEN("Missing"))="Missing"</formula>
    </cfRule>
    <cfRule type="beginsWith" dxfId="630" priority="721" stopIfTrue="1" operator="beginsWith" text="Untested">
      <formula>LEFT(E77,LEN("Untested"))="Untested"</formula>
    </cfRule>
    <cfRule type="notContainsBlanks" dxfId="629" priority="722" stopIfTrue="1">
      <formula>LEN(TRIM(E77))&gt;0</formula>
    </cfRule>
  </conditionalFormatting>
  <conditionalFormatting sqref="A77:A78">
    <cfRule type="beginsWith" dxfId="628" priority="708" stopIfTrue="1" operator="beginsWith" text="Exceptional">
      <formula>LEFT(A77,LEN("Exceptional"))="Exceptional"</formula>
    </cfRule>
    <cfRule type="beginsWith" dxfId="627" priority="709" stopIfTrue="1" operator="beginsWith" text="Professional">
      <formula>LEFT(A77,LEN("Professional"))="Professional"</formula>
    </cfRule>
    <cfRule type="beginsWith" dxfId="626" priority="710" stopIfTrue="1" operator="beginsWith" text="Advanced">
      <formula>LEFT(A77,LEN("Advanced"))="Advanced"</formula>
    </cfRule>
    <cfRule type="beginsWith" dxfId="625" priority="711" stopIfTrue="1" operator="beginsWith" text="Intermediate">
      <formula>LEFT(A77,LEN("Intermediate"))="Intermediate"</formula>
    </cfRule>
    <cfRule type="beginsWith" dxfId="624" priority="712" stopIfTrue="1" operator="beginsWith" text="Basic">
      <formula>LEFT(A77,LEN("Basic"))="Basic"</formula>
    </cfRule>
    <cfRule type="beginsWith" dxfId="623" priority="713" stopIfTrue="1" operator="beginsWith" text="Required">
      <formula>LEFT(A77,LEN("Required"))="Required"</formula>
    </cfRule>
    <cfRule type="notContainsBlanks" dxfId="622" priority="714" stopIfTrue="1">
      <formula>LEN(TRIM(A77))&gt;0</formula>
    </cfRule>
  </conditionalFormatting>
  <conditionalFormatting sqref="F86">
    <cfRule type="beginsWith" dxfId="621" priority="700" stopIfTrue="1" operator="beginsWith" text="Not Applicable">
      <formula>LEFT(F86,LEN("Not Applicable"))="Not Applicable"</formula>
    </cfRule>
    <cfRule type="beginsWith" dxfId="620" priority="701" stopIfTrue="1" operator="beginsWith" text="Waived">
      <formula>LEFT(F86,LEN("Waived"))="Waived"</formula>
    </cfRule>
    <cfRule type="beginsWith" dxfId="619" priority="702" stopIfTrue="1" operator="beginsWith" text="Pre-Passed">
      <formula>LEFT(F86,LEN("Pre-Passed"))="Pre-Passed"</formula>
    </cfRule>
    <cfRule type="beginsWith" dxfId="618" priority="703" stopIfTrue="1" operator="beginsWith" text="Completed">
      <formula>LEFT(F86,LEN("Completed"))="Completed"</formula>
    </cfRule>
    <cfRule type="beginsWith" dxfId="617" priority="704" stopIfTrue="1" operator="beginsWith" text="Partial">
      <formula>LEFT(F86,LEN("Partial"))="Partial"</formula>
    </cfRule>
    <cfRule type="beginsWith" dxfId="616" priority="705" stopIfTrue="1" operator="beginsWith" text="Missing">
      <formula>LEFT(F86,LEN("Missing"))="Missing"</formula>
    </cfRule>
    <cfRule type="beginsWith" dxfId="615" priority="706" stopIfTrue="1" operator="beginsWith" text="Untested">
      <formula>LEFT(F86,LEN("Untested"))="Untested"</formula>
    </cfRule>
    <cfRule type="notContainsBlanks" dxfId="614" priority="707" stopIfTrue="1">
      <formula>LEN(TRIM(F86))&gt;0</formula>
    </cfRule>
  </conditionalFormatting>
  <conditionalFormatting sqref="E86">
    <cfRule type="beginsWith" dxfId="613" priority="692" stopIfTrue="1" operator="beginsWith" text="Not Applicable">
      <formula>LEFT(E86,LEN("Not Applicable"))="Not Applicable"</formula>
    </cfRule>
    <cfRule type="beginsWith" dxfId="612" priority="693" stopIfTrue="1" operator="beginsWith" text="Waived">
      <formula>LEFT(E86,LEN("Waived"))="Waived"</formula>
    </cfRule>
    <cfRule type="beginsWith" dxfId="611" priority="694" stopIfTrue="1" operator="beginsWith" text="Pre-Passed">
      <formula>LEFT(E86,LEN("Pre-Passed"))="Pre-Passed"</formula>
    </cfRule>
    <cfRule type="beginsWith" dxfId="610" priority="695" stopIfTrue="1" operator="beginsWith" text="Completed">
      <formula>LEFT(E86,LEN("Completed"))="Completed"</formula>
    </cfRule>
    <cfRule type="beginsWith" dxfId="609" priority="696" stopIfTrue="1" operator="beginsWith" text="Partial">
      <formula>LEFT(E86,LEN("Partial"))="Partial"</formula>
    </cfRule>
    <cfRule type="beginsWith" dxfId="608" priority="697" stopIfTrue="1" operator="beginsWith" text="Missing">
      <formula>LEFT(E86,LEN("Missing"))="Missing"</formula>
    </cfRule>
    <cfRule type="beginsWith" dxfId="607" priority="698" stopIfTrue="1" operator="beginsWith" text="Untested">
      <formula>LEFT(E86,LEN("Untested"))="Untested"</formula>
    </cfRule>
    <cfRule type="notContainsBlanks" dxfId="606" priority="699" stopIfTrue="1">
      <formula>LEN(TRIM(E86))&gt;0</formula>
    </cfRule>
  </conditionalFormatting>
  <conditionalFormatting sqref="A86">
    <cfRule type="beginsWith" dxfId="605" priority="685" stopIfTrue="1" operator="beginsWith" text="Exceptional">
      <formula>LEFT(A86,LEN("Exceptional"))="Exceptional"</formula>
    </cfRule>
    <cfRule type="beginsWith" dxfId="604" priority="686" stopIfTrue="1" operator="beginsWith" text="Professional">
      <formula>LEFT(A86,LEN("Professional"))="Professional"</formula>
    </cfRule>
    <cfRule type="beginsWith" dxfId="603" priority="687" stopIfTrue="1" operator="beginsWith" text="Advanced">
      <formula>LEFT(A86,LEN("Advanced"))="Advanced"</formula>
    </cfRule>
    <cfRule type="beginsWith" dxfId="602" priority="688" stopIfTrue="1" operator="beginsWith" text="Intermediate">
      <formula>LEFT(A86,LEN("Intermediate"))="Intermediate"</formula>
    </cfRule>
    <cfRule type="beginsWith" dxfId="601" priority="689" stopIfTrue="1" operator="beginsWith" text="Basic">
      <formula>LEFT(A86,LEN("Basic"))="Basic"</formula>
    </cfRule>
    <cfRule type="beginsWith" dxfId="600" priority="690" stopIfTrue="1" operator="beginsWith" text="Required">
      <formula>LEFT(A86,LEN("Required"))="Required"</formula>
    </cfRule>
    <cfRule type="notContainsBlanks" dxfId="599" priority="691" stopIfTrue="1">
      <formula>LEN(TRIM(A86))&gt;0</formula>
    </cfRule>
  </conditionalFormatting>
  <conditionalFormatting sqref="F82">
    <cfRule type="beginsWith" dxfId="598" priority="677" stopIfTrue="1" operator="beginsWith" text="Not Applicable">
      <formula>LEFT(F82,LEN("Not Applicable"))="Not Applicable"</formula>
    </cfRule>
    <cfRule type="beginsWith" dxfId="597" priority="678" stopIfTrue="1" operator="beginsWith" text="Waived">
      <formula>LEFT(F82,LEN("Waived"))="Waived"</formula>
    </cfRule>
    <cfRule type="beginsWith" dxfId="596" priority="679" stopIfTrue="1" operator="beginsWith" text="Pre-Passed">
      <formula>LEFT(F82,LEN("Pre-Passed"))="Pre-Passed"</formula>
    </cfRule>
    <cfRule type="beginsWith" dxfId="595" priority="680" stopIfTrue="1" operator="beginsWith" text="Completed">
      <formula>LEFT(F82,LEN("Completed"))="Completed"</formula>
    </cfRule>
    <cfRule type="beginsWith" dxfId="594" priority="681" stopIfTrue="1" operator="beginsWith" text="Partial">
      <formula>LEFT(F82,LEN("Partial"))="Partial"</formula>
    </cfRule>
    <cfRule type="beginsWith" dxfId="593" priority="682" stopIfTrue="1" operator="beginsWith" text="Missing">
      <formula>LEFT(F82,LEN("Missing"))="Missing"</formula>
    </cfRule>
    <cfRule type="beginsWith" dxfId="592" priority="683" stopIfTrue="1" operator="beginsWith" text="Untested">
      <formula>LEFT(F82,LEN("Untested"))="Untested"</formula>
    </cfRule>
    <cfRule type="notContainsBlanks" dxfId="591" priority="684" stopIfTrue="1">
      <formula>LEN(TRIM(F82))&gt;0</formula>
    </cfRule>
  </conditionalFormatting>
  <conditionalFormatting sqref="E82">
    <cfRule type="beginsWith" dxfId="590" priority="669" stopIfTrue="1" operator="beginsWith" text="Not Applicable">
      <formula>LEFT(E82,LEN("Not Applicable"))="Not Applicable"</formula>
    </cfRule>
    <cfRule type="beginsWith" dxfId="589" priority="670" stopIfTrue="1" operator="beginsWith" text="Waived">
      <formula>LEFT(E82,LEN("Waived"))="Waived"</formula>
    </cfRule>
    <cfRule type="beginsWith" dxfId="588" priority="671" stopIfTrue="1" operator="beginsWith" text="Pre-Passed">
      <formula>LEFT(E82,LEN("Pre-Passed"))="Pre-Passed"</formula>
    </cfRule>
    <cfRule type="beginsWith" dxfId="587" priority="672" stopIfTrue="1" operator="beginsWith" text="Completed">
      <formula>LEFT(E82,LEN("Completed"))="Completed"</formula>
    </cfRule>
    <cfRule type="beginsWith" dxfId="586" priority="673" stopIfTrue="1" operator="beginsWith" text="Partial">
      <formula>LEFT(E82,LEN("Partial"))="Partial"</formula>
    </cfRule>
    <cfRule type="beginsWith" dxfId="585" priority="674" stopIfTrue="1" operator="beginsWith" text="Missing">
      <formula>LEFT(E82,LEN("Missing"))="Missing"</formula>
    </cfRule>
    <cfRule type="beginsWith" dxfId="584" priority="675" stopIfTrue="1" operator="beginsWith" text="Untested">
      <formula>LEFT(E82,LEN("Untested"))="Untested"</formula>
    </cfRule>
    <cfRule type="notContainsBlanks" dxfId="583" priority="676" stopIfTrue="1">
      <formula>LEN(TRIM(E82))&gt;0</formula>
    </cfRule>
  </conditionalFormatting>
  <conditionalFormatting sqref="F74">
    <cfRule type="beginsWith" dxfId="582" priority="661" stopIfTrue="1" operator="beginsWith" text="Not Applicable">
      <formula>LEFT(F74,LEN("Not Applicable"))="Not Applicable"</formula>
    </cfRule>
    <cfRule type="beginsWith" dxfId="581" priority="662" stopIfTrue="1" operator="beginsWith" text="Waived">
      <formula>LEFT(F74,LEN("Waived"))="Waived"</formula>
    </cfRule>
    <cfRule type="beginsWith" dxfId="580" priority="663" stopIfTrue="1" operator="beginsWith" text="Pre-Passed">
      <formula>LEFT(F74,LEN("Pre-Passed"))="Pre-Passed"</formula>
    </cfRule>
    <cfRule type="beginsWith" dxfId="579" priority="664" stopIfTrue="1" operator="beginsWith" text="Completed">
      <formula>LEFT(F74,LEN("Completed"))="Completed"</formula>
    </cfRule>
    <cfRule type="beginsWith" dxfId="578" priority="665" stopIfTrue="1" operator="beginsWith" text="Partial">
      <formula>LEFT(F74,LEN("Partial"))="Partial"</formula>
    </cfRule>
    <cfRule type="beginsWith" dxfId="577" priority="666" stopIfTrue="1" operator="beginsWith" text="Missing">
      <formula>LEFT(F74,LEN("Missing"))="Missing"</formula>
    </cfRule>
    <cfRule type="beginsWith" dxfId="576" priority="667" stopIfTrue="1" operator="beginsWith" text="Untested">
      <formula>LEFT(F74,LEN("Untested"))="Untested"</formula>
    </cfRule>
    <cfRule type="notContainsBlanks" dxfId="575" priority="668" stopIfTrue="1">
      <formula>LEN(TRIM(F74))&gt;0</formula>
    </cfRule>
  </conditionalFormatting>
  <conditionalFormatting sqref="E74">
    <cfRule type="beginsWith" dxfId="574" priority="653" stopIfTrue="1" operator="beginsWith" text="Not Applicable">
      <formula>LEFT(E74,LEN("Not Applicable"))="Not Applicable"</formula>
    </cfRule>
    <cfRule type="beginsWith" dxfId="573" priority="654" stopIfTrue="1" operator="beginsWith" text="Waived">
      <formula>LEFT(E74,LEN("Waived"))="Waived"</formula>
    </cfRule>
    <cfRule type="beginsWith" dxfId="572" priority="655" stopIfTrue="1" operator="beginsWith" text="Pre-Passed">
      <formula>LEFT(E74,LEN("Pre-Passed"))="Pre-Passed"</formula>
    </cfRule>
    <cfRule type="beginsWith" dxfId="571" priority="656" stopIfTrue="1" operator="beginsWith" text="Completed">
      <formula>LEFT(E74,LEN("Completed"))="Completed"</formula>
    </cfRule>
    <cfRule type="beginsWith" dxfId="570" priority="657" stopIfTrue="1" operator="beginsWith" text="Partial">
      <formula>LEFT(E74,LEN("Partial"))="Partial"</formula>
    </cfRule>
    <cfRule type="beginsWith" dxfId="569" priority="658" stopIfTrue="1" operator="beginsWith" text="Missing">
      <formula>LEFT(E74,LEN("Missing"))="Missing"</formula>
    </cfRule>
    <cfRule type="beginsWith" dxfId="568" priority="659" stopIfTrue="1" operator="beginsWith" text="Untested">
      <formula>LEFT(E74,LEN("Untested"))="Untested"</formula>
    </cfRule>
    <cfRule type="notContainsBlanks" dxfId="567" priority="660" stopIfTrue="1">
      <formula>LEN(TRIM(E74))&gt;0</formula>
    </cfRule>
  </conditionalFormatting>
  <conditionalFormatting sqref="A74">
    <cfRule type="beginsWith" dxfId="566" priority="646" stopIfTrue="1" operator="beginsWith" text="Exceptional">
      <formula>LEFT(A74,LEN("Exceptional"))="Exceptional"</formula>
    </cfRule>
    <cfRule type="beginsWith" dxfId="565" priority="647" stopIfTrue="1" operator="beginsWith" text="Professional">
      <formula>LEFT(A74,LEN("Professional"))="Professional"</formula>
    </cfRule>
    <cfRule type="beginsWith" dxfId="564" priority="648" stopIfTrue="1" operator="beginsWith" text="Advanced">
      <formula>LEFT(A74,LEN("Advanced"))="Advanced"</formula>
    </cfRule>
    <cfRule type="beginsWith" dxfId="563" priority="649" stopIfTrue="1" operator="beginsWith" text="Intermediate">
      <formula>LEFT(A74,LEN("Intermediate"))="Intermediate"</formula>
    </cfRule>
    <cfRule type="beginsWith" dxfId="562" priority="650" stopIfTrue="1" operator="beginsWith" text="Basic">
      <formula>LEFT(A74,LEN("Basic"))="Basic"</formula>
    </cfRule>
    <cfRule type="beginsWith" dxfId="561" priority="651" stopIfTrue="1" operator="beginsWith" text="Required">
      <formula>LEFT(A74,LEN("Required"))="Required"</formula>
    </cfRule>
    <cfRule type="notContainsBlanks" dxfId="560" priority="652" stopIfTrue="1">
      <formula>LEN(TRIM(A74))&gt;0</formula>
    </cfRule>
  </conditionalFormatting>
  <conditionalFormatting sqref="A81">
    <cfRule type="beginsWith" dxfId="559" priority="639" stopIfTrue="1" operator="beginsWith" text="Exceptional">
      <formula>LEFT(A81,LEN("Exceptional"))="Exceptional"</formula>
    </cfRule>
    <cfRule type="beginsWith" dxfId="558" priority="640" stopIfTrue="1" operator="beginsWith" text="Professional">
      <formula>LEFT(A81,LEN("Professional"))="Professional"</formula>
    </cfRule>
    <cfRule type="beginsWith" dxfId="557" priority="641" stopIfTrue="1" operator="beginsWith" text="Advanced">
      <formula>LEFT(A81,LEN("Advanced"))="Advanced"</formula>
    </cfRule>
    <cfRule type="beginsWith" dxfId="556" priority="642" stopIfTrue="1" operator="beginsWith" text="Intermediate">
      <formula>LEFT(A81,LEN("Intermediate"))="Intermediate"</formula>
    </cfRule>
    <cfRule type="beginsWith" dxfId="555" priority="643" stopIfTrue="1" operator="beginsWith" text="Basic">
      <formula>LEFT(A81,LEN("Basic"))="Basic"</formula>
    </cfRule>
    <cfRule type="beginsWith" dxfId="554" priority="644" stopIfTrue="1" operator="beginsWith" text="Required">
      <formula>LEFT(A81,LEN("Required"))="Required"</formula>
    </cfRule>
    <cfRule type="notContainsBlanks" dxfId="553" priority="645" stopIfTrue="1">
      <formula>LEN(TRIM(A81))&gt;0</formula>
    </cfRule>
  </conditionalFormatting>
  <conditionalFormatting sqref="A75">
    <cfRule type="beginsWith" dxfId="552" priority="632" stopIfTrue="1" operator="beginsWith" text="Exceptional">
      <formula>LEFT(A75,LEN("Exceptional"))="Exceptional"</formula>
    </cfRule>
    <cfRule type="beginsWith" dxfId="551" priority="633" stopIfTrue="1" operator="beginsWith" text="Professional">
      <formula>LEFT(A75,LEN("Professional"))="Professional"</formula>
    </cfRule>
    <cfRule type="beginsWith" dxfId="550" priority="634" stopIfTrue="1" operator="beginsWith" text="Advanced">
      <formula>LEFT(A75,LEN("Advanced"))="Advanced"</formula>
    </cfRule>
    <cfRule type="beginsWith" dxfId="549" priority="635" stopIfTrue="1" operator="beginsWith" text="Intermediate">
      <formula>LEFT(A75,LEN("Intermediate"))="Intermediate"</formula>
    </cfRule>
    <cfRule type="beginsWith" dxfId="548" priority="636" stopIfTrue="1" operator="beginsWith" text="Basic">
      <formula>LEFT(A75,LEN("Basic"))="Basic"</formula>
    </cfRule>
    <cfRule type="beginsWith" dxfId="547" priority="637" stopIfTrue="1" operator="beginsWith" text="Required">
      <formula>LEFT(A75,LEN("Required"))="Required"</formula>
    </cfRule>
    <cfRule type="notContainsBlanks" dxfId="546" priority="638" stopIfTrue="1">
      <formula>LEN(TRIM(A75))&gt;0</formula>
    </cfRule>
  </conditionalFormatting>
  <conditionalFormatting sqref="A82">
    <cfRule type="beginsWith" dxfId="545" priority="625" stopIfTrue="1" operator="beginsWith" text="Exceptional">
      <formula>LEFT(A82,LEN("Exceptional"))="Exceptional"</formula>
    </cfRule>
    <cfRule type="beginsWith" dxfId="544" priority="626" stopIfTrue="1" operator="beginsWith" text="Professional">
      <formula>LEFT(A82,LEN("Professional"))="Professional"</formula>
    </cfRule>
    <cfRule type="beginsWith" dxfId="543" priority="627" stopIfTrue="1" operator="beginsWith" text="Advanced">
      <formula>LEFT(A82,LEN("Advanced"))="Advanced"</formula>
    </cfRule>
    <cfRule type="beginsWith" dxfId="542" priority="628" stopIfTrue="1" operator="beginsWith" text="Intermediate">
      <formula>LEFT(A82,LEN("Intermediate"))="Intermediate"</formula>
    </cfRule>
    <cfRule type="beginsWith" dxfId="541" priority="629" stopIfTrue="1" operator="beginsWith" text="Basic">
      <formula>LEFT(A82,LEN("Basic"))="Basic"</formula>
    </cfRule>
    <cfRule type="beginsWith" dxfId="540" priority="630" stopIfTrue="1" operator="beginsWith" text="Required">
      <formula>LEFT(A82,LEN("Required"))="Required"</formula>
    </cfRule>
    <cfRule type="notContainsBlanks" dxfId="539" priority="631" stopIfTrue="1">
      <formula>LEN(TRIM(A82))&gt;0</formula>
    </cfRule>
  </conditionalFormatting>
  <conditionalFormatting sqref="E84:F84">
    <cfRule type="beginsWith" dxfId="538" priority="617" stopIfTrue="1" operator="beginsWith" text="Not Applicable">
      <formula>LEFT(E84,LEN("Not Applicable"))="Not Applicable"</formula>
    </cfRule>
    <cfRule type="beginsWith" dxfId="537" priority="618" stopIfTrue="1" operator="beginsWith" text="Waived">
      <formula>LEFT(E84,LEN("Waived"))="Waived"</formula>
    </cfRule>
    <cfRule type="beginsWith" dxfId="536" priority="619" stopIfTrue="1" operator="beginsWith" text="Pre-Passed">
      <formula>LEFT(E84,LEN("Pre-Passed"))="Pre-Passed"</formula>
    </cfRule>
    <cfRule type="beginsWith" dxfId="535" priority="620" stopIfTrue="1" operator="beginsWith" text="Completed">
      <formula>LEFT(E84,LEN("Completed"))="Completed"</formula>
    </cfRule>
    <cfRule type="beginsWith" dxfId="534" priority="621" stopIfTrue="1" operator="beginsWith" text="Partial">
      <formula>LEFT(E84,LEN("Partial"))="Partial"</formula>
    </cfRule>
    <cfRule type="beginsWith" dxfId="533" priority="622" stopIfTrue="1" operator="beginsWith" text="Missing">
      <formula>LEFT(E84,LEN("Missing"))="Missing"</formula>
    </cfRule>
    <cfRule type="beginsWith" dxfId="532" priority="623" stopIfTrue="1" operator="beginsWith" text="Untested">
      <formula>LEFT(E84,LEN("Untested"))="Untested"</formula>
    </cfRule>
    <cfRule type="notContainsBlanks" dxfId="531" priority="624" stopIfTrue="1">
      <formula>LEN(TRIM(E84))&gt;0</formula>
    </cfRule>
  </conditionalFormatting>
  <conditionalFormatting sqref="F80">
    <cfRule type="beginsWith" dxfId="530" priority="609" stopIfTrue="1" operator="beginsWith" text="Not Applicable">
      <formula>LEFT(F80,LEN("Not Applicable"))="Not Applicable"</formula>
    </cfRule>
    <cfRule type="beginsWith" dxfId="529" priority="610" stopIfTrue="1" operator="beginsWith" text="Waived">
      <formula>LEFT(F80,LEN("Waived"))="Waived"</formula>
    </cfRule>
    <cfRule type="beginsWith" dxfId="528" priority="611" stopIfTrue="1" operator="beginsWith" text="Pre-Passed">
      <formula>LEFT(F80,LEN("Pre-Passed"))="Pre-Passed"</formula>
    </cfRule>
    <cfRule type="beginsWith" dxfId="527" priority="612" stopIfTrue="1" operator="beginsWith" text="Completed">
      <formula>LEFT(F80,LEN("Completed"))="Completed"</formula>
    </cfRule>
    <cfRule type="beginsWith" dxfId="526" priority="613" stopIfTrue="1" operator="beginsWith" text="Partial">
      <formula>LEFT(F80,LEN("Partial"))="Partial"</formula>
    </cfRule>
    <cfRule type="beginsWith" dxfId="525" priority="614" stopIfTrue="1" operator="beginsWith" text="Missing">
      <formula>LEFT(F80,LEN("Missing"))="Missing"</formula>
    </cfRule>
    <cfRule type="beginsWith" dxfId="524" priority="615" stopIfTrue="1" operator="beginsWith" text="Untested">
      <formula>LEFT(F80,LEN("Untested"))="Untested"</formula>
    </cfRule>
    <cfRule type="notContainsBlanks" dxfId="523" priority="616" stopIfTrue="1">
      <formula>LEN(TRIM(F80))&gt;0</formula>
    </cfRule>
  </conditionalFormatting>
  <conditionalFormatting sqref="E80">
    <cfRule type="beginsWith" dxfId="522" priority="601" stopIfTrue="1" operator="beginsWith" text="Not Applicable">
      <formula>LEFT(E80,LEN("Not Applicable"))="Not Applicable"</formula>
    </cfRule>
    <cfRule type="beginsWith" dxfId="521" priority="602" stopIfTrue="1" operator="beginsWith" text="Waived">
      <formula>LEFT(E80,LEN("Waived"))="Waived"</formula>
    </cfRule>
    <cfRule type="beginsWith" dxfId="520" priority="603" stopIfTrue="1" operator="beginsWith" text="Pre-Passed">
      <formula>LEFT(E80,LEN("Pre-Passed"))="Pre-Passed"</formula>
    </cfRule>
    <cfRule type="beginsWith" dxfId="519" priority="604" stopIfTrue="1" operator="beginsWith" text="Completed">
      <formula>LEFT(E80,LEN("Completed"))="Completed"</formula>
    </cfRule>
    <cfRule type="beginsWith" dxfId="518" priority="605" stopIfTrue="1" operator="beginsWith" text="Partial">
      <formula>LEFT(E80,LEN("Partial"))="Partial"</formula>
    </cfRule>
    <cfRule type="beginsWith" dxfId="517" priority="606" stopIfTrue="1" operator="beginsWith" text="Missing">
      <formula>LEFT(E80,LEN("Missing"))="Missing"</formula>
    </cfRule>
    <cfRule type="beginsWith" dxfId="516" priority="607" stopIfTrue="1" operator="beginsWith" text="Untested">
      <formula>LEFT(E80,LEN("Untested"))="Untested"</formula>
    </cfRule>
    <cfRule type="notContainsBlanks" dxfId="515" priority="608" stopIfTrue="1">
      <formula>LEN(TRIM(E80))&gt;0</formula>
    </cfRule>
  </conditionalFormatting>
  <conditionalFormatting sqref="A83">
    <cfRule type="beginsWith" dxfId="514" priority="594" stopIfTrue="1" operator="beginsWith" text="Exceptional">
      <formula>LEFT(A83,LEN("Exceptional"))="Exceptional"</formula>
    </cfRule>
    <cfRule type="beginsWith" dxfId="513" priority="595" stopIfTrue="1" operator="beginsWith" text="Professional">
      <formula>LEFT(A83,LEN("Professional"))="Professional"</formula>
    </cfRule>
    <cfRule type="beginsWith" dxfId="512" priority="596" stopIfTrue="1" operator="beginsWith" text="Advanced">
      <formula>LEFT(A83,LEN("Advanced"))="Advanced"</formula>
    </cfRule>
    <cfRule type="beginsWith" dxfId="511" priority="597" stopIfTrue="1" operator="beginsWith" text="Intermediate">
      <formula>LEFT(A83,LEN("Intermediate"))="Intermediate"</formula>
    </cfRule>
    <cfRule type="beginsWith" dxfId="510" priority="598" stopIfTrue="1" operator="beginsWith" text="Basic">
      <formula>LEFT(A83,LEN("Basic"))="Basic"</formula>
    </cfRule>
    <cfRule type="beginsWith" dxfId="509" priority="599" stopIfTrue="1" operator="beginsWith" text="Required">
      <formula>LEFT(A83,LEN("Required"))="Required"</formula>
    </cfRule>
    <cfRule type="notContainsBlanks" dxfId="508" priority="600" stopIfTrue="1">
      <formula>LEN(TRIM(A83))&gt;0</formula>
    </cfRule>
  </conditionalFormatting>
  <conditionalFormatting sqref="A69">
    <cfRule type="beginsWith" dxfId="507" priority="587" stopIfTrue="1" operator="beginsWith" text="Exceptional">
      <formula>LEFT(A69,LEN("Exceptional"))="Exceptional"</formula>
    </cfRule>
    <cfRule type="beginsWith" dxfId="506" priority="588" stopIfTrue="1" operator="beginsWith" text="Professional">
      <formula>LEFT(A69,LEN("Professional"))="Professional"</formula>
    </cfRule>
    <cfRule type="beginsWith" dxfId="505" priority="589" stopIfTrue="1" operator="beginsWith" text="Advanced">
      <formula>LEFT(A69,LEN("Advanced"))="Advanced"</formula>
    </cfRule>
    <cfRule type="beginsWith" dxfId="504" priority="590" stopIfTrue="1" operator="beginsWith" text="Intermediate">
      <formula>LEFT(A69,LEN("Intermediate"))="Intermediate"</formula>
    </cfRule>
    <cfRule type="beginsWith" dxfId="503" priority="591" stopIfTrue="1" operator="beginsWith" text="Basic">
      <formula>LEFT(A69,LEN("Basic"))="Basic"</formula>
    </cfRule>
    <cfRule type="beginsWith" dxfId="502" priority="592" stopIfTrue="1" operator="beginsWith" text="Required">
      <formula>LEFT(A69,LEN("Required"))="Required"</formula>
    </cfRule>
    <cfRule type="notContainsBlanks" dxfId="501" priority="593" stopIfTrue="1">
      <formula>LEN(TRIM(A69))&gt;0</formula>
    </cfRule>
  </conditionalFormatting>
  <conditionalFormatting sqref="E69">
    <cfRule type="beginsWith" dxfId="500" priority="579" stopIfTrue="1" operator="beginsWith" text="Not Applicable">
      <formula>LEFT(E69,LEN("Not Applicable"))="Not Applicable"</formula>
    </cfRule>
    <cfRule type="beginsWith" dxfId="499" priority="580" stopIfTrue="1" operator="beginsWith" text="Waived">
      <formula>LEFT(E69,LEN("Waived"))="Waived"</formula>
    </cfRule>
    <cfRule type="beginsWith" dxfId="498" priority="581" stopIfTrue="1" operator="beginsWith" text="Pre-Passed">
      <formula>LEFT(E69,LEN("Pre-Passed"))="Pre-Passed"</formula>
    </cfRule>
    <cfRule type="beginsWith" dxfId="497" priority="582" stopIfTrue="1" operator="beginsWith" text="Completed">
      <formula>LEFT(E69,LEN("Completed"))="Completed"</formula>
    </cfRule>
    <cfRule type="beginsWith" dxfId="496" priority="583" stopIfTrue="1" operator="beginsWith" text="Partial">
      <formula>LEFT(E69,LEN("Partial"))="Partial"</formula>
    </cfRule>
    <cfRule type="beginsWith" dxfId="495" priority="584" stopIfTrue="1" operator="beginsWith" text="Missing">
      <formula>LEFT(E69,LEN("Missing"))="Missing"</formula>
    </cfRule>
    <cfRule type="beginsWith" dxfId="494" priority="585" stopIfTrue="1" operator="beginsWith" text="Untested">
      <formula>LEFT(E69,LEN("Untested"))="Untested"</formula>
    </cfRule>
    <cfRule type="notContainsBlanks" dxfId="493" priority="586" stopIfTrue="1">
      <formula>LEN(TRIM(E69))&gt;0</formula>
    </cfRule>
  </conditionalFormatting>
  <conditionalFormatting sqref="F69">
    <cfRule type="beginsWith" dxfId="492" priority="571" stopIfTrue="1" operator="beginsWith" text="Not Applicable">
      <formula>LEFT(F69,LEN("Not Applicable"))="Not Applicable"</formula>
    </cfRule>
    <cfRule type="beginsWith" dxfId="491" priority="572" stopIfTrue="1" operator="beginsWith" text="Waived">
      <formula>LEFT(F69,LEN("Waived"))="Waived"</formula>
    </cfRule>
    <cfRule type="beginsWith" dxfId="490" priority="573" stopIfTrue="1" operator="beginsWith" text="Pre-Passed">
      <formula>LEFT(F69,LEN("Pre-Passed"))="Pre-Passed"</formula>
    </cfRule>
    <cfRule type="beginsWith" dxfId="489" priority="574" stopIfTrue="1" operator="beginsWith" text="Completed">
      <formula>LEFT(F69,LEN("Completed"))="Completed"</formula>
    </cfRule>
    <cfRule type="beginsWith" dxfId="488" priority="575" stopIfTrue="1" operator="beginsWith" text="Partial">
      <formula>LEFT(F69,LEN("Partial"))="Partial"</formula>
    </cfRule>
    <cfRule type="beginsWith" dxfId="487" priority="576" stopIfTrue="1" operator="beginsWith" text="Missing">
      <formula>LEFT(F69,LEN("Missing"))="Missing"</formula>
    </cfRule>
    <cfRule type="beginsWith" dxfId="486" priority="577" stopIfTrue="1" operator="beginsWith" text="Untested">
      <formula>LEFT(F69,LEN("Untested"))="Untested"</formula>
    </cfRule>
    <cfRule type="notContainsBlanks" dxfId="485" priority="578" stopIfTrue="1">
      <formula>LEN(TRIM(F69))&gt;0</formula>
    </cfRule>
  </conditionalFormatting>
  <conditionalFormatting sqref="A72">
    <cfRule type="beginsWith" dxfId="484" priority="509" stopIfTrue="1" operator="beginsWith" text="Exceptional">
      <formula>LEFT(A72,LEN("Exceptional"))="Exceptional"</formula>
    </cfRule>
    <cfRule type="beginsWith" dxfId="483" priority="510" stopIfTrue="1" operator="beginsWith" text="Professional">
      <formula>LEFT(A72,LEN("Professional"))="Professional"</formula>
    </cfRule>
    <cfRule type="beginsWith" dxfId="482" priority="511" stopIfTrue="1" operator="beginsWith" text="Advanced">
      <formula>LEFT(A72,LEN("Advanced"))="Advanced"</formula>
    </cfRule>
    <cfRule type="beginsWith" dxfId="481" priority="512" stopIfTrue="1" operator="beginsWith" text="Intermediate">
      <formula>LEFT(A72,LEN("Intermediate"))="Intermediate"</formula>
    </cfRule>
    <cfRule type="beginsWith" dxfId="480" priority="513" stopIfTrue="1" operator="beginsWith" text="Basic">
      <formula>LEFT(A72,LEN("Basic"))="Basic"</formula>
    </cfRule>
    <cfRule type="beginsWith" dxfId="479" priority="514" stopIfTrue="1" operator="beginsWith" text="Required">
      <formula>LEFT(A72,LEN("Required"))="Required"</formula>
    </cfRule>
    <cfRule type="notContainsBlanks" dxfId="478" priority="515" stopIfTrue="1">
      <formula>LEN(TRIM(A72))&gt;0</formula>
    </cfRule>
  </conditionalFormatting>
  <conditionalFormatting sqref="F71">
    <cfRule type="beginsWith" dxfId="477" priority="563" stopIfTrue="1" operator="beginsWith" text="Not Applicable">
      <formula>LEFT(F71,LEN("Not Applicable"))="Not Applicable"</formula>
    </cfRule>
    <cfRule type="beginsWith" dxfId="476" priority="564" stopIfTrue="1" operator="beginsWith" text="Waived">
      <formula>LEFT(F71,LEN("Waived"))="Waived"</formula>
    </cfRule>
    <cfRule type="beginsWith" dxfId="475" priority="565" stopIfTrue="1" operator="beginsWith" text="Pre-Passed">
      <formula>LEFT(F71,LEN("Pre-Passed"))="Pre-Passed"</formula>
    </cfRule>
    <cfRule type="beginsWith" dxfId="474" priority="566" stopIfTrue="1" operator="beginsWith" text="Completed">
      <formula>LEFT(F71,LEN("Completed"))="Completed"</formula>
    </cfRule>
    <cfRule type="beginsWith" dxfId="473" priority="567" stopIfTrue="1" operator="beginsWith" text="Partial">
      <formula>LEFT(F71,LEN("Partial"))="Partial"</formula>
    </cfRule>
    <cfRule type="beginsWith" dxfId="472" priority="568" stopIfTrue="1" operator="beginsWith" text="Missing">
      <formula>LEFT(F71,LEN("Missing"))="Missing"</formula>
    </cfRule>
    <cfRule type="beginsWith" dxfId="471" priority="569" stopIfTrue="1" operator="beginsWith" text="Untested">
      <formula>LEFT(F71,LEN("Untested"))="Untested"</formula>
    </cfRule>
    <cfRule type="notContainsBlanks" dxfId="470" priority="570" stopIfTrue="1">
      <formula>LEN(TRIM(F71))&gt;0</formula>
    </cfRule>
  </conditionalFormatting>
  <conditionalFormatting sqref="F72">
    <cfRule type="beginsWith" dxfId="469" priority="555" stopIfTrue="1" operator="beginsWith" text="Not Applicable">
      <formula>LEFT(F72,LEN("Not Applicable"))="Not Applicable"</formula>
    </cfRule>
    <cfRule type="beginsWith" dxfId="468" priority="556" stopIfTrue="1" operator="beginsWith" text="Waived">
      <formula>LEFT(F72,LEN("Waived"))="Waived"</formula>
    </cfRule>
    <cfRule type="beginsWith" dxfId="467" priority="557" stopIfTrue="1" operator="beginsWith" text="Pre-Passed">
      <formula>LEFT(F72,LEN("Pre-Passed"))="Pre-Passed"</formula>
    </cfRule>
    <cfRule type="beginsWith" dxfId="466" priority="558" stopIfTrue="1" operator="beginsWith" text="Completed">
      <formula>LEFT(F72,LEN("Completed"))="Completed"</formula>
    </cfRule>
    <cfRule type="beginsWith" dxfId="465" priority="559" stopIfTrue="1" operator="beginsWith" text="Partial">
      <formula>LEFT(F72,LEN("Partial"))="Partial"</formula>
    </cfRule>
    <cfRule type="beginsWith" dxfId="464" priority="560" stopIfTrue="1" operator="beginsWith" text="Missing">
      <formula>LEFT(F72,LEN("Missing"))="Missing"</formula>
    </cfRule>
    <cfRule type="beginsWith" dxfId="463" priority="561" stopIfTrue="1" operator="beginsWith" text="Untested">
      <formula>LEFT(F72,LEN("Untested"))="Untested"</formula>
    </cfRule>
    <cfRule type="notContainsBlanks" dxfId="462" priority="562" stopIfTrue="1">
      <formula>LEN(TRIM(F72))&gt;0</formula>
    </cfRule>
  </conditionalFormatting>
  <conditionalFormatting sqref="E71">
    <cfRule type="beginsWith" dxfId="461" priority="547" stopIfTrue="1" operator="beginsWith" text="Not Applicable">
      <formula>LEFT(E71,LEN("Not Applicable"))="Not Applicable"</formula>
    </cfRule>
    <cfRule type="beginsWith" dxfId="460" priority="548" stopIfTrue="1" operator="beginsWith" text="Waived">
      <formula>LEFT(E71,LEN("Waived"))="Waived"</formula>
    </cfRule>
    <cfRule type="beginsWith" dxfId="459" priority="549" stopIfTrue="1" operator="beginsWith" text="Pre-Passed">
      <formula>LEFT(E71,LEN("Pre-Passed"))="Pre-Passed"</formula>
    </cfRule>
    <cfRule type="beginsWith" dxfId="458" priority="550" stopIfTrue="1" operator="beginsWith" text="Completed">
      <formula>LEFT(E71,LEN("Completed"))="Completed"</formula>
    </cfRule>
    <cfRule type="beginsWith" dxfId="457" priority="551" stopIfTrue="1" operator="beginsWith" text="Partial">
      <formula>LEFT(E71,LEN("Partial"))="Partial"</formula>
    </cfRule>
    <cfRule type="beginsWith" dxfId="456" priority="552" stopIfTrue="1" operator="beginsWith" text="Missing">
      <formula>LEFT(E71,LEN("Missing"))="Missing"</formula>
    </cfRule>
    <cfRule type="beginsWith" dxfId="455" priority="553" stopIfTrue="1" operator="beginsWith" text="Untested">
      <formula>LEFT(E71,LEN("Untested"))="Untested"</formula>
    </cfRule>
    <cfRule type="notContainsBlanks" dxfId="454" priority="554" stopIfTrue="1">
      <formula>LEN(TRIM(E71))&gt;0</formula>
    </cfRule>
  </conditionalFormatting>
  <conditionalFormatting sqref="E72">
    <cfRule type="beginsWith" dxfId="453" priority="539" stopIfTrue="1" operator="beginsWith" text="Not Applicable">
      <formula>LEFT(E72,LEN("Not Applicable"))="Not Applicable"</formula>
    </cfRule>
    <cfRule type="beginsWith" dxfId="452" priority="540" stopIfTrue="1" operator="beginsWith" text="Waived">
      <formula>LEFT(E72,LEN("Waived"))="Waived"</formula>
    </cfRule>
    <cfRule type="beginsWith" dxfId="451" priority="541" stopIfTrue="1" operator="beginsWith" text="Pre-Passed">
      <formula>LEFT(E72,LEN("Pre-Passed"))="Pre-Passed"</formula>
    </cfRule>
    <cfRule type="beginsWith" dxfId="450" priority="542" stopIfTrue="1" operator="beginsWith" text="Completed">
      <formula>LEFT(E72,LEN("Completed"))="Completed"</formula>
    </cfRule>
    <cfRule type="beginsWith" dxfId="449" priority="543" stopIfTrue="1" operator="beginsWith" text="Partial">
      <formula>LEFT(E72,LEN("Partial"))="Partial"</formula>
    </cfRule>
    <cfRule type="beginsWith" dxfId="448" priority="544" stopIfTrue="1" operator="beginsWith" text="Missing">
      <formula>LEFT(E72,LEN("Missing"))="Missing"</formula>
    </cfRule>
    <cfRule type="beginsWith" dxfId="447" priority="545" stopIfTrue="1" operator="beginsWith" text="Untested">
      <formula>LEFT(E72,LEN("Untested"))="Untested"</formula>
    </cfRule>
    <cfRule type="notContainsBlanks" dxfId="446" priority="546" stopIfTrue="1">
      <formula>LEN(TRIM(E72))&gt;0</formula>
    </cfRule>
  </conditionalFormatting>
  <conditionalFormatting sqref="F70">
    <cfRule type="beginsWith" dxfId="445" priority="531" stopIfTrue="1" operator="beginsWith" text="Not Applicable">
      <formula>LEFT(F70,LEN("Not Applicable"))="Not Applicable"</formula>
    </cfRule>
    <cfRule type="beginsWith" dxfId="444" priority="532" stopIfTrue="1" operator="beginsWith" text="Waived">
      <formula>LEFT(F70,LEN("Waived"))="Waived"</formula>
    </cfRule>
    <cfRule type="beginsWith" dxfId="443" priority="533" stopIfTrue="1" operator="beginsWith" text="Pre-Passed">
      <formula>LEFT(F70,LEN("Pre-Passed"))="Pre-Passed"</formula>
    </cfRule>
    <cfRule type="beginsWith" dxfId="442" priority="534" stopIfTrue="1" operator="beginsWith" text="Completed">
      <formula>LEFT(F70,LEN("Completed"))="Completed"</formula>
    </cfRule>
    <cfRule type="beginsWith" dxfId="441" priority="535" stopIfTrue="1" operator="beginsWith" text="Partial">
      <formula>LEFT(F70,LEN("Partial"))="Partial"</formula>
    </cfRule>
    <cfRule type="beginsWith" dxfId="440" priority="536" stopIfTrue="1" operator="beginsWith" text="Missing">
      <formula>LEFT(F70,LEN("Missing"))="Missing"</formula>
    </cfRule>
    <cfRule type="beginsWith" dxfId="439" priority="537" stopIfTrue="1" operator="beginsWith" text="Untested">
      <formula>LEFT(F70,LEN("Untested"))="Untested"</formula>
    </cfRule>
    <cfRule type="notContainsBlanks" dxfId="438" priority="538" stopIfTrue="1">
      <formula>LEN(TRIM(F70))&gt;0</formula>
    </cfRule>
  </conditionalFormatting>
  <conditionalFormatting sqref="E70">
    <cfRule type="beginsWith" dxfId="437" priority="523" stopIfTrue="1" operator="beginsWith" text="Not Applicable">
      <formula>LEFT(E70,LEN("Not Applicable"))="Not Applicable"</formula>
    </cfRule>
    <cfRule type="beginsWith" dxfId="436" priority="524" stopIfTrue="1" operator="beginsWith" text="Waived">
      <formula>LEFT(E70,LEN("Waived"))="Waived"</formula>
    </cfRule>
    <cfRule type="beginsWith" dxfId="435" priority="525" stopIfTrue="1" operator="beginsWith" text="Pre-Passed">
      <formula>LEFT(E70,LEN("Pre-Passed"))="Pre-Passed"</formula>
    </cfRule>
    <cfRule type="beginsWith" dxfId="434" priority="526" stopIfTrue="1" operator="beginsWith" text="Completed">
      <formula>LEFT(E70,LEN("Completed"))="Completed"</formula>
    </cfRule>
    <cfRule type="beginsWith" dxfId="433" priority="527" stopIfTrue="1" operator="beginsWith" text="Partial">
      <formula>LEFT(E70,LEN("Partial"))="Partial"</formula>
    </cfRule>
    <cfRule type="beginsWith" dxfId="432" priority="528" stopIfTrue="1" operator="beginsWith" text="Missing">
      <formula>LEFT(E70,LEN("Missing"))="Missing"</formula>
    </cfRule>
    <cfRule type="beginsWith" dxfId="431" priority="529" stopIfTrue="1" operator="beginsWith" text="Untested">
      <formula>LEFT(E70,LEN("Untested"))="Untested"</formula>
    </cfRule>
    <cfRule type="notContainsBlanks" dxfId="430" priority="530" stopIfTrue="1">
      <formula>LEN(TRIM(E70))&gt;0</formula>
    </cfRule>
  </conditionalFormatting>
  <conditionalFormatting sqref="A70:A71">
    <cfRule type="beginsWith" dxfId="429" priority="516" stopIfTrue="1" operator="beginsWith" text="Exceptional">
      <formula>LEFT(A70,LEN("Exceptional"))="Exceptional"</formula>
    </cfRule>
    <cfRule type="beginsWith" dxfId="428" priority="517" stopIfTrue="1" operator="beginsWith" text="Professional">
      <formula>LEFT(A70,LEN("Professional"))="Professional"</formula>
    </cfRule>
    <cfRule type="beginsWith" dxfId="427" priority="518" stopIfTrue="1" operator="beginsWith" text="Advanced">
      <formula>LEFT(A70,LEN("Advanced"))="Advanced"</formula>
    </cfRule>
    <cfRule type="beginsWith" dxfId="426" priority="519" stopIfTrue="1" operator="beginsWith" text="Intermediate">
      <formula>LEFT(A70,LEN("Intermediate"))="Intermediate"</formula>
    </cfRule>
    <cfRule type="beginsWith" dxfId="425" priority="520" stopIfTrue="1" operator="beginsWith" text="Basic">
      <formula>LEFT(A70,LEN("Basic"))="Basic"</formula>
    </cfRule>
    <cfRule type="beginsWith" dxfId="424" priority="521" stopIfTrue="1" operator="beginsWith" text="Required">
      <formula>LEFT(A70,LEN("Required"))="Required"</formula>
    </cfRule>
    <cfRule type="notContainsBlanks" dxfId="423" priority="522" stopIfTrue="1">
      <formula>LEN(TRIM(A70))&gt;0</formula>
    </cfRule>
  </conditionalFormatting>
  <conditionalFormatting sqref="E63:F63">
    <cfRule type="beginsWith" dxfId="422" priority="501" stopIfTrue="1" operator="beginsWith" text="Not Applicable">
      <formula>LEFT(E63,LEN("Not Applicable"))="Not Applicable"</formula>
    </cfRule>
    <cfRule type="beginsWith" dxfId="421" priority="502" stopIfTrue="1" operator="beginsWith" text="Waived">
      <formula>LEFT(E63,LEN("Waived"))="Waived"</formula>
    </cfRule>
    <cfRule type="beginsWith" dxfId="420" priority="503" stopIfTrue="1" operator="beginsWith" text="Pre-Passed">
      <formula>LEFT(E63,LEN("Pre-Passed"))="Pre-Passed"</formula>
    </cfRule>
    <cfRule type="beginsWith" dxfId="419" priority="504" stopIfTrue="1" operator="beginsWith" text="Completed">
      <formula>LEFT(E63,LEN("Completed"))="Completed"</formula>
    </cfRule>
    <cfRule type="beginsWith" dxfId="418" priority="505" stopIfTrue="1" operator="beginsWith" text="Partial">
      <formula>LEFT(E63,LEN("Partial"))="Partial"</formula>
    </cfRule>
    <cfRule type="beginsWith" dxfId="417" priority="506" stopIfTrue="1" operator="beginsWith" text="Missing">
      <formula>LEFT(E63,LEN("Missing"))="Missing"</formula>
    </cfRule>
    <cfRule type="beginsWith" dxfId="416" priority="507" stopIfTrue="1" operator="beginsWith" text="Untested">
      <formula>LEFT(E63,LEN("Untested"))="Untested"</formula>
    </cfRule>
    <cfRule type="notContainsBlanks" dxfId="415" priority="508" stopIfTrue="1">
      <formula>LEN(TRIM(E63))&gt;0</formula>
    </cfRule>
  </conditionalFormatting>
  <conditionalFormatting sqref="A63">
    <cfRule type="beginsWith" dxfId="414" priority="494" stopIfTrue="1" operator="beginsWith" text="Exceptional">
      <formula>LEFT(A63,LEN("Exceptional"))="Exceptional"</formula>
    </cfRule>
    <cfRule type="beginsWith" dxfId="413" priority="495" stopIfTrue="1" operator="beginsWith" text="Professional">
      <formula>LEFT(A63,LEN("Professional"))="Professional"</formula>
    </cfRule>
    <cfRule type="beginsWith" dxfId="412" priority="496" stopIfTrue="1" operator="beginsWith" text="Advanced">
      <formula>LEFT(A63,LEN("Advanced"))="Advanced"</formula>
    </cfRule>
    <cfRule type="beginsWith" dxfId="411" priority="497" stopIfTrue="1" operator="beginsWith" text="Intermediate">
      <formula>LEFT(A63,LEN("Intermediate"))="Intermediate"</formula>
    </cfRule>
    <cfRule type="beginsWith" dxfId="410" priority="498" stopIfTrue="1" operator="beginsWith" text="Basic">
      <formula>LEFT(A63,LEN("Basic"))="Basic"</formula>
    </cfRule>
    <cfRule type="beginsWith" dxfId="409" priority="499" stopIfTrue="1" operator="beginsWith" text="Required">
      <formula>LEFT(A63,LEN("Required"))="Required"</formula>
    </cfRule>
    <cfRule type="notContainsBlanks" dxfId="408" priority="500" stopIfTrue="1">
      <formula>LEN(TRIM(A63))&gt;0</formula>
    </cfRule>
  </conditionalFormatting>
  <conditionalFormatting sqref="E61:F62">
    <cfRule type="beginsWith" dxfId="407" priority="486" stopIfTrue="1" operator="beginsWith" text="Not Applicable">
      <formula>LEFT(E61,LEN("Not Applicable"))="Not Applicable"</formula>
    </cfRule>
    <cfRule type="beginsWith" dxfId="406" priority="487" stopIfTrue="1" operator="beginsWith" text="Waived">
      <formula>LEFT(E61,LEN("Waived"))="Waived"</formula>
    </cfRule>
    <cfRule type="beginsWith" dxfId="405" priority="488" stopIfTrue="1" operator="beginsWith" text="Pre-Passed">
      <formula>LEFT(E61,LEN("Pre-Passed"))="Pre-Passed"</formula>
    </cfRule>
    <cfRule type="beginsWith" dxfId="404" priority="489" stopIfTrue="1" operator="beginsWith" text="Completed">
      <formula>LEFT(E61,LEN("Completed"))="Completed"</formula>
    </cfRule>
    <cfRule type="beginsWith" dxfId="403" priority="490" stopIfTrue="1" operator="beginsWith" text="Partial">
      <formula>LEFT(E61,LEN("Partial"))="Partial"</formula>
    </cfRule>
    <cfRule type="beginsWith" dxfId="402" priority="491" stopIfTrue="1" operator="beginsWith" text="Missing">
      <formula>LEFT(E61,LEN("Missing"))="Missing"</formula>
    </cfRule>
    <cfRule type="beginsWith" dxfId="401" priority="492" stopIfTrue="1" operator="beginsWith" text="Untested">
      <formula>LEFT(E61,LEN("Untested"))="Untested"</formula>
    </cfRule>
    <cfRule type="notContainsBlanks" dxfId="400" priority="493" stopIfTrue="1">
      <formula>LEN(TRIM(E61))&gt;0</formula>
    </cfRule>
  </conditionalFormatting>
  <conditionalFormatting sqref="A62">
    <cfRule type="beginsWith" dxfId="399" priority="472" stopIfTrue="1" operator="beginsWith" text="Exceptional">
      <formula>LEFT(A62,LEN("Exceptional"))="Exceptional"</formula>
    </cfRule>
    <cfRule type="beginsWith" dxfId="398" priority="473" stopIfTrue="1" operator="beginsWith" text="Professional">
      <formula>LEFT(A62,LEN("Professional"))="Professional"</formula>
    </cfRule>
    <cfRule type="beginsWith" dxfId="397" priority="474" stopIfTrue="1" operator="beginsWith" text="Advanced">
      <formula>LEFT(A62,LEN("Advanced"))="Advanced"</formula>
    </cfRule>
    <cfRule type="beginsWith" dxfId="396" priority="475" stopIfTrue="1" operator="beginsWith" text="Intermediate">
      <formula>LEFT(A62,LEN("Intermediate"))="Intermediate"</formula>
    </cfRule>
    <cfRule type="beginsWith" dxfId="395" priority="476" stopIfTrue="1" operator="beginsWith" text="Basic">
      <formula>LEFT(A62,LEN("Basic"))="Basic"</formula>
    </cfRule>
    <cfRule type="beginsWith" dxfId="394" priority="477" stopIfTrue="1" operator="beginsWith" text="Required">
      <formula>LEFT(A62,LEN("Required"))="Required"</formula>
    </cfRule>
    <cfRule type="notContainsBlanks" dxfId="393" priority="478" stopIfTrue="1">
      <formula>LEN(TRIM(A62))&gt;0</formula>
    </cfRule>
  </conditionalFormatting>
  <conditionalFormatting sqref="A61">
    <cfRule type="beginsWith" dxfId="392" priority="479" stopIfTrue="1" operator="beginsWith" text="Exceptional">
      <formula>LEFT(A61,LEN("Exceptional"))="Exceptional"</formula>
    </cfRule>
    <cfRule type="beginsWith" dxfId="391" priority="480" stopIfTrue="1" operator="beginsWith" text="Professional">
      <formula>LEFT(A61,LEN("Professional"))="Professional"</formula>
    </cfRule>
    <cfRule type="beginsWith" dxfId="390" priority="481" stopIfTrue="1" operator="beginsWith" text="Advanced">
      <formula>LEFT(A61,LEN("Advanced"))="Advanced"</formula>
    </cfRule>
    <cfRule type="beginsWith" dxfId="389" priority="482" stopIfTrue="1" operator="beginsWith" text="Intermediate">
      <formula>LEFT(A61,LEN("Intermediate"))="Intermediate"</formula>
    </cfRule>
    <cfRule type="beginsWith" dxfId="388" priority="483" stopIfTrue="1" operator="beginsWith" text="Basic">
      <formula>LEFT(A61,LEN("Basic"))="Basic"</formula>
    </cfRule>
    <cfRule type="beginsWith" dxfId="387" priority="484" stopIfTrue="1" operator="beginsWith" text="Required">
      <formula>LEFT(A61,LEN("Required"))="Required"</formula>
    </cfRule>
    <cfRule type="notContainsBlanks" dxfId="386" priority="485" stopIfTrue="1">
      <formula>LEN(TRIM(A61))&gt;0</formula>
    </cfRule>
  </conditionalFormatting>
  <conditionalFormatting sqref="E59:F60">
    <cfRule type="beginsWith" dxfId="385" priority="464" stopIfTrue="1" operator="beginsWith" text="Not Applicable">
      <formula>LEFT(E59,LEN("Not Applicable"))="Not Applicable"</formula>
    </cfRule>
    <cfRule type="beginsWith" dxfId="384" priority="465" stopIfTrue="1" operator="beginsWith" text="Waived">
      <formula>LEFT(E59,LEN("Waived"))="Waived"</formula>
    </cfRule>
    <cfRule type="beginsWith" dxfId="383" priority="466" stopIfTrue="1" operator="beginsWith" text="Pre-Passed">
      <formula>LEFT(E59,LEN("Pre-Passed"))="Pre-Passed"</formula>
    </cfRule>
    <cfRule type="beginsWith" dxfId="382" priority="467" stopIfTrue="1" operator="beginsWith" text="Completed">
      <formula>LEFT(E59,LEN("Completed"))="Completed"</formula>
    </cfRule>
    <cfRule type="beginsWith" dxfId="381" priority="468" stopIfTrue="1" operator="beginsWith" text="Partial">
      <formula>LEFT(E59,LEN("Partial"))="Partial"</formula>
    </cfRule>
    <cfRule type="beginsWith" dxfId="380" priority="469" stopIfTrue="1" operator="beginsWith" text="Missing">
      <formula>LEFT(E59,LEN("Missing"))="Missing"</formula>
    </cfRule>
    <cfRule type="beginsWith" dxfId="379" priority="470" stopIfTrue="1" operator="beginsWith" text="Untested">
      <formula>LEFT(E59,LEN("Untested"))="Untested"</formula>
    </cfRule>
    <cfRule type="notContainsBlanks" dxfId="378" priority="471" stopIfTrue="1">
      <formula>LEN(TRIM(E59))&gt;0</formula>
    </cfRule>
  </conditionalFormatting>
  <conditionalFormatting sqref="A60">
    <cfRule type="beginsWith" dxfId="377" priority="450" stopIfTrue="1" operator="beginsWith" text="Exceptional">
      <formula>LEFT(A60,LEN("Exceptional"))="Exceptional"</formula>
    </cfRule>
    <cfRule type="beginsWith" dxfId="376" priority="451" stopIfTrue="1" operator="beginsWith" text="Professional">
      <formula>LEFT(A60,LEN("Professional"))="Professional"</formula>
    </cfRule>
    <cfRule type="beginsWith" dxfId="375" priority="452" stopIfTrue="1" operator="beginsWith" text="Advanced">
      <formula>LEFT(A60,LEN("Advanced"))="Advanced"</formula>
    </cfRule>
    <cfRule type="beginsWith" dxfId="374" priority="453" stopIfTrue="1" operator="beginsWith" text="Intermediate">
      <formula>LEFT(A60,LEN("Intermediate"))="Intermediate"</formula>
    </cfRule>
    <cfRule type="beginsWith" dxfId="373" priority="454" stopIfTrue="1" operator="beginsWith" text="Basic">
      <formula>LEFT(A60,LEN("Basic"))="Basic"</formula>
    </cfRule>
    <cfRule type="beginsWith" dxfId="372" priority="455" stopIfTrue="1" operator="beginsWith" text="Required">
      <formula>LEFT(A60,LEN("Required"))="Required"</formula>
    </cfRule>
    <cfRule type="notContainsBlanks" dxfId="371" priority="456" stopIfTrue="1">
      <formula>LEN(TRIM(A60))&gt;0</formula>
    </cfRule>
  </conditionalFormatting>
  <conditionalFormatting sqref="A59">
    <cfRule type="beginsWith" dxfId="370" priority="457" stopIfTrue="1" operator="beginsWith" text="Exceptional">
      <formula>LEFT(A59,LEN("Exceptional"))="Exceptional"</formula>
    </cfRule>
    <cfRule type="beginsWith" dxfId="369" priority="458" stopIfTrue="1" operator="beginsWith" text="Professional">
      <formula>LEFT(A59,LEN("Professional"))="Professional"</formula>
    </cfRule>
    <cfRule type="beginsWith" dxfId="368" priority="459" stopIfTrue="1" operator="beginsWith" text="Advanced">
      <formula>LEFT(A59,LEN("Advanced"))="Advanced"</formula>
    </cfRule>
    <cfRule type="beginsWith" dxfId="367" priority="460" stopIfTrue="1" operator="beginsWith" text="Intermediate">
      <formula>LEFT(A59,LEN("Intermediate"))="Intermediate"</formula>
    </cfRule>
    <cfRule type="beginsWith" dxfId="366" priority="461" stopIfTrue="1" operator="beginsWith" text="Basic">
      <formula>LEFT(A59,LEN("Basic"))="Basic"</formula>
    </cfRule>
    <cfRule type="beginsWith" dxfId="365" priority="462" stopIfTrue="1" operator="beginsWith" text="Required">
      <formula>LEFT(A59,LEN("Required"))="Required"</formula>
    </cfRule>
    <cfRule type="notContainsBlanks" dxfId="364" priority="463" stopIfTrue="1">
      <formula>LEN(TRIM(A59))&gt;0</formula>
    </cfRule>
  </conditionalFormatting>
  <conditionalFormatting sqref="F63">
    <cfRule type="beginsWith" dxfId="363" priority="442" stopIfTrue="1" operator="beginsWith" text="Not Applicable">
      <formula>LEFT(F63,LEN("Not Applicable"))="Not Applicable"</formula>
    </cfRule>
    <cfRule type="beginsWith" dxfId="362" priority="443" stopIfTrue="1" operator="beginsWith" text="Waived">
      <formula>LEFT(F63,LEN("Waived"))="Waived"</formula>
    </cfRule>
    <cfRule type="beginsWith" dxfId="361" priority="444" stopIfTrue="1" operator="beginsWith" text="Pre-Passed">
      <formula>LEFT(F63,LEN("Pre-Passed"))="Pre-Passed"</formula>
    </cfRule>
    <cfRule type="beginsWith" dxfId="360" priority="445" stopIfTrue="1" operator="beginsWith" text="Completed">
      <formula>LEFT(F63,LEN("Completed"))="Completed"</formula>
    </cfRule>
    <cfRule type="beginsWith" dxfId="359" priority="446" stopIfTrue="1" operator="beginsWith" text="Partial">
      <formula>LEFT(F63,LEN("Partial"))="Partial"</formula>
    </cfRule>
    <cfRule type="beginsWith" dxfId="358" priority="447" stopIfTrue="1" operator="beginsWith" text="Missing">
      <formula>LEFT(F63,LEN("Missing"))="Missing"</formula>
    </cfRule>
    <cfRule type="beginsWith" dxfId="357" priority="448" stopIfTrue="1" operator="beginsWith" text="Untested">
      <formula>LEFT(F63,LEN("Untested"))="Untested"</formula>
    </cfRule>
    <cfRule type="notContainsBlanks" dxfId="356" priority="449" stopIfTrue="1">
      <formula>LEN(TRIM(F63))&gt;0</formula>
    </cfRule>
  </conditionalFormatting>
  <conditionalFormatting sqref="E63">
    <cfRule type="beginsWith" dxfId="355" priority="434" stopIfTrue="1" operator="beginsWith" text="Not Applicable">
      <formula>LEFT(E63,LEN("Not Applicable"))="Not Applicable"</formula>
    </cfRule>
    <cfRule type="beginsWith" dxfId="354" priority="435" stopIfTrue="1" operator="beginsWith" text="Waived">
      <formula>LEFT(E63,LEN("Waived"))="Waived"</formula>
    </cfRule>
    <cfRule type="beginsWith" dxfId="353" priority="436" stopIfTrue="1" operator="beginsWith" text="Pre-Passed">
      <formula>LEFT(E63,LEN("Pre-Passed"))="Pre-Passed"</formula>
    </cfRule>
    <cfRule type="beginsWith" dxfId="352" priority="437" stopIfTrue="1" operator="beginsWith" text="Completed">
      <formula>LEFT(E63,LEN("Completed"))="Completed"</formula>
    </cfRule>
    <cfRule type="beginsWith" dxfId="351" priority="438" stopIfTrue="1" operator="beginsWith" text="Partial">
      <formula>LEFT(E63,LEN("Partial"))="Partial"</formula>
    </cfRule>
    <cfRule type="beginsWith" dxfId="350" priority="439" stopIfTrue="1" operator="beginsWith" text="Missing">
      <formula>LEFT(E63,LEN("Missing"))="Missing"</formula>
    </cfRule>
    <cfRule type="beginsWith" dxfId="349" priority="440" stopIfTrue="1" operator="beginsWith" text="Untested">
      <formula>LEFT(E63,LEN("Untested"))="Untested"</formula>
    </cfRule>
    <cfRule type="notContainsBlanks" dxfId="348" priority="441" stopIfTrue="1">
      <formula>LEN(TRIM(E63))&gt;0</formula>
    </cfRule>
  </conditionalFormatting>
  <conditionalFormatting sqref="E60:F62">
    <cfRule type="beginsWith" dxfId="347" priority="426" stopIfTrue="1" operator="beginsWith" text="Not Applicable">
      <formula>LEFT(E60,LEN("Not Applicable"))="Not Applicable"</formula>
    </cfRule>
    <cfRule type="beginsWith" dxfId="346" priority="427" stopIfTrue="1" operator="beginsWith" text="Waived">
      <formula>LEFT(E60,LEN("Waived"))="Waived"</formula>
    </cfRule>
    <cfRule type="beginsWith" dxfId="345" priority="428" stopIfTrue="1" operator="beginsWith" text="Pre-Passed">
      <formula>LEFT(E60,LEN("Pre-Passed"))="Pre-Passed"</formula>
    </cfRule>
    <cfRule type="beginsWith" dxfId="344" priority="429" stopIfTrue="1" operator="beginsWith" text="Completed">
      <formula>LEFT(E60,LEN("Completed"))="Completed"</formula>
    </cfRule>
    <cfRule type="beginsWith" dxfId="343" priority="430" stopIfTrue="1" operator="beginsWith" text="Partial">
      <formula>LEFT(E60,LEN("Partial"))="Partial"</formula>
    </cfRule>
    <cfRule type="beginsWith" dxfId="342" priority="431" stopIfTrue="1" operator="beginsWith" text="Missing">
      <formula>LEFT(E60,LEN("Missing"))="Missing"</formula>
    </cfRule>
    <cfRule type="beginsWith" dxfId="341" priority="432" stopIfTrue="1" operator="beginsWith" text="Untested">
      <formula>LEFT(E60,LEN("Untested"))="Untested"</formula>
    </cfRule>
    <cfRule type="notContainsBlanks" dxfId="340" priority="433" stopIfTrue="1">
      <formula>LEN(TRIM(E60))&gt;0</formula>
    </cfRule>
  </conditionalFormatting>
  <conditionalFormatting sqref="F59">
    <cfRule type="beginsWith" dxfId="339" priority="418" stopIfTrue="1" operator="beginsWith" text="Not Applicable">
      <formula>LEFT(F59,LEN("Not Applicable"))="Not Applicable"</formula>
    </cfRule>
    <cfRule type="beginsWith" dxfId="338" priority="419" stopIfTrue="1" operator="beginsWith" text="Waived">
      <formula>LEFT(F59,LEN("Waived"))="Waived"</formula>
    </cfRule>
    <cfRule type="beginsWith" dxfId="337" priority="420" stopIfTrue="1" operator="beginsWith" text="Pre-Passed">
      <formula>LEFT(F59,LEN("Pre-Passed"))="Pre-Passed"</formula>
    </cfRule>
    <cfRule type="beginsWith" dxfId="336" priority="421" stopIfTrue="1" operator="beginsWith" text="Completed">
      <formula>LEFT(F59,LEN("Completed"))="Completed"</formula>
    </cfRule>
    <cfRule type="beginsWith" dxfId="335" priority="422" stopIfTrue="1" operator="beginsWith" text="Partial">
      <formula>LEFT(F59,LEN("Partial"))="Partial"</formula>
    </cfRule>
    <cfRule type="beginsWith" dxfId="334" priority="423" stopIfTrue="1" operator="beginsWith" text="Missing">
      <formula>LEFT(F59,LEN("Missing"))="Missing"</formula>
    </cfRule>
    <cfRule type="beginsWith" dxfId="333" priority="424" stopIfTrue="1" operator="beginsWith" text="Untested">
      <formula>LEFT(F59,LEN("Untested"))="Untested"</formula>
    </cfRule>
    <cfRule type="notContainsBlanks" dxfId="332" priority="425" stopIfTrue="1">
      <formula>LEN(TRIM(F59))&gt;0</formula>
    </cfRule>
  </conditionalFormatting>
  <conditionalFormatting sqref="E59">
    <cfRule type="beginsWith" dxfId="331" priority="410" stopIfTrue="1" operator="beginsWith" text="Not Applicable">
      <formula>LEFT(E59,LEN("Not Applicable"))="Not Applicable"</formula>
    </cfRule>
    <cfRule type="beginsWith" dxfId="330" priority="411" stopIfTrue="1" operator="beginsWith" text="Waived">
      <formula>LEFT(E59,LEN("Waived"))="Waived"</formula>
    </cfRule>
    <cfRule type="beginsWith" dxfId="329" priority="412" stopIfTrue="1" operator="beginsWith" text="Pre-Passed">
      <formula>LEFT(E59,LEN("Pre-Passed"))="Pre-Passed"</formula>
    </cfRule>
    <cfRule type="beginsWith" dxfId="328" priority="413" stopIfTrue="1" operator="beginsWith" text="Completed">
      <formula>LEFT(E59,LEN("Completed"))="Completed"</formula>
    </cfRule>
    <cfRule type="beginsWith" dxfId="327" priority="414" stopIfTrue="1" operator="beginsWith" text="Partial">
      <formula>LEFT(E59,LEN("Partial"))="Partial"</formula>
    </cfRule>
    <cfRule type="beginsWith" dxfId="326" priority="415" stopIfTrue="1" operator="beginsWith" text="Missing">
      <formula>LEFT(E59,LEN("Missing"))="Missing"</formula>
    </cfRule>
    <cfRule type="beginsWith" dxfId="325" priority="416" stopIfTrue="1" operator="beginsWith" text="Untested">
      <formula>LEFT(E59,LEN("Untested"))="Untested"</formula>
    </cfRule>
    <cfRule type="notContainsBlanks" dxfId="324" priority="417" stopIfTrue="1">
      <formula>LEN(TRIM(E59))&gt;0</formula>
    </cfRule>
  </conditionalFormatting>
  <conditionalFormatting sqref="A63">
    <cfRule type="beginsWith" dxfId="323" priority="375" stopIfTrue="1" operator="beginsWith" text="Exceptional">
      <formula>LEFT(A63,LEN("Exceptional"))="Exceptional"</formula>
    </cfRule>
    <cfRule type="beginsWith" dxfId="322" priority="376" stopIfTrue="1" operator="beginsWith" text="Professional">
      <formula>LEFT(A63,LEN("Professional"))="Professional"</formula>
    </cfRule>
    <cfRule type="beginsWith" dxfId="321" priority="377" stopIfTrue="1" operator="beginsWith" text="Advanced">
      <formula>LEFT(A63,LEN("Advanced"))="Advanced"</formula>
    </cfRule>
    <cfRule type="beginsWith" dxfId="320" priority="378" stopIfTrue="1" operator="beginsWith" text="Intermediate">
      <formula>LEFT(A63,LEN("Intermediate"))="Intermediate"</formula>
    </cfRule>
    <cfRule type="beginsWith" dxfId="319" priority="379" stopIfTrue="1" operator="beginsWith" text="Basic">
      <formula>LEFT(A63,LEN("Basic"))="Basic"</formula>
    </cfRule>
    <cfRule type="beginsWith" dxfId="318" priority="380" stopIfTrue="1" operator="beginsWith" text="Required">
      <formula>LEFT(A63,LEN("Required"))="Required"</formula>
    </cfRule>
    <cfRule type="notContainsBlanks" dxfId="317" priority="381" stopIfTrue="1">
      <formula>LEN(TRIM(A63))&gt;0</formula>
    </cfRule>
  </conditionalFormatting>
  <conditionalFormatting sqref="A60">
    <cfRule type="beginsWith" dxfId="316" priority="403" stopIfTrue="1" operator="beginsWith" text="Exceptional">
      <formula>LEFT(A60,LEN("Exceptional"))="Exceptional"</formula>
    </cfRule>
    <cfRule type="beginsWith" dxfId="315" priority="404" stopIfTrue="1" operator="beginsWith" text="Professional">
      <formula>LEFT(A60,LEN("Professional"))="Professional"</formula>
    </cfRule>
    <cfRule type="beginsWith" dxfId="314" priority="405" stopIfTrue="1" operator="beginsWith" text="Advanced">
      <formula>LEFT(A60,LEN("Advanced"))="Advanced"</formula>
    </cfRule>
    <cfRule type="beginsWith" dxfId="313" priority="406" stopIfTrue="1" operator="beginsWith" text="Intermediate">
      <formula>LEFT(A60,LEN("Intermediate"))="Intermediate"</formula>
    </cfRule>
    <cfRule type="beginsWith" dxfId="312" priority="407" stopIfTrue="1" operator="beginsWith" text="Basic">
      <formula>LEFT(A60,LEN("Basic"))="Basic"</formula>
    </cfRule>
    <cfRule type="beginsWith" dxfId="311" priority="408" stopIfTrue="1" operator="beginsWith" text="Required">
      <formula>LEFT(A60,LEN("Required"))="Required"</formula>
    </cfRule>
    <cfRule type="notContainsBlanks" dxfId="310" priority="409" stopIfTrue="1">
      <formula>LEN(TRIM(A60))&gt;0</formula>
    </cfRule>
  </conditionalFormatting>
  <conditionalFormatting sqref="A62">
    <cfRule type="beginsWith" dxfId="309" priority="396" stopIfTrue="1" operator="beginsWith" text="Exceptional">
      <formula>LEFT(A62,LEN("Exceptional"))="Exceptional"</formula>
    </cfRule>
    <cfRule type="beginsWith" dxfId="308" priority="397" stopIfTrue="1" operator="beginsWith" text="Professional">
      <formula>LEFT(A62,LEN("Professional"))="Professional"</formula>
    </cfRule>
    <cfRule type="beginsWith" dxfId="307" priority="398" stopIfTrue="1" operator="beginsWith" text="Advanced">
      <formula>LEFT(A62,LEN("Advanced"))="Advanced"</formula>
    </cfRule>
    <cfRule type="beginsWith" dxfId="306" priority="399" stopIfTrue="1" operator="beginsWith" text="Intermediate">
      <formula>LEFT(A62,LEN("Intermediate"))="Intermediate"</formula>
    </cfRule>
    <cfRule type="beginsWith" dxfId="305" priority="400" stopIfTrue="1" operator="beginsWith" text="Basic">
      <formula>LEFT(A62,LEN("Basic"))="Basic"</formula>
    </cfRule>
    <cfRule type="beginsWith" dxfId="304" priority="401" stopIfTrue="1" operator="beginsWith" text="Required">
      <formula>LEFT(A62,LEN("Required"))="Required"</formula>
    </cfRule>
    <cfRule type="notContainsBlanks" dxfId="303" priority="402" stopIfTrue="1">
      <formula>LEN(TRIM(A62))&gt;0</formula>
    </cfRule>
  </conditionalFormatting>
  <conditionalFormatting sqref="A59">
    <cfRule type="beginsWith" dxfId="302" priority="389" stopIfTrue="1" operator="beginsWith" text="Exceptional">
      <formula>LEFT(A59,LEN("Exceptional"))="Exceptional"</formula>
    </cfRule>
    <cfRule type="beginsWith" dxfId="301" priority="390" stopIfTrue="1" operator="beginsWith" text="Professional">
      <formula>LEFT(A59,LEN("Professional"))="Professional"</formula>
    </cfRule>
    <cfRule type="beginsWith" dxfId="300" priority="391" stopIfTrue="1" operator="beginsWith" text="Advanced">
      <formula>LEFT(A59,LEN("Advanced"))="Advanced"</formula>
    </cfRule>
    <cfRule type="beginsWith" dxfId="299" priority="392" stopIfTrue="1" operator="beginsWith" text="Intermediate">
      <formula>LEFT(A59,LEN("Intermediate"))="Intermediate"</formula>
    </cfRule>
    <cfRule type="beginsWith" dxfId="298" priority="393" stopIfTrue="1" operator="beginsWith" text="Basic">
      <formula>LEFT(A59,LEN("Basic"))="Basic"</formula>
    </cfRule>
    <cfRule type="beginsWith" dxfId="297" priority="394" stopIfTrue="1" operator="beginsWith" text="Required">
      <formula>LEFT(A59,LEN("Required"))="Required"</formula>
    </cfRule>
    <cfRule type="notContainsBlanks" dxfId="296" priority="395" stopIfTrue="1">
      <formula>LEN(TRIM(A59))&gt;0</formula>
    </cfRule>
  </conditionalFormatting>
  <conditionalFormatting sqref="A61">
    <cfRule type="beginsWith" dxfId="295" priority="382" stopIfTrue="1" operator="beginsWith" text="Exceptional">
      <formula>LEFT(A61,LEN("Exceptional"))="Exceptional"</formula>
    </cfRule>
    <cfRule type="beginsWith" dxfId="294" priority="383" stopIfTrue="1" operator="beginsWith" text="Professional">
      <formula>LEFT(A61,LEN("Professional"))="Professional"</formula>
    </cfRule>
    <cfRule type="beginsWith" dxfId="293" priority="384" stopIfTrue="1" operator="beginsWith" text="Advanced">
      <formula>LEFT(A61,LEN("Advanced"))="Advanced"</formula>
    </cfRule>
    <cfRule type="beginsWith" dxfId="292" priority="385" stopIfTrue="1" operator="beginsWith" text="Intermediate">
      <formula>LEFT(A61,LEN("Intermediate"))="Intermediate"</formula>
    </cfRule>
    <cfRule type="beginsWith" dxfId="291" priority="386" stopIfTrue="1" operator="beginsWith" text="Basic">
      <formula>LEFT(A61,LEN("Basic"))="Basic"</formula>
    </cfRule>
    <cfRule type="beginsWith" dxfId="290" priority="387" stopIfTrue="1" operator="beginsWith" text="Required">
      <formula>LEFT(A61,LEN("Required"))="Required"</formula>
    </cfRule>
    <cfRule type="notContainsBlanks" dxfId="289" priority="388" stopIfTrue="1">
      <formula>LEN(TRIM(A61))&gt;0</formula>
    </cfRule>
  </conditionalFormatting>
  <conditionalFormatting sqref="E87:F87">
    <cfRule type="beginsWith" dxfId="288" priority="795" stopIfTrue="1" operator="beginsWith" text="Not Applicable">
      <formula>LEFT(E80,LEN("Not Applicable"))="Not Applicable"</formula>
    </cfRule>
    <cfRule type="beginsWith" dxfId="287" priority="796" stopIfTrue="1" operator="beginsWith" text="Waived">
      <formula>LEFT(E80,LEN("Waived"))="Waived"</formula>
    </cfRule>
    <cfRule type="beginsWith" dxfId="286" priority="797" stopIfTrue="1" operator="beginsWith" text="Pre-Passed">
      <formula>LEFT(E80,LEN("Pre-Passed"))="Pre-Passed"</formula>
    </cfRule>
    <cfRule type="beginsWith" dxfId="285" priority="798" stopIfTrue="1" operator="beginsWith" text="Completed">
      <formula>LEFT(E80,LEN("Completed"))="Completed"</formula>
    </cfRule>
    <cfRule type="beginsWith" dxfId="284" priority="799" stopIfTrue="1" operator="beginsWith" text="Partial">
      <formula>LEFT(E80,LEN("Partial"))="Partial"</formula>
    </cfRule>
    <cfRule type="beginsWith" dxfId="283" priority="800" stopIfTrue="1" operator="beginsWith" text="Missing">
      <formula>LEFT(E80,LEN("Missing"))="Missing"</formula>
    </cfRule>
    <cfRule type="beginsWith" dxfId="282" priority="801" stopIfTrue="1" operator="beginsWith" text="Untested">
      <formula>LEFT(E80,LEN("Untested"))="Untested"</formula>
    </cfRule>
    <cfRule type="notContainsBlanks" dxfId="281" priority="802" stopIfTrue="1">
      <formula>LEN(TRIM(E80))&gt;0</formula>
    </cfRule>
  </conditionalFormatting>
  <conditionalFormatting sqref="A67">
    <cfRule type="beginsWith" dxfId="280" priority="368" stopIfTrue="1" operator="beginsWith" text="Exceptional">
      <formula>LEFT(A67,LEN("Exceptional"))="Exceptional"</formula>
    </cfRule>
    <cfRule type="beginsWith" dxfId="279" priority="369" stopIfTrue="1" operator="beginsWith" text="Professional">
      <formula>LEFT(A67,LEN("Professional"))="Professional"</formula>
    </cfRule>
    <cfRule type="beginsWith" dxfId="278" priority="370" stopIfTrue="1" operator="beginsWith" text="Advanced">
      <formula>LEFT(A67,LEN("Advanced"))="Advanced"</formula>
    </cfRule>
    <cfRule type="beginsWith" dxfId="277" priority="371" stopIfTrue="1" operator="beginsWith" text="Intermediate">
      <formula>LEFT(A67,LEN("Intermediate"))="Intermediate"</formula>
    </cfRule>
    <cfRule type="beginsWith" dxfId="276" priority="372" stopIfTrue="1" operator="beginsWith" text="Basic">
      <formula>LEFT(A67,LEN("Basic"))="Basic"</formula>
    </cfRule>
    <cfRule type="beginsWith" dxfId="275" priority="373" stopIfTrue="1" operator="beginsWith" text="Required">
      <formula>LEFT(A67,LEN("Required"))="Required"</formula>
    </cfRule>
    <cfRule type="notContainsBlanks" dxfId="274" priority="374" stopIfTrue="1">
      <formula>LEN(TRIM(A67))&gt;0</formula>
    </cfRule>
  </conditionalFormatting>
  <conditionalFormatting sqref="A67">
    <cfRule type="beginsWith" dxfId="273" priority="361" stopIfTrue="1" operator="beginsWith" text="Exceptional">
      <formula>LEFT(A67,LEN("Exceptional"))="Exceptional"</formula>
    </cfRule>
    <cfRule type="beginsWith" dxfId="272" priority="362" stopIfTrue="1" operator="beginsWith" text="Professional">
      <formula>LEFT(A67,LEN("Professional"))="Professional"</formula>
    </cfRule>
    <cfRule type="beginsWith" dxfId="271" priority="363" stopIfTrue="1" operator="beginsWith" text="Advanced">
      <formula>LEFT(A67,LEN("Advanced"))="Advanced"</formula>
    </cfRule>
    <cfRule type="beginsWith" dxfId="270" priority="364" stopIfTrue="1" operator="beginsWith" text="Intermediate">
      <formula>LEFT(A67,LEN("Intermediate"))="Intermediate"</formula>
    </cfRule>
    <cfRule type="beginsWith" dxfId="269" priority="365" stopIfTrue="1" operator="beginsWith" text="Basic">
      <formula>LEFT(A67,LEN("Basic"))="Basic"</formula>
    </cfRule>
    <cfRule type="beginsWith" dxfId="268" priority="366" stopIfTrue="1" operator="beginsWith" text="Required">
      <formula>LEFT(A67,LEN("Required"))="Required"</formula>
    </cfRule>
    <cfRule type="notContainsBlanks" dxfId="267" priority="367" stopIfTrue="1">
      <formula>LEN(TRIM(A67))&gt;0</formula>
    </cfRule>
  </conditionalFormatting>
  <conditionalFormatting sqref="A68">
    <cfRule type="beginsWith" dxfId="266" priority="354" stopIfTrue="1" operator="beginsWith" text="Exceptional">
      <formula>LEFT(A68,LEN("Exceptional"))="Exceptional"</formula>
    </cfRule>
    <cfRule type="beginsWith" dxfId="265" priority="355" stopIfTrue="1" operator="beginsWith" text="Professional">
      <formula>LEFT(A68,LEN("Professional"))="Professional"</formula>
    </cfRule>
    <cfRule type="beginsWith" dxfId="264" priority="356" stopIfTrue="1" operator="beginsWith" text="Advanced">
      <formula>LEFT(A68,LEN("Advanced"))="Advanced"</formula>
    </cfRule>
    <cfRule type="beginsWith" dxfId="263" priority="357" stopIfTrue="1" operator="beginsWith" text="Intermediate">
      <formula>LEFT(A68,LEN("Intermediate"))="Intermediate"</formula>
    </cfRule>
    <cfRule type="beginsWith" dxfId="262" priority="358" stopIfTrue="1" operator="beginsWith" text="Basic">
      <formula>LEFT(A68,LEN("Basic"))="Basic"</formula>
    </cfRule>
    <cfRule type="beginsWith" dxfId="261" priority="359" stopIfTrue="1" operator="beginsWith" text="Required">
      <formula>LEFT(A68,LEN("Required"))="Required"</formula>
    </cfRule>
    <cfRule type="notContainsBlanks" dxfId="260" priority="360" stopIfTrue="1">
      <formula>LEN(TRIM(A68))&gt;0</formula>
    </cfRule>
  </conditionalFormatting>
  <conditionalFormatting sqref="A68">
    <cfRule type="beginsWith" dxfId="259" priority="347" stopIfTrue="1" operator="beginsWith" text="Exceptional">
      <formula>LEFT(A68,LEN("Exceptional"))="Exceptional"</formula>
    </cfRule>
    <cfRule type="beginsWith" dxfId="258" priority="348" stopIfTrue="1" operator="beginsWith" text="Professional">
      <formula>LEFT(A68,LEN("Professional"))="Professional"</formula>
    </cfRule>
    <cfRule type="beginsWith" dxfId="257" priority="349" stopIfTrue="1" operator="beginsWith" text="Advanced">
      <formula>LEFT(A68,LEN("Advanced"))="Advanced"</formula>
    </cfRule>
    <cfRule type="beginsWith" dxfId="256" priority="350" stopIfTrue="1" operator="beginsWith" text="Intermediate">
      <formula>LEFT(A68,LEN("Intermediate"))="Intermediate"</formula>
    </cfRule>
    <cfRule type="beginsWith" dxfId="255" priority="351" stopIfTrue="1" operator="beginsWith" text="Basic">
      <formula>LEFT(A68,LEN("Basic"))="Basic"</formula>
    </cfRule>
    <cfRule type="beginsWith" dxfId="254" priority="352" stopIfTrue="1" operator="beginsWith" text="Required">
      <formula>LEFT(A68,LEN("Required"))="Required"</formula>
    </cfRule>
    <cfRule type="notContainsBlanks" dxfId="253" priority="353" stopIfTrue="1">
      <formula>LEN(TRIM(A68))&gt;0</formula>
    </cfRule>
  </conditionalFormatting>
  <conditionalFormatting sqref="A84">
    <cfRule type="beginsWith" dxfId="252" priority="340" stopIfTrue="1" operator="beginsWith" text="Exceptional">
      <formula>LEFT(A84,LEN("Exceptional"))="Exceptional"</formula>
    </cfRule>
    <cfRule type="beginsWith" dxfId="251" priority="341" stopIfTrue="1" operator="beginsWith" text="Professional">
      <formula>LEFT(A84,LEN("Professional"))="Professional"</formula>
    </cfRule>
    <cfRule type="beginsWith" dxfId="250" priority="342" stopIfTrue="1" operator="beginsWith" text="Advanced">
      <formula>LEFT(A84,LEN("Advanced"))="Advanced"</formula>
    </cfRule>
    <cfRule type="beginsWith" dxfId="249" priority="343" stopIfTrue="1" operator="beginsWith" text="Intermediate">
      <formula>LEFT(A84,LEN("Intermediate"))="Intermediate"</formula>
    </cfRule>
    <cfRule type="beginsWith" dxfId="248" priority="344" stopIfTrue="1" operator="beginsWith" text="Basic">
      <formula>LEFT(A84,LEN("Basic"))="Basic"</formula>
    </cfRule>
    <cfRule type="beginsWith" dxfId="247" priority="345" stopIfTrue="1" operator="beginsWith" text="Required">
      <formula>LEFT(A84,LEN("Required"))="Required"</formula>
    </cfRule>
    <cfRule type="notContainsBlanks" dxfId="246" priority="346" stopIfTrue="1">
      <formula>LEN(TRIM(A84))&gt;0</formula>
    </cfRule>
  </conditionalFormatting>
  <conditionalFormatting sqref="F89">
    <cfRule type="beginsWith" dxfId="245" priority="316" stopIfTrue="1" operator="beginsWith" text="Not Applicable">
      <formula>LEFT(F89,LEN("Not Applicable"))="Not Applicable"</formula>
    </cfRule>
    <cfRule type="beginsWith" dxfId="244" priority="317" stopIfTrue="1" operator="beginsWith" text="Waived">
      <formula>LEFT(F89,LEN("Waived"))="Waived"</formula>
    </cfRule>
    <cfRule type="beginsWith" dxfId="243" priority="318" stopIfTrue="1" operator="beginsWith" text="Pre-Passed">
      <formula>LEFT(F89,LEN("Pre-Passed"))="Pre-Passed"</formula>
    </cfRule>
    <cfRule type="beginsWith" dxfId="242" priority="319" stopIfTrue="1" operator="beginsWith" text="Completed">
      <formula>LEFT(F89,LEN("Completed"))="Completed"</formula>
    </cfRule>
    <cfRule type="beginsWith" dxfId="241" priority="320" stopIfTrue="1" operator="beginsWith" text="Partial">
      <formula>LEFT(F89,LEN("Partial"))="Partial"</formula>
    </cfRule>
    <cfRule type="beginsWith" dxfId="240" priority="321" stopIfTrue="1" operator="beginsWith" text="Missing">
      <formula>LEFT(F89,LEN("Missing"))="Missing"</formula>
    </cfRule>
    <cfRule type="beginsWith" dxfId="239" priority="322" stopIfTrue="1" operator="beginsWith" text="Untested">
      <formula>LEFT(F89,LEN("Untested"))="Untested"</formula>
    </cfRule>
    <cfRule type="notContainsBlanks" dxfId="238" priority="323" stopIfTrue="1">
      <formula>LEN(TRIM(F89))&gt;0</formula>
    </cfRule>
  </conditionalFormatting>
  <conditionalFormatting sqref="E89">
    <cfRule type="beginsWith" dxfId="237" priority="324" stopIfTrue="1" operator="beginsWith" text="Not Applicable">
      <formula>LEFT(E89,LEN("Not Applicable"))="Not Applicable"</formula>
    </cfRule>
    <cfRule type="beginsWith" dxfId="236" priority="325" stopIfTrue="1" operator="beginsWith" text="Waived">
      <formula>LEFT(E89,LEN("Waived"))="Waived"</formula>
    </cfRule>
    <cfRule type="beginsWith" dxfId="235" priority="326" stopIfTrue="1" operator="beginsWith" text="Pre-Passed">
      <formula>LEFT(E89,LEN("Pre-Passed"))="Pre-Passed"</formula>
    </cfRule>
    <cfRule type="beginsWith" dxfId="234" priority="327" stopIfTrue="1" operator="beginsWith" text="Completed">
      <formula>LEFT(E89,LEN("Completed"))="Completed"</formula>
    </cfRule>
    <cfRule type="beginsWith" dxfId="233" priority="328" stopIfTrue="1" operator="beginsWith" text="Partial">
      <formula>LEFT(E89,LEN("Partial"))="Partial"</formula>
    </cfRule>
    <cfRule type="beginsWith" dxfId="232" priority="329" stopIfTrue="1" operator="beginsWith" text="Missing">
      <formula>LEFT(E89,LEN("Missing"))="Missing"</formula>
    </cfRule>
    <cfRule type="beginsWith" dxfId="231" priority="330" stopIfTrue="1" operator="beginsWith" text="Untested">
      <formula>LEFT(E89,LEN("Untested"))="Untested"</formula>
    </cfRule>
    <cfRule type="notContainsBlanks" dxfId="230" priority="331" stopIfTrue="1">
      <formula>LEN(TRIM(E89))&gt;0</formula>
    </cfRule>
  </conditionalFormatting>
  <conditionalFormatting sqref="A91">
    <cfRule type="beginsWith" dxfId="229" priority="309" stopIfTrue="1" operator="beginsWith" text="Exceptional">
      <formula>LEFT(A91,LEN("Exceptional"))="Exceptional"</formula>
    </cfRule>
    <cfRule type="beginsWith" dxfId="228" priority="310" stopIfTrue="1" operator="beginsWith" text="Professional">
      <formula>LEFT(A91,LEN("Professional"))="Professional"</formula>
    </cfRule>
    <cfRule type="beginsWith" dxfId="227" priority="311" stopIfTrue="1" operator="beginsWith" text="Advanced">
      <formula>LEFT(A91,LEN("Advanced"))="Advanced"</formula>
    </cfRule>
    <cfRule type="beginsWith" dxfId="226" priority="312" stopIfTrue="1" operator="beginsWith" text="Intermediate">
      <formula>LEFT(A91,LEN("Intermediate"))="Intermediate"</formula>
    </cfRule>
    <cfRule type="beginsWith" dxfId="225" priority="313" stopIfTrue="1" operator="beginsWith" text="Basic">
      <formula>LEFT(A91,LEN("Basic"))="Basic"</formula>
    </cfRule>
    <cfRule type="beginsWith" dxfId="224" priority="314" stopIfTrue="1" operator="beginsWith" text="Required">
      <formula>LEFT(A91,LEN("Required"))="Required"</formula>
    </cfRule>
    <cfRule type="notContainsBlanks" dxfId="223" priority="315" stopIfTrue="1">
      <formula>LEN(TRIM(A91))&gt;0</formula>
    </cfRule>
  </conditionalFormatting>
  <conditionalFormatting sqref="F90">
    <cfRule type="beginsWith" dxfId="222" priority="294" stopIfTrue="1" operator="beginsWith" text="Not Applicable">
      <formula>LEFT(F90,LEN("Not Applicable"))="Not Applicable"</formula>
    </cfRule>
    <cfRule type="beginsWith" dxfId="221" priority="295" stopIfTrue="1" operator="beginsWith" text="Waived">
      <formula>LEFT(F90,LEN("Waived"))="Waived"</formula>
    </cfRule>
    <cfRule type="beginsWith" dxfId="220" priority="296" stopIfTrue="1" operator="beginsWith" text="Pre-Passed">
      <formula>LEFT(F90,LEN("Pre-Passed"))="Pre-Passed"</formula>
    </cfRule>
    <cfRule type="beginsWith" dxfId="219" priority="297" stopIfTrue="1" operator="beginsWith" text="Completed">
      <formula>LEFT(F90,LEN("Completed"))="Completed"</formula>
    </cfRule>
    <cfRule type="beginsWith" dxfId="218" priority="298" stopIfTrue="1" operator="beginsWith" text="Partial">
      <formula>LEFT(F90,LEN("Partial"))="Partial"</formula>
    </cfRule>
    <cfRule type="beginsWith" dxfId="217" priority="299" stopIfTrue="1" operator="beginsWith" text="Missing">
      <formula>LEFT(F90,LEN("Missing"))="Missing"</formula>
    </cfRule>
    <cfRule type="beginsWith" dxfId="216" priority="300" stopIfTrue="1" operator="beginsWith" text="Untested">
      <formula>LEFT(F90,LEN("Untested"))="Untested"</formula>
    </cfRule>
    <cfRule type="notContainsBlanks" dxfId="215" priority="301" stopIfTrue="1">
      <formula>LEN(TRIM(F90))&gt;0</formula>
    </cfRule>
  </conditionalFormatting>
  <conditionalFormatting sqref="E90">
    <cfRule type="beginsWith" dxfId="214" priority="286" stopIfTrue="1" operator="beginsWith" text="Not Applicable">
      <formula>LEFT(E90,LEN("Not Applicable"))="Not Applicable"</formula>
    </cfRule>
    <cfRule type="beginsWith" dxfId="213" priority="287" stopIfTrue="1" operator="beginsWith" text="Waived">
      <formula>LEFT(E90,LEN("Waived"))="Waived"</formula>
    </cfRule>
    <cfRule type="beginsWith" dxfId="212" priority="288" stopIfTrue="1" operator="beginsWith" text="Pre-Passed">
      <formula>LEFT(E90,LEN("Pre-Passed"))="Pre-Passed"</formula>
    </cfRule>
    <cfRule type="beginsWith" dxfId="211" priority="289" stopIfTrue="1" operator="beginsWith" text="Completed">
      <formula>LEFT(E90,LEN("Completed"))="Completed"</formula>
    </cfRule>
    <cfRule type="beginsWith" dxfId="210" priority="290" stopIfTrue="1" operator="beginsWith" text="Partial">
      <formula>LEFT(E90,LEN("Partial"))="Partial"</formula>
    </cfRule>
    <cfRule type="beginsWith" dxfId="209" priority="291" stopIfTrue="1" operator="beginsWith" text="Missing">
      <formula>LEFT(E90,LEN("Missing"))="Missing"</formula>
    </cfRule>
    <cfRule type="beginsWith" dxfId="208" priority="292" stopIfTrue="1" operator="beginsWith" text="Untested">
      <formula>LEFT(E90,LEN("Untested"))="Untested"</formula>
    </cfRule>
    <cfRule type="notContainsBlanks" dxfId="207" priority="293" stopIfTrue="1">
      <formula>LEN(TRIM(E90))&gt;0</formula>
    </cfRule>
  </conditionalFormatting>
  <conditionalFormatting sqref="E92">
    <cfRule type="beginsWith" dxfId="206" priority="278" stopIfTrue="1" operator="beginsWith" text="Not Applicable">
      <formula>LEFT(E92,LEN("Not Applicable"))="Not Applicable"</formula>
    </cfRule>
    <cfRule type="beginsWith" dxfId="205" priority="279" stopIfTrue="1" operator="beginsWith" text="Waived">
      <formula>LEFT(E92,LEN("Waived"))="Waived"</formula>
    </cfRule>
    <cfRule type="beginsWith" dxfId="204" priority="280" stopIfTrue="1" operator="beginsWith" text="Pre-Passed">
      <formula>LEFT(E92,LEN("Pre-Passed"))="Pre-Passed"</formula>
    </cfRule>
    <cfRule type="beginsWith" dxfId="203" priority="281" stopIfTrue="1" operator="beginsWith" text="Completed">
      <formula>LEFT(E92,LEN("Completed"))="Completed"</formula>
    </cfRule>
    <cfRule type="beginsWith" dxfId="202" priority="282" stopIfTrue="1" operator="beginsWith" text="Partial">
      <formula>LEFT(E92,LEN("Partial"))="Partial"</formula>
    </cfRule>
    <cfRule type="beginsWith" dxfId="201" priority="283" stopIfTrue="1" operator="beginsWith" text="Missing">
      <formula>LEFT(E92,LEN("Missing"))="Missing"</formula>
    </cfRule>
    <cfRule type="beginsWith" dxfId="200" priority="284" stopIfTrue="1" operator="beginsWith" text="Untested">
      <formula>LEFT(E92,LEN("Untested"))="Untested"</formula>
    </cfRule>
    <cfRule type="notContainsBlanks" dxfId="199" priority="285" stopIfTrue="1">
      <formula>LEN(TRIM(E92))&gt;0</formula>
    </cfRule>
  </conditionalFormatting>
  <conditionalFormatting sqref="F92">
    <cfRule type="beginsWith" dxfId="198" priority="270" stopIfTrue="1" operator="beginsWith" text="Not Applicable">
      <formula>LEFT(F92,LEN("Not Applicable"))="Not Applicable"</formula>
    </cfRule>
    <cfRule type="beginsWith" dxfId="197" priority="271" stopIfTrue="1" operator="beginsWith" text="Waived">
      <formula>LEFT(F92,LEN("Waived"))="Waived"</formula>
    </cfRule>
    <cfRule type="beginsWith" dxfId="196" priority="272" stopIfTrue="1" operator="beginsWith" text="Pre-Passed">
      <formula>LEFT(F92,LEN("Pre-Passed"))="Pre-Passed"</formula>
    </cfRule>
    <cfRule type="beginsWith" dxfId="195" priority="273" stopIfTrue="1" operator="beginsWith" text="Completed">
      <formula>LEFT(F92,LEN("Completed"))="Completed"</formula>
    </cfRule>
    <cfRule type="beginsWith" dxfId="194" priority="274" stopIfTrue="1" operator="beginsWith" text="Partial">
      <formula>LEFT(F92,LEN("Partial"))="Partial"</formula>
    </cfRule>
    <cfRule type="beginsWith" dxfId="193" priority="275" stopIfTrue="1" operator="beginsWith" text="Missing">
      <formula>LEFT(F92,LEN("Missing"))="Missing"</formula>
    </cfRule>
    <cfRule type="beginsWith" dxfId="192" priority="276" stopIfTrue="1" operator="beginsWith" text="Untested">
      <formula>LEFT(F92,LEN("Untested"))="Untested"</formula>
    </cfRule>
    <cfRule type="notContainsBlanks" dxfId="191" priority="277" stopIfTrue="1">
      <formula>LEN(TRIM(F92))&gt;0</formula>
    </cfRule>
  </conditionalFormatting>
  <conditionalFormatting sqref="F93">
    <cfRule type="beginsWith" dxfId="190" priority="262" stopIfTrue="1" operator="beginsWith" text="Not Applicable">
      <formula>LEFT(F93,LEN("Not Applicable"))="Not Applicable"</formula>
    </cfRule>
    <cfRule type="beginsWith" dxfId="189" priority="263" stopIfTrue="1" operator="beginsWith" text="Waived">
      <formula>LEFT(F93,LEN("Waived"))="Waived"</formula>
    </cfRule>
    <cfRule type="beginsWith" dxfId="188" priority="264" stopIfTrue="1" operator="beginsWith" text="Pre-Passed">
      <formula>LEFT(F93,LEN("Pre-Passed"))="Pre-Passed"</formula>
    </cfRule>
    <cfRule type="beginsWith" dxfId="187" priority="265" stopIfTrue="1" operator="beginsWith" text="Completed">
      <formula>LEFT(F93,LEN("Completed"))="Completed"</formula>
    </cfRule>
    <cfRule type="beginsWith" dxfId="186" priority="266" stopIfTrue="1" operator="beginsWith" text="Partial">
      <formula>LEFT(F93,LEN("Partial"))="Partial"</formula>
    </cfRule>
    <cfRule type="beginsWith" dxfId="185" priority="267" stopIfTrue="1" operator="beginsWith" text="Missing">
      <formula>LEFT(F93,LEN("Missing"))="Missing"</formula>
    </cfRule>
    <cfRule type="beginsWith" dxfId="184" priority="268" stopIfTrue="1" operator="beginsWith" text="Untested">
      <formula>LEFT(F93,LEN("Untested"))="Untested"</formula>
    </cfRule>
    <cfRule type="notContainsBlanks" dxfId="183" priority="269" stopIfTrue="1">
      <formula>LEN(TRIM(F93))&gt;0</formula>
    </cfRule>
  </conditionalFormatting>
  <conditionalFormatting sqref="E93">
    <cfRule type="beginsWith" dxfId="182" priority="254" stopIfTrue="1" operator="beginsWith" text="Not Applicable">
      <formula>LEFT(E93,LEN("Not Applicable"))="Not Applicable"</formula>
    </cfRule>
    <cfRule type="beginsWith" dxfId="181" priority="255" stopIfTrue="1" operator="beginsWith" text="Waived">
      <formula>LEFT(E93,LEN("Waived"))="Waived"</formula>
    </cfRule>
    <cfRule type="beginsWith" dxfId="180" priority="256" stopIfTrue="1" operator="beginsWith" text="Pre-Passed">
      <formula>LEFT(E93,LEN("Pre-Passed"))="Pre-Passed"</formula>
    </cfRule>
    <cfRule type="beginsWith" dxfId="179" priority="257" stopIfTrue="1" operator="beginsWith" text="Completed">
      <formula>LEFT(E93,LEN("Completed"))="Completed"</formula>
    </cfRule>
    <cfRule type="beginsWith" dxfId="178" priority="258" stopIfTrue="1" operator="beginsWith" text="Partial">
      <formula>LEFT(E93,LEN("Partial"))="Partial"</formula>
    </cfRule>
    <cfRule type="beginsWith" dxfId="177" priority="259" stopIfTrue="1" operator="beginsWith" text="Missing">
      <formula>LEFT(E93,LEN("Missing"))="Missing"</formula>
    </cfRule>
    <cfRule type="beginsWith" dxfId="176" priority="260" stopIfTrue="1" operator="beginsWith" text="Untested">
      <formula>LEFT(E93,LEN("Untested"))="Untested"</formula>
    </cfRule>
    <cfRule type="notContainsBlanks" dxfId="175" priority="261" stopIfTrue="1">
      <formula>LEN(TRIM(E93))&gt;0</formula>
    </cfRule>
  </conditionalFormatting>
  <conditionalFormatting sqref="A93">
    <cfRule type="beginsWith" dxfId="174" priority="224" stopIfTrue="1" operator="beginsWith" text="Exceptional">
      <formula>LEFT(A93,LEN("Exceptional"))="Exceptional"</formula>
    </cfRule>
    <cfRule type="beginsWith" dxfId="173" priority="225" stopIfTrue="1" operator="beginsWith" text="Professional">
      <formula>LEFT(A93,LEN("Professional"))="Professional"</formula>
    </cfRule>
    <cfRule type="beginsWith" dxfId="172" priority="226" stopIfTrue="1" operator="beginsWith" text="Advanced">
      <formula>LEFT(A93,LEN("Advanced"))="Advanced"</formula>
    </cfRule>
    <cfRule type="beginsWith" dxfId="171" priority="227" stopIfTrue="1" operator="beginsWith" text="Intermediate">
      <formula>LEFT(A93,LEN("Intermediate"))="Intermediate"</formula>
    </cfRule>
    <cfRule type="beginsWith" dxfId="170" priority="228" stopIfTrue="1" operator="beginsWith" text="Basic">
      <formula>LEFT(A93,LEN("Basic"))="Basic"</formula>
    </cfRule>
    <cfRule type="beginsWith" dxfId="169" priority="229" stopIfTrue="1" operator="beginsWith" text="Required">
      <formula>LEFT(A93,LEN("Required"))="Required"</formula>
    </cfRule>
    <cfRule type="notContainsBlanks" dxfId="168" priority="230" stopIfTrue="1">
      <formula>LEN(TRIM(A93))&gt;0</formula>
    </cfRule>
  </conditionalFormatting>
  <conditionalFormatting sqref="E94">
    <cfRule type="beginsWith" dxfId="167" priority="216" stopIfTrue="1" operator="beginsWith" text="Not Applicable">
      <formula>LEFT(E94,LEN("Not Applicable"))="Not Applicable"</formula>
    </cfRule>
    <cfRule type="beginsWith" dxfId="166" priority="217" stopIfTrue="1" operator="beginsWith" text="Waived">
      <formula>LEFT(E94,LEN("Waived"))="Waived"</formula>
    </cfRule>
    <cfRule type="beginsWith" dxfId="165" priority="218" stopIfTrue="1" operator="beginsWith" text="Pre-Passed">
      <formula>LEFT(E94,LEN("Pre-Passed"))="Pre-Passed"</formula>
    </cfRule>
    <cfRule type="beginsWith" dxfId="164" priority="219" stopIfTrue="1" operator="beginsWith" text="Completed">
      <formula>LEFT(E94,LEN("Completed"))="Completed"</formula>
    </cfRule>
    <cfRule type="beginsWith" dxfId="163" priority="220" stopIfTrue="1" operator="beginsWith" text="Partial">
      <formula>LEFT(E94,LEN("Partial"))="Partial"</formula>
    </cfRule>
    <cfRule type="beginsWith" dxfId="162" priority="221" stopIfTrue="1" operator="beginsWith" text="Missing">
      <formula>LEFT(E94,LEN("Missing"))="Missing"</formula>
    </cfRule>
    <cfRule type="beginsWith" dxfId="161" priority="222" stopIfTrue="1" operator="beginsWith" text="Untested">
      <formula>LEFT(E94,LEN("Untested"))="Untested"</formula>
    </cfRule>
    <cfRule type="notContainsBlanks" dxfId="160" priority="223" stopIfTrue="1">
      <formula>LEN(TRIM(E94))&gt;0</formula>
    </cfRule>
  </conditionalFormatting>
  <conditionalFormatting sqref="F94">
    <cfRule type="beginsWith" dxfId="159" priority="208" stopIfTrue="1" operator="beginsWith" text="Not Applicable">
      <formula>LEFT(F94,LEN("Not Applicable"))="Not Applicable"</formula>
    </cfRule>
    <cfRule type="beginsWith" dxfId="158" priority="209" stopIfTrue="1" operator="beginsWith" text="Waived">
      <formula>LEFT(F94,LEN("Waived"))="Waived"</formula>
    </cfRule>
    <cfRule type="beginsWith" dxfId="157" priority="210" stopIfTrue="1" operator="beginsWith" text="Pre-Passed">
      <formula>LEFT(F94,LEN("Pre-Passed"))="Pre-Passed"</formula>
    </cfRule>
    <cfRule type="beginsWith" dxfId="156" priority="211" stopIfTrue="1" operator="beginsWith" text="Completed">
      <formula>LEFT(F94,LEN("Completed"))="Completed"</formula>
    </cfRule>
    <cfRule type="beginsWith" dxfId="155" priority="212" stopIfTrue="1" operator="beginsWith" text="Partial">
      <formula>LEFT(F94,LEN("Partial"))="Partial"</formula>
    </cfRule>
    <cfRule type="beginsWith" dxfId="154" priority="213" stopIfTrue="1" operator="beginsWith" text="Missing">
      <formula>LEFT(F94,LEN("Missing"))="Missing"</formula>
    </cfRule>
    <cfRule type="beginsWith" dxfId="153" priority="214" stopIfTrue="1" operator="beginsWith" text="Untested">
      <formula>LEFT(F94,LEN("Untested"))="Untested"</formula>
    </cfRule>
    <cfRule type="notContainsBlanks" dxfId="152" priority="215" stopIfTrue="1">
      <formula>LEN(TRIM(F94))&gt;0</formula>
    </cfRule>
  </conditionalFormatting>
  <conditionalFormatting sqref="F95">
    <cfRule type="beginsWith" dxfId="151" priority="192" stopIfTrue="1" operator="beginsWith" text="Not Applicable">
      <formula>LEFT(F95,LEN("Not Applicable"))="Not Applicable"</formula>
    </cfRule>
    <cfRule type="beginsWith" dxfId="150" priority="193" stopIfTrue="1" operator="beginsWith" text="Waived">
      <formula>LEFT(F95,LEN("Waived"))="Waived"</formula>
    </cfRule>
    <cfRule type="beginsWith" dxfId="149" priority="194" stopIfTrue="1" operator="beginsWith" text="Pre-Passed">
      <formula>LEFT(F95,LEN("Pre-Passed"))="Pre-Passed"</formula>
    </cfRule>
    <cfRule type="beginsWith" dxfId="148" priority="195" stopIfTrue="1" operator="beginsWith" text="Completed">
      <formula>LEFT(F95,LEN("Completed"))="Completed"</formula>
    </cfRule>
    <cfRule type="beginsWith" dxfId="147" priority="196" stopIfTrue="1" operator="beginsWith" text="Partial">
      <formula>LEFT(F95,LEN("Partial"))="Partial"</formula>
    </cfRule>
    <cfRule type="beginsWith" dxfId="146" priority="197" stopIfTrue="1" operator="beginsWith" text="Missing">
      <formula>LEFT(F95,LEN("Missing"))="Missing"</formula>
    </cfRule>
    <cfRule type="beginsWith" dxfId="145" priority="198" stopIfTrue="1" operator="beginsWith" text="Untested">
      <formula>LEFT(F95,LEN("Untested"))="Untested"</formula>
    </cfRule>
    <cfRule type="notContainsBlanks" dxfId="144" priority="199" stopIfTrue="1">
      <formula>LEN(TRIM(F95))&gt;0</formula>
    </cfRule>
  </conditionalFormatting>
  <conditionalFormatting sqref="E95">
    <cfRule type="beginsWith" dxfId="143" priority="176" stopIfTrue="1" operator="beginsWith" text="Not Applicable">
      <formula>LEFT(E95,LEN("Not Applicable"))="Not Applicable"</formula>
    </cfRule>
    <cfRule type="beginsWith" dxfId="142" priority="177" stopIfTrue="1" operator="beginsWith" text="Waived">
      <formula>LEFT(E95,LEN("Waived"))="Waived"</formula>
    </cfRule>
    <cfRule type="beginsWith" dxfId="141" priority="178" stopIfTrue="1" operator="beginsWith" text="Pre-Passed">
      <formula>LEFT(E95,LEN("Pre-Passed"))="Pre-Passed"</formula>
    </cfRule>
    <cfRule type="beginsWith" dxfId="140" priority="179" stopIfTrue="1" operator="beginsWith" text="Completed">
      <formula>LEFT(E95,LEN("Completed"))="Completed"</formula>
    </cfRule>
    <cfRule type="beginsWith" dxfId="139" priority="180" stopIfTrue="1" operator="beginsWith" text="Partial">
      <formula>LEFT(E95,LEN("Partial"))="Partial"</formula>
    </cfRule>
    <cfRule type="beginsWith" dxfId="138" priority="181" stopIfTrue="1" operator="beginsWith" text="Missing">
      <formula>LEFT(E95,LEN("Missing"))="Missing"</formula>
    </cfRule>
    <cfRule type="beginsWith" dxfId="137" priority="182" stopIfTrue="1" operator="beginsWith" text="Untested">
      <formula>LEFT(E95,LEN("Untested"))="Untested"</formula>
    </cfRule>
    <cfRule type="notContainsBlanks" dxfId="136" priority="183" stopIfTrue="1">
      <formula>LEN(TRIM(E95))&gt;0</formula>
    </cfRule>
  </conditionalFormatting>
  <conditionalFormatting sqref="A95">
    <cfRule type="beginsWith" dxfId="135" priority="169" stopIfTrue="1" operator="beginsWith" text="Exceptional">
      <formula>LEFT(A95,LEN("Exceptional"))="Exceptional"</formula>
    </cfRule>
    <cfRule type="beginsWith" dxfId="134" priority="170" stopIfTrue="1" operator="beginsWith" text="Professional">
      <formula>LEFT(A95,LEN("Professional"))="Professional"</formula>
    </cfRule>
    <cfRule type="beginsWith" dxfId="133" priority="171" stopIfTrue="1" operator="beginsWith" text="Advanced">
      <formula>LEFT(A95,LEN("Advanced"))="Advanced"</formula>
    </cfRule>
    <cfRule type="beginsWith" dxfId="132" priority="172" stopIfTrue="1" operator="beginsWith" text="Intermediate">
      <formula>LEFT(A95,LEN("Intermediate"))="Intermediate"</formula>
    </cfRule>
    <cfRule type="beginsWith" dxfId="131" priority="173" stopIfTrue="1" operator="beginsWith" text="Basic">
      <formula>LEFT(A95,LEN("Basic"))="Basic"</formula>
    </cfRule>
    <cfRule type="beginsWith" dxfId="130" priority="174" stopIfTrue="1" operator="beginsWith" text="Required">
      <formula>LEFT(A95,LEN("Required"))="Required"</formula>
    </cfRule>
    <cfRule type="notContainsBlanks" dxfId="129" priority="175" stopIfTrue="1">
      <formula>LEN(TRIM(A95))&gt;0</formula>
    </cfRule>
  </conditionalFormatting>
  <conditionalFormatting sqref="A94">
    <cfRule type="beginsWith" dxfId="128" priority="162" stopIfTrue="1" operator="beginsWith" text="Exceptional">
      <formula>LEFT(A94,LEN("Exceptional"))="Exceptional"</formula>
    </cfRule>
    <cfRule type="beginsWith" dxfId="127" priority="163" stopIfTrue="1" operator="beginsWith" text="Professional">
      <formula>LEFT(A94,LEN("Professional"))="Professional"</formula>
    </cfRule>
    <cfRule type="beginsWith" dxfId="126" priority="164" stopIfTrue="1" operator="beginsWith" text="Advanced">
      <formula>LEFT(A94,LEN("Advanced"))="Advanced"</formula>
    </cfRule>
    <cfRule type="beginsWith" dxfId="125" priority="165" stopIfTrue="1" operator="beginsWith" text="Intermediate">
      <formula>LEFT(A94,LEN("Intermediate"))="Intermediate"</formula>
    </cfRule>
    <cfRule type="beginsWith" dxfId="124" priority="166" stopIfTrue="1" operator="beginsWith" text="Basic">
      <formula>LEFT(A94,LEN("Basic"))="Basic"</formula>
    </cfRule>
    <cfRule type="beginsWith" dxfId="123" priority="167" stopIfTrue="1" operator="beginsWith" text="Required">
      <formula>LEFT(A94,LEN("Required"))="Required"</formula>
    </cfRule>
    <cfRule type="notContainsBlanks" dxfId="122" priority="168" stopIfTrue="1">
      <formula>LEN(TRIM(A94))&gt;0</formula>
    </cfRule>
  </conditionalFormatting>
  <conditionalFormatting sqref="F96">
    <cfRule type="beginsWith" dxfId="121" priority="130" stopIfTrue="1" operator="beginsWith" text="Not Applicable">
      <formula>LEFT(F96,LEN("Not Applicable"))="Not Applicable"</formula>
    </cfRule>
    <cfRule type="beginsWith" dxfId="120" priority="131" stopIfTrue="1" operator="beginsWith" text="Waived">
      <formula>LEFT(F96,LEN("Waived"))="Waived"</formula>
    </cfRule>
    <cfRule type="beginsWith" dxfId="119" priority="132" stopIfTrue="1" operator="beginsWith" text="Pre-Passed">
      <formula>LEFT(F96,LEN("Pre-Passed"))="Pre-Passed"</formula>
    </cfRule>
    <cfRule type="beginsWith" dxfId="118" priority="133" stopIfTrue="1" operator="beginsWith" text="Completed">
      <formula>LEFT(F96,LEN("Completed"))="Completed"</formula>
    </cfRule>
    <cfRule type="beginsWith" dxfId="117" priority="134" stopIfTrue="1" operator="beginsWith" text="Partial">
      <formula>LEFT(F96,LEN("Partial"))="Partial"</formula>
    </cfRule>
    <cfRule type="beginsWith" dxfId="116" priority="135" stopIfTrue="1" operator="beginsWith" text="Missing">
      <formula>LEFT(F96,LEN("Missing"))="Missing"</formula>
    </cfRule>
    <cfRule type="beginsWith" dxfId="115" priority="136" stopIfTrue="1" operator="beginsWith" text="Untested">
      <formula>LEFT(F96,LEN("Untested"))="Untested"</formula>
    </cfRule>
    <cfRule type="notContainsBlanks" dxfId="114" priority="137" stopIfTrue="1">
      <formula>LEN(TRIM(F96))&gt;0</formula>
    </cfRule>
  </conditionalFormatting>
  <conditionalFormatting sqref="E96">
    <cfRule type="beginsWith" dxfId="113" priority="114" stopIfTrue="1" operator="beginsWith" text="Not Applicable">
      <formula>LEFT(E96,LEN("Not Applicable"))="Not Applicable"</formula>
    </cfRule>
    <cfRule type="beginsWith" dxfId="112" priority="115" stopIfTrue="1" operator="beginsWith" text="Waived">
      <formula>LEFT(E96,LEN("Waived"))="Waived"</formula>
    </cfRule>
    <cfRule type="beginsWith" dxfId="111" priority="116" stopIfTrue="1" operator="beginsWith" text="Pre-Passed">
      <formula>LEFT(E96,LEN("Pre-Passed"))="Pre-Passed"</formula>
    </cfRule>
    <cfRule type="beginsWith" dxfId="110" priority="117" stopIfTrue="1" operator="beginsWith" text="Completed">
      <formula>LEFT(E96,LEN("Completed"))="Completed"</formula>
    </cfRule>
    <cfRule type="beginsWith" dxfId="109" priority="118" stopIfTrue="1" operator="beginsWith" text="Partial">
      <formula>LEFT(E96,LEN("Partial"))="Partial"</formula>
    </cfRule>
    <cfRule type="beginsWith" dxfId="108" priority="119" stopIfTrue="1" operator="beginsWith" text="Missing">
      <formula>LEFT(E96,LEN("Missing"))="Missing"</formula>
    </cfRule>
    <cfRule type="beginsWith" dxfId="107" priority="120" stopIfTrue="1" operator="beginsWith" text="Untested">
      <formula>LEFT(E96,LEN("Untested"))="Untested"</formula>
    </cfRule>
    <cfRule type="notContainsBlanks" dxfId="106" priority="121" stopIfTrue="1">
      <formula>LEN(TRIM(E96))&gt;0</formula>
    </cfRule>
  </conditionalFormatting>
  <conditionalFormatting sqref="A96">
    <cfRule type="beginsWith" dxfId="105" priority="107" stopIfTrue="1" operator="beginsWith" text="Exceptional">
      <formula>LEFT(A96,LEN("Exceptional"))="Exceptional"</formula>
    </cfRule>
    <cfRule type="beginsWith" dxfId="104" priority="108" stopIfTrue="1" operator="beginsWith" text="Professional">
      <formula>LEFT(A96,LEN("Professional"))="Professional"</formula>
    </cfRule>
    <cfRule type="beginsWith" dxfId="103" priority="109" stopIfTrue="1" operator="beginsWith" text="Advanced">
      <formula>LEFT(A96,LEN("Advanced"))="Advanced"</formula>
    </cfRule>
    <cfRule type="beginsWith" dxfId="102" priority="110" stopIfTrue="1" operator="beginsWith" text="Intermediate">
      <formula>LEFT(A96,LEN("Intermediate"))="Intermediate"</formula>
    </cfRule>
    <cfRule type="beginsWith" dxfId="101" priority="111" stopIfTrue="1" operator="beginsWith" text="Basic">
      <formula>LEFT(A96,LEN("Basic"))="Basic"</formula>
    </cfRule>
    <cfRule type="beginsWith" dxfId="100" priority="112" stopIfTrue="1" operator="beginsWith" text="Required">
      <formula>LEFT(A96,LEN("Required"))="Required"</formula>
    </cfRule>
    <cfRule type="notContainsBlanks" dxfId="99" priority="113" stopIfTrue="1">
      <formula>LEN(TRIM(A96))&gt;0</formula>
    </cfRule>
  </conditionalFormatting>
  <conditionalFormatting sqref="A34 A28:A31">
    <cfRule type="beginsWith" dxfId="98" priority="92" stopIfTrue="1" operator="beginsWith" text="Exceptional">
      <formula>LEFT(A28,LEN("Exceptional"))="Exceptional"</formula>
    </cfRule>
    <cfRule type="beginsWith" dxfId="97" priority="93" stopIfTrue="1" operator="beginsWith" text="Professional">
      <formula>LEFT(A28,LEN("Professional"))="Professional"</formula>
    </cfRule>
    <cfRule type="beginsWith" dxfId="96" priority="94" stopIfTrue="1" operator="beginsWith" text="Advanced">
      <formula>LEFT(A28,LEN("Advanced"))="Advanced"</formula>
    </cfRule>
    <cfRule type="beginsWith" dxfId="95" priority="95" stopIfTrue="1" operator="beginsWith" text="Intermediate">
      <formula>LEFT(A28,LEN("Intermediate"))="Intermediate"</formula>
    </cfRule>
    <cfRule type="beginsWith" dxfId="94" priority="96" stopIfTrue="1" operator="beginsWith" text="Basic">
      <formula>LEFT(A28,LEN("Basic"))="Basic"</formula>
    </cfRule>
    <cfRule type="beginsWith" dxfId="93" priority="97" stopIfTrue="1" operator="beginsWith" text="Required">
      <formula>LEFT(A28,LEN("Required"))="Required"</formula>
    </cfRule>
    <cfRule type="notContainsBlanks" dxfId="92" priority="98" stopIfTrue="1">
      <formula>LEN(TRIM(A28))&gt;0</formula>
    </cfRule>
  </conditionalFormatting>
  <conditionalFormatting sqref="E28 F29:F30 E31:F31 E33:F34">
    <cfRule type="beginsWith" dxfId="91" priority="85" stopIfTrue="1" operator="beginsWith" text="Not Applicable">
      <formula>LEFT(E28,LEN("Not Applicable"))="Not Applicable"</formula>
    </cfRule>
    <cfRule type="beginsWith" dxfId="90" priority="86" stopIfTrue="1" operator="beginsWith" text="Waived">
      <formula>LEFT(E28,LEN("Waived"))="Waived"</formula>
    </cfRule>
    <cfRule type="beginsWith" dxfId="89" priority="87" stopIfTrue="1" operator="beginsWith" text="Pre-Passed">
      <formula>LEFT(E28,LEN("Pre-Passed"))="Pre-Passed"</formula>
    </cfRule>
    <cfRule type="beginsWith" dxfId="88" priority="88" stopIfTrue="1" operator="beginsWith" text="Completed">
      <formula>LEFT(E28,LEN("Completed"))="Completed"</formula>
    </cfRule>
    <cfRule type="beginsWith" dxfId="87" priority="89" stopIfTrue="1" operator="beginsWith" text="Partial">
      <formula>LEFT(E28,LEN("Partial"))="Partial"</formula>
    </cfRule>
    <cfRule type="beginsWith" dxfId="86" priority="90" stopIfTrue="1" operator="beginsWith" text="Missing">
      <formula>LEFT(E28,LEN("Missing"))="Missing"</formula>
    </cfRule>
    <cfRule type="beginsWith" dxfId="85" priority="91" stopIfTrue="1" operator="beginsWith" text="Untested">
      <formula>LEFT(E28,LEN("Untested"))="Untested"</formula>
    </cfRule>
    <cfRule type="notContainsBlanks" dxfId="84" priority="99" stopIfTrue="1">
      <formula>LEN(TRIM(E28))&gt;0</formula>
    </cfRule>
  </conditionalFormatting>
  <conditionalFormatting sqref="F28">
    <cfRule type="beginsWith" dxfId="83" priority="77" stopIfTrue="1" operator="beginsWith" text="Not Applicable">
      <formula>LEFT(F28,LEN("Not Applicable"))="Not Applicable"</formula>
    </cfRule>
    <cfRule type="beginsWith" dxfId="82" priority="78" stopIfTrue="1" operator="beginsWith" text="Waived">
      <formula>LEFT(F28,LEN("Waived"))="Waived"</formula>
    </cfRule>
    <cfRule type="beginsWith" dxfId="81" priority="79" stopIfTrue="1" operator="beginsWith" text="Pre-Passed">
      <formula>LEFT(F28,LEN("Pre-Passed"))="Pre-Passed"</formula>
    </cfRule>
    <cfRule type="beginsWith" dxfId="80" priority="80" stopIfTrue="1" operator="beginsWith" text="Completed">
      <formula>LEFT(F28,LEN("Completed"))="Completed"</formula>
    </cfRule>
    <cfRule type="beginsWith" dxfId="79" priority="81" stopIfTrue="1" operator="beginsWith" text="Partial">
      <formula>LEFT(F28,LEN("Partial"))="Partial"</formula>
    </cfRule>
    <cfRule type="beginsWith" dxfId="78" priority="82" stopIfTrue="1" operator="beginsWith" text="Missing">
      <formula>LEFT(F28,LEN("Missing"))="Missing"</formula>
    </cfRule>
    <cfRule type="beginsWith" dxfId="77" priority="83" stopIfTrue="1" operator="beginsWith" text="Untested">
      <formula>LEFT(F28,LEN("Untested"))="Untested"</formula>
    </cfRule>
    <cfRule type="notContainsBlanks" dxfId="76" priority="84" stopIfTrue="1">
      <formula>LEN(TRIM(F28))&gt;0</formula>
    </cfRule>
  </conditionalFormatting>
  <conditionalFormatting sqref="A33">
    <cfRule type="beginsWith" dxfId="75" priority="70" stopIfTrue="1" operator="beginsWith" text="Exceptional">
      <formula>LEFT(A33,LEN("Exceptional"))="Exceptional"</formula>
    </cfRule>
    <cfRule type="beginsWith" dxfId="74" priority="71" stopIfTrue="1" operator="beginsWith" text="Professional">
      <formula>LEFT(A33,LEN("Professional"))="Professional"</formula>
    </cfRule>
    <cfRule type="beginsWith" dxfId="73" priority="72" stopIfTrue="1" operator="beginsWith" text="Advanced">
      <formula>LEFT(A33,LEN("Advanced"))="Advanced"</formula>
    </cfRule>
    <cfRule type="beginsWith" dxfId="72" priority="73" stopIfTrue="1" operator="beginsWith" text="Intermediate">
      <formula>LEFT(A33,LEN("Intermediate"))="Intermediate"</formula>
    </cfRule>
    <cfRule type="beginsWith" dxfId="71" priority="74" stopIfTrue="1" operator="beginsWith" text="Basic">
      <formula>LEFT(A33,LEN("Basic"))="Basic"</formula>
    </cfRule>
    <cfRule type="beginsWith" dxfId="70" priority="75" stopIfTrue="1" operator="beginsWith" text="Required">
      <formula>LEFT(A33,LEN("Required"))="Required"</formula>
    </cfRule>
    <cfRule type="notContainsBlanks" dxfId="69" priority="76" stopIfTrue="1">
      <formula>LEN(TRIM(A33))&gt;0</formula>
    </cfRule>
  </conditionalFormatting>
  <conditionalFormatting sqref="A32">
    <cfRule type="beginsWith" dxfId="68" priority="62" stopIfTrue="1" operator="beginsWith" text="Exceptional">
      <formula>LEFT(A32,LEN("Exceptional"))="Exceptional"</formula>
    </cfRule>
    <cfRule type="beginsWith" dxfId="67" priority="63" stopIfTrue="1" operator="beginsWith" text="Professional">
      <formula>LEFT(A32,LEN("Professional"))="Professional"</formula>
    </cfRule>
    <cfRule type="beginsWith" dxfId="66" priority="64" stopIfTrue="1" operator="beginsWith" text="Advanced">
      <formula>LEFT(A32,LEN("Advanced"))="Advanced"</formula>
    </cfRule>
    <cfRule type="beginsWith" dxfId="65" priority="65" stopIfTrue="1" operator="beginsWith" text="Intermediate">
      <formula>LEFT(A32,LEN("Intermediate"))="Intermediate"</formula>
    </cfRule>
    <cfRule type="beginsWith" dxfId="64" priority="66" stopIfTrue="1" operator="beginsWith" text="Basic">
      <formula>LEFT(A32,LEN("Basic"))="Basic"</formula>
    </cfRule>
    <cfRule type="beginsWith" dxfId="63" priority="67" stopIfTrue="1" operator="beginsWith" text="Required">
      <formula>LEFT(A32,LEN("Required"))="Required"</formula>
    </cfRule>
    <cfRule type="notContainsBlanks" dxfId="62" priority="68" stopIfTrue="1">
      <formula>LEN(TRIM(A32))&gt;0</formula>
    </cfRule>
  </conditionalFormatting>
  <conditionalFormatting sqref="F32">
    <cfRule type="beginsWith" dxfId="61" priority="55" stopIfTrue="1" operator="beginsWith" text="Not Applicable">
      <formula>LEFT(F32,LEN("Not Applicable"))="Not Applicable"</formula>
    </cfRule>
    <cfRule type="beginsWith" dxfId="60" priority="56" stopIfTrue="1" operator="beginsWith" text="Waived">
      <formula>LEFT(F32,LEN("Waived"))="Waived"</formula>
    </cfRule>
    <cfRule type="beginsWith" dxfId="59" priority="57" stopIfTrue="1" operator="beginsWith" text="Pre-Passed">
      <formula>LEFT(F32,LEN("Pre-Passed"))="Pre-Passed"</formula>
    </cfRule>
    <cfRule type="beginsWith" dxfId="58" priority="58" stopIfTrue="1" operator="beginsWith" text="Completed">
      <formula>LEFT(F32,LEN("Completed"))="Completed"</formula>
    </cfRule>
    <cfRule type="beginsWith" dxfId="57" priority="59" stopIfTrue="1" operator="beginsWith" text="Partial">
      <formula>LEFT(F32,LEN("Partial"))="Partial"</formula>
    </cfRule>
    <cfRule type="beginsWith" dxfId="56" priority="60" stopIfTrue="1" operator="beginsWith" text="Missing">
      <formula>LEFT(F32,LEN("Missing"))="Missing"</formula>
    </cfRule>
    <cfRule type="beginsWith" dxfId="55" priority="61" stopIfTrue="1" operator="beginsWith" text="Untested">
      <formula>LEFT(F32,LEN("Untested"))="Untested"</formula>
    </cfRule>
    <cfRule type="notContainsBlanks" dxfId="54" priority="69" stopIfTrue="1">
      <formula>LEN(TRIM(F32))&gt;0</formula>
    </cfRule>
  </conditionalFormatting>
  <conditionalFormatting sqref="E29:E30">
    <cfRule type="beginsWith" dxfId="53" priority="47" stopIfTrue="1" operator="beginsWith" text="Not Applicable">
      <formula>LEFT(E29,LEN("Not Applicable"))="Not Applicable"</formula>
    </cfRule>
    <cfRule type="beginsWith" dxfId="52" priority="48" stopIfTrue="1" operator="beginsWith" text="Waived">
      <formula>LEFT(E29,LEN("Waived"))="Waived"</formula>
    </cfRule>
    <cfRule type="beginsWith" dxfId="51" priority="49" stopIfTrue="1" operator="beginsWith" text="Pre-Passed">
      <formula>LEFT(E29,LEN("Pre-Passed"))="Pre-Passed"</formula>
    </cfRule>
    <cfRule type="beginsWith" dxfId="50" priority="50" stopIfTrue="1" operator="beginsWith" text="Completed">
      <formula>LEFT(E29,LEN("Completed"))="Completed"</formula>
    </cfRule>
    <cfRule type="beginsWith" dxfId="49" priority="51" stopIfTrue="1" operator="beginsWith" text="Partial">
      <formula>LEFT(E29,LEN("Partial"))="Partial"</formula>
    </cfRule>
    <cfRule type="beginsWith" dxfId="48" priority="52" stopIfTrue="1" operator="beginsWith" text="Missing">
      <formula>LEFT(E29,LEN("Missing"))="Missing"</formula>
    </cfRule>
    <cfRule type="beginsWith" dxfId="47" priority="53" stopIfTrue="1" operator="beginsWith" text="Untested">
      <formula>LEFT(E29,LEN("Untested"))="Untested"</formula>
    </cfRule>
    <cfRule type="notContainsBlanks" dxfId="46" priority="54" stopIfTrue="1">
      <formula>LEN(TRIM(E29))&gt;0</formula>
    </cfRule>
  </conditionalFormatting>
  <conditionalFormatting sqref="E32">
    <cfRule type="beginsWith" dxfId="45" priority="39" stopIfTrue="1" operator="beginsWith" text="Not Applicable">
      <formula>LEFT(E32,LEN("Not Applicable"))="Not Applicable"</formula>
    </cfRule>
    <cfRule type="beginsWith" dxfId="44" priority="40" stopIfTrue="1" operator="beginsWith" text="Waived">
      <formula>LEFT(E32,LEN("Waived"))="Waived"</formula>
    </cfRule>
    <cfRule type="beginsWith" dxfId="43" priority="41" stopIfTrue="1" operator="beginsWith" text="Pre-Passed">
      <formula>LEFT(E32,LEN("Pre-Passed"))="Pre-Passed"</formula>
    </cfRule>
    <cfRule type="beginsWith" dxfId="42" priority="42" stopIfTrue="1" operator="beginsWith" text="Completed">
      <formula>LEFT(E32,LEN("Completed"))="Completed"</formula>
    </cfRule>
    <cfRule type="beginsWith" dxfId="41" priority="43" stopIfTrue="1" operator="beginsWith" text="Partial">
      <formula>LEFT(E32,LEN("Partial"))="Partial"</formula>
    </cfRule>
    <cfRule type="beginsWith" dxfId="40" priority="44" stopIfTrue="1" operator="beginsWith" text="Missing">
      <formula>LEFT(E32,LEN("Missing"))="Missing"</formula>
    </cfRule>
    <cfRule type="beginsWith" dxfId="39" priority="45" stopIfTrue="1" operator="beginsWith" text="Untested">
      <formula>LEFT(E32,LEN("Untested"))="Untested"</formula>
    </cfRule>
    <cfRule type="notContainsBlanks" dxfId="38" priority="46" stopIfTrue="1">
      <formula>LEN(TRIM(E32))&gt;0</formula>
    </cfRule>
  </conditionalFormatting>
  <conditionalFormatting sqref="A35">
    <cfRule type="beginsWith" dxfId="37" priority="31" stopIfTrue="1" operator="beginsWith" text="Exceptional">
      <formula>LEFT(A35,LEN("Exceptional"))="Exceptional"</formula>
    </cfRule>
    <cfRule type="beginsWith" dxfId="36" priority="32" stopIfTrue="1" operator="beginsWith" text="Professional">
      <formula>LEFT(A35,LEN("Professional"))="Professional"</formula>
    </cfRule>
    <cfRule type="beginsWith" dxfId="35" priority="33" stopIfTrue="1" operator="beginsWith" text="Advanced">
      <formula>LEFT(A35,LEN("Advanced"))="Advanced"</formula>
    </cfRule>
    <cfRule type="beginsWith" dxfId="34" priority="34" stopIfTrue="1" operator="beginsWith" text="Intermediate">
      <formula>LEFT(A35,LEN("Intermediate"))="Intermediate"</formula>
    </cfRule>
    <cfRule type="beginsWith" dxfId="33" priority="35" stopIfTrue="1" operator="beginsWith" text="Basic">
      <formula>LEFT(A35,LEN("Basic"))="Basic"</formula>
    </cfRule>
    <cfRule type="beginsWith" dxfId="32" priority="36" stopIfTrue="1" operator="beginsWith" text="Required">
      <formula>LEFT(A35,LEN("Required"))="Required"</formula>
    </cfRule>
    <cfRule type="notContainsBlanks" dxfId="31" priority="37" stopIfTrue="1">
      <formula>LEN(TRIM(A35))&gt;0</formula>
    </cfRule>
  </conditionalFormatting>
  <conditionalFormatting sqref="E35:F35">
    <cfRule type="beginsWith" dxfId="30" priority="24" stopIfTrue="1" operator="beginsWith" text="Not Applicable">
      <formula>LEFT(E35,LEN("Not Applicable"))="Not Applicable"</formula>
    </cfRule>
    <cfRule type="beginsWith" dxfId="29" priority="25" stopIfTrue="1" operator="beginsWith" text="Waived">
      <formula>LEFT(E35,LEN("Waived"))="Waived"</formula>
    </cfRule>
    <cfRule type="beginsWith" dxfId="28" priority="26" stopIfTrue="1" operator="beginsWith" text="Pre-Passed">
      <formula>LEFT(E35,LEN("Pre-Passed"))="Pre-Passed"</formula>
    </cfRule>
    <cfRule type="beginsWith" dxfId="27" priority="27" stopIfTrue="1" operator="beginsWith" text="Completed">
      <formula>LEFT(E35,LEN("Completed"))="Completed"</formula>
    </cfRule>
    <cfRule type="beginsWith" dxfId="26" priority="28" stopIfTrue="1" operator="beginsWith" text="Partial">
      <formula>LEFT(E35,LEN("Partial"))="Partial"</formula>
    </cfRule>
    <cfRule type="beginsWith" dxfId="25" priority="29" stopIfTrue="1" operator="beginsWith" text="Missing">
      <formula>LEFT(E35,LEN("Missing"))="Missing"</formula>
    </cfRule>
    <cfRule type="beginsWith" dxfId="24" priority="30" stopIfTrue="1" operator="beginsWith" text="Untested">
      <formula>LEFT(E35,LEN("Untested"))="Untested"</formula>
    </cfRule>
    <cfRule type="notContainsBlanks" dxfId="23" priority="38" stopIfTrue="1">
      <formula>LEN(TRIM(E35))&gt;0</formula>
    </cfRule>
  </conditionalFormatting>
  <conditionalFormatting sqref="A27">
    <cfRule type="beginsWith" dxfId="22" priority="16" stopIfTrue="1" operator="beginsWith" text="Exceptional">
      <formula>LEFT(A27,LEN("Exceptional"))="Exceptional"</formula>
    </cfRule>
    <cfRule type="beginsWith" dxfId="21" priority="17" stopIfTrue="1" operator="beginsWith" text="Professional">
      <formula>LEFT(A27,LEN("Professional"))="Professional"</formula>
    </cfRule>
    <cfRule type="beginsWith" dxfId="20" priority="18" stopIfTrue="1" operator="beginsWith" text="Advanced">
      <formula>LEFT(A27,LEN("Advanced"))="Advanced"</formula>
    </cfRule>
    <cfRule type="beginsWith" dxfId="19" priority="19" stopIfTrue="1" operator="beginsWith" text="Intermediate">
      <formula>LEFT(A27,LEN("Intermediate"))="Intermediate"</formula>
    </cfRule>
    <cfRule type="beginsWith" dxfId="18" priority="20" stopIfTrue="1" operator="beginsWith" text="Basic">
      <formula>LEFT(A27,LEN("Basic"))="Basic"</formula>
    </cfRule>
    <cfRule type="beginsWith" dxfId="17" priority="21" stopIfTrue="1" operator="beginsWith" text="Required">
      <formula>LEFT(A27,LEN("Required"))="Required"</formula>
    </cfRule>
    <cfRule type="notContainsBlanks" dxfId="16" priority="22" stopIfTrue="1">
      <formula>LEN(TRIM(A27))&gt;0</formula>
    </cfRule>
  </conditionalFormatting>
  <conditionalFormatting sqref="F27">
    <cfRule type="beginsWith" dxfId="15" priority="9" stopIfTrue="1" operator="beginsWith" text="Not Applicable">
      <formula>LEFT(F27,LEN("Not Applicable"))="Not Applicable"</formula>
    </cfRule>
    <cfRule type="beginsWith" dxfId="14" priority="10" stopIfTrue="1" operator="beginsWith" text="Waived">
      <formula>LEFT(F27,LEN("Waived"))="Waived"</formula>
    </cfRule>
    <cfRule type="beginsWith" dxfId="13" priority="11" stopIfTrue="1" operator="beginsWith" text="Pre-Passed">
      <formula>LEFT(F27,LEN("Pre-Passed"))="Pre-Passed"</formula>
    </cfRule>
    <cfRule type="beginsWith" dxfId="12" priority="12" stopIfTrue="1" operator="beginsWith" text="Completed">
      <formula>LEFT(F27,LEN("Completed"))="Completed"</formula>
    </cfRule>
    <cfRule type="beginsWith" dxfId="11" priority="13" stopIfTrue="1" operator="beginsWith" text="Partial">
      <formula>LEFT(F27,LEN("Partial"))="Partial"</formula>
    </cfRule>
    <cfRule type="beginsWith" dxfId="10" priority="14" stopIfTrue="1" operator="beginsWith" text="Missing">
      <formula>LEFT(F27,LEN("Missing"))="Missing"</formula>
    </cfRule>
    <cfRule type="beginsWith" dxfId="9" priority="15" stopIfTrue="1" operator="beginsWith" text="Untested">
      <formula>LEFT(F27,LEN("Untested"))="Untested"</formula>
    </cfRule>
    <cfRule type="notContainsBlanks" dxfId="8" priority="23" stopIfTrue="1">
      <formula>LEN(TRIM(F27))&gt;0</formula>
    </cfRule>
  </conditionalFormatting>
  <conditionalFormatting sqref="E27">
    <cfRule type="beginsWith" dxfId="7" priority="1" stopIfTrue="1" operator="beginsWith" text="Not Applicable">
      <formula>LEFT(E27,LEN("Not Applicable"))="Not Applicable"</formula>
    </cfRule>
    <cfRule type="beginsWith" dxfId="6" priority="2" stopIfTrue="1" operator="beginsWith" text="Waived">
      <formula>LEFT(E27,LEN("Waived"))="Waived"</formula>
    </cfRule>
    <cfRule type="beginsWith" dxfId="5" priority="3" stopIfTrue="1" operator="beginsWith" text="Pre-Passed">
      <formula>LEFT(E27,LEN("Pre-Passed"))="Pre-Passed"</formula>
    </cfRule>
    <cfRule type="beginsWith" dxfId="4" priority="4" stopIfTrue="1" operator="beginsWith" text="Completed">
      <formula>LEFT(E27,LEN("Completed"))="Completed"</formula>
    </cfRule>
    <cfRule type="beginsWith" dxfId="3" priority="5" stopIfTrue="1" operator="beginsWith" text="Partial">
      <formula>LEFT(E27,LEN("Partial"))="Partial"</formula>
    </cfRule>
    <cfRule type="beginsWith" dxfId="2" priority="6" stopIfTrue="1" operator="beginsWith" text="Missing">
      <formula>LEFT(E27,LEN("Missing"))="Missing"</formula>
    </cfRule>
    <cfRule type="beginsWith" dxfId="1" priority="7" stopIfTrue="1" operator="beginsWith" text="Untested">
      <formula>LEFT(E27,LEN("Untested"))="Untested"</formula>
    </cfRule>
    <cfRule type="notContainsBlanks" dxfId="0" priority="8" stopIfTrue="1">
      <formula>LEN(TRIM(E27))&gt;0</formula>
    </cfRule>
  </conditionalFormatting>
  <dataValidations count="2">
    <dataValidation type="list" showInputMessage="1" showErrorMessage="1" sqref="E49:F51 E53:F56 E44:F47 E38:F42 E95:F96 E74:F75 E77:F78 E70:F72 E65:F68 E59:F63 E80:F87 E90:F91 E93:F93 E29:F36 E26:F27">
      <formula1>"Untested, Missing, Partial, Completed, Waived, Pre-Passed, Not Applicable"</formula1>
    </dataValidation>
    <dataValidation type="list" allowBlank="1" showInputMessage="1" showErrorMessage="1" sqref="F25 F37 F52 F48 F43 F79 F76 F73 F58 F69 F64 F89 F92 F94 F28">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workbookViewId="0">
      <selection activeCell="C18" sqref="C18:C20"/>
    </sheetView>
  </sheetViews>
  <sheetFormatPr defaultColWidth="9" defaultRowHeight="15.75"/>
  <cols>
    <col min="1" max="1" width="22.875" style="31" customWidth="1"/>
    <col min="2" max="6" width="27.125" style="31" customWidth="1"/>
    <col min="7" max="7" width="14.75" style="31" customWidth="1"/>
    <col min="8" max="16384" width="9" style="31"/>
  </cols>
  <sheetData>
    <row r="1" spans="1:8" s="60" customFormat="1" ht="18.75">
      <c r="A1" s="62" t="s">
        <v>289</v>
      </c>
      <c r="F1" s="62" t="s">
        <v>235</v>
      </c>
      <c r="G1" s="61"/>
      <c r="H1" s="61">
        <f>MIN(MAX((VLOOKUP(H8,$A$32:$B$37,2)*G8)+(VLOOKUP(H9,$A$32:$B$37,2)*G9)+(VLOOKUP(H10,$A$32:$B$37,2)*G10)+SUM(H13:H16),0),1)</f>
        <v>0</v>
      </c>
    </row>
    <row r="2" spans="1:8" s="45" customFormat="1">
      <c r="A2" s="45" t="s">
        <v>234</v>
      </c>
      <c r="B2" s="45" t="str">
        <f>IF(Submission!B2="&lt;enter your game name here&gt;","ENTER NAME ON SUBMISSION TAB",Submission!B2)</f>
        <v>Chain Combat</v>
      </c>
      <c r="G2" s="59"/>
      <c r="H2" s="59"/>
    </row>
    <row r="3" spans="1:8" s="45" customFormat="1">
      <c r="A3" s="58" t="s">
        <v>233</v>
      </c>
      <c r="B3" s="58" t="str">
        <f>IF(Submission!B1="&lt;enter your name here&gt;","ENTER NAME ON SUBMISSION TAB",Submission!B1)</f>
        <v>Garrett Huxtable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232</v>
      </c>
      <c r="C6" s="55" t="s">
        <v>231</v>
      </c>
      <c r="D6" s="55" t="s">
        <v>230</v>
      </c>
      <c r="E6" s="55" t="s">
        <v>229</v>
      </c>
      <c r="F6" s="56" t="s">
        <v>228</v>
      </c>
      <c r="G6" s="55"/>
      <c r="H6" s="55"/>
    </row>
    <row r="7" spans="1:8" s="54" customFormat="1">
      <c r="B7" s="55">
        <v>1</v>
      </c>
      <c r="C7" s="55">
        <v>2</v>
      </c>
      <c r="D7" s="55">
        <v>3</v>
      </c>
      <c r="E7" s="55">
        <v>4</v>
      </c>
      <c r="F7" s="56">
        <v>5</v>
      </c>
      <c r="G7" s="55" t="s">
        <v>61</v>
      </c>
      <c r="H7" s="55" t="s">
        <v>210</v>
      </c>
    </row>
    <row r="8" spans="1:8" ht="156">
      <c r="A8" s="42" t="s">
        <v>194</v>
      </c>
      <c r="B8" s="53" t="s">
        <v>227</v>
      </c>
      <c r="C8" s="53" t="s">
        <v>226</v>
      </c>
      <c r="D8" s="53" t="s">
        <v>225</v>
      </c>
      <c r="E8" s="53" t="s">
        <v>224</v>
      </c>
      <c r="F8" s="53" t="s">
        <v>223</v>
      </c>
      <c r="G8" s="52">
        <v>0.5</v>
      </c>
      <c r="H8" s="41"/>
    </row>
    <row r="9" spans="1:8" ht="60">
      <c r="A9" s="42" t="s">
        <v>222</v>
      </c>
      <c r="B9" s="53" t="s">
        <v>221</v>
      </c>
      <c r="C9" s="53" t="s">
        <v>220</v>
      </c>
      <c r="D9" s="53" t="s">
        <v>219</v>
      </c>
      <c r="E9" s="53" t="s">
        <v>218</v>
      </c>
      <c r="F9" s="53" t="s">
        <v>217</v>
      </c>
      <c r="G9" s="52">
        <v>0.3</v>
      </c>
      <c r="H9" s="41"/>
    </row>
    <row r="10" spans="1:8" ht="84">
      <c r="A10" s="42" t="s">
        <v>155</v>
      </c>
      <c r="B10" s="53" t="s">
        <v>216</v>
      </c>
      <c r="C10" s="53" t="s">
        <v>215</v>
      </c>
      <c r="D10" s="53" t="s">
        <v>214</v>
      </c>
      <c r="E10" s="53" t="s">
        <v>213</v>
      </c>
      <c r="F10" s="53" t="s">
        <v>212</v>
      </c>
      <c r="G10" s="52">
        <v>0.2</v>
      </c>
      <c r="H10" s="41"/>
    </row>
    <row r="11" spans="1:8">
      <c r="A11" s="51"/>
      <c r="B11" s="50"/>
      <c r="C11" s="50"/>
      <c r="D11" s="50"/>
      <c r="E11" s="50"/>
      <c r="F11" s="50"/>
      <c r="G11" s="49"/>
      <c r="H11" s="48"/>
    </row>
    <row r="12" spans="1:8" s="45" customFormat="1">
      <c r="A12" s="47" t="s">
        <v>290</v>
      </c>
      <c r="B12" s="46">
        <v>-25</v>
      </c>
      <c r="C12" s="46">
        <v>-10</v>
      </c>
      <c r="D12" s="46">
        <v>0</v>
      </c>
      <c r="E12" s="219" t="s">
        <v>5</v>
      </c>
      <c r="F12" s="219"/>
      <c r="G12" s="219"/>
      <c r="H12" s="46" t="s">
        <v>210</v>
      </c>
    </row>
    <row r="13" spans="1:8" ht="36">
      <c r="A13" s="42" t="s">
        <v>209</v>
      </c>
      <c r="B13" s="44" t="s">
        <v>208</v>
      </c>
      <c r="C13" s="44" t="s">
        <v>207</v>
      </c>
      <c r="D13" s="43" t="s">
        <v>206</v>
      </c>
      <c r="E13" s="213"/>
      <c r="F13" s="214"/>
      <c r="G13" s="215"/>
      <c r="H13" s="40">
        <v>0</v>
      </c>
    </row>
    <row r="14" spans="1:8" ht="48">
      <c r="A14" s="42" t="s">
        <v>205</v>
      </c>
      <c r="B14" s="44" t="s">
        <v>204</v>
      </c>
      <c r="C14" s="44" t="s">
        <v>203</v>
      </c>
      <c r="D14" s="43" t="s">
        <v>202</v>
      </c>
      <c r="E14" s="213"/>
      <c r="F14" s="214"/>
      <c r="G14" s="215"/>
      <c r="H14" s="40">
        <v>0</v>
      </c>
    </row>
    <row r="15" spans="1:8" ht="60">
      <c r="A15" s="42" t="s">
        <v>201</v>
      </c>
      <c r="B15" s="44" t="s">
        <v>200</v>
      </c>
      <c r="C15" s="44" t="s">
        <v>199</v>
      </c>
      <c r="D15" s="43" t="s">
        <v>198</v>
      </c>
      <c r="E15" s="220"/>
      <c r="F15" s="221"/>
      <c r="G15" s="222"/>
      <c r="H15" s="40">
        <v>0</v>
      </c>
    </row>
    <row r="16" spans="1:8">
      <c r="A16" s="42" t="s">
        <v>197</v>
      </c>
      <c r="B16" s="41"/>
      <c r="C16" s="41"/>
      <c r="D16" s="41"/>
      <c r="E16" s="216"/>
      <c r="F16" s="217"/>
      <c r="G16" s="218"/>
      <c r="H16" s="40">
        <v>0</v>
      </c>
    </row>
    <row r="17" spans="1:8" s="45" customFormat="1">
      <c r="A17" s="47" t="s">
        <v>291</v>
      </c>
      <c r="B17" s="46">
        <v>3</v>
      </c>
      <c r="C17" s="46">
        <v>5</v>
      </c>
      <c r="D17" s="46"/>
      <c r="E17" s="219" t="s">
        <v>5</v>
      </c>
      <c r="F17" s="219"/>
      <c r="G17" s="219"/>
      <c r="H17" s="46" t="s">
        <v>210</v>
      </c>
    </row>
    <row r="18" spans="1:8" ht="36">
      <c r="A18" s="42" t="s">
        <v>294</v>
      </c>
      <c r="B18" s="44" t="s">
        <v>296</v>
      </c>
      <c r="C18" s="44" t="s">
        <v>167</v>
      </c>
      <c r="D18" s="43"/>
      <c r="E18" s="213"/>
      <c r="F18" s="214"/>
      <c r="G18" s="215"/>
      <c r="H18" s="40">
        <v>0</v>
      </c>
    </row>
    <row r="19" spans="1:8" ht="48">
      <c r="A19" s="42" t="s">
        <v>293</v>
      </c>
      <c r="B19" s="44" t="s">
        <v>105</v>
      </c>
      <c r="C19" s="44" t="s">
        <v>107</v>
      </c>
      <c r="D19" s="43"/>
      <c r="E19" s="213"/>
      <c r="F19" s="214"/>
      <c r="G19" s="215"/>
      <c r="H19" s="40">
        <v>0</v>
      </c>
    </row>
    <row r="20" spans="1:8" ht="60">
      <c r="A20" s="42" t="s">
        <v>292</v>
      </c>
      <c r="B20" s="44" t="s">
        <v>295</v>
      </c>
      <c r="C20" s="44" t="s">
        <v>121</v>
      </c>
      <c r="D20" s="43"/>
      <c r="E20" s="213"/>
      <c r="F20" s="214"/>
      <c r="G20" s="215"/>
      <c r="H20" s="40">
        <v>0</v>
      </c>
    </row>
    <row r="21" spans="1:8">
      <c r="A21" s="42" t="s">
        <v>197</v>
      </c>
      <c r="B21" s="41"/>
      <c r="C21" s="41"/>
      <c r="D21" s="41"/>
      <c r="E21" s="216"/>
      <c r="F21" s="217"/>
      <c r="G21" s="218"/>
      <c r="H21" s="40">
        <v>0</v>
      </c>
    </row>
    <row r="31" spans="1:8" ht="16.5" thickBot="1"/>
    <row r="32" spans="1:8">
      <c r="A32" s="39">
        <v>0</v>
      </c>
      <c r="B32" s="38">
        <v>0</v>
      </c>
    </row>
    <row r="33" spans="1:2">
      <c r="A33" s="37">
        <v>1</v>
      </c>
      <c r="B33" s="36">
        <v>0</v>
      </c>
    </row>
    <row r="34" spans="1:2">
      <c r="A34" s="37">
        <v>2</v>
      </c>
      <c r="B34" s="36">
        <v>0.6</v>
      </c>
    </row>
    <row r="35" spans="1:2">
      <c r="A35" s="37">
        <v>3</v>
      </c>
      <c r="B35" s="36">
        <v>0.75</v>
      </c>
    </row>
    <row r="36" spans="1:2">
      <c r="A36" s="37">
        <v>4</v>
      </c>
      <c r="B36" s="36">
        <v>0.85</v>
      </c>
    </row>
    <row r="37" spans="1:2" ht="16.5" thickBot="1">
      <c r="A37" s="35">
        <v>5</v>
      </c>
      <c r="B37" s="34">
        <v>0.95</v>
      </c>
    </row>
    <row r="38" spans="1:2">
      <c r="A38" s="32"/>
    </row>
    <row r="39" spans="1:2">
      <c r="A39" s="32"/>
    </row>
    <row r="40" spans="1:2">
      <c r="A40" s="33"/>
    </row>
    <row r="41" spans="1:2">
      <c r="A41" s="32"/>
    </row>
    <row r="42" spans="1:2">
      <c r="A42" s="32"/>
    </row>
    <row r="43" spans="1:2">
      <c r="A43" s="32"/>
    </row>
    <row r="44" spans="1:2">
      <c r="A44" s="32"/>
    </row>
  </sheetData>
  <mergeCells count="10">
    <mergeCell ref="E19:G19"/>
    <mergeCell ref="E20:G20"/>
    <mergeCell ref="E21:G21"/>
    <mergeCell ref="E18:G18"/>
    <mergeCell ref="E12:G12"/>
    <mergeCell ref="E13:G13"/>
    <mergeCell ref="E14:G14"/>
    <mergeCell ref="E15:G15"/>
    <mergeCell ref="E16:G16"/>
    <mergeCell ref="E17:G17"/>
  </mergeCells>
  <pageMargins left="0.5" right="0.5" top="0.5" bottom="0.5" header="0.3" footer="0.3"/>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workbookViewId="0">
      <selection activeCell="H1" sqref="H1"/>
    </sheetView>
  </sheetViews>
  <sheetFormatPr defaultColWidth="9" defaultRowHeight="15.75"/>
  <cols>
    <col min="1" max="1" width="22.875" style="31" customWidth="1"/>
    <col min="2" max="6" width="27.125" style="31" customWidth="1"/>
    <col min="7" max="7" width="14.125" style="31" customWidth="1"/>
    <col min="8" max="8" width="10.5" style="31" customWidth="1"/>
    <col min="9" max="16384" width="9" style="31"/>
  </cols>
  <sheetData>
    <row r="1" spans="1:8" s="60" customFormat="1" ht="18.75">
      <c r="A1" s="62" t="s">
        <v>325</v>
      </c>
      <c r="F1" s="62" t="s">
        <v>319</v>
      </c>
      <c r="G1" s="61"/>
      <c r="H1" s="61">
        <f>MIN(MAX((H16+H17+H18+H19+H13)/5,0),1)</f>
        <v>0</v>
      </c>
    </row>
    <row r="2" spans="1:8" s="45" customFormat="1">
      <c r="A2" s="45" t="s">
        <v>234</v>
      </c>
      <c r="B2" s="45" t="str">
        <f>IF(Submission!B2="&lt;enter your game name here&gt;","ENTER NAME ON SUBMISSION TAB",Submission!B2)</f>
        <v>Chain Combat</v>
      </c>
      <c r="G2" s="59"/>
      <c r="H2" s="59"/>
    </row>
    <row r="3" spans="1:8" s="45" customFormat="1">
      <c r="A3" s="58" t="s">
        <v>233</v>
      </c>
      <c r="B3" s="58" t="str">
        <f>IF(Submission!B1="&lt;enter your name here&gt;","ENTER NAME ON SUBMISSION TAB",Submission!B1)</f>
        <v>Garrett Huxtable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232</v>
      </c>
      <c r="C6" s="55" t="s">
        <v>231</v>
      </c>
      <c r="D6" s="55" t="s">
        <v>230</v>
      </c>
      <c r="E6" s="55" t="s">
        <v>229</v>
      </c>
      <c r="F6" s="56" t="s">
        <v>228</v>
      </c>
      <c r="G6" s="55"/>
      <c r="H6" s="55"/>
    </row>
    <row r="7" spans="1:8" s="54" customFormat="1">
      <c r="B7" s="55">
        <v>1</v>
      </c>
      <c r="C7" s="55">
        <v>2</v>
      </c>
      <c r="D7" s="55">
        <v>3</v>
      </c>
      <c r="E7" s="55">
        <v>4</v>
      </c>
      <c r="F7" s="56">
        <v>5</v>
      </c>
      <c r="G7" s="55"/>
      <c r="H7" s="55"/>
    </row>
    <row r="8" spans="1:8" ht="156">
      <c r="A8" s="42" t="s">
        <v>194</v>
      </c>
      <c r="B8" s="53" t="s">
        <v>227</v>
      </c>
      <c r="C8" s="53" t="s">
        <v>226</v>
      </c>
      <c r="D8" s="53" t="s">
        <v>225</v>
      </c>
      <c r="E8" s="53" t="s">
        <v>224</v>
      </c>
      <c r="F8" s="53" t="s">
        <v>223</v>
      </c>
      <c r="G8" s="52"/>
      <c r="H8" s="41"/>
    </row>
    <row r="9" spans="1:8" ht="60">
      <c r="A9" s="42" t="s">
        <v>222</v>
      </c>
      <c r="B9" s="53" t="s">
        <v>221</v>
      </c>
      <c r="C9" s="53" t="s">
        <v>220</v>
      </c>
      <c r="D9" s="53" t="s">
        <v>219</v>
      </c>
      <c r="E9" s="53" t="s">
        <v>218</v>
      </c>
      <c r="F9" s="53" t="s">
        <v>217</v>
      </c>
      <c r="G9" s="52"/>
      <c r="H9" s="41"/>
    </row>
    <row r="10" spans="1:8" ht="84">
      <c r="A10" s="42" t="s">
        <v>155</v>
      </c>
      <c r="B10" s="53" t="s">
        <v>216</v>
      </c>
      <c r="C10" s="53" t="s">
        <v>215</v>
      </c>
      <c r="D10" s="53" t="s">
        <v>214</v>
      </c>
      <c r="E10" s="53" t="s">
        <v>213</v>
      </c>
      <c r="F10" s="53" t="s">
        <v>212</v>
      </c>
      <c r="G10" s="52"/>
      <c r="H10" s="41"/>
    </row>
    <row r="11" spans="1:8">
      <c r="A11" s="51"/>
      <c r="B11" s="50"/>
      <c r="C11" s="50"/>
      <c r="D11" s="50"/>
      <c r="E11" s="50"/>
      <c r="F11" s="50"/>
      <c r="G11" s="49"/>
      <c r="H11" s="48"/>
    </row>
    <row r="12" spans="1:8" s="45" customFormat="1">
      <c r="A12" s="47" t="s">
        <v>290</v>
      </c>
      <c r="B12" s="55" t="s">
        <v>232</v>
      </c>
      <c r="C12" s="55" t="s">
        <v>231</v>
      </c>
      <c r="D12" s="55" t="s">
        <v>230</v>
      </c>
      <c r="E12" s="219" t="s">
        <v>5</v>
      </c>
      <c r="F12" s="219"/>
      <c r="G12" s="219"/>
      <c r="H12" s="46" t="s">
        <v>210</v>
      </c>
    </row>
    <row r="13" spans="1:8">
      <c r="A13" s="42" t="s">
        <v>331</v>
      </c>
      <c r="B13" s="99" t="s">
        <v>332</v>
      </c>
      <c r="C13" s="99" t="s">
        <v>333</v>
      </c>
      <c r="D13" s="99"/>
      <c r="E13" s="226"/>
      <c r="F13" s="227"/>
      <c r="G13" s="228"/>
      <c r="H13" s="40">
        <v>0</v>
      </c>
    </row>
    <row r="15" spans="1:8">
      <c r="A15" s="47" t="s">
        <v>327</v>
      </c>
      <c r="B15" s="92" t="s">
        <v>5</v>
      </c>
      <c r="C15" s="92"/>
      <c r="D15" s="92"/>
      <c r="E15" s="92"/>
      <c r="F15" s="92"/>
      <c r="G15" s="46" t="s">
        <v>335</v>
      </c>
      <c r="H15" s="46" t="s">
        <v>314</v>
      </c>
    </row>
    <row r="16" spans="1:8">
      <c r="A16" s="42" t="s">
        <v>328</v>
      </c>
      <c r="B16" s="95"/>
      <c r="C16" s="94"/>
      <c r="D16" s="94"/>
      <c r="E16" s="94"/>
      <c r="F16" s="93"/>
      <c r="G16" s="99"/>
      <c r="H16" s="40">
        <v>0</v>
      </c>
    </row>
    <row r="17" spans="1:8">
      <c r="A17" s="42" t="s">
        <v>330</v>
      </c>
      <c r="B17" s="95"/>
      <c r="C17" s="94"/>
      <c r="D17" s="94"/>
      <c r="E17" s="94"/>
      <c r="F17" s="93"/>
      <c r="G17" s="99"/>
      <c r="H17" s="40">
        <v>0</v>
      </c>
    </row>
    <row r="18" spans="1:8">
      <c r="A18" s="42" t="s">
        <v>329</v>
      </c>
      <c r="B18" s="95"/>
      <c r="C18" s="94"/>
      <c r="D18" s="94"/>
      <c r="E18" s="94"/>
      <c r="F18" s="93"/>
      <c r="G18" s="99"/>
      <c r="H18" s="40">
        <v>0</v>
      </c>
    </row>
    <row r="19" spans="1:8">
      <c r="A19" s="42" t="s">
        <v>334</v>
      </c>
      <c r="B19" s="95"/>
      <c r="C19" s="94"/>
      <c r="D19" s="94"/>
      <c r="E19" s="94"/>
      <c r="F19" s="93"/>
      <c r="G19" s="99"/>
      <c r="H19" s="40">
        <v>0</v>
      </c>
    </row>
    <row r="20" spans="1:8">
      <c r="A20" s="51"/>
      <c r="B20" s="50"/>
      <c r="C20" s="50"/>
      <c r="D20" s="50"/>
      <c r="E20" s="50"/>
      <c r="F20" s="50"/>
      <c r="G20" s="49"/>
      <c r="H20" s="48"/>
    </row>
    <row r="21" spans="1:8">
      <c r="A21" s="51"/>
      <c r="B21" s="50"/>
      <c r="C21" s="50"/>
      <c r="D21" s="50"/>
      <c r="E21" s="50"/>
      <c r="F21" s="50"/>
      <c r="G21" s="49"/>
      <c r="H21" s="48"/>
    </row>
    <row r="22" spans="1:8">
      <c r="A22" s="51"/>
      <c r="B22" s="50"/>
      <c r="C22" s="50"/>
      <c r="D22" s="50"/>
      <c r="E22" s="50"/>
      <c r="F22" s="50"/>
      <c r="G22" s="49"/>
      <c r="H22" s="48"/>
    </row>
    <row r="23" spans="1:8" s="45" customFormat="1">
      <c r="A23" s="91" t="s">
        <v>326</v>
      </c>
      <c r="B23" s="229" t="s">
        <v>5</v>
      </c>
      <c r="C23" s="229"/>
      <c r="D23" s="229"/>
      <c r="E23" s="229"/>
      <c r="F23" s="229"/>
      <c r="G23" s="229"/>
      <c r="H23" s="90" t="s">
        <v>336</v>
      </c>
    </row>
    <row r="24" spans="1:8">
      <c r="A24" s="42" t="s">
        <v>194</v>
      </c>
      <c r="B24" s="223"/>
      <c r="C24" s="224"/>
      <c r="D24" s="224"/>
      <c r="E24" s="224"/>
      <c r="F24" s="224"/>
      <c r="G24" s="225"/>
      <c r="H24" s="40"/>
    </row>
    <row r="25" spans="1:8">
      <c r="A25" s="42" t="s">
        <v>222</v>
      </c>
      <c r="B25" s="223"/>
      <c r="C25" s="224"/>
      <c r="D25" s="224"/>
      <c r="E25" s="224"/>
      <c r="F25" s="224"/>
      <c r="G25" s="225"/>
      <c r="H25" s="40"/>
    </row>
    <row r="26" spans="1:8">
      <c r="A26" s="42" t="s">
        <v>155</v>
      </c>
      <c r="B26" s="223"/>
      <c r="C26" s="224"/>
      <c r="D26" s="224"/>
      <c r="E26" s="224"/>
      <c r="F26" s="224"/>
      <c r="G26" s="225"/>
      <c r="H26" s="40"/>
    </row>
    <row r="27" spans="1:8">
      <c r="A27" s="98"/>
      <c r="B27" s="98"/>
      <c r="C27" s="98"/>
      <c r="D27" s="98"/>
      <c r="E27" s="97"/>
      <c r="F27" s="97"/>
      <c r="G27" s="97"/>
      <c r="H27" s="96"/>
    </row>
    <row r="28" spans="1:8" s="45" customFormat="1">
      <c r="A28" s="91" t="s">
        <v>337</v>
      </c>
      <c r="B28" s="229" t="s">
        <v>5</v>
      </c>
      <c r="C28" s="229"/>
      <c r="D28" s="229"/>
      <c r="E28" s="229"/>
      <c r="F28" s="229"/>
      <c r="G28" s="229"/>
      <c r="H28" s="90" t="s">
        <v>336</v>
      </c>
    </row>
    <row r="29" spans="1:8">
      <c r="A29" s="42" t="s">
        <v>194</v>
      </c>
      <c r="B29" s="223"/>
      <c r="C29" s="224"/>
      <c r="D29" s="224"/>
      <c r="E29" s="224"/>
      <c r="F29" s="224"/>
      <c r="G29" s="225"/>
      <c r="H29" s="40"/>
    </row>
    <row r="30" spans="1:8">
      <c r="A30" s="42" t="s">
        <v>222</v>
      </c>
      <c r="B30" s="223"/>
      <c r="C30" s="224"/>
      <c r="D30" s="224"/>
      <c r="E30" s="224"/>
      <c r="F30" s="224"/>
      <c r="G30" s="225"/>
      <c r="H30" s="40"/>
    </row>
    <row r="31" spans="1:8">
      <c r="A31" s="42" t="s">
        <v>155</v>
      </c>
      <c r="B31" s="223"/>
      <c r="C31" s="224"/>
      <c r="D31" s="224"/>
      <c r="E31" s="224"/>
      <c r="F31" s="224"/>
      <c r="G31" s="225"/>
      <c r="H31" s="40"/>
    </row>
    <row r="32" spans="1:8">
      <c r="A32" s="98"/>
      <c r="B32" s="98"/>
      <c r="C32" s="98"/>
      <c r="D32" s="98"/>
      <c r="E32" s="97"/>
      <c r="F32" s="97"/>
      <c r="G32" s="97"/>
      <c r="H32" s="96"/>
    </row>
    <row r="33" spans="1:8" s="45" customFormat="1">
      <c r="A33" s="91" t="s">
        <v>338</v>
      </c>
      <c r="B33" s="229" t="s">
        <v>5</v>
      </c>
      <c r="C33" s="229"/>
      <c r="D33" s="229"/>
      <c r="E33" s="229"/>
      <c r="F33" s="229"/>
      <c r="G33" s="229"/>
      <c r="H33" s="90" t="s">
        <v>336</v>
      </c>
    </row>
    <row r="34" spans="1:8">
      <c r="A34" s="42" t="s">
        <v>194</v>
      </c>
      <c r="B34" s="223"/>
      <c r="C34" s="224"/>
      <c r="D34" s="224"/>
      <c r="E34" s="224"/>
      <c r="F34" s="224"/>
      <c r="G34" s="225"/>
      <c r="H34" s="40"/>
    </row>
    <row r="35" spans="1:8">
      <c r="A35" s="42" t="s">
        <v>222</v>
      </c>
      <c r="B35" s="223"/>
      <c r="C35" s="224"/>
      <c r="D35" s="224"/>
      <c r="E35" s="224"/>
      <c r="F35" s="224"/>
      <c r="G35" s="225"/>
      <c r="H35" s="40"/>
    </row>
    <row r="36" spans="1:8">
      <c r="A36" s="42" t="s">
        <v>155</v>
      </c>
      <c r="B36" s="223"/>
      <c r="C36" s="224"/>
      <c r="D36" s="224"/>
      <c r="E36" s="224"/>
      <c r="F36" s="224"/>
      <c r="G36" s="225"/>
      <c r="H36" s="40"/>
    </row>
    <row r="37" spans="1:8">
      <c r="A37" s="98"/>
      <c r="B37" s="98"/>
      <c r="C37" s="98"/>
      <c r="D37" s="98"/>
      <c r="E37" s="97"/>
      <c r="F37" s="97"/>
      <c r="G37" s="97"/>
      <c r="H37" s="96"/>
    </row>
    <row r="38" spans="1:8" s="45" customFormat="1">
      <c r="A38" s="91" t="s">
        <v>339</v>
      </c>
      <c r="B38" s="229" t="s">
        <v>5</v>
      </c>
      <c r="C38" s="229"/>
      <c r="D38" s="229"/>
      <c r="E38" s="229"/>
      <c r="F38" s="229"/>
      <c r="G38" s="229"/>
      <c r="H38" s="90" t="s">
        <v>336</v>
      </c>
    </row>
    <row r="39" spans="1:8">
      <c r="A39" s="42" t="s">
        <v>194</v>
      </c>
      <c r="B39" s="223"/>
      <c r="C39" s="224"/>
      <c r="D39" s="224"/>
      <c r="E39" s="224"/>
      <c r="F39" s="224"/>
      <c r="G39" s="225"/>
      <c r="H39" s="40"/>
    </row>
    <row r="40" spans="1:8">
      <c r="A40" s="42" t="s">
        <v>222</v>
      </c>
      <c r="B40" s="223"/>
      <c r="C40" s="224"/>
      <c r="D40" s="224"/>
      <c r="E40" s="224"/>
      <c r="F40" s="224"/>
      <c r="G40" s="225"/>
      <c r="H40" s="40"/>
    </row>
    <row r="41" spans="1:8">
      <c r="A41" s="42" t="s">
        <v>155</v>
      </c>
      <c r="B41" s="223"/>
      <c r="C41" s="224"/>
      <c r="D41" s="224"/>
      <c r="E41" s="224"/>
      <c r="F41" s="224"/>
      <c r="G41" s="225"/>
      <c r="H41" s="40"/>
    </row>
    <row r="42" spans="1:8">
      <c r="A42" s="98"/>
      <c r="B42" s="98"/>
      <c r="C42" s="98"/>
      <c r="D42" s="98"/>
      <c r="E42" s="97"/>
      <c r="F42" s="97"/>
      <c r="G42" s="97"/>
      <c r="H42" s="96"/>
    </row>
    <row r="51" spans="1:2" ht="16.5" thickBot="1"/>
    <row r="52" spans="1:2">
      <c r="A52" s="39">
        <v>0</v>
      </c>
      <c r="B52" s="38">
        <v>0</v>
      </c>
    </row>
    <row r="53" spans="1:2">
      <c r="A53" s="37">
        <v>1</v>
      </c>
      <c r="B53" s="36">
        <v>0</v>
      </c>
    </row>
    <row r="54" spans="1:2">
      <c r="A54" s="37">
        <v>2</v>
      </c>
      <c r="B54" s="36">
        <v>0.6</v>
      </c>
    </row>
    <row r="55" spans="1:2">
      <c r="A55" s="37">
        <v>3</v>
      </c>
      <c r="B55" s="36">
        <v>0.75</v>
      </c>
    </row>
    <row r="56" spans="1:2">
      <c r="A56" s="37">
        <v>4</v>
      </c>
      <c r="B56" s="36">
        <v>0.85</v>
      </c>
    </row>
    <row r="57" spans="1:2" ht="16.5" thickBot="1">
      <c r="A57" s="35">
        <v>5</v>
      </c>
      <c r="B57" s="34">
        <v>0.95</v>
      </c>
    </row>
    <row r="58" spans="1:2">
      <c r="A58" s="32"/>
    </row>
    <row r="59" spans="1:2">
      <c r="A59" s="32"/>
    </row>
    <row r="60" spans="1:2">
      <c r="A60" s="33"/>
    </row>
    <row r="61" spans="1:2">
      <c r="A61" s="32"/>
    </row>
    <row r="62" spans="1:2">
      <c r="A62" s="32"/>
    </row>
    <row r="63" spans="1:2">
      <c r="A63" s="32"/>
    </row>
    <row r="64" spans="1:2">
      <c r="A64" s="32"/>
    </row>
  </sheetData>
  <mergeCells count="18">
    <mergeCell ref="B31:G31"/>
    <mergeCell ref="B40:G40"/>
    <mergeCell ref="B41:G41"/>
    <mergeCell ref="E12:G12"/>
    <mergeCell ref="E13:G13"/>
    <mergeCell ref="B33:G33"/>
    <mergeCell ref="B34:G34"/>
    <mergeCell ref="B35:G35"/>
    <mergeCell ref="B36:G36"/>
    <mergeCell ref="B38:G38"/>
    <mergeCell ref="B39:G39"/>
    <mergeCell ref="B23:G23"/>
    <mergeCell ref="B24:G24"/>
    <mergeCell ref="B25:G25"/>
    <mergeCell ref="B26:G26"/>
    <mergeCell ref="B28:G28"/>
    <mergeCell ref="B29:G29"/>
    <mergeCell ref="B30:G30"/>
  </mergeCells>
  <pageMargins left="0.5" right="0.5" top="0.5" bottom="0.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B23" sqref="B23"/>
    </sheetView>
  </sheetViews>
  <sheetFormatPr defaultColWidth="10.875" defaultRowHeight="14.1" customHeight="1"/>
  <cols>
    <col min="1" max="1" width="36.125" style="6" customWidth="1"/>
    <col min="2" max="2" width="6.5" style="6" customWidth="1"/>
    <col min="3" max="3" width="2.375" style="6" customWidth="1"/>
    <col min="4" max="4" width="4.875" style="6" customWidth="1"/>
    <col min="5" max="5" width="9.625" style="6" customWidth="1"/>
    <col min="6" max="6" width="2.375" style="6" customWidth="1"/>
    <col min="7" max="7" width="24" style="6" customWidth="1"/>
    <col min="8" max="16384" width="10.875" style="6"/>
  </cols>
  <sheetData>
    <row r="1" spans="1:7" ht="18" customHeight="1" thickBot="1">
      <c r="A1" s="230" t="s">
        <v>75</v>
      </c>
      <c r="B1" s="231"/>
      <c r="C1" s="22"/>
      <c r="D1" s="236" t="s">
        <v>66</v>
      </c>
      <c r="E1" s="237"/>
      <c r="G1" s="149" t="s">
        <v>63</v>
      </c>
    </row>
    <row r="2" spans="1:7" ht="18" customHeight="1">
      <c r="A2" s="230"/>
      <c r="B2" s="231"/>
      <c r="C2" s="22"/>
      <c r="D2" s="238" t="s">
        <v>60</v>
      </c>
      <c r="E2" s="239"/>
      <c r="G2" s="234" t="s">
        <v>313</v>
      </c>
    </row>
    <row r="3" spans="1:7" ht="23.1" customHeight="1" thickBot="1">
      <c r="A3" s="230"/>
      <c r="B3" s="231"/>
      <c r="C3" s="23"/>
      <c r="D3" s="240">
        <f>MAX(0,MIN(1,E8+E12+E19+E23))</f>
        <v>8.5000000000000006E-2</v>
      </c>
      <c r="E3" s="241"/>
      <c r="G3" s="234"/>
    </row>
    <row r="4" spans="1:7" ht="14.1" customHeight="1" thickBot="1">
      <c r="A4" s="1"/>
      <c r="B4" s="4"/>
      <c r="C4" s="5"/>
      <c r="D4" s="5"/>
      <c r="E4" s="5"/>
      <c r="G4" s="235"/>
    </row>
    <row r="5" spans="1:7" s="137" customFormat="1" ht="14.1" customHeight="1" thickBot="1">
      <c r="A5" s="130"/>
      <c r="B5" s="132"/>
      <c r="C5" s="153"/>
      <c r="D5" s="232" t="s">
        <v>61</v>
      </c>
      <c r="E5" s="233"/>
    </row>
    <row r="6" spans="1:7" s="137" customFormat="1" ht="14.1" customHeight="1" thickBot="1">
      <c r="A6" s="129" t="s">
        <v>307</v>
      </c>
      <c r="B6" s="128" t="s">
        <v>314</v>
      </c>
      <c r="C6" s="152"/>
      <c r="D6" s="127" t="s">
        <v>315</v>
      </c>
      <c r="E6" s="126" t="s">
        <v>4</v>
      </c>
    </row>
    <row r="7" spans="1:7" s="137" customFormat="1" ht="14.1" customHeight="1" thickBot="1">
      <c r="A7" s="125" t="s">
        <v>307</v>
      </c>
      <c r="B7" s="104">
        <f>Planning!E1</f>
        <v>0.85</v>
      </c>
      <c r="C7" s="150"/>
      <c r="D7" s="116">
        <v>0.1</v>
      </c>
      <c r="E7" s="154">
        <f>$B7*D7</f>
        <v>8.5000000000000006E-2</v>
      </c>
    </row>
    <row r="8" spans="1:7" s="137" customFormat="1" ht="14.1" customHeight="1">
      <c r="A8" s="130"/>
      <c r="B8" s="132"/>
      <c r="C8" s="153"/>
      <c r="D8" s="144" t="s">
        <v>1</v>
      </c>
      <c r="E8" s="151">
        <f>SUM(E7:E7)</f>
        <v>8.5000000000000006E-2</v>
      </c>
    </row>
    <row r="9" spans="1:7" s="137" customFormat="1" ht="14.1" customHeight="1" thickBot="1">
      <c r="A9" s="130"/>
      <c r="B9" s="132"/>
      <c r="C9" s="153"/>
      <c r="D9" s="232" t="s">
        <v>61</v>
      </c>
      <c r="E9" s="233"/>
    </row>
    <row r="10" spans="1:7" s="137" customFormat="1" ht="14.1" customHeight="1" thickBot="1">
      <c r="A10" s="115" t="s">
        <v>316</v>
      </c>
      <c r="B10" s="114" t="s">
        <v>314</v>
      </c>
      <c r="C10" s="152"/>
      <c r="D10" s="113" t="s">
        <v>315</v>
      </c>
      <c r="E10" s="112" t="s">
        <v>4</v>
      </c>
    </row>
    <row r="11" spans="1:7" s="137" customFormat="1" ht="14.1" customHeight="1" thickBot="1">
      <c r="A11" s="111" t="s">
        <v>317</v>
      </c>
      <c r="B11" s="105">
        <f>Prototype!G1+Prototype!G3</f>
        <v>0</v>
      </c>
      <c r="C11" s="150"/>
      <c r="D11" s="116">
        <v>0.3</v>
      </c>
      <c r="E11" s="154">
        <f>$B11*D11</f>
        <v>0</v>
      </c>
    </row>
    <row r="12" spans="1:7" s="137" customFormat="1" ht="14.1" customHeight="1">
      <c r="A12" s="108" t="s">
        <v>195</v>
      </c>
      <c r="B12" s="107">
        <f>SUMPRODUCT(Prototype!F6:F8,Prototype!H6:H8)</f>
        <v>0</v>
      </c>
      <c r="C12" s="150"/>
      <c r="D12" s="144" t="s">
        <v>1</v>
      </c>
      <c r="E12" s="151">
        <f>SUM(E11:E11)</f>
        <v>0</v>
      </c>
    </row>
    <row r="13" spans="1:7" s="137" customFormat="1" ht="14.1" customHeight="1">
      <c r="A13" s="110" t="s">
        <v>302</v>
      </c>
      <c r="B13" s="109">
        <f>SUMPRODUCT(Prototype!F9:F11,Prototype!H9:H11)</f>
        <v>0</v>
      </c>
      <c r="C13" s="150"/>
    </row>
    <row r="14" spans="1:7" s="137" customFormat="1" ht="14.1" customHeight="1" thickBot="1">
      <c r="A14" s="106" t="s">
        <v>318</v>
      </c>
      <c r="B14" s="103">
        <f>SUMPRODUCT(Prototype!F12:F13,Prototype!H12:H13)</f>
        <v>0</v>
      </c>
      <c r="C14" s="153"/>
    </row>
    <row r="15" spans="1:7" s="137" customFormat="1" ht="14.1" customHeight="1">
      <c r="A15" s="130"/>
      <c r="B15" s="132"/>
      <c r="C15" s="21"/>
    </row>
    <row r="16" spans="1:7" s="137" customFormat="1" ht="14.1" customHeight="1" thickBot="1">
      <c r="A16" s="1"/>
      <c r="B16" s="4"/>
      <c r="C16" s="20"/>
      <c r="D16" s="232" t="s">
        <v>61</v>
      </c>
      <c r="E16" s="233"/>
    </row>
    <row r="17" spans="1:5" ht="14.1" customHeight="1" thickBot="1">
      <c r="A17" s="124" t="s">
        <v>308</v>
      </c>
      <c r="B17" s="100" t="s">
        <v>314</v>
      </c>
      <c r="C17" s="19"/>
      <c r="D17" s="102" t="s">
        <v>315</v>
      </c>
      <c r="E17" s="101" t="s">
        <v>4</v>
      </c>
    </row>
    <row r="18" spans="1:5" ht="14.1" customHeight="1" thickBot="1">
      <c r="A18" s="156" t="s">
        <v>308</v>
      </c>
      <c r="B18" s="157">
        <f>Final!H1</f>
        <v>0</v>
      </c>
      <c r="C18" s="153"/>
      <c r="D18" s="116">
        <v>0.5</v>
      </c>
      <c r="E18" s="154">
        <f>B18*D18</f>
        <v>0</v>
      </c>
    </row>
    <row r="19" spans="1:5" ht="14.1" customHeight="1">
      <c r="C19" s="19"/>
      <c r="D19" s="144" t="s">
        <v>1</v>
      </c>
      <c r="E19" s="151">
        <f>SUM(E18:E18)</f>
        <v>0</v>
      </c>
    </row>
    <row r="20" spans="1:5" ht="14.1" customHeight="1" thickBot="1">
      <c r="A20" s="130"/>
      <c r="B20" s="132"/>
      <c r="C20" s="153"/>
      <c r="D20" s="232" t="s">
        <v>61</v>
      </c>
      <c r="E20" s="233"/>
    </row>
    <row r="21" spans="1:5" ht="14.1" customHeight="1" thickBot="1">
      <c r="A21" s="129" t="s">
        <v>319</v>
      </c>
      <c r="B21" s="128" t="s">
        <v>314</v>
      </c>
      <c r="C21" s="152"/>
      <c r="D21" s="127" t="s">
        <v>315</v>
      </c>
      <c r="E21" s="126" t="s">
        <v>4</v>
      </c>
    </row>
    <row r="22" spans="1:5" ht="14.1" customHeight="1" thickBot="1">
      <c r="A22" s="125" t="s">
        <v>320</v>
      </c>
      <c r="B22" s="104">
        <f>Participation!H1</f>
        <v>0</v>
      </c>
      <c r="C22" s="150"/>
      <c r="D22" s="116">
        <v>0.1</v>
      </c>
      <c r="E22" s="154">
        <f>$B22*D22</f>
        <v>0</v>
      </c>
    </row>
    <row r="23" spans="1:5" ht="14.1" customHeight="1">
      <c r="A23" s="130"/>
      <c r="B23" s="132"/>
      <c r="C23" s="153"/>
      <c r="D23" s="144" t="s">
        <v>1</v>
      </c>
      <c r="E23" s="151">
        <f>SUM(E22:E22)</f>
        <v>0</v>
      </c>
    </row>
    <row r="24" spans="1:5" ht="14.1" customHeight="1">
      <c r="C24" s="20"/>
    </row>
    <row r="25" spans="1:5" ht="14.1" customHeight="1">
      <c r="C25" s="19"/>
    </row>
    <row r="26" spans="1:5" ht="14.1" customHeight="1">
      <c r="C26" s="19"/>
    </row>
    <row r="27" spans="1:5" ht="14.1" customHeight="1">
      <c r="C27" s="19"/>
    </row>
    <row r="28" spans="1:5" ht="14.1" customHeight="1">
      <c r="C28" s="21"/>
    </row>
  </sheetData>
  <mergeCells count="9">
    <mergeCell ref="A1:B3"/>
    <mergeCell ref="D5:E5"/>
    <mergeCell ref="G2:G4"/>
    <mergeCell ref="D20:E20"/>
    <mergeCell ref="D1:E1"/>
    <mergeCell ref="D2:E2"/>
    <mergeCell ref="D3:E3"/>
    <mergeCell ref="D9:E9"/>
    <mergeCell ref="D16:E16"/>
  </mergeCells>
  <pageMargins left="0.75" right="0.75" top="1" bottom="1" header="0.5" footer="0.5"/>
  <pageSetup orientation="portrait" horizontalDpi="4294967292" verticalDpi="4294967292" r:id="rId1"/>
  <ignoredErrors>
    <ignoredError sqref="B12:B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Submission</vt:lpstr>
      <vt:lpstr>Planning</vt:lpstr>
      <vt:lpstr>Prototype</vt:lpstr>
      <vt:lpstr>Final</vt:lpstr>
      <vt:lpstr>Participation</vt:lpstr>
      <vt:lpstr>Project Grade</vt:lpstr>
      <vt:lpstr>Final!Print_Area</vt:lpstr>
      <vt:lpstr>Participation!Print_Area</vt:lpstr>
      <vt:lpstr>Planning!Print_Area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Garrett Huxtable</cp:lastModifiedBy>
  <dcterms:created xsi:type="dcterms:W3CDTF">2014-10-20T01:35:31Z</dcterms:created>
  <dcterms:modified xsi:type="dcterms:W3CDTF">2016-01-27T06:15:49Z</dcterms:modified>
</cp:coreProperties>
</file>