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52839319-1780-4A07-9703-07E0B2EF851B}" xr6:coauthVersionLast="46" xr6:coauthVersionMax="46" xr10:uidLastSave="{00000000-0000-0000-0000-000000000000}"/>
  <bookViews>
    <workbookView xWindow="-40212" yWindow="-6528" windowWidth="40320" windowHeight="17496" activeTab="1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3" l="1"/>
  <c r="G35" i="3" s="1"/>
  <c r="H28" i="3"/>
  <c r="G28" i="3" s="1"/>
  <c r="H21" i="3"/>
  <c r="G21" i="3" s="1"/>
  <c r="H14" i="3"/>
  <c r="G14" i="3" s="1"/>
  <c r="H7" i="3"/>
  <c r="G7" i="3" s="1"/>
  <c r="I35" i="3" l="1"/>
  <c r="W5" i="2"/>
  <c r="V5" i="2" s="1"/>
  <c r="I28" i="3" s="1"/>
  <c r="W6" i="2"/>
  <c r="V6" i="2" s="1"/>
  <c r="I21" i="3"/>
  <c r="V4" i="2"/>
  <c r="V2" i="2"/>
  <c r="W3" i="2"/>
  <c r="V3" i="2" s="1"/>
  <c r="I14" i="3" s="1"/>
  <c r="W4" i="2"/>
  <c r="W2" i="2"/>
  <c r="I7" i="3" l="1"/>
</calcChain>
</file>

<file path=xl/sharedStrings.xml><?xml version="1.0" encoding="utf-8"?>
<sst xmlns="http://schemas.openxmlformats.org/spreadsheetml/2006/main" count="191" uniqueCount="97">
  <si>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</si>
  <si>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</si>
  <si>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</si>
  <si>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</si>
  <si>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</si>
  <si>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</si>
  <si>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</si>
  <si>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</si>
  <si>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</si>
  <si>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</si>
  <si>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</si>
  <si>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</si>
  <si>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</si>
  <si>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</si>
  <si>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HPI</t>
  </si>
  <si>
    <t>eir_base_rate</t>
  </si>
  <si>
    <t>BOE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</si>
  <si>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</si>
  <si>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</si>
  <si>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</si>
  <si>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</si>
  <si>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</si>
  <si>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</si>
  <si>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</si>
  <si>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</si>
  <si>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</si>
  <si>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</si>
  <si>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</si>
  <si>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</si>
  <si>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</si>
  <si>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</si>
  <si>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</si>
  <si>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</si>
  <si>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</si>
  <si>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</si>
  <si>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</si>
  <si>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</si>
  <si>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</si>
  <si>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</si>
  <si>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</si>
  <si>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</si>
  <si>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</si>
  <si>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</si>
  <si>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</si>
  <si>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</si>
  <si>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</si>
  <si>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</si>
  <si>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</si>
  <si>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</si>
  <si>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</si>
  <si>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</si>
  <si>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</si>
  <si>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</si>
  <si>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</si>
  <si>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</si>
  <si>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</si>
  <si>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</si>
  <si>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</si>
  <si>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</si>
  <si>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</si>
  <si>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</si>
  <si>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</si>
  <si>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</si>
  <si>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</si>
  <si>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pd_default_state</t>
  </si>
  <si>
    <t>pd_time_in_watchlist</t>
  </si>
  <si>
    <t>pd_calibrated</t>
  </si>
  <si>
    <t>lgd_mu_c</t>
  </si>
  <si>
    <t>lgd_mu_w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</si>
  <si>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</si>
  <si>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</si>
  <si>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default state column index in the Transition Matrix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</si>
  <si>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</si>
  <si>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</si>
  <si>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</si>
  <si>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</si>
  <si>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</si>
  <si>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</si>
  <si>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METHOD-1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</si>
  <si>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</si>
  <si>
    <t>lgd_growth_rate</t>
  </si>
  <si>
    <t xml:space="preserve">The constant growth rate to use for the CONSTANT-GROWTH LGD model. The values is expressed as an effective annual rate. </t>
  </si>
  <si>
    <t>lgd_index</t>
  </si>
  <si>
    <t>The LGD model to apply. The following values are supported:
- CONSTANT
- CONSTANT-GROWTH
- INDEXED
- SECURED
- UNSECURED</t>
  </si>
  <si>
    <t>Segment 1</t>
  </si>
  <si>
    <t>Segment 2</t>
  </si>
  <si>
    <t>Segment 3</t>
  </si>
  <si>
    <t>Segment 4</t>
  </si>
  <si>
    <t>METHOD-2</t>
  </si>
  <si>
    <t>CONSTANT</t>
  </si>
  <si>
    <t>CONSTANT-GROWTH</t>
  </si>
  <si>
    <t>INDEXED</t>
  </si>
  <si>
    <t>INDEX</t>
  </si>
  <si>
    <t>CCF</t>
  </si>
  <si>
    <t>METHOD-3</t>
  </si>
  <si>
    <t>The CCF method to use. Supported values are:
- METHOD-1
- METHOD-2
- METHOD-3
The methods have the following forms:
- METHOD 1: EAD = outstanding balance * CCF
- METHOD 2: EAD = limit * CCF
- METHOD 3: EAD = outstanding_balance + (limit - outstanding_balance) * CCF</t>
  </si>
  <si>
    <t>Segment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</si>
</sst>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3" borderId="3" xfId="0" applyFill="1" applyBorder="1" applyAlignment="1">
      <alignment horizontal="left"/>
    </xf>
    <xf numFmtId="164" fontId="0" fillId="0" borderId="3" xfId="0" applyNumberFormat="1" applyBorder="1"/>
    <xf numFmtId="164" fontId="0" fillId="4" borderId="3" xfId="0" applyNumberFormat="1" applyFill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41910</xdr:rowOff>
    </xdr:from>
    <xdr:to>
      <xdr:col>17</xdr:col>
      <xdr:colOff>565785</xdr:colOff>
      <xdr:row>15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pPr/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workbookViewId="0">
      <selection activeCell="J6" sqref="J6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9.7109375" bestFit="1" customWidth="1"/>
    <col min="12" max="12" width="21.85546875" bestFit="1" customWidth="1"/>
    <col min="13" max="13" width="18" customWidth="1"/>
    <col min="14" max="14" width="19.28515625" bestFit="1" customWidth="1"/>
    <col min="15" max="15" width="22.5703125" bestFit="1" customWidth="1"/>
    <col min="16" max="16" width="19.140625" bestFit="1" customWidth="1"/>
    <col min="17" max="17" width="24" bestFit="1" customWidth="1"/>
    <col min="18" max="18" width="13.85546875" bestFit="1" customWidth="1"/>
    <col min="19" max="19" width="16.42578125" bestFit="1" customWidth="1"/>
    <col min="20" max="20" width="23.7109375" bestFit="1" customWidth="1"/>
    <col min="21" max="21" width="9" bestFit="1" customWidth="1"/>
    <col min="22" max="22" width="9" customWidth="1"/>
    <col min="23" max="23" width="10.42578125" customWidth="1"/>
    <col min="24" max="24" width="14.5703125" customWidth="1"/>
    <col min="25" max="25" width="24.140625" bestFit="1" customWidth="1"/>
    <col min="26" max="26" width="15.85546875" bestFit="1" customWidth="1"/>
    <col min="27" max="27" width="11.140625" customWidth="1"/>
    <col min="28" max="28" width="14.85546875" bestFit="1" customWidth="1"/>
    <col min="29" max="29" width="12.85546875" bestFit="1" customWidth="1"/>
    <col min="30" max="30" width="20.140625" bestFit="1" customWidth="1"/>
    <col min="31" max="31" width="13.28515625" bestFit="1" customWidth="1"/>
  </cols>
  <sheetData>
    <row r="1" spans="1:31" ht="21" customHeight="1" x14ac:dyDescent="0.25">
      <c r="A1" s="1" t="s">
        <v>0</v>
      </c>
      <c r="B1" s="1" t="s">
        <v>1</v>
      </c>
      <c r="C1" s="1" t="s">
        <v>19</v>
      </c>
      <c r="D1" s="1" t="s">
        <v>77</v>
      </c>
      <c r="E1" s="1" t="s">
        <v>30</v>
      </c>
      <c r="F1" s="1" t="s">
        <v>2</v>
      </c>
      <c r="G1" s="1" t="s">
        <v>66</v>
      </c>
      <c r="H1" s="1" t="s">
        <v>64</v>
      </c>
      <c r="I1" s="1" t="s">
        <v>63</v>
      </c>
      <c r="J1" s="1" t="s">
        <v>65</v>
      </c>
      <c r="K1" s="1" t="s">
        <v>21</v>
      </c>
      <c r="L1" s="1" t="s">
        <v>26</v>
      </c>
      <c r="M1" s="1" t="s">
        <v>80</v>
      </c>
      <c r="N1" s="1" t="s">
        <v>82</v>
      </c>
      <c r="O1" s="1" t="s">
        <v>3</v>
      </c>
      <c r="P1" s="1" t="s">
        <v>4</v>
      </c>
      <c r="Q1" s="1" t="s">
        <v>5</v>
      </c>
      <c r="R1" s="1" t="s">
        <v>60</v>
      </c>
      <c r="S1" s="1" t="s">
        <v>7</v>
      </c>
      <c r="T1" s="1" t="s">
        <v>8</v>
      </c>
      <c r="U1" s="1" t="s">
        <v>9</v>
      </c>
      <c r="V1" s="1" t="s">
        <v>67</v>
      </c>
      <c r="W1" s="1" t="s">
        <v>68</v>
      </c>
      <c r="X1" s="1" t="s">
        <v>24</v>
      </c>
      <c r="Y1" s="1" t="s">
        <v>27</v>
      </c>
      <c r="Z1" s="1" t="s">
        <v>28</v>
      </c>
      <c r="AA1" s="1" t="s">
        <v>29</v>
      </c>
      <c r="AB1" s="1" t="s">
        <v>59</v>
      </c>
      <c r="AC1" s="1" t="s">
        <v>13</v>
      </c>
      <c r="AD1" s="1" t="s">
        <v>11</v>
      </c>
      <c r="AE1" s="1" t="s">
        <v>15</v>
      </c>
    </row>
    <row r="2" spans="1:31" s="2" customFormat="1" x14ac:dyDescent="0.25">
      <c r="A2" s="2" t="s">
        <v>84</v>
      </c>
      <c r="B2" s="2">
        <v>1</v>
      </c>
      <c r="C2" s="2" t="s">
        <v>20</v>
      </c>
      <c r="D2" s="2" t="s">
        <v>78</v>
      </c>
      <c r="E2" s="2" t="s">
        <v>17</v>
      </c>
      <c r="F2" s="3">
        <v>0.05</v>
      </c>
      <c r="G2" s="3" t="b">
        <v>0</v>
      </c>
      <c r="H2" s="19">
        <v>-2</v>
      </c>
      <c r="I2" s="19">
        <v>12</v>
      </c>
      <c r="J2" s="19">
        <v>3</v>
      </c>
      <c r="K2" s="2" t="s">
        <v>89</v>
      </c>
      <c r="L2" s="5">
        <v>0.5</v>
      </c>
      <c r="O2" s="5">
        <v>0.7</v>
      </c>
      <c r="P2" s="5">
        <v>0</v>
      </c>
      <c r="Q2" s="5"/>
      <c r="R2" s="5"/>
      <c r="S2" s="2">
        <v>12</v>
      </c>
      <c r="U2" s="5"/>
      <c r="V2" s="30">
        <f>(W2-(1-O2)*W2)/(1-O2)</f>
        <v>0.19444444444444439</v>
      </c>
      <c r="W2" s="30">
        <f>1/S2</f>
        <v>8.3333333333333329E-2</v>
      </c>
      <c r="X2" s="5" t="s">
        <v>89</v>
      </c>
      <c r="Y2" s="5">
        <v>1</v>
      </c>
      <c r="Z2" s="5"/>
      <c r="AA2" s="5"/>
      <c r="AC2" s="3"/>
      <c r="AD2" s="3"/>
      <c r="AE2" s="2" t="s">
        <v>16</v>
      </c>
    </row>
    <row r="3" spans="1:31" s="2" customFormat="1" x14ac:dyDescent="0.25">
      <c r="A3" s="2" t="s">
        <v>85</v>
      </c>
      <c r="B3" s="2">
        <v>2</v>
      </c>
      <c r="C3" s="2" t="s">
        <v>20</v>
      </c>
      <c r="D3" s="2" t="s">
        <v>78</v>
      </c>
      <c r="E3" s="2" t="s">
        <v>17</v>
      </c>
      <c r="F3" s="3">
        <v>0.05</v>
      </c>
      <c r="G3" s="3" t="b">
        <v>1</v>
      </c>
      <c r="H3" s="19">
        <v>-2</v>
      </c>
      <c r="I3" s="19">
        <v>12</v>
      </c>
      <c r="J3" s="19">
        <v>3</v>
      </c>
      <c r="K3" s="2" t="s">
        <v>90</v>
      </c>
      <c r="M3" s="5">
        <v>0.05</v>
      </c>
      <c r="O3" s="5">
        <v>0.7</v>
      </c>
      <c r="P3" s="5">
        <v>0</v>
      </c>
      <c r="Q3" s="5"/>
      <c r="R3" s="5"/>
      <c r="S3" s="2">
        <v>12</v>
      </c>
      <c r="U3" s="5"/>
      <c r="V3" s="30">
        <f t="shared" ref="V3:V5" si="0">(W3-(1-O3)*W3)/(1-O3)</f>
        <v>0.19444444444444439</v>
      </c>
      <c r="W3" s="30">
        <f t="shared" ref="W3:W5" si="1">1/S3</f>
        <v>8.3333333333333329E-2</v>
      </c>
      <c r="X3" s="5" t="s">
        <v>25</v>
      </c>
      <c r="Y3" s="5"/>
      <c r="Z3" s="5"/>
      <c r="AA3" s="5"/>
      <c r="AB3" s="2">
        <v>0.5</v>
      </c>
      <c r="AC3" s="3">
        <v>1E-3</v>
      </c>
      <c r="AD3" s="3">
        <v>1E-3</v>
      </c>
      <c r="AE3" s="2" t="s">
        <v>16</v>
      </c>
    </row>
    <row r="4" spans="1:31" x14ac:dyDescent="0.25">
      <c r="A4" s="2" t="s">
        <v>86</v>
      </c>
      <c r="B4" s="2">
        <v>3</v>
      </c>
      <c r="C4" s="2" t="s">
        <v>20</v>
      </c>
      <c r="D4" s="2" t="s">
        <v>88</v>
      </c>
      <c r="E4" s="2" t="s">
        <v>18</v>
      </c>
      <c r="F4" s="4">
        <v>0.05</v>
      </c>
      <c r="G4" s="3" t="b">
        <v>0</v>
      </c>
      <c r="H4" s="19">
        <v>-2</v>
      </c>
      <c r="I4" s="19">
        <v>12</v>
      </c>
      <c r="J4" s="19">
        <v>3</v>
      </c>
      <c r="K4" s="2" t="s">
        <v>91</v>
      </c>
      <c r="L4" s="5">
        <v>0.5</v>
      </c>
      <c r="M4" s="2"/>
      <c r="N4" t="s">
        <v>92</v>
      </c>
      <c r="O4" s="6">
        <v>0.7</v>
      </c>
      <c r="P4" s="5">
        <v>0</v>
      </c>
      <c r="S4" s="2">
        <v>12</v>
      </c>
      <c r="T4" s="6"/>
      <c r="V4" s="30">
        <f t="shared" si="0"/>
        <v>0.19444444444444439</v>
      </c>
      <c r="W4" s="30">
        <f t="shared" si="1"/>
        <v>8.3333333333333329E-2</v>
      </c>
      <c r="X4" s="5" t="s">
        <v>93</v>
      </c>
      <c r="Y4" s="5"/>
      <c r="Z4" s="5" t="s">
        <v>78</v>
      </c>
      <c r="AA4" s="5">
        <v>1</v>
      </c>
      <c r="AB4" s="2"/>
      <c r="AC4" s="3"/>
      <c r="AD4" s="3"/>
      <c r="AE4" s="2" t="s">
        <v>16</v>
      </c>
    </row>
    <row r="5" spans="1:31" x14ac:dyDescent="0.25">
      <c r="A5" s="2" t="s">
        <v>87</v>
      </c>
      <c r="B5" s="2">
        <v>4</v>
      </c>
      <c r="C5" s="2" t="s">
        <v>20</v>
      </c>
      <c r="D5" s="2" t="s">
        <v>88</v>
      </c>
      <c r="E5" s="2" t="s">
        <v>18</v>
      </c>
      <c r="F5" s="4">
        <v>0.05</v>
      </c>
      <c r="G5" s="3" t="b">
        <v>1</v>
      </c>
      <c r="H5" s="19">
        <v>-2</v>
      </c>
      <c r="I5" s="19">
        <v>12</v>
      </c>
      <c r="J5" s="19">
        <v>3</v>
      </c>
      <c r="K5" s="2" t="s">
        <v>22</v>
      </c>
      <c r="L5" s="2"/>
      <c r="M5" s="2"/>
      <c r="N5" s="2" t="s">
        <v>14</v>
      </c>
      <c r="O5" s="5">
        <v>0.7</v>
      </c>
      <c r="P5" s="5">
        <v>0</v>
      </c>
      <c r="Q5" s="5">
        <v>0.25</v>
      </c>
      <c r="R5" s="5">
        <v>0.05</v>
      </c>
      <c r="S5" s="2">
        <v>12</v>
      </c>
      <c r="T5" s="2"/>
      <c r="U5" s="5">
        <v>0.01</v>
      </c>
      <c r="V5" s="30">
        <f>(W5-(1-O5)*W5)/(1-O5)</f>
        <v>0.19444444444444439</v>
      </c>
      <c r="W5" s="30">
        <f>1/S5</f>
        <v>8.3333333333333329E-2</v>
      </c>
      <c r="X5" s="5" t="s">
        <v>93</v>
      </c>
      <c r="Y5" s="5"/>
      <c r="Z5" s="5" t="s">
        <v>88</v>
      </c>
      <c r="AA5" s="5">
        <v>1</v>
      </c>
      <c r="AB5" s="2"/>
      <c r="AC5" s="3"/>
      <c r="AD5" s="3"/>
      <c r="AE5" s="2" t="s">
        <v>16</v>
      </c>
    </row>
    <row r="6" spans="1:31" x14ac:dyDescent="0.25">
      <c r="A6" s="2" t="s">
        <v>96</v>
      </c>
      <c r="B6" s="2">
        <v>5</v>
      </c>
      <c r="C6" s="2" t="s">
        <v>20</v>
      </c>
      <c r="D6" s="2" t="s">
        <v>88</v>
      </c>
      <c r="E6" s="2" t="s">
        <v>18</v>
      </c>
      <c r="F6" s="4">
        <v>0.05</v>
      </c>
      <c r="G6" s="3" t="b">
        <v>0</v>
      </c>
      <c r="H6" s="19">
        <v>-2</v>
      </c>
      <c r="I6" s="19">
        <v>12</v>
      </c>
      <c r="J6" s="19">
        <v>3</v>
      </c>
      <c r="K6" s="2" t="s">
        <v>23</v>
      </c>
      <c r="L6" s="2"/>
      <c r="M6" s="2"/>
      <c r="O6" s="6">
        <v>0.7</v>
      </c>
      <c r="P6" s="5">
        <v>0</v>
      </c>
      <c r="S6" s="2">
        <v>12</v>
      </c>
      <c r="T6" s="6">
        <v>1</v>
      </c>
      <c r="V6" s="30">
        <f t="shared" ref="V6" si="2">(W6-(1-O6)*W6)/(1-O6)</f>
        <v>0.19444444444444439</v>
      </c>
      <c r="W6" s="30">
        <f t="shared" ref="W6" si="3">1/S6</f>
        <v>8.3333333333333329E-2</v>
      </c>
      <c r="X6" s="5" t="s">
        <v>93</v>
      </c>
      <c r="Y6" s="5"/>
      <c r="Z6" s="5" t="s">
        <v>94</v>
      </c>
      <c r="AA6" s="5">
        <v>1</v>
      </c>
      <c r="AB6" s="2"/>
      <c r="AC6" s="3"/>
      <c r="AD6" s="3"/>
      <c r="AE6" s="2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tabSelected="1" workbookViewId="0">
      <selection activeCell="H38" sqref="H38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9" width="11.140625" customWidth="1"/>
    <col min="12" max="14" width="12" bestFit="1" customWidth="1"/>
    <col min="15" max="16" width="11" bestFit="1" customWidth="1"/>
  </cols>
  <sheetData>
    <row r="1" spans="1:9" x14ac:dyDescent="0.25">
      <c r="A1" s="8" t="s">
        <v>1</v>
      </c>
      <c r="B1" s="8" t="s">
        <v>12</v>
      </c>
      <c r="C1" s="17" t="s">
        <v>61</v>
      </c>
      <c r="D1" s="17">
        <v>1</v>
      </c>
      <c r="E1" s="17">
        <v>2</v>
      </c>
      <c r="F1" s="17">
        <v>3</v>
      </c>
      <c r="G1" s="17">
        <v>4</v>
      </c>
      <c r="H1" s="17" t="s">
        <v>62</v>
      </c>
      <c r="I1" s="17" t="s">
        <v>58</v>
      </c>
    </row>
    <row r="2" spans="1:9" x14ac:dyDescent="0.25">
      <c r="A2" s="23">
        <v>1</v>
      </c>
      <c r="B2" s="23" t="s">
        <v>61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</row>
    <row r="3" spans="1:9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  <c r="I3" s="15">
        <v>0</v>
      </c>
    </row>
    <row r="4" spans="1:9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  <c r="I4" s="15">
        <v>0</v>
      </c>
    </row>
    <row r="5" spans="1:9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  <c r="I5" s="15">
        <v>0</v>
      </c>
    </row>
    <row r="6" spans="1:9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  <c r="I6" s="15">
        <v>0</v>
      </c>
    </row>
    <row r="7" spans="1:9" x14ac:dyDescent="0.25">
      <c r="A7" s="16">
        <v>1</v>
      </c>
      <c r="B7" s="16" t="s">
        <v>62</v>
      </c>
      <c r="C7" s="15">
        <v>0</v>
      </c>
      <c r="D7" s="15">
        <v>0</v>
      </c>
      <c r="E7" s="15">
        <v>0</v>
      </c>
      <c r="F7" s="15">
        <v>0</v>
      </c>
      <c r="G7" s="15">
        <f>(1-H7)*_xlfn.XLOOKUP(A7,ASSUMPTIONS!$B$2:$B$10,ASSUMPTIONS!$O$2:$O$10)</f>
        <v>0.67502820465692326</v>
      </c>
      <c r="H7" s="20">
        <f>EXP(-_xlfn.XLOOKUP(A7,ASSUMPTIONS!$B$2:$B$10,ASSUMPTIONS!$I$2:$I$10)*(_xlfn.XLOOKUP(A7,ASSUMPTIONS!$B$2:$B$10,ASSUMPTIONS!$V$2:$V$10)+_xlfn.XLOOKUP(A7,ASSUMPTIONS!$B$2:$B$10,ASSUMPTIONS!$W$2:$W$10)))</f>
        <v>3.5673993347252408E-2</v>
      </c>
      <c r="I7" s="15">
        <f>1-SUM(G7:H7)</f>
        <v>0.28929780199582433</v>
      </c>
    </row>
    <row r="8" spans="1:9" x14ac:dyDescent="0.25">
      <c r="A8" s="27">
        <v>1</v>
      </c>
      <c r="B8" s="27" t="s">
        <v>58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9">
        <v>1</v>
      </c>
    </row>
    <row r="9" spans="1:9" x14ac:dyDescent="0.25">
      <c r="A9" s="23">
        <v>2</v>
      </c>
      <c r="B9" s="23" t="s">
        <v>61</v>
      </c>
      <c r="C9" s="24">
        <v>1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25">
      <c r="A10" s="16">
        <v>2</v>
      </c>
      <c r="B10" s="16">
        <v>1</v>
      </c>
      <c r="C10" s="21">
        <v>0.01</v>
      </c>
      <c r="D10" s="20">
        <v>0.67768484848484856</v>
      </c>
      <c r="E10" s="15">
        <v>0.20243434343434344</v>
      </c>
      <c r="F10" s="15">
        <v>6.830303030303031E-2</v>
      </c>
      <c r="G10" s="15">
        <v>3.1577777777777774E-2</v>
      </c>
      <c r="H10" s="15">
        <v>0.01</v>
      </c>
      <c r="I10" s="15">
        <v>0</v>
      </c>
    </row>
    <row r="11" spans="1:9" x14ac:dyDescent="0.25">
      <c r="A11" s="16">
        <v>2</v>
      </c>
      <c r="B11" s="16">
        <v>2</v>
      </c>
      <c r="C11" s="21">
        <v>0.01</v>
      </c>
      <c r="D11" s="15">
        <v>0.33851020408163268</v>
      </c>
      <c r="E11" s="20">
        <v>0.40185714285714286</v>
      </c>
      <c r="F11" s="15">
        <v>0.15698163265306123</v>
      </c>
      <c r="G11" s="15">
        <v>7.2651020408163278E-2</v>
      </c>
      <c r="H11" s="15">
        <v>0.02</v>
      </c>
      <c r="I11" s="15">
        <v>0</v>
      </c>
    </row>
    <row r="12" spans="1:9" x14ac:dyDescent="0.25">
      <c r="A12" s="16">
        <v>2</v>
      </c>
      <c r="B12" s="16">
        <v>3</v>
      </c>
      <c r="C12" s="21">
        <v>0.01</v>
      </c>
      <c r="D12" s="15">
        <v>9.2713684210526323E-2</v>
      </c>
      <c r="E12" s="15">
        <v>0.18780210526315788</v>
      </c>
      <c r="F12" s="20">
        <v>0.41033473684210525</v>
      </c>
      <c r="G12" s="15">
        <v>0.24914947368421053</v>
      </c>
      <c r="H12" s="15">
        <v>0.05</v>
      </c>
      <c r="I12" s="15">
        <v>0</v>
      </c>
    </row>
    <row r="13" spans="1:9" x14ac:dyDescent="0.25">
      <c r="A13" s="16">
        <v>2</v>
      </c>
      <c r="B13" s="16">
        <v>4</v>
      </c>
      <c r="C13" s="21">
        <v>0.01</v>
      </c>
      <c r="D13" s="15">
        <v>2.857888888888889E-2</v>
      </c>
      <c r="E13" s="15">
        <v>5.7850000000000006E-2</v>
      </c>
      <c r="F13" s="15">
        <v>0.18670222222222221</v>
      </c>
      <c r="G13" s="20">
        <v>0.61686888888888891</v>
      </c>
      <c r="H13" s="15">
        <v>0.1</v>
      </c>
      <c r="I13" s="15">
        <v>0</v>
      </c>
    </row>
    <row r="14" spans="1:9" x14ac:dyDescent="0.25">
      <c r="A14" s="16">
        <v>2</v>
      </c>
      <c r="B14" s="16" t="s">
        <v>62</v>
      </c>
      <c r="C14" s="15">
        <v>0</v>
      </c>
      <c r="D14" s="15">
        <v>0</v>
      </c>
      <c r="E14" s="15">
        <v>0</v>
      </c>
      <c r="F14" s="15">
        <v>0</v>
      </c>
      <c r="G14" s="15">
        <f>(1-H14)*_xlfn.XLOOKUP(A14,ASSUMPTIONS!$B$2:$B$10,ASSUMPTIONS!$O$2:$O$10)</f>
        <v>0.67502820465692326</v>
      </c>
      <c r="H14" s="20">
        <f>EXP(-_xlfn.XLOOKUP(A14,ASSUMPTIONS!$B$2:$B$10,ASSUMPTIONS!$I$2:$I$10)*(_xlfn.XLOOKUP(A14,ASSUMPTIONS!$B$2:$B$10,ASSUMPTIONS!$V$2:$V$10)+_xlfn.XLOOKUP(A14,ASSUMPTIONS!$B$2:$B$10,ASSUMPTIONS!$W$2:$W$10)))</f>
        <v>3.5673993347252408E-2</v>
      </c>
      <c r="I14" s="15">
        <f>1-SUM(G14:H14)</f>
        <v>0.28929780199582433</v>
      </c>
    </row>
    <row r="15" spans="1:9" x14ac:dyDescent="0.25">
      <c r="A15" s="27">
        <v>2</v>
      </c>
      <c r="B15" s="27" t="s">
        <v>58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v>1</v>
      </c>
    </row>
    <row r="16" spans="1:9" x14ac:dyDescent="0.25">
      <c r="A16" s="23">
        <v>3</v>
      </c>
      <c r="B16" s="23" t="s">
        <v>61</v>
      </c>
      <c r="C16" s="24">
        <v>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25">
      <c r="A17" s="16">
        <v>3</v>
      </c>
      <c r="B17" s="16">
        <v>1</v>
      </c>
      <c r="C17" s="21">
        <v>0.01</v>
      </c>
      <c r="D17" s="20">
        <v>0.67768484848484856</v>
      </c>
      <c r="E17" s="15">
        <v>0.20243434343434344</v>
      </c>
      <c r="F17" s="15">
        <v>6.830303030303031E-2</v>
      </c>
      <c r="G17" s="15">
        <v>3.1577777777777774E-2</v>
      </c>
      <c r="H17" s="15">
        <v>0.01</v>
      </c>
      <c r="I17" s="15">
        <v>0</v>
      </c>
    </row>
    <row r="18" spans="1:9" x14ac:dyDescent="0.25">
      <c r="A18" s="16">
        <v>3</v>
      </c>
      <c r="B18" s="16">
        <v>2</v>
      </c>
      <c r="C18" s="21">
        <v>0.01</v>
      </c>
      <c r="D18" s="15">
        <v>0.33851020408163268</v>
      </c>
      <c r="E18" s="20">
        <v>0.40185714285714286</v>
      </c>
      <c r="F18" s="15">
        <v>0.15698163265306123</v>
      </c>
      <c r="G18" s="15">
        <v>7.2651020408163278E-2</v>
      </c>
      <c r="H18" s="15">
        <v>0.02</v>
      </c>
      <c r="I18" s="15">
        <v>0</v>
      </c>
    </row>
    <row r="19" spans="1:9" x14ac:dyDescent="0.25">
      <c r="A19" s="16">
        <v>3</v>
      </c>
      <c r="B19" s="16">
        <v>3</v>
      </c>
      <c r="C19" s="21">
        <v>0.01</v>
      </c>
      <c r="D19" s="15">
        <v>9.2713684210526323E-2</v>
      </c>
      <c r="E19" s="15">
        <v>0.18780210526315788</v>
      </c>
      <c r="F19" s="20">
        <v>0.41033473684210525</v>
      </c>
      <c r="G19" s="15">
        <v>0.24914947368421053</v>
      </c>
      <c r="H19" s="15">
        <v>0.05</v>
      </c>
      <c r="I19" s="15">
        <v>0</v>
      </c>
    </row>
    <row r="20" spans="1:9" x14ac:dyDescent="0.25">
      <c r="A20" s="16">
        <v>3</v>
      </c>
      <c r="B20" s="16">
        <v>4</v>
      </c>
      <c r="C20" s="21">
        <v>0.01</v>
      </c>
      <c r="D20" s="15">
        <v>2.857888888888889E-2</v>
      </c>
      <c r="E20" s="15">
        <v>5.7850000000000006E-2</v>
      </c>
      <c r="F20" s="15">
        <v>0.18670222222222221</v>
      </c>
      <c r="G20" s="20">
        <v>0.61686888888888891</v>
      </c>
      <c r="H20" s="15">
        <v>0.1</v>
      </c>
      <c r="I20" s="15">
        <v>0</v>
      </c>
    </row>
    <row r="21" spans="1:9" x14ac:dyDescent="0.25">
      <c r="A21" s="16">
        <v>3</v>
      </c>
      <c r="B21" s="16" t="s">
        <v>62</v>
      </c>
      <c r="C21" s="15">
        <v>0</v>
      </c>
      <c r="D21" s="15">
        <v>0</v>
      </c>
      <c r="E21" s="15">
        <v>0</v>
      </c>
      <c r="F21" s="15">
        <v>0</v>
      </c>
      <c r="G21" s="15">
        <f>(1-H21)*_xlfn.XLOOKUP(A21,ASSUMPTIONS!$B$2:$B$10,ASSUMPTIONS!$O$2:$O$10)</f>
        <v>0.67502820465692326</v>
      </c>
      <c r="H21" s="20">
        <f>EXP(-_xlfn.XLOOKUP(A21,ASSUMPTIONS!$B$2:$B$10,ASSUMPTIONS!$I$2:$I$10)*(_xlfn.XLOOKUP(A21,ASSUMPTIONS!$B$2:$B$10,ASSUMPTIONS!$V$2:$V$10)+_xlfn.XLOOKUP(A21,ASSUMPTIONS!$B$2:$B$10,ASSUMPTIONS!$W$2:$W$10)))</f>
        <v>3.5673993347252408E-2</v>
      </c>
      <c r="I21" s="15">
        <f>1-SUM(G21:H21)</f>
        <v>0.28929780199582433</v>
      </c>
    </row>
    <row r="22" spans="1:9" x14ac:dyDescent="0.25">
      <c r="A22" s="27">
        <v>3</v>
      </c>
      <c r="B22" s="27" t="s">
        <v>58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1</v>
      </c>
    </row>
    <row r="23" spans="1:9" x14ac:dyDescent="0.25">
      <c r="A23" s="23">
        <v>4</v>
      </c>
      <c r="B23" s="23" t="s">
        <v>61</v>
      </c>
      <c r="C23" s="24">
        <v>1</v>
      </c>
      <c r="D23" s="25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 x14ac:dyDescent="0.25">
      <c r="A24" s="16">
        <v>4</v>
      </c>
      <c r="B24" s="16">
        <v>1</v>
      </c>
      <c r="C24" s="21">
        <v>0.01</v>
      </c>
      <c r="D24" s="20">
        <v>0.67768484848484856</v>
      </c>
      <c r="E24" s="15">
        <v>0.20243434343434344</v>
      </c>
      <c r="F24" s="15">
        <v>6.830303030303031E-2</v>
      </c>
      <c r="G24" s="15">
        <v>3.1577777777777774E-2</v>
      </c>
      <c r="H24" s="15">
        <v>0.01</v>
      </c>
      <c r="I24" s="15">
        <v>0</v>
      </c>
    </row>
    <row r="25" spans="1:9" x14ac:dyDescent="0.25">
      <c r="A25" s="16">
        <v>4</v>
      </c>
      <c r="B25" s="16">
        <v>2</v>
      </c>
      <c r="C25" s="21">
        <v>0.01</v>
      </c>
      <c r="D25" s="15">
        <v>0.33851020408163268</v>
      </c>
      <c r="E25" s="20">
        <v>0.40185714285714286</v>
      </c>
      <c r="F25" s="15">
        <v>0.15698163265306123</v>
      </c>
      <c r="G25" s="15">
        <v>7.2651020408163278E-2</v>
      </c>
      <c r="H25" s="15">
        <v>0.02</v>
      </c>
      <c r="I25" s="15">
        <v>0</v>
      </c>
    </row>
    <row r="26" spans="1:9" x14ac:dyDescent="0.25">
      <c r="A26" s="16">
        <v>4</v>
      </c>
      <c r="B26" s="16">
        <v>3</v>
      </c>
      <c r="C26" s="21">
        <v>0.01</v>
      </c>
      <c r="D26" s="15">
        <v>9.2713684210526323E-2</v>
      </c>
      <c r="E26" s="15">
        <v>0.18780210526315788</v>
      </c>
      <c r="F26" s="20">
        <v>0.41033473684210525</v>
      </c>
      <c r="G26" s="15">
        <v>0.24914947368421053</v>
      </c>
      <c r="H26" s="15">
        <v>0.05</v>
      </c>
      <c r="I26" s="15">
        <v>0</v>
      </c>
    </row>
    <row r="27" spans="1:9" x14ac:dyDescent="0.25">
      <c r="A27" s="16">
        <v>4</v>
      </c>
      <c r="B27" s="16">
        <v>4</v>
      </c>
      <c r="C27" s="21">
        <v>0.01</v>
      </c>
      <c r="D27" s="15">
        <v>2.857888888888889E-2</v>
      </c>
      <c r="E27" s="15">
        <v>5.7850000000000006E-2</v>
      </c>
      <c r="F27" s="15">
        <v>0.18670222222222221</v>
      </c>
      <c r="G27" s="20">
        <v>0.61686888888888891</v>
      </c>
      <c r="H27" s="15">
        <v>0.1</v>
      </c>
      <c r="I27" s="15">
        <v>0</v>
      </c>
    </row>
    <row r="28" spans="1:9" x14ac:dyDescent="0.25">
      <c r="A28" s="16">
        <v>4</v>
      </c>
      <c r="B28" s="16" t="s">
        <v>62</v>
      </c>
      <c r="C28" s="15">
        <v>0</v>
      </c>
      <c r="D28" s="15">
        <v>0</v>
      </c>
      <c r="E28" s="15">
        <v>0</v>
      </c>
      <c r="F28" s="15">
        <v>0</v>
      </c>
      <c r="G28" s="15">
        <f>(1-H28)*_xlfn.XLOOKUP(A28,ASSUMPTIONS!$B$2:$B$10,ASSUMPTIONS!$O$2:$O$10)</f>
        <v>0.67502820465692326</v>
      </c>
      <c r="H28" s="20">
        <f>EXP(-_xlfn.XLOOKUP(A28,ASSUMPTIONS!$B$2:$B$10,ASSUMPTIONS!$I$2:$I$10)*(_xlfn.XLOOKUP(A28,ASSUMPTIONS!$B$2:$B$10,ASSUMPTIONS!$V$2:$V$10)+_xlfn.XLOOKUP(A28,ASSUMPTIONS!$B$2:$B$10,ASSUMPTIONS!$W$2:$W$10)))</f>
        <v>3.5673993347252408E-2</v>
      </c>
      <c r="I28" s="15">
        <f>1-SUM(G28:H28)</f>
        <v>0.28929780199582433</v>
      </c>
    </row>
    <row r="29" spans="1:9" x14ac:dyDescent="0.25">
      <c r="A29" s="27">
        <v>4</v>
      </c>
      <c r="B29" s="27" t="s">
        <v>58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v>1</v>
      </c>
    </row>
    <row r="30" spans="1:9" x14ac:dyDescent="0.25">
      <c r="A30" s="23">
        <v>5</v>
      </c>
      <c r="B30" s="23" t="s">
        <v>61</v>
      </c>
      <c r="C30" s="24">
        <v>1</v>
      </c>
      <c r="D30" s="25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</row>
    <row r="31" spans="1:9" x14ac:dyDescent="0.25">
      <c r="A31" s="16">
        <v>5</v>
      </c>
      <c r="B31" s="16">
        <v>1</v>
      </c>
      <c r="C31" s="21">
        <v>0.01</v>
      </c>
      <c r="D31" s="20">
        <v>0.67768484848484856</v>
      </c>
      <c r="E31" s="15">
        <v>0.20243434343434344</v>
      </c>
      <c r="F31" s="15">
        <v>6.830303030303031E-2</v>
      </c>
      <c r="G31" s="15">
        <v>3.1577777777777774E-2</v>
      </c>
      <c r="H31" s="15">
        <v>0.01</v>
      </c>
      <c r="I31" s="15">
        <v>0</v>
      </c>
    </row>
    <row r="32" spans="1:9" x14ac:dyDescent="0.25">
      <c r="A32" s="16">
        <v>5</v>
      </c>
      <c r="B32" s="16">
        <v>2</v>
      </c>
      <c r="C32" s="21">
        <v>0.01</v>
      </c>
      <c r="D32" s="15">
        <v>0.33851020408163268</v>
      </c>
      <c r="E32" s="20">
        <v>0.40185714285714286</v>
      </c>
      <c r="F32" s="15">
        <v>0.15698163265306123</v>
      </c>
      <c r="G32" s="15">
        <v>7.2651020408163278E-2</v>
      </c>
      <c r="H32" s="15">
        <v>0.02</v>
      </c>
      <c r="I32" s="15">
        <v>0</v>
      </c>
    </row>
    <row r="33" spans="1:9" x14ac:dyDescent="0.25">
      <c r="A33" s="16">
        <v>5</v>
      </c>
      <c r="B33" s="16">
        <v>3</v>
      </c>
      <c r="C33" s="21">
        <v>0.01</v>
      </c>
      <c r="D33" s="15">
        <v>9.2713684210526323E-2</v>
      </c>
      <c r="E33" s="15">
        <v>0.18780210526315788</v>
      </c>
      <c r="F33" s="20">
        <v>0.41033473684210525</v>
      </c>
      <c r="G33" s="15">
        <v>0.24914947368421053</v>
      </c>
      <c r="H33" s="15">
        <v>0.05</v>
      </c>
      <c r="I33" s="15">
        <v>0</v>
      </c>
    </row>
    <row r="34" spans="1:9" x14ac:dyDescent="0.25">
      <c r="A34" s="16">
        <v>5</v>
      </c>
      <c r="B34" s="16">
        <v>4</v>
      </c>
      <c r="C34" s="21">
        <v>0.01</v>
      </c>
      <c r="D34" s="15">
        <v>2.857888888888889E-2</v>
      </c>
      <c r="E34" s="15">
        <v>5.7850000000000006E-2</v>
      </c>
      <c r="F34" s="15">
        <v>0.18670222222222221</v>
      </c>
      <c r="G34" s="20">
        <v>0.61686888888888891</v>
      </c>
      <c r="H34" s="15">
        <v>0.1</v>
      </c>
      <c r="I34" s="15">
        <v>0</v>
      </c>
    </row>
    <row r="35" spans="1:9" x14ac:dyDescent="0.25">
      <c r="A35" s="16">
        <v>5</v>
      </c>
      <c r="B35" s="16" t="s">
        <v>62</v>
      </c>
      <c r="C35" s="15">
        <v>0</v>
      </c>
      <c r="D35" s="15">
        <v>0</v>
      </c>
      <c r="E35" s="15">
        <v>0</v>
      </c>
      <c r="F35" s="15">
        <v>0</v>
      </c>
      <c r="G35" s="15">
        <f>(1-H35)*_xlfn.XLOOKUP(A35,ASSUMPTIONS!$B$2:$B$10,ASSUMPTIONS!$O$2:$O$10)</f>
        <v>0.67502820465692326</v>
      </c>
      <c r="H35" s="20">
        <f>EXP(-_xlfn.XLOOKUP(A35,ASSUMPTIONS!$B$2:$B$10,ASSUMPTIONS!$I$2:$I$10)*(_xlfn.XLOOKUP(A35,ASSUMPTIONS!$B$2:$B$10,ASSUMPTIONS!$V$2:$V$10)+_xlfn.XLOOKUP(A35,ASSUMPTIONS!$B$2:$B$10,ASSUMPTIONS!$W$2:$W$10)))</f>
        <v>3.5673993347252408E-2</v>
      </c>
      <c r="I35" s="15">
        <f>1-SUM(G35:H35)</f>
        <v>0.28929780199582433</v>
      </c>
    </row>
    <row r="36" spans="1:9" x14ac:dyDescent="0.25">
      <c r="A36" s="27">
        <v>5</v>
      </c>
      <c r="B36" s="27" t="s">
        <v>58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9">
        <v>1</v>
      </c>
    </row>
  </sheetData>
  <autoFilter ref="A1:A1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C1" sqref="C1:H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57</v>
      </c>
      <c r="B1" s="17" t="s">
        <v>61</v>
      </c>
      <c r="C1" s="17">
        <v>1</v>
      </c>
      <c r="D1" s="17">
        <v>2</v>
      </c>
      <c r="E1" s="17">
        <v>3</v>
      </c>
      <c r="F1" s="17">
        <v>4</v>
      </c>
      <c r="G1" s="17" t="s">
        <v>62</v>
      </c>
      <c r="H1" s="17" t="s">
        <v>58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topLeftCell="A13" workbookViewId="0">
      <selection activeCell="B27" sqref="B27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31</v>
      </c>
      <c r="B1" s="9" t="s">
        <v>32</v>
      </c>
      <c r="C1" s="10" t="s">
        <v>33</v>
      </c>
    </row>
    <row r="2" spans="1:3" x14ac:dyDescent="0.25">
      <c r="A2" s="13" t="s">
        <v>0</v>
      </c>
      <c r="B2" s="13" t="s">
        <v>34</v>
      </c>
      <c r="C2" s="14" t="s">
        <v>35</v>
      </c>
    </row>
    <row r="3" spans="1:3" ht="30" x14ac:dyDescent="0.25">
      <c r="A3" s="13" t="s">
        <v>1</v>
      </c>
      <c r="B3" s="13" t="s">
        <v>36</v>
      </c>
      <c r="C3" s="14" t="s">
        <v>37</v>
      </c>
    </row>
    <row r="4" spans="1:3" ht="30" x14ac:dyDescent="0.25">
      <c r="A4" s="13" t="s">
        <v>19</v>
      </c>
      <c r="B4" s="13" t="s">
        <v>74</v>
      </c>
      <c r="C4" s="14" t="s">
        <v>35</v>
      </c>
    </row>
    <row r="5" spans="1:3" ht="105" x14ac:dyDescent="0.25">
      <c r="A5" s="13" t="s">
        <v>77</v>
      </c>
      <c r="B5" s="13" t="s">
        <v>79</v>
      </c>
      <c r="C5" s="14" t="s">
        <v>35</v>
      </c>
    </row>
    <row r="6" spans="1:3" x14ac:dyDescent="0.25">
      <c r="A6" s="13" t="s">
        <v>30</v>
      </c>
      <c r="B6" s="13" t="s">
        <v>38</v>
      </c>
      <c r="C6" s="14" t="s">
        <v>35</v>
      </c>
    </row>
    <row r="7" spans="1:3" x14ac:dyDescent="0.25">
      <c r="A7" s="13" t="s">
        <v>2</v>
      </c>
      <c r="B7" s="13" t="s">
        <v>39</v>
      </c>
      <c r="C7" s="14" t="s">
        <v>56</v>
      </c>
    </row>
    <row r="8" spans="1:3" ht="135" x14ac:dyDescent="0.25">
      <c r="A8" s="13" t="s">
        <v>66</v>
      </c>
      <c r="B8" s="13" t="s">
        <v>70</v>
      </c>
      <c r="C8" s="14" t="s">
        <v>69</v>
      </c>
    </row>
    <row r="9" spans="1:3" x14ac:dyDescent="0.25">
      <c r="A9" s="13" t="s">
        <v>64</v>
      </c>
      <c r="B9" s="13" t="s">
        <v>71</v>
      </c>
      <c r="C9" s="14" t="s">
        <v>37</v>
      </c>
    </row>
    <row r="10" spans="1:3" x14ac:dyDescent="0.25">
      <c r="A10" s="13" t="s">
        <v>63</v>
      </c>
      <c r="B10" s="13" t="s">
        <v>72</v>
      </c>
      <c r="C10" s="14" t="s">
        <v>37</v>
      </c>
    </row>
    <row r="11" spans="1:3" ht="30" x14ac:dyDescent="0.25">
      <c r="A11" s="13" t="s">
        <v>65</v>
      </c>
      <c r="B11" s="13" t="s">
        <v>73</v>
      </c>
      <c r="C11" s="14" t="s">
        <v>37</v>
      </c>
    </row>
    <row r="12" spans="1:3" ht="90" x14ac:dyDescent="0.25">
      <c r="A12" s="13" t="s">
        <v>21</v>
      </c>
      <c r="B12" s="13" t="s">
        <v>83</v>
      </c>
      <c r="C12" s="14" t="s">
        <v>35</v>
      </c>
    </row>
    <row r="13" spans="1:3" x14ac:dyDescent="0.25">
      <c r="A13" s="13" t="s">
        <v>26</v>
      </c>
      <c r="B13" s="13" t="s">
        <v>40</v>
      </c>
      <c r="C13" s="14" t="s">
        <v>56</v>
      </c>
    </row>
    <row r="14" spans="1:3" ht="30" x14ac:dyDescent="0.25">
      <c r="A14" s="13" t="s">
        <v>80</v>
      </c>
      <c r="B14" s="13" t="s">
        <v>81</v>
      </c>
      <c r="C14" s="14" t="s">
        <v>56</v>
      </c>
    </row>
    <row r="15" spans="1:3" x14ac:dyDescent="0.25">
      <c r="A15" s="13" t="s">
        <v>82</v>
      </c>
      <c r="B15" s="13" t="s">
        <v>41</v>
      </c>
      <c r="C15" s="14" t="s">
        <v>35</v>
      </c>
    </row>
    <row r="16" spans="1:3" x14ac:dyDescent="0.25">
      <c r="A16" s="13" t="s">
        <v>3</v>
      </c>
      <c r="B16" s="13" t="s">
        <v>42</v>
      </c>
      <c r="C16" s="14" t="s">
        <v>56</v>
      </c>
    </row>
    <row r="17" spans="1:3" x14ac:dyDescent="0.25">
      <c r="A17" s="13" t="s">
        <v>4</v>
      </c>
      <c r="B17" s="13" t="s">
        <v>43</v>
      </c>
      <c r="C17" s="14" t="s">
        <v>56</v>
      </c>
    </row>
    <row r="18" spans="1:3" x14ac:dyDescent="0.25">
      <c r="A18" s="13" t="s">
        <v>5</v>
      </c>
      <c r="B18" s="13" t="s">
        <v>44</v>
      </c>
      <c r="C18" s="14" t="s">
        <v>56</v>
      </c>
    </row>
    <row r="19" spans="1:3" x14ac:dyDescent="0.25">
      <c r="A19" s="13" t="s">
        <v>6</v>
      </c>
      <c r="B19" s="13" t="s">
        <v>45</v>
      </c>
      <c r="C19" s="14" t="s">
        <v>56</v>
      </c>
    </row>
    <row r="20" spans="1:3" x14ac:dyDescent="0.25">
      <c r="A20" s="13" t="s">
        <v>7</v>
      </c>
      <c r="B20" s="13" t="s">
        <v>46</v>
      </c>
      <c r="C20" s="14" t="s">
        <v>37</v>
      </c>
    </row>
    <row r="21" spans="1:3" x14ac:dyDescent="0.25">
      <c r="A21" s="13" t="s">
        <v>8</v>
      </c>
      <c r="B21" s="13" t="s">
        <v>47</v>
      </c>
      <c r="C21" s="14" t="s">
        <v>56</v>
      </c>
    </row>
    <row r="22" spans="1:3" x14ac:dyDescent="0.25">
      <c r="A22" s="13" t="s">
        <v>9</v>
      </c>
      <c r="B22" s="13" t="s">
        <v>48</v>
      </c>
      <c r="C22" s="14" t="s">
        <v>56</v>
      </c>
    </row>
    <row r="23" spans="1:3" ht="30" x14ac:dyDescent="0.25">
      <c r="A23" s="13" t="s">
        <v>67</v>
      </c>
      <c r="B23" s="13" t="s">
        <v>75</v>
      </c>
      <c r="C23" s="14" t="s">
        <v>56</v>
      </c>
    </row>
    <row r="24" spans="1:3" ht="30" x14ac:dyDescent="0.25">
      <c r="A24" s="13" t="s">
        <v>67</v>
      </c>
      <c r="B24" s="13" t="s">
        <v>76</v>
      </c>
      <c r="C24" s="14" t="s">
        <v>56</v>
      </c>
    </row>
    <row r="25" spans="1:3" ht="60" x14ac:dyDescent="0.25">
      <c r="A25" s="13" t="s">
        <v>24</v>
      </c>
      <c r="B25" s="13" t="s">
        <v>49</v>
      </c>
      <c r="C25" s="14" t="s">
        <v>35</v>
      </c>
    </row>
    <row r="26" spans="1:3" x14ac:dyDescent="0.25">
      <c r="A26" s="13" t="s">
        <v>27</v>
      </c>
      <c r="B26" s="13" t="s">
        <v>50</v>
      </c>
      <c r="C26" s="14" t="s">
        <v>56</v>
      </c>
    </row>
    <row r="27" spans="1:3" ht="135" x14ac:dyDescent="0.25">
      <c r="A27" s="13" t="s">
        <v>28</v>
      </c>
      <c r="B27" s="13" t="s">
        <v>95</v>
      </c>
      <c r="C27" s="14" t="s">
        <v>35</v>
      </c>
    </row>
    <row r="28" spans="1:3" x14ac:dyDescent="0.25">
      <c r="A28" s="13" t="s">
        <v>29</v>
      </c>
      <c r="B28" s="13" t="s">
        <v>51</v>
      </c>
      <c r="C28" s="14" t="s">
        <v>56</v>
      </c>
    </row>
    <row r="29" spans="1:3" x14ac:dyDescent="0.25">
      <c r="A29" s="13" t="s">
        <v>10</v>
      </c>
      <c r="B29" s="13" t="s">
        <v>52</v>
      </c>
      <c r="C29" s="14" t="s">
        <v>56</v>
      </c>
    </row>
    <row r="30" spans="1:3" ht="30" x14ac:dyDescent="0.25">
      <c r="A30" s="13" t="s">
        <v>13</v>
      </c>
      <c r="B30" s="13" t="s">
        <v>53</v>
      </c>
      <c r="C30" s="14" t="s">
        <v>56</v>
      </c>
    </row>
    <row r="31" spans="1:3" ht="30" x14ac:dyDescent="0.25">
      <c r="A31" s="13" t="s">
        <v>11</v>
      </c>
      <c r="B31" s="13" t="s">
        <v>54</v>
      </c>
      <c r="C31" s="14" t="s">
        <v>56</v>
      </c>
    </row>
    <row r="32" spans="1:3" x14ac:dyDescent="0.25">
      <c r="A32" s="13" t="s">
        <v>15</v>
      </c>
      <c r="B32" s="13" t="s">
        <v>55</v>
      </c>
      <c r="C32" s="1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2021-12-02T14:53:47Z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