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ython\layers performance\"/>
    </mc:Choice>
  </mc:AlternateContent>
  <xr:revisionPtr revIDLastSave="0" documentId="13_ncr:1_{F77336C1-D428-469F-8193-FA33C51E7E91}" xr6:coauthVersionLast="45" xr6:coauthVersionMax="45" xr10:uidLastSave="{00000000-0000-0000-0000-000000000000}"/>
  <bookViews>
    <workbookView xWindow="-103" yWindow="-103" windowWidth="33120" windowHeight="18120" activeTab="5" xr2:uid="{00000000-000D-0000-FFFF-FFFF00000000}"/>
  </bookViews>
  <sheets>
    <sheet name="Sheet1" sheetId="1" r:id="rId1"/>
    <sheet name="Sheet2" sheetId="2" r:id="rId2"/>
    <sheet name="HyLine Brown" sheetId="3" r:id="rId3"/>
    <sheet name="evaluation" sheetId="6" r:id="rId4"/>
    <sheet name="hy_brown_draft" sheetId="4" r:id="rId5"/>
    <sheet name="hy_w36" sheetId="7" r:id="rId6"/>
    <sheet name="hy_brown" sheetId="9" r:id="rId7"/>
    <sheet name="Sheet4" sheetId="5" r:id="rId8"/>
    <sheet name="isa_brown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0" l="1"/>
  <c r="I3" i="10" l="1"/>
  <c r="G3" i="10" s="1"/>
  <c r="H3" i="10" s="1"/>
  <c r="I4" i="10"/>
  <c r="G4" i="10" s="1"/>
  <c r="H4" i="10" s="1"/>
  <c r="I5" i="10"/>
  <c r="G5" i="10" s="1"/>
  <c r="H5" i="10" s="1"/>
  <c r="I6" i="10"/>
  <c r="G6" i="10" s="1"/>
  <c r="H6" i="10" s="1"/>
  <c r="I7" i="10"/>
  <c r="G7" i="10" s="1"/>
  <c r="H7" i="10" s="1"/>
  <c r="I8" i="10"/>
  <c r="G8" i="10" s="1"/>
  <c r="H8" i="10" s="1"/>
  <c r="I9" i="10"/>
  <c r="G9" i="10" s="1"/>
  <c r="H9" i="10" s="1"/>
  <c r="I10" i="10"/>
  <c r="G10" i="10" s="1"/>
  <c r="H10" i="10" s="1"/>
  <c r="I11" i="10"/>
  <c r="G11" i="10" s="1"/>
  <c r="H11" i="10" s="1"/>
  <c r="I12" i="10"/>
  <c r="G12" i="10" s="1"/>
  <c r="H12" i="10" s="1"/>
  <c r="I13" i="10"/>
  <c r="G13" i="10" s="1"/>
  <c r="H13" i="10" s="1"/>
  <c r="I14" i="10"/>
  <c r="G14" i="10" s="1"/>
  <c r="H14" i="10" s="1"/>
  <c r="I15" i="10"/>
  <c r="G15" i="10" s="1"/>
  <c r="H15" i="10" s="1"/>
  <c r="I16" i="10"/>
  <c r="G16" i="10" s="1"/>
  <c r="H16" i="10" s="1"/>
  <c r="I17" i="10"/>
  <c r="G17" i="10" s="1"/>
  <c r="H17" i="10" s="1"/>
  <c r="I18" i="10"/>
  <c r="G18" i="10" s="1"/>
  <c r="H18" i="10" s="1"/>
  <c r="I19" i="10"/>
  <c r="G19" i="10" s="1"/>
  <c r="H19" i="10" s="1"/>
  <c r="I20" i="10"/>
  <c r="G20" i="10" s="1"/>
  <c r="H20" i="10" s="1"/>
  <c r="I21" i="10"/>
  <c r="G21" i="10" s="1"/>
  <c r="H21" i="10" s="1"/>
  <c r="I22" i="10"/>
  <c r="G22" i="10" s="1"/>
  <c r="H22" i="10" s="1"/>
  <c r="I23" i="10"/>
  <c r="G23" i="10" s="1"/>
  <c r="H23" i="10" s="1"/>
  <c r="I24" i="10"/>
  <c r="G24" i="10" s="1"/>
  <c r="H24" i="10" s="1"/>
  <c r="I25" i="10"/>
  <c r="G25" i="10" s="1"/>
  <c r="H25" i="10" s="1"/>
  <c r="I26" i="10"/>
  <c r="G26" i="10" s="1"/>
  <c r="H26" i="10" s="1"/>
  <c r="I27" i="10"/>
  <c r="G27" i="10" s="1"/>
  <c r="H27" i="10" s="1"/>
  <c r="I28" i="10"/>
  <c r="G28" i="10" s="1"/>
  <c r="H28" i="10" s="1"/>
  <c r="I29" i="10"/>
  <c r="G29" i="10" s="1"/>
  <c r="H29" i="10" s="1"/>
  <c r="I30" i="10"/>
  <c r="G30" i="10" s="1"/>
  <c r="H30" i="10" s="1"/>
  <c r="I31" i="10"/>
  <c r="G31" i="10" s="1"/>
  <c r="H31" i="10" s="1"/>
  <c r="I32" i="10"/>
  <c r="G32" i="10" s="1"/>
  <c r="H32" i="10" s="1"/>
  <c r="I33" i="10"/>
  <c r="G33" i="10" s="1"/>
  <c r="H33" i="10" s="1"/>
  <c r="I34" i="10"/>
  <c r="G34" i="10" s="1"/>
  <c r="H34" i="10" s="1"/>
  <c r="I35" i="10"/>
  <c r="G35" i="10" s="1"/>
  <c r="H35" i="10" s="1"/>
  <c r="I36" i="10"/>
  <c r="G36" i="10" s="1"/>
  <c r="H36" i="10" s="1"/>
  <c r="I37" i="10"/>
  <c r="G37" i="10" s="1"/>
  <c r="H37" i="10" s="1"/>
  <c r="I38" i="10"/>
  <c r="G38" i="10" s="1"/>
  <c r="H38" i="10" s="1"/>
  <c r="I39" i="10"/>
  <c r="G39" i="10" s="1"/>
  <c r="H39" i="10" s="1"/>
  <c r="I40" i="10"/>
  <c r="G40" i="10" s="1"/>
  <c r="H40" i="10" s="1"/>
  <c r="I41" i="10"/>
  <c r="G41" i="10" s="1"/>
  <c r="H41" i="10" s="1"/>
  <c r="I42" i="10"/>
  <c r="G42" i="10" s="1"/>
  <c r="H42" i="10" s="1"/>
  <c r="I43" i="10"/>
  <c r="G43" i="10" s="1"/>
  <c r="H43" i="10" s="1"/>
  <c r="I44" i="10"/>
  <c r="G44" i="10" s="1"/>
  <c r="H44" i="10" s="1"/>
  <c r="I45" i="10"/>
  <c r="G45" i="10" s="1"/>
  <c r="H45" i="10" s="1"/>
  <c r="I46" i="10"/>
  <c r="G46" i="10" s="1"/>
  <c r="H46" i="10" s="1"/>
  <c r="I47" i="10"/>
  <c r="G47" i="10" s="1"/>
  <c r="H47" i="10" s="1"/>
  <c r="I48" i="10"/>
  <c r="G48" i="10" s="1"/>
  <c r="H48" i="10" s="1"/>
  <c r="I49" i="10"/>
  <c r="G49" i="10" s="1"/>
  <c r="H49" i="10" s="1"/>
  <c r="I50" i="10"/>
  <c r="G50" i="10" s="1"/>
  <c r="H50" i="10" s="1"/>
  <c r="I51" i="10"/>
  <c r="G51" i="10" s="1"/>
  <c r="H51" i="10" s="1"/>
  <c r="I52" i="10"/>
  <c r="G52" i="10" s="1"/>
  <c r="H52" i="10" s="1"/>
  <c r="I53" i="10"/>
  <c r="G53" i="10" s="1"/>
  <c r="H53" i="10" s="1"/>
  <c r="I54" i="10"/>
  <c r="G54" i="10" s="1"/>
  <c r="H54" i="10" s="1"/>
  <c r="I55" i="10"/>
  <c r="G55" i="10" s="1"/>
  <c r="H55" i="10" s="1"/>
  <c r="I56" i="10"/>
  <c r="G56" i="10" s="1"/>
  <c r="H56" i="10" s="1"/>
  <c r="I57" i="10"/>
  <c r="G57" i="10" s="1"/>
  <c r="H57" i="10" s="1"/>
  <c r="I58" i="10"/>
  <c r="G58" i="10" s="1"/>
  <c r="H58" i="10" s="1"/>
  <c r="I59" i="10"/>
  <c r="G59" i="10" s="1"/>
  <c r="H59" i="10" s="1"/>
  <c r="I60" i="10"/>
  <c r="G60" i="10" s="1"/>
  <c r="H60" i="10" s="1"/>
  <c r="I61" i="10"/>
  <c r="G61" i="10" s="1"/>
  <c r="H61" i="10" s="1"/>
  <c r="I62" i="10"/>
  <c r="G62" i="10" s="1"/>
  <c r="H62" i="10" s="1"/>
  <c r="I63" i="10"/>
  <c r="G63" i="10" s="1"/>
  <c r="H63" i="10" s="1"/>
  <c r="I64" i="10"/>
  <c r="G64" i="10" s="1"/>
  <c r="H64" i="10" s="1"/>
  <c r="I65" i="10"/>
  <c r="G65" i="10" s="1"/>
  <c r="H65" i="10" s="1"/>
  <c r="I66" i="10"/>
  <c r="G66" i="10" s="1"/>
  <c r="H66" i="10" s="1"/>
  <c r="I67" i="10"/>
  <c r="G67" i="10" s="1"/>
  <c r="H67" i="10" s="1"/>
  <c r="I68" i="10"/>
  <c r="G68" i="10" s="1"/>
  <c r="H68" i="10" s="1"/>
  <c r="I69" i="10"/>
  <c r="G69" i="10" s="1"/>
  <c r="H69" i="10" s="1"/>
  <c r="I70" i="10"/>
  <c r="G70" i="10" s="1"/>
  <c r="H70" i="10" s="1"/>
  <c r="I71" i="10"/>
  <c r="G71" i="10" s="1"/>
  <c r="H71" i="10" s="1"/>
  <c r="I72" i="10"/>
  <c r="G72" i="10" s="1"/>
  <c r="H72" i="10" s="1"/>
  <c r="I73" i="10"/>
  <c r="G73" i="10" s="1"/>
  <c r="H73" i="10" s="1"/>
  <c r="I2" i="10"/>
  <c r="G2" i="10" s="1"/>
  <c r="H2" i="10" s="1"/>
  <c r="F3" i="10"/>
  <c r="F4" i="10"/>
  <c r="F5" i="10"/>
  <c r="F6" i="10"/>
  <c r="N6" i="10" s="1"/>
  <c r="O6" i="10" s="1"/>
  <c r="F7" i="10"/>
  <c r="F8" i="10"/>
  <c r="F9" i="10"/>
  <c r="N9" i="10" s="1"/>
  <c r="O9" i="10" s="1"/>
  <c r="F10" i="10"/>
  <c r="N10" i="10" s="1"/>
  <c r="O10" i="10" s="1"/>
  <c r="F11" i="10"/>
  <c r="N11" i="10" s="1"/>
  <c r="O11" i="10" s="1"/>
  <c r="F12" i="10"/>
  <c r="F13" i="10"/>
  <c r="N13" i="10" s="1"/>
  <c r="O13" i="10" s="1"/>
  <c r="F14" i="10"/>
  <c r="N14" i="10" s="1"/>
  <c r="O14" i="10" s="1"/>
  <c r="F15" i="10"/>
  <c r="F16" i="10"/>
  <c r="F17" i="10"/>
  <c r="N17" i="10" s="1"/>
  <c r="O17" i="10" s="1"/>
  <c r="F18" i="10"/>
  <c r="N18" i="10" s="1"/>
  <c r="O18" i="10" s="1"/>
  <c r="F19" i="10"/>
  <c r="N19" i="10" s="1"/>
  <c r="O19" i="10" s="1"/>
  <c r="F20" i="10"/>
  <c r="F21" i="10"/>
  <c r="F22" i="10"/>
  <c r="N22" i="10" s="1"/>
  <c r="O22" i="10" s="1"/>
  <c r="F23" i="10"/>
  <c r="N23" i="10" s="1"/>
  <c r="O23" i="10" s="1"/>
  <c r="F24" i="10"/>
  <c r="F25" i="10"/>
  <c r="F26" i="10"/>
  <c r="N26" i="10" s="1"/>
  <c r="O26" i="10" s="1"/>
  <c r="F27" i="10"/>
  <c r="N27" i="10" s="1"/>
  <c r="O27" i="10" s="1"/>
  <c r="F28" i="10"/>
  <c r="F29" i="10"/>
  <c r="F30" i="10"/>
  <c r="N30" i="10" s="1"/>
  <c r="O30" i="10" s="1"/>
  <c r="F31" i="10"/>
  <c r="N31" i="10" s="1"/>
  <c r="O31" i="10" s="1"/>
  <c r="F32" i="10"/>
  <c r="F33" i="10"/>
  <c r="F34" i="10"/>
  <c r="N34" i="10" s="1"/>
  <c r="O34" i="10" s="1"/>
  <c r="F35" i="10"/>
  <c r="N35" i="10" s="1"/>
  <c r="O35" i="10" s="1"/>
  <c r="F36" i="10"/>
  <c r="F37" i="10"/>
  <c r="N37" i="10" s="1"/>
  <c r="O37" i="10" s="1"/>
  <c r="F38" i="10"/>
  <c r="N38" i="10" s="1"/>
  <c r="O38" i="10" s="1"/>
  <c r="F39" i="10"/>
  <c r="N39" i="10" s="1"/>
  <c r="O39" i="10" s="1"/>
  <c r="F40" i="10"/>
  <c r="F41" i="10"/>
  <c r="N41" i="10" s="1"/>
  <c r="O41" i="10" s="1"/>
  <c r="F42" i="10"/>
  <c r="N42" i="10" s="1"/>
  <c r="O42" i="10" s="1"/>
  <c r="F43" i="10"/>
  <c r="N43" i="10" s="1"/>
  <c r="O43" i="10" s="1"/>
  <c r="F44" i="10"/>
  <c r="F45" i="10"/>
  <c r="F46" i="10"/>
  <c r="N46" i="10" s="1"/>
  <c r="O46" i="10" s="1"/>
  <c r="F47" i="10"/>
  <c r="N47" i="10" s="1"/>
  <c r="O47" i="10" s="1"/>
  <c r="F48" i="10"/>
  <c r="F49" i="10"/>
  <c r="N49" i="10" s="1"/>
  <c r="O49" i="10" s="1"/>
  <c r="F50" i="10"/>
  <c r="N50" i="10" s="1"/>
  <c r="O50" i="10" s="1"/>
  <c r="F51" i="10"/>
  <c r="F52" i="10"/>
  <c r="F53" i="10"/>
  <c r="N53" i="10" s="1"/>
  <c r="O53" i="10" s="1"/>
  <c r="F54" i="10"/>
  <c r="N54" i="10" s="1"/>
  <c r="O54" i="10" s="1"/>
  <c r="F55" i="10"/>
  <c r="N55" i="10" s="1"/>
  <c r="O55" i="10" s="1"/>
  <c r="F56" i="10"/>
  <c r="F57" i="10"/>
  <c r="N57" i="10" s="1"/>
  <c r="O57" i="10" s="1"/>
  <c r="F58" i="10"/>
  <c r="N58" i="10" s="1"/>
  <c r="O58" i="10" s="1"/>
  <c r="F59" i="10"/>
  <c r="N59" i="10" s="1"/>
  <c r="O59" i="10" s="1"/>
  <c r="F60" i="10"/>
  <c r="F61" i="10"/>
  <c r="F62" i="10"/>
  <c r="N62" i="10" s="1"/>
  <c r="O62" i="10" s="1"/>
  <c r="F63" i="10"/>
  <c r="N63" i="10" s="1"/>
  <c r="O63" i="10" s="1"/>
  <c r="F64" i="10"/>
  <c r="F65" i="10"/>
  <c r="N65" i="10" s="1"/>
  <c r="O65" i="10" s="1"/>
  <c r="F66" i="10"/>
  <c r="N66" i="10" s="1"/>
  <c r="O66" i="10" s="1"/>
  <c r="F67" i="10"/>
  <c r="N67" i="10" s="1"/>
  <c r="O67" i="10" s="1"/>
  <c r="F68" i="10"/>
  <c r="F69" i="10"/>
  <c r="N69" i="10" s="1"/>
  <c r="O69" i="10" s="1"/>
  <c r="F70" i="10"/>
  <c r="N70" i="10" s="1"/>
  <c r="O70" i="10" s="1"/>
  <c r="F71" i="10"/>
  <c r="N71" i="10" s="1"/>
  <c r="O71" i="10" s="1"/>
  <c r="F72" i="10"/>
  <c r="F73" i="10"/>
  <c r="N73" i="10" s="1"/>
  <c r="O73" i="10" s="1"/>
  <c r="F2" i="10"/>
  <c r="N2" i="10" s="1"/>
  <c r="O2" i="10" s="1"/>
  <c r="N72" i="10"/>
  <c r="O72" i="10" s="1"/>
  <c r="N68" i="10"/>
  <c r="O68" i="10" s="1"/>
  <c r="N64" i="10"/>
  <c r="O64" i="10" s="1"/>
  <c r="N61" i="10"/>
  <c r="O61" i="10" s="1"/>
  <c r="N60" i="10"/>
  <c r="O60" i="10" s="1"/>
  <c r="N56" i="10"/>
  <c r="O56" i="10" s="1"/>
  <c r="N52" i="10"/>
  <c r="O52" i="10" s="1"/>
  <c r="N51" i="10"/>
  <c r="O51" i="10" s="1"/>
  <c r="N48" i="10"/>
  <c r="O48" i="10" s="1"/>
  <c r="N45" i="10"/>
  <c r="O45" i="10" s="1"/>
  <c r="N44" i="10"/>
  <c r="O44" i="10" s="1"/>
  <c r="N40" i="10"/>
  <c r="O40" i="10" s="1"/>
  <c r="N36" i="10"/>
  <c r="O36" i="10" s="1"/>
  <c r="N33" i="10"/>
  <c r="O33" i="10" s="1"/>
  <c r="N32" i="10"/>
  <c r="O32" i="10" s="1"/>
  <c r="N29" i="10"/>
  <c r="O29" i="10" s="1"/>
  <c r="N28" i="10"/>
  <c r="O28" i="10" s="1"/>
  <c r="N25" i="10"/>
  <c r="O25" i="10" s="1"/>
  <c r="O24" i="10"/>
  <c r="N24" i="10"/>
  <c r="N21" i="10"/>
  <c r="O21" i="10" s="1"/>
  <c r="N20" i="10"/>
  <c r="O20" i="10" s="1"/>
  <c r="N16" i="10"/>
  <c r="O16" i="10" s="1"/>
  <c r="N15" i="10"/>
  <c r="O15" i="10" s="1"/>
  <c r="N12" i="10"/>
  <c r="O12" i="10" s="1"/>
  <c r="N8" i="10"/>
  <c r="O8" i="10" s="1"/>
  <c r="N7" i="10"/>
  <c r="O7" i="10" s="1"/>
  <c r="N5" i="10"/>
  <c r="O5" i="10" s="1"/>
  <c r="N4" i="10"/>
  <c r="O4" i="10" s="1"/>
  <c r="N3" i="10"/>
  <c r="O3" i="10" s="1"/>
  <c r="P3" i="10" l="1"/>
  <c r="P4" i="10" s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N84" i="9"/>
  <c r="O84" i="9" s="1"/>
  <c r="N83" i="9"/>
  <c r="O83" i="9" s="1"/>
  <c r="N82" i="9"/>
  <c r="O82" i="9" s="1"/>
  <c r="N81" i="9"/>
  <c r="O81" i="9" s="1"/>
  <c r="N80" i="9"/>
  <c r="O80" i="9" s="1"/>
  <c r="N79" i="9"/>
  <c r="O79" i="9" s="1"/>
  <c r="O78" i="9"/>
  <c r="N78" i="9"/>
  <c r="N77" i="9"/>
  <c r="O77" i="9" s="1"/>
  <c r="N76" i="9"/>
  <c r="O76" i="9" s="1"/>
  <c r="N75" i="9"/>
  <c r="O75" i="9" s="1"/>
  <c r="N74" i="9"/>
  <c r="O74" i="9" s="1"/>
  <c r="N73" i="9"/>
  <c r="O73" i="9" s="1"/>
  <c r="N72" i="9"/>
  <c r="O72" i="9" s="1"/>
  <c r="N71" i="9"/>
  <c r="O71" i="9" s="1"/>
  <c r="N70" i="9"/>
  <c r="O70" i="9" s="1"/>
  <c r="N69" i="9"/>
  <c r="O69" i="9" s="1"/>
  <c r="N68" i="9"/>
  <c r="O68" i="9" s="1"/>
  <c r="N67" i="9"/>
  <c r="O67" i="9" s="1"/>
  <c r="N66" i="9"/>
  <c r="O66" i="9" s="1"/>
  <c r="N65" i="9"/>
  <c r="O65" i="9" s="1"/>
  <c r="N64" i="9"/>
  <c r="O64" i="9" s="1"/>
  <c r="N63" i="9"/>
  <c r="O63" i="9" s="1"/>
  <c r="O62" i="9"/>
  <c r="N62" i="9"/>
  <c r="N61" i="9"/>
  <c r="O61" i="9" s="1"/>
  <c r="N60" i="9"/>
  <c r="O60" i="9" s="1"/>
  <c r="N59" i="9"/>
  <c r="O59" i="9" s="1"/>
  <c r="N58" i="9"/>
  <c r="O58" i="9" s="1"/>
  <c r="N57" i="9"/>
  <c r="O57" i="9" s="1"/>
  <c r="N56" i="9"/>
  <c r="O56" i="9" s="1"/>
  <c r="N55" i="9"/>
  <c r="O55" i="9" s="1"/>
  <c r="N54" i="9"/>
  <c r="O54" i="9" s="1"/>
  <c r="N53" i="9"/>
  <c r="O53" i="9" s="1"/>
  <c r="N52" i="9"/>
  <c r="O52" i="9" s="1"/>
  <c r="N51" i="9"/>
  <c r="O51" i="9" s="1"/>
  <c r="N50" i="9"/>
  <c r="O50" i="9" s="1"/>
  <c r="N49" i="9"/>
  <c r="O49" i="9" s="1"/>
  <c r="N48" i="9"/>
  <c r="O48" i="9" s="1"/>
  <c r="N47" i="9"/>
  <c r="O47" i="9" s="1"/>
  <c r="O46" i="9"/>
  <c r="N46" i="9"/>
  <c r="N45" i="9"/>
  <c r="O45" i="9" s="1"/>
  <c r="N44" i="9"/>
  <c r="O44" i="9" s="1"/>
  <c r="N43" i="9"/>
  <c r="O43" i="9" s="1"/>
  <c r="N42" i="9"/>
  <c r="O42" i="9" s="1"/>
  <c r="N41" i="9"/>
  <c r="O41" i="9" s="1"/>
  <c r="N40" i="9"/>
  <c r="O40" i="9" s="1"/>
  <c r="N39" i="9"/>
  <c r="O39" i="9" s="1"/>
  <c r="N38" i="9"/>
  <c r="O38" i="9" s="1"/>
  <c r="N37" i="9"/>
  <c r="O37" i="9" s="1"/>
  <c r="N36" i="9"/>
  <c r="O36" i="9" s="1"/>
  <c r="N35" i="9"/>
  <c r="O35" i="9" s="1"/>
  <c r="N34" i="9"/>
  <c r="O34" i="9" s="1"/>
  <c r="N33" i="9"/>
  <c r="O33" i="9" s="1"/>
  <c r="N32" i="9"/>
  <c r="O32" i="9" s="1"/>
  <c r="N31" i="9"/>
  <c r="O31" i="9" s="1"/>
  <c r="O30" i="9"/>
  <c r="N30" i="9"/>
  <c r="N29" i="9"/>
  <c r="O29" i="9" s="1"/>
  <c r="N28" i="9"/>
  <c r="O28" i="9" s="1"/>
  <c r="N27" i="9"/>
  <c r="O27" i="9" s="1"/>
  <c r="O26" i="9"/>
  <c r="N26" i="9"/>
  <c r="N25" i="9"/>
  <c r="O25" i="9" s="1"/>
  <c r="N24" i="9"/>
  <c r="O24" i="9" s="1"/>
  <c r="N23" i="9"/>
  <c r="O23" i="9" s="1"/>
  <c r="N22" i="9"/>
  <c r="O22" i="9" s="1"/>
  <c r="N21" i="9"/>
  <c r="O21" i="9" s="1"/>
  <c r="N20" i="9"/>
  <c r="O20" i="9" s="1"/>
  <c r="N19" i="9"/>
  <c r="O19" i="9" s="1"/>
  <c r="N18" i="9"/>
  <c r="O18" i="9" s="1"/>
  <c r="N17" i="9"/>
  <c r="O17" i="9" s="1"/>
  <c r="N16" i="9"/>
  <c r="O16" i="9" s="1"/>
  <c r="N15" i="9"/>
  <c r="O15" i="9" s="1"/>
  <c r="O14" i="9"/>
  <c r="N14" i="9"/>
  <c r="N13" i="9"/>
  <c r="O13" i="9" s="1"/>
  <c r="N12" i="9"/>
  <c r="O12" i="9" s="1"/>
  <c r="N11" i="9"/>
  <c r="O11" i="9" s="1"/>
  <c r="N10" i="9"/>
  <c r="O10" i="9" s="1"/>
  <c r="N9" i="9"/>
  <c r="O9" i="9" s="1"/>
  <c r="N8" i="9"/>
  <c r="O8" i="9" s="1"/>
  <c r="N7" i="9"/>
  <c r="O7" i="9" s="1"/>
  <c r="N6" i="9"/>
  <c r="O6" i="9" s="1"/>
  <c r="N5" i="9"/>
  <c r="O5" i="9" s="1"/>
  <c r="N4" i="9"/>
  <c r="O4" i="9" s="1"/>
  <c r="N3" i="9"/>
  <c r="O3" i="9" s="1"/>
  <c r="N2" i="9"/>
  <c r="O2" i="9" s="1"/>
  <c r="P2" i="9" s="1"/>
  <c r="P3" i="9" s="1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l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2" i="4"/>
  <c r="P4" i="7" l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2" i="7"/>
  <c r="P3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2" i="7"/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2" i="7"/>
  <c r="B9" i="6" l="1"/>
  <c r="B6" i="6"/>
  <c r="R3" i="4" l="1"/>
  <c r="S3" i="4" s="1"/>
  <c r="R4" i="4"/>
  <c r="S4" i="4" s="1"/>
  <c r="R5" i="4"/>
  <c r="S5" i="4" s="1"/>
  <c r="R6" i="4"/>
  <c r="S6" i="4" s="1"/>
  <c r="R7" i="4"/>
  <c r="S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5" i="4"/>
  <c r="S15" i="4" s="1"/>
  <c r="R16" i="4"/>
  <c r="S16" i="4" s="1"/>
  <c r="R17" i="4"/>
  <c r="S17" i="4" s="1"/>
  <c r="R18" i="4"/>
  <c r="S18" i="4" s="1"/>
  <c r="R19" i="4"/>
  <c r="S19" i="4" s="1"/>
  <c r="R20" i="4"/>
  <c r="S20" i="4" s="1"/>
  <c r="R21" i="4"/>
  <c r="S21" i="4" s="1"/>
  <c r="R22" i="4"/>
  <c r="S22" i="4" s="1"/>
  <c r="R23" i="4"/>
  <c r="S23" i="4" s="1"/>
  <c r="R24" i="4"/>
  <c r="S24" i="4" s="1"/>
  <c r="R25" i="4"/>
  <c r="S25" i="4" s="1"/>
  <c r="R26" i="4"/>
  <c r="S26" i="4" s="1"/>
  <c r="R27" i="4"/>
  <c r="S27" i="4" s="1"/>
  <c r="R28" i="4"/>
  <c r="S28" i="4" s="1"/>
  <c r="R29" i="4"/>
  <c r="S29" i="4" s="1"/>
  <c r="R30" i="4"/>
  <c r="S30" i="4" s="1"/>
  <c r="R31" i="4"/>
  <c r="S31" i="4" s="1"/>
  <c r="R32" i="4"/>
  <c r="S32" i="4" s="1"/>
  <c r="R33" i="4"/>
  <c r="S33" i="4" s="1"/>
  <c r="R34" i="4"/>
  <c r="S34" i="4" s="1"/>
  <c r="R35" i="4"/>
  <c r="S35" i="4" s="1"/>
  <c r="R36" i="4"/>
  <c r="S36" i="4" s="1"/>
  <c r="R37" i="4"/>
  <c r="S37" i="4" s="1"/>
  <c r="R38" i="4"/>
  <c r="S38" i="4" s="1"/>
  <c r="R39" i="4"/>
  <c r="S39" i="4" s="1"/>
  <c r="R40" i="4"/>
  <c r="S40" i="4" s="1"/>
  <c r="R41" i="4"/>
  <c r="S41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7" i="4"/>
  <c r="S57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3" i="4"/>
  <c r="S73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2" i="4"/>
  <c r="S2" i="4" s="1"/>
  <c r="T2" i="4" s="1"/>
  <c r="T3" i="4" l="1"/>
  <c r="Y7" i="3"/>
  <c r="Y15" i="3"/>
  <c r="Y23" i="3"/>
  <c r="Y31" i="3"/>
  <c r="Y39" i="3"/>
  <c r="Y47" i="3"/>
  <c r="Y55" i="3"/>
  <c r="Y63" i="3"/>
  <c r="Y71" i="3"/>
  <c r="Y79" i="3"/>
  <c r="X2" i="3"/>
  <c r="Y2" i="3" s="1"/>
  <c r="X3" i="3"/>
  <c r="Y3" i="3" s="1"/>
  <c r="X4" i="3"/>
  <c r="Y4" i="3" s="1"/>
  <c r="X5" i="3"/>
  <c r="Y5" i="3" s="1"/>
  <c r="X6" i="3"/>
  <c r="Y6" i="3" s="1"/>
  <c r="X7" i="3"/>
  <c r="X8" i="3"/>
  <c r="Y8" i="3" s="1"/>
  <c r="X9" i="3"/>
  <c r="Y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X24" i="3"/>
  <c r="Y24" i="3" s="1"/>
  <c r="X25" i="3"/>
  <c r="Y25" i="3" s="1"/>
  <c r="X26" i="3"/>
  <c r="Y26" i="3" s="1"/>
  <c r="X27" i="3"/>
  <c r="Y27" i="3" s="1"/>
  <c r="X28" i="3"/>
  <c r="Y28" i="3" s="1"/>
  <c r="X29" i="3"/>
  <c r="Y29" i="3" s="1"/>
  <c r="X30" i="3"/>
  <c r="Y30" i="3" s="1"/>
  <c r="X31" i="3"/>
  <c r="X32" i="3"/>
  <c r="Y32" i="3" s="1"/>
  <c r="X33" i="3"/>
  <c r="Y33" i="3" s="1"/>
  <c r="X34" i="3"/>
  <c r="Y34" i="3" s="1"/>
  <c r="X35" i="3"/>
  <c r="Y35" i="3" s="1"/>
  <c r="X36" i="3"/>
  <c r="Y36" i="3" s="1"/>
  <c r="X37" i="3"/>
  <c r="Y37" i="3" s="1"/>
  <c r="X38" i="3"/>
  <c r="Y38" i="3" s="1"/>
  <c r="X39" i="3"/>
  <c r="X40" i="3"/>
  <c r="Y40" i="3" s="1"/>
  <c r="X41" i="3"/>
  <c r="Y41" i="3" s="1"/>
  <c r="X42" i="3"/>
  <c r="Y42" i="3" s="1"/>
  <c r="X43" i="3"/>
  <c r="Y43" i="3" s="1"/>
  <c r="X44" i="3"/>
  <c r="Y44" i="3" s="1"/>
  <c r="X45" i="3"/>
  <c r="Y45" i="3" s="1"/>
  <c r="X46" i="3"/>
  <c r="Y46" i="3" s="1"/>
  <c r="X47" i="3"/>
  <c r="X48" i="3"/>
  <c r="Y48" i="3" s="1"/>
  <c r="X49" i="3"/>
  <c r="Y49" i="3" s="1"/>
  <c r="X50" i="3"/>
  <c r="Y50" i="3" s="1"/>
  <c r="X51" i="3"/>
  <c r="Y51" i="3" s="1"/>
  <c r="X52" i="3"/>
  <c r="Y52" i="3" s="1"/>
  <c r="X53" i="3"/>
  <c r="Y53" i="3" s="1"/>
  <c r="X54" i="3"/>
  <c r="Y54" i="3" s="1"/>
  <c r="X55" i="3"/>
  <c r="X56" i="3"/>
  <c r="Y56" i="3" s="1"/>
  <c r="X57" i="3"/>
  <c r="Y57" i="3" s="1"/>
  <c r="X58" i="3"/>
  <c r="Y58" i="3" s="1"/>
  <c r="X59" i="3"/>
  <c r="Y59" i="3" s="1"/>
  <c r="X60" i="3"/>
  <c r="Y60" i="3" s="1"/>
  <c r="X61" i="3"/>
  <c r="Y61" i="3" s="1"/>
  <c r="X62" i="3"/>
  <c r="Y62" i="3" s="1"/>
  <c r="X63" i="3"/>
  <c r="X64" i="3"/>
  <c r="Y64" i="3" s="1"/>
  <c r="X65" i="3"/>
  <c r="Y65" i="3" s="1"/>
  <c r="X66" i="3"/>
  <c r="Y66" i="3" s="1"/>
  <c r="X67" i="3"/>
  <c r="Y67" i="3" s="1"/>
  <c r="X68" i="3"/>
  <c r="Y68" i="3" s="1"/>
  <c r="X69" i="3"/>
  <c r="Y69" i="3" s="1"/>
  <c r="X70" i="3"/>
  <c r="Y70" i="3" s="1"/>
  <c r="X71" i="3"/>
  <c r="X72" i="3"/>
  <c r="Y72" i="3" s="1"/>
  <c r="X73" i="3"/>
  <c r="Y73" i="3" s="1"/>
  <c r="X74" i="3"/>
  <c r="Y74" i="3" s="1"/>
  <c r="X75" i="3"/>
  <c r="Y75" i="3" s="1"/>
  <c r="X76" i="3"/>
  <c r="Y76" i="3" s="1"/>
  <c r="X77" i="3"/>
  <c r="Y77" i="3" s="1"/>
  <c r="X78" i="3"/>
  <c r="Y78" i="3" s="1"/>
  <c r="X79" i="3"/>
  <c r="X80" i="3"/>
  <c r="Y80" i="3" s="1"/>
  <c r="X81" i="3"/>
  <c r="Y81" i="3" s="1"/>
  <c r="X82" i="3"/>
  <c r="Y82" i="3" s="1"/>
  <c r="X83" i="3"/>
  <c r="Y83" i="3" s="1"/>
  <c r="X84" i="3"/>
  <c r="Y84" i="3" s="1"/>
  <c r="T4" i="4" l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2" i="3"/>
  <c r="T5" i="4" l="1"/>
  <c r="O3" i="3"/>
  <c r="P3" i="3"/>
  <c r="Q3" i="3"/>
  <c r="R3" i="3"/>
  <c r="S3" i="3"/>
  <c r="U3" i="3"/>
  <c r="V3" i="3"/>
  <c r="O4" i="3"/>
  <c r="P4" i="3"/>
  <c r="Q4" i="3"/>
  <c r="R4" i="3"/>
  <c r="S4" i="3"/>
  <c r="U4" i="3"/>
  <c r="V4" i="3"/>
  <c r="O5" i="3"/>
  <c r="P5" i="3"/>
  <c r="Q5" i="3"/>
  <c r="R5" i="3"/>
  <c r="S5" i="3"/>
  <c r="U5" i="3"/>
  <c r="V5" i="3"/>
  <c r="O6" i="3"/>
  <c r="P6" i="3"/>
  <c r="Q6" i="3"/>
  <c r="R6" i="3"/>
  <c r="S6" i="3"/>
  <c r="U6" i="3"/>
  <c r="V6" i="3"/>
  <c r="O7" i="3"/>
  <c r="P7" i="3"/>
  <c r="Q7" i="3"/>
  <c r="R7" i="3"/>
  <c r="S7" i="3"/>
  <c r="U7" i="3"/>
  <c r="V7" i="3"/>
  <c r="O8" i="3"/>
  <c r="P8" i="3"/>
  <c r="Q8" i="3"/>
  <c r="R8" i="3"/>
  <c r="S8" i="3"/>
  <c r="U8" i="3"/>
  <c r="V8" i="3"/>
  <c r="O9" i="3"/>
  <c r="P9" i="3"/>
  <c r="Q9" i="3"/>
  <c r="R9" i="3"/>
  <c r="S9" i="3"/>
  <c r="U9" i="3"/>
  <c r="V9" i="3"/>
  <c r="O10" i="3"/>
  <c r="P10" i="3"/>
  <c r="Q10" i="3"/>
  <c r="R10" i="3"/>
  <c r="S10" i="3"/>
  <c r="U10" i="3"/>
  <c r="V10" i="3"/>
  <c r="O11" i="3"/>
  <c r="P11" i="3"/>
  <c r="Q11" i="3"/>
  <c r="R11" i="3"/>
  <c r="S11" i="3"/>
  <c r="U11" i="3"/>
  <c r="V11" i="3"/>
  <c r="O12" i="3"/>
  <c r="P12" i="3"/>
  <c r="Q12" i="3"/>
  <c r="R12" i="3"/>
  <c r="S12" i="3"/>
  <c r="U12" i="3"/>
  <c r="V12" i="3"/>
  <c r="O13" i="3"/>
  <c r="P13" i="3"/>
  <c r="Q13" i="3"/>
  <c r="R13" i="3"/>
  <c r="S13" i="3"/>
  <c r="U13" i="3"/>
  <c r="V13" i="3"/>
  <c r="O14" i="3"/>
  <c r="P14" i="3"/>
  <c r="Q14" i="3"/>
  <c r="R14" i="3"/>
  <c r="S14" i="3"/>
  <c r="U14" i="3"/>
  <c r="V14" i="3"/>
  <c r="O15" i="3"/>
  <c r="P15" i="3"/>
  <c r="Q15" i="3"/>
  <c r="R15" i="3"/>
  <c r="S15" i="3"/>
  <c r="U15" i="3"/>
  <c r="V15" i="3"/>
  <c r="O16" i="3"/>
  <c r="P16" i="3"/>
  <c r="Q16" i="3"/>
  <c r="R16" i="3"/>
  <c r="S16" i="3"/>
  <c r="U16" i="3"/>
  <c r="V16" i="3"/>
  <c r="O17" i="3"/>
  <c r="P17" i="3"/>
  <c r="Q17" i="3"/>
  <c r="R17" i="3"/>
  <c r="S17" i="3"/>
  <c r="U17" i="3"/>
  <c r="V17" i="3"/>
  <c r="O18" i="3"/>
  <c r="P18" i="3"/>
  <c r="Q18" i="3"/>
  <c r="R18" i="3"/>
  <c r="S18" i="3"/>
  <c r="U18" i="3"/>
  <c r="V18" i="3"/>
  <c r="O19" i="3"/>
  <c r="P19" i="3"/>
  <c r="Q19" i="3"/>
  <c r="R19" i="3"/>
  <c r="S19" i="3"/>
  <c r="U19" i="3"/>
  <c r="V19" i="3"/>
  <c r="O20" i="3"/>
  <c r="P20" i="3"/>
  <c r="Q20" i="3"/>
  <c r="R20" i="3"/>
  <c r="S20" i="3"/>
  <c r="U20" i="3"/>
  <c r="V20" i="3"/>
  <c r="O21" i="3"/>
  <c r="P21" i="3"/>
  <c r="Q21" i="3"/>
  <c r="R21" i="3"/>
  <c r="S21" i="3"/>
  <c r="U21" i="3"/>
  <c r="V21" i="3"/>
  <c r="O22" i="3"/>
  <c r="P22" i="3"/>
  <c r="Q22" i="3"/>
  <c r="R22" i="3"/>
  <c r="S22" i="3"/>
  <c r="U22" i="3"/>
  <c r="V22" i="3"/>
  <c r="O23" i="3"/>
  <c r="P23" i="3"/>
  <c r="Q23" i="3"/>
  <c r="R23" i="3"/>
  <c r="S23" i="3"/>
  <c r="U23" i="3"/>
  <c r="V23" i="3"/>
  <c r="O24" i="3"/>
  <c r="P24" i="3"/>
  <c r="Q24" i="3"/>
  <c r="R24" i="3"/>
  <c r="S24" i="3"/>
  <c r="U24" i="3"/>
  <c r="V24" i="3"/>
  <c r="O25" i="3"/>
  <c r="P25" i="3"/>
  <c r="Q25" i="3"/>
  <c r="R25" i="3"/>
  <c r="S25" i="3"/>
  <c r="U25" i="3"/>
  <c r="V25" i="3"/>
  <c r="O26" i="3"/>
  <c r="P26" i="3"/>
  <c r="Q26" i="3"/>
  <c r="R26" i="3"/>
  <c r="S26" i="3"/>
  <c r="U26" i="3"/>
  <c r="V26" i="3"/>
  <c r="O27" i="3"/>
  <c r="P27" i="3"/>
  <c r="Q27" i="3"/>
  <c r="R27" i="3"/>
  <c r="S27" i="3"/>
  <c r="U27" i="3"/>
  <c r="V27" i="3"/>
  <c r="O28" i="3"/>
  <c r="P28" i="3"/>
  <c r="Q28" i="3"/>
  <c r="R28" i="3"/>
  <c r="S28" i="3"/>
  <c r="U28" i="3"/>
  <c r="V28" i="3"/>
  <c r="O29" i="3"/>
  <c r="P29" i="3"/>
  <c r="Q29" i="3"/>
  <c r="R29" i="3"/>
  <c r="S29" i="3"/>
  <c r="U29" i="3"/>
  <c r="V29" i="3"/>
  <c r="O30" i="3"/>
  <c r="P30" i="3"/>
  <c r="Q30" i="3"/>
  <c r="R30" i="3"/>
  <c r="S30" i="3"/>
  <c r="U30" i="3"/>
  <c r="V30" i="3"/>
  <c r="O31" i="3"/>
  <c r="P31" i="3"/>
  <c r="Q31" i="3"/>
  <c r="R31" i="3"/>
  <c r="S31" i="3"/>
  <c r="U31" i="3"/>
  <c r="V31" i="3"/>
  <c r="O32" i="3"/>
  <c r="P32" i="3"/>
  <c r="Q32" i="3"/>
  <c r="R32" i="3"/>
  <c r="S32" i="3"/>
  <c r="U32" i="3"/>
  <c r="V32" i="3"/>
  <c r="O33" i="3"/>
  <c r="P33" i="3"/>
  <c r="Q33" i="3"/>
  <c r="R33" i="3"/>
  <c r="S33" i="3"/>
  <c r="U33" i="3"/>
  <c r="V33" i="3"/>
  <c r="O34" i="3"/>
  <c r="P34" i="3"/>
  <c r="Q34" i="3"/>
  <c r="R34" i="3"/>
  <c r="S34" i="3"/>
  <c r="U34" i="3"/>
  <c r="V34" i="3"/>
  <c r="O35" i="3"/>
  <c r="P35" i="3"/>
  <c r="Q35" i="3"/>
  <c r="R35" i="3"/>
  <c r="S35" i="3"/>
  <c r="U35" i="3"/>
  <c r="V35" i="3"/>
  <c r="O36" i="3"/>
  <c r="P36" i="3"/>
  <c r="Q36" i="3"/>
  <c r="R36" i="3"/>
  <c r="S36" i="3"/>
  <c r="U36" i="3"/>
  <c r="V36" i="3"/>
  <c r="O37" i="3"/>
  <c r="P37" i="3"/>
  <c r="Q37" i="3"/>
  <c r="R37" i="3"/>
  <c r="S37" i="3"/>
  <c r="U37" i="3"/>
  <c r="V37" i="3"/>
  <c r="O38" i="3"/>
  <c r="P38" i="3"/>
  <c r="Q38" i="3"/>
  <c r="R38" i="3"/>
  <c r="S38" i="3"/>
  <c r="U38" i="3"/>
  <c r="V38" i="3"/>
  <c r="O39" i="3"/>
  <c r="P39" i="3"/>
  <c r="Q39" i="3"/>
  <c r="R39" i="3"/>
  <c r="S39" i="3"/>
  <c r="U39" i="3"/>
  <c r="V39" i="3"/>
  <c r="O40" i="3"/>
  <c r="P40" i="3"/>
  <c r="Q40" i="3"/>
  <c r="R40" i="3"/>
  <c r="S40" i="3"/>
  <c r="U40" i="3"/>
  <c r="V40" i="3"/>
  <c r="O41" i="3"/>
  <c r="P41" i="3"/>
  <c r="Q41" i="3"/>
  <c r="R41" i="3"/>
  <c r="S41" i="3"/>
  <c r="U41" i="3"/>
  <c r="V41" i="3"/>
  <c r="O42" i="3"/>
  <c r="P42" i="3"/>
  <c r="Q42" i="3"/>
  <c r="R42" i="3"/>
  <c r="S42" i="3"/>
  <c r="U42" i="3"/>
  <c r="V42" i="3"/>
  <c r="O43" i="3"/>
  <c r="P43" i="3"/>
  <c r="Q43" i="3"/>
  <c r="R43" i="3"/>
  <c r="S43" i="3"/>
  <c r="U43" i="3"/>
  <c r="V43" i="3"/>
  <c r="O44" i="3"/>
  <c r="P44" i="3"/>
  <c r="Q44" i="3"/>
  <c r="R44" i="3"/>
  <c r="S44" i="3"/>
  <c r="U44" i="3"/>
  <c r="V44" i="3"/>
  <c r="O45" i="3"/>
  <c r="P45" i="3"/>
  <c r="Q45" i="3"/>
  <c r="R45" i="3"/>
  <c r="S45" i="3"/>
  <c r="U45" i="3"/>
  <c r="V45" i="3"/>
  <c r="O46" i="3"/>
  <c r="P46" i="3"/>
  <c r="Q46" i="3"/>
  <c r="R46" i="3"/>
  <c r="S46" i="3"/>
  <c r="U46" i="3"/>
  <c r="V46" i="3"/>
  <c r="O47" i="3"/>
  <c r="P47" i="3"/>
  <c r="Q47" i="3"/>
  <c r="R47" i="3"/>
  <c r="S47" i="3"/>
  <c r="U47" i="3"/>
  <c r="V47" i="3"/>
  <c r="O48" i="3"/>
  <c r="P48" i="3"/>
  <c r="Q48" i="3"/>
  <c r="R48" i="3"/>
  <c r="S48" i="3"/>
  <c r="U48" i="3"/>
  <c r="V48" i="3"/>
  <c r="O49" i="3"/>
  <c r="P49" i="3"/>
  <c r="Q49" i="3"/>
  <c r="R49" i="3"/>
  <c r="S49" i="3"/>
  <c r="U49" i="3"/>
  <c r="V49" i="3"/>
  <c r="O50" i="3"/>
  <c r="P50" i="3"/>
  <c r="Q50" i="3"/>
  <c r="R50" i="3"/>
  <c r="S50" i="3"/>
  <c r="U50" i="3"/>
  <c r="V50" i="3"/>
  <c r="O51" i="3"/>
  <c r="P51" i="3"/>
  <c r="Q51" i="3"/>
  <c r="R51" i="3"/>
  <c r="S51" i="3"/>
  <c r="U51" i="3"/>
  <c r="V51" i="3"/>
  <c r="O52" i="3"/>
  <c r="P52" i="3"/>
  <c r="Q52" i="3"/>
  <c r="R52" i="3"/>
  <c r="S52" i="3"/>
  <c r="U52" i="3"/>
  <c r="V52" i="3"/>
  <c r="O53" i="3"/>
  <c r="P53" i="3"/>
  <c r="Q53" i="3"/>
  <c r="R53" i="3"/>
  <c r="S53" i="3"/>
  <c r="U53" i="3"/>
  <c r="V53" i="3"/>
  <c r="O54" i="3"/>
  <c r="P54" i="3"/>
  <c r="Q54" i="3"/>
  <c r="R54" i="3"/>
  <c r="S54" i="3"/>
  <c r="U54" i="3"/>
  <c r="V54" i="3"/>
  <c r="O55" i="3"/>
  <c r="P55" i="3"/>
  <c r="Q55" i="3"/>
  <c r="R55" i="3"/>
  <c r="S55" i="3"/>
  <c r="U55" i="3"/>
  <c r="V55" i="3"/>
  <c r="O56" i="3"/>
  <c r="P56" i="3"/>
  <c r="Q56" i="3"/>
  <c r="R56" i="3"/>
  <c r="S56" i="3"/>
  <c r="U56" i="3"/>
  <c r="V56" i="3"/>
  <c r="O57" i="3"/>
  <c r="P57" i="3"/>
  <c r="Q57" i="3"/>
  <c r="R57" i="3"/>
  <c r="S57" i="3"/>
  <c r="U57" i="3"/>
  <c r="V57" i="3"/>
  <c r="O58" i="3"/>
  <c r="P58" i="3"/>
  <c r="Q58" i="3"/>
  <c r="R58" i="3"/>
  <c r="S58" i="3"/>
  <c r="U58" i="3"/>
  <c r="V58" i="3"/>
  <c r="O59" i="3"/>
  <c r="P59" i="3"/>
  <c r="Q59" i="3"/>
  <c r="R59" i="3"/>
  <c r="S59" i="3"/>
  <c r="U59" i="3"/>
  <c r="V59" i="3"/>
  <c r="O60" i="3"/>
  <c r="P60" i="3"/>
  <c r="Q60" i="3"/>
  <c r="R60" i="3"/>
  <c r="S60" i="3"/>
  <c r="U60" i="3"/>
  <c r="V60" i="3"/>
  <c r="O61" i="3"/>
  <c r="P61" i="3"/>
  <c r="Q61" i="3"/>
  <c r="R61" i="3"/>
  <c r="S61" i="3"/>
  <c r="U61" i="3"/>
  <c r="V61" i="3"/>
  <c r="O62" i="3"/>
  <c r="P62" i="3"/>
  <c r="Q62" i="3"/>
  <c r="R62" i="3"/>
  <c r="S62" i="3"/>
  <c r="U62" i="3"/>
  <c r="V62" i="3"/>
  <c r="O63" i="3"/>
  <c r="P63" i="3"/>
  <c r="Q63" i="3"/>
  <c r="R63" i="3"/>
  <c r="S63" i="3"/>
  <c r="U63" i="3"/>
  <c r="V63" i="3"/>
  <c r="O64" i="3"/>
  <c r="P64" i="3"/>
  <c r="Q64" i="3"/>
  <c r="R64" i="3"/>
  <c r="S64" i="3"/>
  <c r="U64" i="3"/>
  <c r="V64" i="3"/>
  <c r="O65" i="3"/>
  <c r="P65" i="3"/>
  <c r="Q65" i="3"/>
  <c r="R65" i="3"/>
  <c r="S65" i="3"/>
  <c r="U65" i="3"/>
  <c r="V65" i="3"/>
  <c r="O66" i="3"/>
  <c r="P66" i="3"/>
  <c r="Q66" i="3"/>
  <c r="R66" i="3"/>
  <c r="S66" i="3"/>
  <c r="U66" i="3"/>
  <c r="V66" i="3"/>
  <c r="O67" i="3"/>
  <c r="P67" i="3"/>
  <c r="Q67" i="3"/>
  <c r="R67" i="3"/>
  <c r="S67" i="3"/>
  <c r="U67" i="3"/>
  <c r="V67" i="3"/>
  <c r="O68" i="3"/>
  <c r="P68" i="3"/>
  <c r="Q68" i="3"/>
  <c r="R68" i="3"/>
  <c r="S68" i="3"/>
  <c r="U68" i="3"/>
  <c r="V68" i="3"/>
  <c r="O69" i="3"/>
  <c r="P69" i="3"/>
  <c r="Q69" i="3"/>
  <c r="R69" i="3"/>
  <c r="S69" i="3"/>
  <c r="U69" i="3"/>
  <c r="V69" i="3"/>
  <c r="O70" i="3"/>
  <c r="P70" i="3"/>
  <c r="Q70" i="3"/>
  <c r="R70" i="3"/>
  <c r="S70" i="3"/>
  <c r="U70" i="3"/>
  <c r="V70" i="3"/>
  <c r="O71" i="3"/>
  <c r="P71" i="3"/>
  <c r="Q71" i="3"/>
  <c r="R71" i="3"/>
  <c r="S71" i="3"/>
  <c r="U71" i="3"/>
  <c r="V71" i="3"/>
  <c r="O72" i="3"/>
  <c r="P72" i="3"/>
  <c r="Q72" i="3"/>
  <c r="R72" i="3"/>
  <c r="S72" i="3"/>
  <c r="U72" i="3"/>
  <c r="V72" i="3"/>
  <c r="O73" i="3"/>
  <c r="P73" i="3"/>
  <c r="Q73" i="3"/>
  <c r="R73" i="3"/>
  <c r="S73" i="3"/>
  <c r="U73" i="3"/>
  <c r="V73" i="3"/>
  <c r="O74" i="3"/>
  <c r="P74" i="3"/>
  <c r="Q74" i="3"/>
  <c r="R74" i="3"/>
  <c r="S74" i="3"/>
  <c r="U74" i="3"/>
  <c r="V74" i="3"/>
  <c r="O75" i="3"/>
  <c r="P75" i="3"/>
  <c r="Q75" i="3"/>
  <c r="R75" i="3"/>
  <c r="S75" i="3"/>
  <c r="U75" i="3"/>
  <c r="V75" i="3"/>
  <c r="O76" i="3"/>
  <c r="P76" i="3"/>
  <c r="Q76" i="3"/>
  <c r="R76" i="3"/>
  <c r="S76" i="3"/>
  <c r="U76" i="3"/>
  <c r="V76" i="3"/>
  <c r="O77" i="3"/>
  <c r="P77" i="3"/>
  <c r="Q77" i="3"/>
  <c r="R77" i="3"/>
  <c r="S77" i="3"/>
  <c r="U77" i="3"/>
  <c r="V77" i="3"/>
  <c r="O78" i="3"/>
  <c r="P78" i="3"/>
  <c r="Q78" i="3"/>
  <c r="R78" i="3"/>
  <c r="S78" i="3"/>
  <c r="U78" i="3"/>
  <c r="V78" i="3"/>
  <c r="O79" i="3"/>
  <c r="P79" i="3"/>
  <c r="Q79" i="3"/>
  <c r="R79" i="3"/>
  <c r="S79" i="3"/>
  <c r="U79" i="3"/>
  <c r="V79" i="3"/>
  <c r="O80" i="3"/>
  <c r="P80" i="3"/>
  <c r="Q80" i="3"/>
  <c r="R80" i="3"/>
  <c r="S80" i="3"/>
  <c r="U80" i="3"/>
  <c r="V80" i="3"/>
  <c r="O81" i="3"/>
  <c r="P81" i="3"/>
  <c r="Q81" i="3"/>
  <c r="R81" i="3"/>
  <c r="S81" i="3"/>
  <c r="U81" i="3"/>
  <c r="V81" i="3"/>
  <c r="O82" i="3"/>
  <c r="P82" i="3"/>
  <c r="Q82" i="3"/>
  <c r="R82" i="3"/>
  <c r="S82" i="3"/>
  <c r="U82" i="3"/>
  <c r="V82" i="3"/>
  <c r="O83" i="3"/>
  <c r="P83" i="3"/>
  <c r="Q83" i="3"/>
  <c r="R83" i="3"/>
  <c r="S83" i="3"/>
  <c r="U83" i="3"/>
  <c r="V83" i="3"/>
  <c r="O84" i="3"/>
  <c r="P84" i="3"/>
  <c r="Q84" i="3"/>
  <c r="R84" i="3"/>
  <c r="S84" i="3"/>
  <c r="U84" i="3"/>
  <c r="V84" i="3"/>
  <c r="V2" i="3"/>
  <c r="U2" i="3"/>
  <c r="S2" i="3"/>
  <c r="R2" i="3"/>
  <c r="Q2" i="3"/>
  <c r="P2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2" i="3"/>
  <c r="T6" i="4" l="1"/>
  <c r="T7" i="4" l="1"/>
  <c r="T8" i="4" l="1"/>
  <c r="T9" i="4" l="1"/>
  <c r="T10" i="4" l="1"/>
  <c r="T11" i="4" l="1"/>
  <c r="T12" i="4" l="1"/>
  <c r="T13" i="4" l="1"/>
  <c r="T14" i="4" l="1"/>
  <c r="T15" i="4" l="1"/>
  <c r="T16" i="4" l="1"/>
  <c r="T17" i="4" l="1"/>
  <c r="T18" i="4" l="1"/>
  <c r="T19" i="4" l="1"/>
  <c r="T20" i="4" l="1"/>
  <c r="T21" i="4" l="1"/>
  <c r="T22" i="4" l="1"/>
  <c r="T23" i="4" l="1"/>
  <c r="T24" i="4" l="1"/>
  <c r="T25" i="4" l="1"/>
  <c r="T26" i="4" l="1"/>
  <c r="T27" i="4" l="1"/>
  <c r="T28" i="4" l="1"/>
  <c r="T29" i="4" l="1"/>
  <c r="T30" i="4" l="1"/>
  <c r="T31" i="4" l="1"/>
  <c r="T32" i="4" l="1"/>
  <c r="T33" i="4" l="1"/>
  <c r="T34" i="4" l="1"/>
  <c r="T35" i="4" l="1"/>
  <c r="T36" i="4" l="1"/>
  <c r="T37" i="4" l="1"/>
  <c r="T38" i="4" l="1"/>
  <c r="T39" i="4" l="1"/>
  <c r="T40" i="4" l="1"/>
  <c r="T41" i="4" l="1"/>
  <c r="T42" i="4" l="1"/>
  <c r="T43" i="4" l="1"/>
  <c r="T44" i="4" l="1"/>
  <c r="T45" i="4" l="1"/>
  <c r="T46" i="4" l="1"/>
  <c r="T47" i="4" l="1"/>
  <c r="T48" i="4" l="1"/>
  <c r="T49" i="4" l="1"/>
  <c r="T50" i="4" l="1"/>
  <c r="T51" i="4" l="1"/>
  <c r="T52" i="4" l="1"/>
  <c r="T53" i="4" l="1"/>
  <c r="T54" i="4" l="1"/>
  <c r="T55" i="4" l="1"/>
  <c r="T56" i="4" l="1"/>
  <c r="T57" i="4" l="1"/>
  <c r="T58" i="4" l="1"/>
  <c r="T59" i="4" l="1"/>
  <c r="T60" i="4" l="1"/>
  <c r="T61" i="4" l="1"/>
  <c r="T62" i="4" l="1"/>
  <c r="T63" i="4" l="1"/>
  <c r="T64" i="4" l="1"/>
  <c r="T65" i="4" l="1"/>
  <c r="T66" i="4" l="1"/>
  <c r="T67" i="4" l="1"/>
  <c r="T68" i="4" l="1"/>
  <c r="T69" i="4" l="1"/>
  <c r="T70" i="4" l="1"/>
  <c r="T71" i="4" l="1"/>
  <c r="T72" i="4" l="1"/>
  <c r="T73" i="4" l="1"/>
  <c r="T74" i="4" l="1"/>
  <c r="T75" i="4" l="1"/>
  <c r="T76" i="4" l="1"/>
  <c r="T77" i="4" l="1"/>
  <c r="T78" i="4" l="1"/>
  <c r="T79" i="4" l="1"/>
  <c r="T80" i="4" l="1"/>
  <c r="T81" i="4" l="1"/>
  <c r="T82" i="4" l="1"/>
  <c r="T83" i="4" l="1"/>
  <c r="T84" i="4" l="1"/>
</calcChain>
</file>

<file path=xl/sharedStrings.xml><?xml version="1.0" encoding="utf-8"?>
<sst xmlns="http://schemas.openxmlformats.org/spreadsheetml/2006/main" count="2569" uniqueCount="459">
  <si>
    <r>
      <rPr>
        <sz val="11.5"/>
        <rFont val="Times New Roman"/>
        <family val="1"/>
      </rPr>
      <t>4-14</t>
    </r>
  </si>
  <si>
    <r>
      <rPr>
        <sz val="11.5"/>
        <rFont val="Times New Roman"/>
        <family val="1"/>
      </rPr>
      <t xml:space="preserve"> 0.3 -1.0</t>
    </r>
  </si>
  <si>
    <r>
      <rPr>
        <sz val="11.5"/>
        <rFont val="Times New Roman"/>
        <family val="1"/>
      </rPr>
      <t>0.3 -1.0</t>
    </r>
  </si>
  <si>
    <r>
      <rPr>
        <sz val="11.5"/>
        <rFont val="Times New Roman"/>
        <family val="1"/>
      </rPr>
      <t>24 - 38</t>
    </r>
  </si>
  <si>
    <r>
      <rPr>
        <sz val="11.5"/>
        <rFont val="Times New Roman"/>
        <family val="1"/>
      </rPr>
      <t>2.0 - 3.6</t>
    </r>
  </si>
  <si>
    <r>
      <rPr>
        <sz val="11.5"/>
        <rFont val="Times New Roman"/>
        <family val="1"/>
      </rPr>
      <t>2.0 - 3.6</t>
    </r>
  </si>
  <si>
    <r>
      <rPr>
        <sz val="11.5"/>
        <rFont val="Times New Roman"/>
        <family val="1"/>
      </rPr>
      <t>45 - 72</t>
    </r>
  </si>
  <si>
    <r>
      <rPr>
        <sz val="11.5"/>
        <rFont val="Times New Roman"/>
        <family val="1"/>
      </rPr>
      <t>5.1 - 8.7</t>
    </r>
  </si>
  <si>
    <r>
      <rPr>
        <sz val="11.5"/>
        <rFont val="Times New Roman"/>
        <family val="1"/>
      </rPr>
      <t>5.1 - 8.7</t>
    </r>
  </si>
  <si>
    <r>
      <rPr>
        <sz val="11.5"/>
        <rFont val="Times New Roman"/>
        <family val="1"/>
      </rPr>
      <t>75 - 86</t>
    </r>
  </si>
  <si>
    <r>
      <rPr>
        <sz val="11.5"/>
        <rFont val="Times New Roman"/>
        <family val="1"/>
      </rPr>
      <t>10.4 - 14.7</t>
    </r>
  </si>
  <si>
    <r>
      <rPr>
        <sz val="11.5"/>
        <rFont val="Times New Roman"/>
        <family val="1"/>
      </rPr>
      <t>10.3 - 14.7</t>
    </r>
  </si>
  <si>
    <r>
      <rPr>
        <sz val="11.5"/>
        <rFont val="Times New Roman"/>
        <family val="1"/>
      </rPr>
      <t>87 - 92</t>
    </r>
  </si>
  <si>
    <r>
      <rPr>
        <sz val="11.5"/>
        <rFont val="Times New Roman"/>
        <family val="1"/>
      </rPr>
      <t>16.5 - 21.1</t>
    </r>
  </si>
  <si>
    <r>
      <rPr>
        <sz val="11.5"/>
        <rFont val="Times New Roman"/>
        <family val="1"/>
      </rPr>
      <t>16.4 - 21.1</t>
    </r>
  </si>
  <si>
    <r>
      <rPr>
        <sz val="11.5"/>
        <rFont val="Times New Roman"/>
        <family val="1"/>
      </rPr>
      <t>92 - 94</t>
    </r>
  </si>
  <si>
    <r>
      <rPr>
        <sz val="11.5"/>
        <rFont val="Times New Roman"/>
        <family val="1"/>
      </rPr>
      <t>22.9 - 27.7</t>
    </r>
  </si>
  <si>
    <r>
      <rPr>
        <sz val="11.5"/>
        <rFont val="Times New Roman"/>
        <family val="1"/>
      </rPr>
      <t>22.8 - 27.7</t>
    </r>
  </si>
  <si>
    <r>
      <rPr>
        <sz val="11.5"/>
        <rFont val="Times New Roman"/>
        <family val="1"/>
      </rPr>
      <t>92 - 95</t>
    </r>
  </si>
  <si>
    <r>
      <rPr>
        <sz val="11.5"/>
        <rFont val="Times New Roman"/>
        <family val="1"/>
      </rPr>
      <t>29.3 - 34.4</t>
    </r>
  </si>
  <si>
    <r>
      <rPr>
        <sz val="11.5"/>
        <rFont val="Times New Roman"/>
        <family val="1"/>
      </rPr>
      <t>29.2 - 34.3</t>
    </r>
  </si>
  <si>
    <r>
      <rPr>
        <sz val="11.5"/>
        <rFont val="Times New Roman"/>
        <family val="1"/>
      </rPr>
      <t>93 - 95</t>
    </r>
  </si>
  <si>
    <r>
      <rPr>
        <sz val="11.5"/>
        <rFont val="Times New Roman"/>
        <family val="1"/>
      </rPr>
      <t>35.8 - 41.0</t>
    </r>
  </si>
  <si>
    <r>
      <rPr>
        <sz val="11.5"/>
        <rFont val="Times New Roman"/>
        <family val="1"/>
      </rPr>
      <t>35.7 - 40.9</t>
    </r>
  </si>
  <si>
    <r>
      <rPr>
        <sz val="11.5"/>
        <rFont val="Times New Roman"/>
        <family val="1"/>
      </rPr>
      <t>94 - 96</t>
    </r>
  </si>
  <si>
    <r>
      <rPr>
        <sz val="11.5"/>
        <rFont val="Times New Roman"/>
        <family val="1"/>
      </rPr>
      <t>42.4 - 47.7</t>
    </r>
  </si>
  <si>
    <r>
      <rPr>
        <sz val="11.5"/>
        <rFont val="Times New Roman"/>
        <family val="1"/>
      </rPr>
      <t>42.3 - 47.6</t>
    </r>
  </si>
  <si>
    <r>
      <rPr>
        <sz val="11.5"/>
        <rFont val="Times New Roman"/>
        <family val="1"/>
      </rPr>
      <t>95 - 96</t>
    </r>
  </si>
  <si>
    <r>
      <rPr>
        <sz val="11.5"/>
        <rFont val="Times New Roman"/>
        <family val="1"/>
      </rPr>
      <t>49.1 - 54.5</t>
    </r>
  </si>
  <si>
    <r>
      <rPr>
        <sz val="11.5"/>
        <rFont val="Times New Roman"/>
        <family val="1"/>
      </rPr>
      <t>48.9 - 54.3</t>
    </r>
  </si>
  <si>
    <r>
      <rPr>
        <sz val="11.5"/>
        <rFont val="Times New Roman"/>
        <family val="1"/>
      </rPr>
      <t>95 -96</t>
    </r>
  </si>
  <si>
    <r>
      <rPr>
        <sz val="11.5"/>
        <rFont val="Times New Roman"/>
        <family val="1"/>
      </rPr>
      <t>55.7-61.2</t>
    </r>
  </si>
  <si>
    <r>
      <rPr>
        <sz val="11.5"/>
        <rFont val="Times New Roman"/>
        <family val="1"/>
      </rPr>
      <t>55.5 - 60.9</t>
    </r>
  </si>
  <si>
    <r>
      <rPr>
        <sz val="11.5"/>
        <rFont val="Times New Roman"/>
        <family val="1"/>
      </rPr>
      <t>95 - 96</t>
    </r>
  </si>
  <si>
    <r>
      <rPr>
        <sz val="11.5"/>
        <rFont val="Times New Roman"/>
        <family val="1"/>
      </rPr>
      <t>62.4-679</t>
    </r>
  </si>
  <si>
    <r>
      <rPr>
        <sz val="11.5"/>
        <rFont val="Times New Roman"/>
        <family val="1"/>
      </rPr>
      <t>62.1 - 67.6</t>
    </r>
  </si>
  <si>
    <r>
      <rPr>
        <sz val="11.5"/>
        <rFont val="Times New Roman"/>
        <family val="1"/>
      </rPr>
      <t>94 - 96</t>
    </r>
  </si>
  <si>
    <r>
      <rPr>
        <sz val="11.5"/>
        <rFont val="Times New Roman"/>
        <family val="1"/>
      </rPr>
      <t>69.0 - 74.6</t>
    </r>
  </si>
  <si>
    <r>
      <rPr>
        <sz val="11.5"/>
        <rFont val="Times New Roman"/>
        <family val="1"/>
      </rPr>
      <t>68.6 - 74.3</t>
    </r>
  </si>
  <si>
    <r>
      <rPr>
        <sz val="11.5"/>
        <rFont val="Times New Roman"/>
        <family val="1"/>
      </rPr>
      <t>94 - 96</t>
    </r>
  </si>
  <si>
    <r>
      <rPr>
        <sz val="11.5"/>
        <rFont val="Times New Roman"/>
        <family val="1"/>
      </rPr>
      <t>75.5 - 81.3</t>
    </r>
  </si>
  <si>
    <r>
      <rPr>
        <sz val="11.5"/>
        <rFont val="Times New Roman"/>
        <family val="1"/>
      </rPr>
      <t>75.1 - 80.9</t>
    </r>
  </si>
  <si>
    <r>
      <rPr>
        <sz val="11.5"/>
        <rFont val="Times New Roman"/>
        <family val="1"/>
      </rPr>
      <t>94 - 95</t>
    </r>
  </si>
  <si>
    <r>
      <rPr>
        <sz val="11.5"/>
        <rFont val="Times New Roman"/>
        <family val="1"/>
      </rPr>
      <t>82.1 - 88.0</t>
    </r>
  </si>
  <si>
    <r>
      <rPr>
        <sz val="11.5"/>
        <rFont val="Times New Roman"/>
        <family val="1"/>
      </rPr>
      <t>81.7 - 87.5</t>
    </r>
  </si>
  <si>
    <r>
      <rPr>
        <sz val="11.5"/>
        <rFont val="Times New Roman"/>
        <family val="1"/>
      </rPr>
      <t>94 - 95</t>
    </r>
  </si>
  <si>
    <r>
      <rPr>
        <sz val="11.5"/>
        <rFont val="Times New Roman"/>
        <family val="1"/>
      </rPr>
      <t>88.7 - 94.6</t>
    </r>
  </si>
  <si>
    <r>
      <rPr>
        <sz val="11.5"/>
        <rFont val="Times New Roman"/>
        <family val="1"/>
      </rPr>
      <t>88.2 - 94.1</t>
    </r>
  </si>
  <si>
    <r>
      <rPr>
        <sz val="11.5"/>
        <rFont val="Times New Roman"/>
        <family val="1"/>
      </rPr>
      <t>94 - 95</t>
    </r>
  </si>
  <si>
    <r>
      <rPr>
        <sz val="11.5"/>
        <rFont val="Times New Roman"/>
        <family val="1"/>
      </rPr>
      <t>95.3- 101.3</t>
    </r>
  </si>
  <si>
    <r>
      <rPr>
        <sz val="11.5"/>
        <rFont val="Times New Roman"/>
        <family val="1"/>
      </rPr>
      <t>94.7 - 100.7</t>
    </r>
  </si>
  <si>
    <r>
      <rPr>
        <sz val="11.5"/>
        <rFont val="Times New Roman"/>
        <family val="1"/>
      </rPr>
      <t>94 - 95</t>
    </r>
  </si>
  <si>
    <r>
      <rPr>
        <sz val="11.5"/>
        <rFont val="Times New Roman"/>
        <family val="1"/>
      </rPr>
      <t>101.9 - 107.9</t>
    </r>
  </si>
  <si>
    <r>
      <rPr>
        <sz val="11.5"/>
        <rFont val="Times New Roman"/>
        <family val="1"/>
      </rPr>
      <t>101.2 -107.3</t>
    </r>
  </si>
  <si>
    <r>
      <rPr>
        <sz val="11.5"/>
        <rFont val="Times New Roman"/>
        <family val="1"/>
      </rPr>
      <t>93 - 94</t>
    </r>
  </si>
  <si>
    <r>
      <rPr>
        <sz val="11.5"/>
        <rFont val="Times New Roman"/>
        <family val="1"/>
      </rPr>
      <t>108.4 - 114.5</t>
    </r>
  </si>
  <si>
    <r>
      <rPr>
        <sz val="11.5"/>
        <rFont val="Times New Roman"/>
        <family val="1"/>
      </rPr>
      <t>107.6 -113.8</t>
    </r>
  </si>
  <si>
    <r>
      <rPr>
        <sz val="11.5"/>
        <rFont val="Times New Roman"/>
        <family val="1"/>
      </rPr>
      <t>93-94</t>
    </r>
  </si>
  <si>
    <r>
      <rPr>
        <sz val="11.5"/>
        <rFont val="Times New Roman"/>
        <family val="1"/>
      </rPr>
      <t>114.9- 121.1</t>
    </r>
  </si>
  <si>
    <r>
      <rPr>
        <sz val="11.5"/>
        <rFont val="Times New Roman"/>
        <family val="1"/>
      </rPr>
      <t>114.1 - 120.3</t>
    </r>
  </si>
  <si>
    <r>
      <rPr>
        <sz val="11.5"/>
        <rFont val="Times New Roman"/>
        <family val="1"/>
      </rPr>
      <t>93-94</t>
    </r>
  </si>
  <si>
    <r>
      <rPr>
        <sz val="11.5"/>
        <rFont val="Times New Roman"/>
        <family val="1"/>
      </rPr>
      <t>121.4 - 127.7</t>
    </r>
  </si>
  <si>
    <r>
      <rPr>
        <sz val="11.5"/>
        <rFont val="Times New Roman"/>
        <family val="1"/>
      </rPr>
      <t>120.5 -126.8</t>
    </r>
  </si>
  <si>
    <r>
      <rPr>
        <sz val="11.5"/>
        <rFont val="Times New Roman"/>
        <family val="1"/>
      </rPr>
      <t>92 - 93</t>
    </r>
  </si>
  <si>
    <r>
      <rPr>
        <sz val="11.5"/>
        <rFont val="Times New Roman"/>
        <family val="1"/>
      </rPr>
      <t>127.8 - 134.2</t>
    </r>
  </si>
  <si>
    <r>
      <rPr>
        <sz val="11.5"/>
        <rFont val="Times New Roman"/>
        <family val="1"/>
      </rPr>
      <t>126.9 -133.2</t>
    </r>
  </si>
  <si>
    <r>
      <rPr>
        <sz val="11.5"/>
        <rFont val="Times New Roman"/>
        <family val="1"/>
      </rPr>
      <t>92 - 93</t>
    </r>
  </si>
  <si>
    <r>
      <rPr>
        <sz val="11.5"/>
        <rFont val="Times New Roman"/>
        <family val="1"/>
      </rPr>
      <t>134.3 - 140.7</t>
    </r>
  </si>
  <si>
    <r>
      <rPr>
        <sz val="11.5"/>
        <rFont val="Times New Roman"/>
        <family val="1"/>
      </rPr>
      <t>133.2 -139.6</t>
    </r>
  </si>
  <si>
    <r>
      <rPr>
        <sz val="11.5"/>
        <rFont val="Times New Roman"/>
        <family val="1"/>
      </rPr>
      <t>91 - 93</t>
    </r>
  </si>
  <si>
    <r>
      <rPr>
        <sz val="11.5"/>
        <rFont val="Times New Roman"/>
        <family val="1"/>
      </rPr>
      <t>140.6 - 147.2</t>
    </r>
  </si>
  <si>
    <r>
      <rPr>
        <sz val="11.5"/>
        <rFont val="Times New Roman"/>
        <family val="1"/>
      </rPr>
      <t>139.5 - 146.0</t>
    </r>
  </si>
  <si>
    <r>
      <rPr>
        <sz val="11.5"/>
        <rFont val="Times New Roman"/>
        <family val="1"/>
      </rPr>
      <t>91 - 92</t>
    </r>
  </si>
  <si>
    <r>
      <rPr>
        <sz val="11.5"/>
        <rFont val="Times New Roman"/>
        <family val="1"/>
      </rPr>
      <t>147.0 - 153.7</t>
    </r>
  </si>
  <si>
    <r>
      <rPr>
        <sz val="11.5"/>
        <rFont val="Times New Roman"/>
        <family val="1"/>
      </rPr>
      <t>145.8 - 152.4</t>
    </r>
  </si>
  <si>
    <r>
      <rPr>
        <sz val="11.5"/>
        <rFont val="Times New Roman"/>
        <family val="1"/>
      </rPr>
      <t>90 -92</t>
    </r>
  </si>
  <si>
    <r>
      <rPr>
        <sz val="11.5"/>
        <rFont val="Times New Roman"/>
        <family val="1"/>
      </rPr>
      <t>153.3 - 160.1</t>
    </r>
  </si>
  <si>
    <r>
      <rPr>
        <sz val="11.5"/>
        <rFont val="Times New Roman"/>
        <family val="1"/>
      </rPr>
      <t>152.0 -158.7</t>
    </r>
  </si>
  <si>
    <r>
      <rPr>
        <sz val="11.5"/>
        <rFont val="Times New Roman"/>
        <family val="1"/>
      </rPr>
      <t>90 - 92</t>
    </r>
  </si>
  <si>
    <r>
      <rPr>
        <sz val="11.5"/>
        <rFont val="Times New Roman"/>
        <family val="1"/>
      </rPr>
      <t>159.6 - 166.5</t>
    </r>
  </si>
  <si>
    <r>
      <rPr>
        <sz val="11.5"/>
        <rFont val="Times New Roman"/>
        <family val="1"/>
      </rPr>
      <t>158.1 -165.0</t>
    </r>
  </si>
  <si>
    <r>
      <rPr>
        <sz val="11.5"/>
        <rFont val="Times New Roman"/>
        <family val="1"/>
      </rPr>
      <t>89 - 91</t>
    </r>
  </si>
  <si>
    <r>
      <rPr>
        <sz val="11.5"/>
        <rFont val="Times New Roman"/>
        <family val="1"/>
      </rPr>
      <t>165.8 - 172.9</t>
    </r>
  </si>
  <si>
    <r>
      <rPr>
        <sz val="11.5"/>
        <rFont val="Times New Roman"/>
        <family val="1"/>
      </rPr>
      <t>164.3 -171.3</t>
    </r>
  </si>
  <si>
    <r>
      <rPr>
        <sz val="11.5"/>
        <rFont val="Times New Roman"/>
        <family val="1"/>
      </rPr>
      <t>89 - 91</t>
    </r>
  </si>
  <si>
    <r>
      <rPr>
        <sz val="11.5"/>
        <rFont val="Times New Roman"/>
        <family val="1"/>
      </rPr>
      <t>172.1</t>
    </r>
    <r>
      <rPr>
        <sz val="11.5"/>
        <rFont val="Times New Roman"/>
        <family val="1"/>
      </rPr>
      <t xml:space="preserve"> -</t>
    </r>
    <r>
      <rPr>
        <sz val="11.5"/>
        <rFont val="Times New Roman"/>
        <family val="1"/>
      </rPr>
      <t xml:space="preserve"> 179.3</t>
    </r>
  </si>
  <si>
    <r>
      <rPr>
        <sz val="11.5"/>
        <rFont val="Times New Roman"/>
        <family val="1"/>
      </rPr>
      <t>170.4 -177.6</t>
    </r>
  </si>
  <si>
    <r>
      <rPr>
        <sz val="11.5"/>
        <rFont val="Times New Roman"/>
        <family val="1"/>
      </rPr>
      <t>1.47 - 1.57</t>
    </r>
  </si>
  <si>
    <r>
      <rPr>
        <sz val="11.5"/>
        <rFont val="Times New Roman"/>
        <family val="1"/>
      </rPr>
      <t>82 - 88</t>
    </r>
  </si>
  <si>
    <r>
      <rPr>
        <sz val="11.5"/>
        <rFont val="Times New Roman"/>
        <family val="1"/>
      </rPr>
      <t>123 - 176</t>
    </r>
  </si>
  <si>
    <r>
      <rPr>
        <sz val="11.5"/>
        <rFont val="Times New Roman"/>
        <family val="1"/>
      </rPr>
      <t>48.8 - 50.0</t>
    </r>
  </si>
  <si>
    <r>
      <rPr>
        <sz val="11.5"/>
        <rFont val="Times New Roman"/>
        <family val="1"/>
      </rPr>
      <t>1.57 - 1.67</t>
    </r>
  </si>
  <si>
    <r>
      <rPr>
        <sz val="11.5"/>
        <rFont val="Times New Roman"/>
        <family val="1"/>
      </rPr>
      <t>85-91</t>
    </r>
  </si>
  <si>
    <r>
      <rPr>
        <sz val="11.5"/>
        <rFont val="Times New Roman"/>
        <family val="1"/>
      </rPr>
      <t>128 -182</t>
    </r>
  </si>
  <si>
    <r>
      <rPr>
        <sz val="11.5"/>
        <rFont val="Times New Roman"/>
        <family val="1"/>
      </rPr>
      <t>49.0 - 51.0</t>
    </r>
  </si>
  <si>
    <r>
      <rPr>
        <sz val="11.5"/>
        <rFont val="Times New Roman"/>
        <family val="1"/>
      </rPr>
      <t>1.63 - 1.73</t>
    </r>
  </si>
  <si>
    <r>
      <rPr>
        <sz val="11.5"/>
        <rFont val="Times New Roman"/>
        <family val="1"/>
      </rPr>
      <t>91 - 97</t>
    </r>
  </si>
  <si>
    <r>
      <rPr>
        <sz val="11.5"/>
        <rFont val="Times New Roman"/>
        <family val="1"/>
      </rPr>
      <t>137 - 194</t>
    </r>
  </si>
  <si>
    <r>
      <rPr>
        <sz val="11.5"/>
        <rFont val="Times New Roman"/>
        <family val="1"/>
      </rPr>
      <t>50.2 - 52.2</t>
    </r>
  </si>
  <si>
    <r>
      <rPr>
        <sz val="11.5"/>
        <rFont val="Times New Roman"/>
        <family val="1"/>
      </rPr>
      <t>1.67 - 1.77</t>
    </r>
  </si>
  <si>
    <r>
      <rPr>
        <sz val="11.5"/>
        <rFont val="Times New Roman"/>
        <family val="1"/>
      </rPr>
      <t>95 - 101</t>
    </r>
  </si>
  <si>
    <r>
      <rPr>
        <sz val="11.5"/>
        <rFont val="Times New Roman"/>
        <family val="1"/>
      </rPr>
      <t>143 - 202</t>
    </r>
  </si>
  <si>
    <r>
      <rPr>
        <sz val="11.5"/>
        <rFont val="Times New Roman"/>
        <family val="1"/>
      </rPr>
      <t>51.5 - 53.6</t>
    </r>
  </si>
  <si>
    <r>
      <rPr>
        <sz val="11.5"/>
        <rFont val="Times New Roman"/>
        <family val="1"/>
      </rPr>
      <t>1.72 - 1.82</t>
    </r>
  </si>
  <si>
    <r>
      <rPr>
        <sz val="11.5"/>
        <rFont val="Times New Roman"/>
        <family val="1"/>
      </rPr>
      <t>99 - 105</t>
    </r>
  </si>
  <si>
    <r>
      <rPr>
        <sz val="11.5"/>
        <rFont val="Times New Roman"/>
        <family val="1"/>
      </rPr>
      <t>149 -210</t>
    </r>
  </si>
  <si>
    <r>
      <rPr>
        <sz val="11.5"/>
        <rFont val="Times New Roman"/>
        <family val="1"/>
      </rPr>
      <t>53.1 - 55.3</t>
    </r>
  </si>
  <si>
    <r>
      <rPr>
        <sz val="11.5"/>
        <rFont val="Times New Roman"/>
        <family val="1"/>
      </rPr>
      <t>1.75 - 1.85</t>
    </r>
  </si>
  <si>
    <r>
      <rPr>
        <sz val="11.5"/>
        <rFont val="Times New Roman"/>
        <family val="1"/>
      </rPr>
      <t>103 - 109</t>
    </r>
  </si>
  <si>
    <r>
      <rPr>
        <sz val="11.5"/>
        <rFont val="Times New Roman"/>
        <family val="1"/>
      </rPr>
      <t>155-218</t>
    </r>
  </si>
  <si>
    <r>
      <rPr>
        <sz val="11.5"/>
        <rFont val="Times New Roman"/>
        <family val="1"/>
      </rPr>
      <t>54.4 - 56.6</t>
    </r>
  </si>
  <si>
    <r>
      <rPr>
        <sz val="11.5"/>
        <rFont val="Times New Roman"/>
        <family val="1"/>
      </rPr>
      <t>1.78 - 1.90</t>
    </r>
  </si>
  <si>
    <r>
      <rPr>
        <sz val="11.5"/>
        <rFont val="Times New Roman"/>
        <family val="1"/>
      </rPr>
      <t>105 - 111</t>
    </r>
  </si>
  <si>
    <r>
      <rPr>
        <sz val="11.5"/>
        <rFont val="Times New Roman"/>
        <family val="1"/>
      </rPr>
      <t>158 - 222</t>
    </r>
  </si>
  <si>
    <r>
      <rPr>
        <sz val="11.5"/>
        <rFont val="Times New Roman"/>
        <family val="1"/>
      </rPr>
      <t>55.5 - 57.7</t>
    </r>
  </si>
  <si>
    <r>
      <rPr>
        <sz val="11.5"/>
        <rFont val="Times New Roman"/>
        <family val="1"/>
      </rPr>
      <t>1.79 - 1.91</t>
    </r>
  </si>
  <si>
    <r>
      <rPr>
        <sz val="11.5"/>
        <rFont val="Times New Roman"/>
        <family val="1"/>
      </rPr>
      <t>106 -112</t>
    </r>
  </si>
  <si>
    <r>
      <rPr>
        <sz val="11.5"/>
        <rFont val="Times New Roman"/>
        <family val="1"/>
      </rPr>
      <t>159 -224</t>
    </r>
  </si>
  <si>
    <r>
      <rPr>
        <sz val="11.5"/>
        <rFont val="Times New Roman"/>
        <family val="1"/>
      </rPr>
      <t>56.6 - 59.0</t>
    </r>
  </si>
  <si>
    <r>
      <rPr>
        <sz val="11.5"/>
        <rFont val="Times New Roman"/>
        <family val="1"/>
      </rPr>
      <t>1.80 - 1.92</t>
    </r>
  </si>
  <si>
    <r>
      <rPr>
        <sz val="11.5"/>
        <rFont val="Times New Roman"/>
        <family val="1"/>
      </rPr>
      <t>107 - 113</t>
    </r>
  </si>
  <si>
    <r>
      <rPr>
        <sz val="11.5"/>
        <rFont val="Times New Roman"/>
        <family val="1"/>
      </rPr>
      <t>161 - 226</t>
    </r>
  </si>
  <si>
    <r>
      <rPr>
        <sz val="11.5"/>
        <rFont val="Times New Roman"/>
        <family val="1"/>
      </rPr>
      <t>57.3 - 59.7</t>
    </r>
  </si>
  <si>
    <r>
      <rPr>
        <sz val="11.5"/>
        <rFont val="Times New Roman"/>
        <family val="1"/>
      </rPr>
      <t>1.82 - 1.94</t>
    </r>
  </si>
  <si>
    <r>
      <rPr>
        <sz val="11.5"/>
        <rFont val="Times New Roman"/>
        <family val="1"/>
      </rPr>
      <t>107 -113</t>
    </r>
  </si>
  <si>
    <r>
      <rPr>
        <sz val="11.5"/>
        <rFont val="Times New Roman"/>
        <family val="1"/>
      </rPr>
      <t>161 - 226</t>
    </r>
  </si>
  <si>
    <r>
      <rPr>
        <sz val="11.5"/>
        <rFont val="Times New Roman"/>
        <family val="1"/>
      </rPr>
      <t>58.4 - 60.8</t>
    </r>
  </si>
  <si>
    <r>
      <rPr>
        <sz val="11.5"/>
        <rFont val="Times New Roman"/>
        <family val="1"/>
      </rPr>
      <t>1.83 - 1.95</t>
    </r>
  </si>
  <si>
    <r>
      <rPr>
        <sz val="11.5"/>
        <rFont val="Times New Roman"/>
        <family val="1"/>
      </rPr>
      <t>107 -113</t>
    </r>
  </si>
  <si>
    <r>
      <rPr>
        <sz val="11.5"/>
        <rFont val="Times New Roman"/>
        <family val="1"/>
      </rPr>
      <t>161 - 226</t>
    </r>
  </si>
  <si>
    <r>
      <rPr>
        <sz val="11.5"/>
        <rFont val="Times New Roman"/>
        <family val="1"/>
      </rPr>
      <t>59.0 - 61.4</t>
    </r>
  </si>
  <si>
    <r>
      <rPr>
        <sz val="11.5"/>
        <rFont val="Times New Roman"/>
        <family val="1"/>
      </rPr>
      <t>1.84 - 1.96</t>
    </r>
  </si>
  <si>
    <r>
      <rPr>
        <sz val="11.5"/>
        <rFont val="Times New Roman"/>
        <family val="1"/>
      </rPr>
      <t>107 - 113</t>
    </r>
  </si>
  <si>
    <r>
      <rPr>
        <sz val="11.5"/>
        <rFont val="Times New Roman"/>
        <family val="1"/>
      </rPr>
      <t>161 - 226</t>
    </r>
  </si>
  <si>
    <r>
      <rPr>
        <sz val="11.5"/>
        <rFont val="Times New Roman"/>
        <family val="1"/>
      </rPr>
      <t>59.3 - 61.7</t>
    </r>
  </si>
  <si>
    <r>
      <rPr>
        <sz val="11.5"/>
        <rFont val="Times New Roman"/>
        <family val="1"/>
      </rPr>
      <t>1.84 - 1.96</t>
    </r>
  </si>
  <si>
    <r>
      <rPr>
        <sz val="11.5"/>
        <rFont val="Times New Roman"/>
        <family val="1"/>
      </rPr>
      <t>107 - 113</t>
    </r>
  </si>
  <si>
    <r>
      <rPr>
        <sz val="11.5"/>
        <rFont val="Times New Roman"/>
        <family val="1"/>
      </rPr>
      <t>161 -226</t>
    </r>
  </si>
  <si>
    <r>
      <rPr>
        <sz val="11.5"/>
        <rFont val="Times New Roman"/>
        <family val="1"/>
      </rPr>
      <t>59.7 - 62.1</t>
    </r>
  </si>
  <si>
    <r>
      <rPr>
        <sz val="11.5"/>
        <rFont val="Times New Roman"/>
        <family val="1"/>
      </rPr>
      <t>1.84 - 1.96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</si>
  <si>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</si>
  <si>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</si>
  <si>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59.9 - 62.3</t>
    </r>
  </si>
  <si>
    <r>
      <rPr>
        <sz val="11.5"/>
        <rFont val="Times New Roman"/>
        <family val="1"/>
      </rPr>
      <t>1.85 - 1.97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</si>
  <si>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</si>
  <si>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162 - 228</t>
    </r>
  </si>
  <si>
    <r>
      <rPr>
        <sz val="11.5"/>
        <rFont val="Times New Roman"/>
        <family val="1"/>
      </rPr>
      <t>60.1 - 62.5</t>
    </r>
  </si>
  <si>
    <r>
      <rPr>
        <sz val="11.5"/>
        <rFont val="Times New Roman"/>
        <family val="1"/>
      </rPr>
      <t>1.85 - 1.97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</si>
  <si>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</si>
  <si>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</si>
  <si>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60.3 - 62.7</t>
    </r>
  </si>
  <si>
    <r>
      <rPr>
        <sz val="11.5"/>
        <rFont val="Times New Roman"/>
        <family val="1"/>
      </rPr>
      <t>1.85 - 1.97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</si>
  <si>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</si>
  <si>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</si>
  <si>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60.5 - 62.9</t>
    </r>
  </si>
  <si>
    <r>
      <rPr>
        <sz val="11.5"/>
        <rFont val="Times New Roman"/>
        <family val="1"/>
      </rPr>
      <t>1.85 - 1.97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</si>
  <si>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</si>
  <si>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</si>
  <si>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60.6 - 63.0</t>
    </r>
  </si>
  <si>
    <r>
      <rPr>
        <sz val="11.5"/>
        <rFont val="Times New Roman"/>
        <family val="1"/>
      </rPr>
      <t>1.86 - 1.98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</si>
  <si>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</si>
  <si>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</si>
  <si>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60.7 - 63.1</t>
    </r>
  </si>
  <si>
    <r>
      <rPr>
        <sz val="11.5"/>
        <rFont val="Times New Roman"/>
        <family val="1"/>
      </rPr>
      <t>1.86 - 1.98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</si>
  <si>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</si>
  <si>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162 - 228</t>
    </r>
  </si>
  <si>
    <r>
      <rPr>
        <sz val="11.5"/>
        <rFont val="Times New Roman"/>
        <family val="1"/>
      </rPr>
      <t>60.8 - 63.2</t>
    </r>
  </si>
  <si>
    <r>
      <rPr>
        <sz val="11.5"/>
        <rFont val="Times New Roman"/>
        <family val="1"/>
      </rPr>
      <t>1.86 - 1.98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</si>
  <si>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</si>
  <si>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</si>
  <si>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60.9 - 63.3</t>
    </r>
  </si>
  <si>
    <r>
      <rPr>
        <sz val="11.5"/>
        <rFont val="Times New Roman"/>
        <family val="1"/>
      </rPr>
      <t>1.87 - 1.99</t>
    </r>
  </si>
  <si>
    <r>
      <rPr>
        <sz val="11.5"/>
        <rFont val="Times New Roman"/>
        <family val="1"/>
      </rPr>
      <t>108-114</t>
    </r>
  </si>
  <si>
    <r>
      <rPr>
        <sz val="11.5"/>
        <rFont val="Times New Roman"/>
        <family val="1"/>
      </rPr>
      <t>162-228</t>
    </r>
  </si>
  <si>
    <r>
      <rPr>
        <sz val="11.5"/>
        <rFont val="Times New Roman"/>
        <family val="1"/>
      </rPr>
      <t>61.0 - 63.4</t>
    </r>
  </si>
  <si>
    <r>
      <rPr>
        <sz val="11.5"/>
        <rFont val="Times New Roman"/>
        <family val="1"/>
      </rPr>
      <t>1.87 - 1.99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</si>
  <si>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</si>
  <si>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162 - 228</t>
    </r>
  </si>
  <si>
    <r>
      <rPr>
        <sz val="11.5"/>
        <rFont val="Times New Roman"/>
        <family val="1"/>
      </rPr>
      <t>61.1 - 63.5</t>
    </r>
  </si>
  <si>
    <r>
      <rPr>
        <sz val="11.5"/>
        <rFont val="Times New Roman"/>
        <family val="1"/>
      </rPr>
      <t>1.87 - 1.99</t>
    </r>
  </si>
  <si>
    <r>
      <rPr>
        <sz val="11.5"/>
        <rFont val="Times New Roman"/>
        <family val="1"/>
      </rPr>
      <t>108-114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</si>
  <si>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</si>
  <si>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61.2 - 63.6</t>
    </r>
  </si>
  <si>
    <r>
      <rPr>
        <sz val="11.5"/>
        <rFont val="Times New Roman"/>
        <family val="1"/>
      </rPr>
      <t>1.88 - 2.00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</si>
  <si>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</si>
  <si>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</si>
  <si>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61.3 - 63.9</t>
    </r>
  </si>
  <si>
    <r>
      <rPr>
        <sz val="11.5"/>
        <rFont val="Times New Roman"/>
        <family val="1"/>
      </rPr>
      <t>1.88 - 2.00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</si>
  <si>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</si>
  <si>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162 - 228</t>
    </r>
  </si>
  <si>
    <r>
      <rPr>
        <sz val="11.5"/>
        <rFont val="Times New Roman"/>
        <family val="1"/>
      </rPr>
      <t>61.5 - 64.1</t>
    </r>
  </si>
  <si>
    <r>
      <rPr>
        <sz val="11.5"/>
        <rFont val="Times New Roman"/>
        <family val="1"/>
      </rPr>
      <t>1.88 - 2.00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</si>
  <si>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</si>
  <si>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162 - 228</t>
    </r>
  </si>
  <si>
    <r>
      <rPr>
        <sz val="11.5"/>
        <rFont val="Times New Roman"/>
        <family val="1"/>
      </rPr>
      <t>61.6 - 64.2</t>
    </r>
  </si>
  <si>
    <r>
      <rPr>
        <sz val="11.5"/>
        <rFont val="Times New Roman"/>
        <family val="1"/>
      </rPr>
      <t>1.89 - 2.01</t>
    </r>
  </si>
  <si>
    <r>
      <rPr>
        <sz val="11.5"/>
        <rFont val="Times New Roman"/>
        <family val="1"/>
      </rPr>
      <t>107 -113</t>
    </r>
  </si>
  <si>
    <r>
      <rPr>
        <sz val="11.5"/>
        <rFont val="Times New Roman"/>
        <family val="1"/>
      </rPr>
      <t>161 -226</t>
    </r>
  </si>
  <si>
    <r>
      <rPr>
        <sz val="11.5"/>
        <rFont val="Times New Roman"/>
        <family val="1"/>
      </rPr>
      <t>61.6-64.2</t>
    </r>
  </si>
  <si>
    <r>
      <rPr>
        <sz val="11.5"/>
        <rFont val="Times New Roman"/>
        <family val="1"/>
      </rPr>
      <t>1.89 - 2.01</t>
    </r>
  </si>
  <si>
    <r>
      <rPr>
        <sz val="11.5"/>
        <rFont val="Times New Roman"/>
        <family val="1"/>
      </rPr>
      <t>107 - 113</t>
    </r>
  </si>
  <si>
    <r>
      <rPr>
        <sz val="11.5"/>
        <rFont val="Times New Roman"/>
        <family val="1"/>
      </rPr>
      <t>161 -226</t>
    </r>
  </si>
  <si>
    <r>
      <rPr>
        <sz val="11.5"/>
        <rFont val="Times New Roman"/>
        <family val="1"/>
      </rPr>
      <t>61.7 - 64.3</t>
    </r>
  </si>
  <si>
    <r>
      <rPr>
        <sz val="11.5"/>
        <rFont val="Times New Roman"/>
        <family val="1"/>
      </rPr>
      <t>HEN-DAY</t>
    </r>
  </si>
  <si>
    <r>
      <rPr>
        <sz val="11.5"/>
        <rFont val="Times New Roman"/>
        <family val="1"/>
      </rPr>
      <t>HEN-HOUSED</t>
    </r>
  </si>
  <si>
    <r>
      <rPr>
        <sz val="11.5"/>
        <rFont val="Times New Roman"/>
        <family val="1"/>
      </rPr>
      <t>AGE</t>
    </r>
  </si>
  <si>
    <r>
      <rPr>
        <sz val="11.5"/>
        <rFont val="Times New Roman"/>
        <family val="1"/>
      </rPr>
      <t>HEN-DAY</t>
    </r>
  </si>
  <si>
    <r>
      <rPr>
        <sz val="11.5"/>
        <rFont val="Times New Roman"/>
        <family val="1"/>
      </rPr>
      <t>EGGS</t>
    </r>
  </si>
  <si>
    <r>
      <rPr>
        <sz val="11.5"/>
        <rFont val="Times New Roman"/>
        <family val="1"/>
      </rPr>
      <t>EGGS</t>
    </r>
  </si>
  <si>
    <r>
      <rPr>
        <sz val="11.5"/>
        <rFont val="Times New Roman"/>
        <family val="1"/>
      </rPr>
      <t>weeks)</t>
    </r>
  </si>
  <si>
    <r>
      <rPr>
        <sz val="11.5"/>
        <rFont val="Times New Roman"/>
        <family val="1"/>
      </rPr>
      <t>Cunent</t>
    </r>
  </si>
  <si>
    <r>
      <rPr>
        <sz val="11.5"/>
        <rFont val="Times New Roman"/>
        <family val="1"/>
      </rPr>
      <t>Cumulative</t>
    </r>
  </si>
  <si>
    <r>
      <rPr>
        <sz val="11.5"/>
        <rFont val="Times New Roman"/>
        <family val="1"/>
      </rPr>
      <t>Cumulative</t>
    </r>
  </si>
  <si>
    <t>Age(wks)</t>
  </si>
  <si>
    <t>Hen-day(%</t>
  </si>
  <si>
    <t>Hen housed eggs</t>
  </si>
  <si>
    <t>Mortality</t>
  </si>
  <si>
    <t>Body weight</t>
  </si>
  <si>
    <t>Feed Intake</t>
  </si>
  <si>
    <t>Water Consuption</t>
  </si>
  <si>
    <t>egg mass/hen</t>
  </si>
  <si>
    <t>Avg Egg Weight</t>
  </si>
  <si>
    <r>
      <rPr>
        <sz val="11.5"/>
        <rFont val="Times New Roman"/>
        <family val="1"/>
      </rPr>
      <t>88 - 90</t>
    </r>
  </si>
  <si>
    <r>
      <rPr>
        <sz val="11.5"/>
        <rFont val="Times New Roman"/>
        <family val="1"/>
      </rPr>
      <t>178.2 -185.6</t>
    </r>
  </si>
  <si>
    <r>
      <rPr>
        <sz val="11.5"/>
        <rFont val="Times New Roman"/>
        <family val="1"/>
      </rPr>
      <t>176.4 -183.7</t>
    </r>
  </si>
  <si>
    <r>
      <rPr>
        <sz val="11.5"/>
        <rFont val="Times New Roman"/>
        <family val="1"/>
      </rPr>
      <t>61.8 - 64.4</t>
    </r>
  </si>
  <si>
    <r>
      <rPr>
        <sz val="11.5"/>
        <rFont val="Times New Roman"/>
        <family val="1"/>
      </rPr>
      <t>184.4 - 191.9</t>
    </r>
  </si>
  <si>
    <r>
      <rPr>
        <sz val="11.5"/>
        <rFont val="Times New Roman"/>
        <family val="1"/>
      </rPr>
      <t>182.5 - 189.9</t>
    </r>
  </si>
  <si>
    <r>
      <rPr>
        <sz val="11.5"/>
        <rFont val="Times New Roman"/>
        <family val="1"/>
      </rPr>
      <t>61.9 - 64.5</t>
    </r>
  </si>
  <si>
    <r>
      <rPr>
        <sz val="11.5"/>
        <rFont val="Times New Roman"/>
        <family val="1"/>
      </rPr>
      <t>190.5 -198.2</t>
    </r>
  </si>
  <si>
    <r>
      <rPr>
        <sz val="11.5"/>
        <rFont val="Times New Roman"/>
        <family val="1"/>
      </rPr>
      <t>188.5 - 196.1</t>
    </r>
  </si>
  <si>
    <r>
      <rPr>
        <sz val="11.5"/>
        <rFont val="Times New Roman"/>
        <family val="1"/>
      </rPr>
      <t>62.0 - 64.6</t>
    </r>
  </si>
  <si>
    <r>
      <rPr>
        <sz val="11.5"/>
        <rFont val="Times New Roman"/>
        <family val="1"/>
      </rPr>
      <t>88 - 89</t>
    </r>
  </si>
  <si>
    <r>
      <rPr>
        <sz val="11.5"/>
        <rFont val="Times New Roman"/>
        <family val="1"/>
      </rPr>
      <t>196.7 - 204.4</t>
    </r>
  </si>
  <si>
    <r>
      <rPr>
        <sz val="11.5"/>
        <rFont val="Times New Roman"/>
        <family val="1"/>
      </rPr>
      <t>194.5 - 202.2</t>
    </r>
  </si>
  <si>
    <r>
      <rPr>
        <sz val="11.5"/>
        <rFont val="Times New Roman"/>
        <family val="1"/>
      </rPr>
      <t>62.1 - 64.7</t>
    </r>
  </si>
  <si>
    <r>
      <rPr>
        <sz val="11.5"/>
        <rFont val="Times New Roman"/>
        <family val="1"/>
      </rPr>
      <t>87 - 89</t>
    </r>
  </si>
  <si>
    <r>
      <rPr>
        <sz val="11.5"/>
        <rFont val="Times New Roman"/>
        <family val="1"/>
      </rPr>
      <t>202.8 - 210.6</t>
    </r>
  </si>
  <si>
    <r>
      <rPr>
        <sz val="11.5"/>
        <rFont val="Times New Roman"/>
        <family val="1"/>
      </rPr>
      <t>200.5 - 208.3</t>
    </r>
  </si>
  <si>
    <r>
      <rPr>
        <sz val="11.5"/>
        <rFont val="Times New Roman"/>
        <family val="1"/>
      </rPr>
      <t>159 - 224</t>
    </r>
  </si>
  <si>
    <r>
      <rPr>
        <sz val="11.5"/>
        <rFont val="Times New Roman"/>
        <family val="1"/>
      </rPr>
      <t>208.9 - 216.9</t>
    </r>
  </si>
  <si>
    <r>
      <rPr>
        <sz val="11.5"/>
        <rFont val="Times New Roman"/>
        <family val="1"/>
      </rPr>
      <t>206.4 - 214.4</t>
    </r>
  </si>
  <si>
    <r>
      <rPr>
        <sz val="11.5"/>
        <rFont val="Times New Roman"/>
        <family val="1"/>
      </rPr>
      <t>106 - 112</t>
    </r>
  </si>
  <si>
    <r>
      <rPr>
        <sz val="11.5"/>
        <rFont val="Times New Roman"/>
        <family val="1"/>
      </rPr>
      <t>62.2 - 64.8</t>
    </r>
  </si>
  <si>
    <r>
      <rPr>
        <sz val="11.5"/>
        <rFont val="Times New Roman"/>
        <family val="1"/>
      </rPr>
      <t>87 - 88</t>
    </r>
  </si>
  <si>
    <r>
      <rPr>
        <sz val="11.5"/>
        <rFont val="Times New Roman"/>
        <family val="1"/>
      </rPr>
      <t>215.0 - 223.0</t>
    </r>
  </si>
  <si>
    <r>
      <rPr>
        <sz val="11.5"/>
        <rFont val="Times New Roman"/>
        <family val="1"/>
      </rPr>
      <t>212.4 - 220.4</t>
    </r>
  </si>
  <si>
    <r>
      <rPr>
        <sz val="11.5"/>
        <rFont val="Times New Roman"/>
        <family val="1"/>
      </rPr>
      <t>221.1 -229.2</t>
    </r>
  </si>
  <si>
    <r>
      <rPr>
        <sz val="11.5"/>
        <rFont val="Times New Roman"/>
        <family val="1"/>
      </rPr>
      <t>218.3 - 226.4</t>
    </r>
  </si>
  <si>
    <r>
      <rPr>
        <sz val="11.5"/>
        <rFont val="Times New Roman"/>
        <family val="1"/>
      </rPr>
      <t>86 - 88</t>
    </r>
  </si>
  <si>
    <r>
      <rPr>
        <sz val="11.5"/>
        <rFont val="Times New Roman"/>
        <family val="1"/>
      </rPr>
      <t>227.1 -235.3</t>
    </r>
  </si>
  <si>
    <r>
      <rPr>
        <sz val="11.5"/>
        <rFont val="Times New Roman"/>
        <family val="1"/>
      </rPr>
      <t>224.2 - 232.4</t>
    </r>
  </si>
  <si>
    <r>
      <rPr>
        <sz val="11.5"/>
        <rFont val="Times New Roman"/>
        <family val="1"/>
      </rPr>
      <t>1.90 - 2.02</t>
    </r>
  </si>
  <si>
    <r>
      <rPr>
        <sz val="11.5"/>
        <rFont val="Times New Roman"/>
        <family val="1"/>
      </rPr>
      <t>86 - 87</t>
    </r>
  </si>
  <si>
    <r>
      <rPr>
        <sz val="11.5"/>
        <rFont val="Times New Roman"/>
        <family val="1"/>
      </rPr>
      <t>233.1- 241.4</t>
    </r>
  </si>
  <si>
    <r>
      <rPr>
        <sz val="11.5"/>
        <rFont val="Times New Roman"/>
        <family val="1"/>
      </rPr>
      <t>230.1 - 238.4</t>
    </r>
  </si>
  <si>
    <r>
      <rPr>
        <sz val="11.5"/>
        <rFont val="Times New Roman"/>
        <family val="1"/>
      </rPr>
      <t>62.3 - 64.9</t>
    </r>
  </si>
  <si>
    <r>
      <rPr>
        <sz val="11.5"/>
        <rFont val="Times New Roman"/>
        <family val="1"/>
      </rPr>
      <t>85 - 87</t>
    </r>
  </si>
  <si>
    <r>
      <rPr>
        <sz val="11.5"/>
        <rFont val="Times New Roman"/>
        <family val="1"/>
      </rPr>
      <t>239.1 - 2475</t>
    </r>
  </si>
  <si>
    <r>
      <rPr>
        <sz val="11.5"/>
        <rFont val="Times New Roman"/>
        <family val="1"/>
      </rPr>
      <t>235.9 - 244.3</t>
    </r>
  </si>
  <si>
    <r>
      <rPr>
        <sz val="11.5"/>
        <rFont val="Times New Roman"/>
        <family val="1"/>
      </rPr>
      <t>245.0 - 253.6</t>
    </r>
  </si>
  <si>
    <r>
      <rPr>
        <sz val="11.5"/>
        <rFont val="Times New Roman"/>
        <family val="1"/>
      </rPr>
      <t>241.7 - 250.2</t>
    </r>
  </si>
  <si>
    <r>
      <rPr>
        <sz val="11.5"/>
        <rFont val="Times New Roman"/>
        <family val="1"/>
      </rPr>
      <t>251.0 - 259.7</t>
    </r>
  </si>
  <si>
    <r>
      <rPr>
        <sz val="11.5"/>
        <rFont val="Times New Roman"/>
        <family val="1"/>
      </rPr>
      <t>247.5 - 256.1</t>
    </r>
  </si>
  <si>
    <r>
      <rPr>
        <sz val="11.5"/>
        <rFont val="Times New Roman"/>
        <family val="1"/>
      </rPr>
      <t>106- 112</t>
    </r>
  </si>
  <si>
    <r>
      <rPr>
        <sz val="11.5"/>
        <rFont val="Times New Roman"/>
        <family val="1"/>
      </rPr>
      <t>62.4 - 65.0</t>
    </r>
  </si>
  <si>
    <r>
      <rPr>
        <sz val="11.5"/>
        <rFont val="Times New Roman"/>
        <family val="1"/>
      </rPr>
      <t>84 - 86</t>
    </r>
  </si>
  <si>
    <r>
      <rPr>
        <sz val="11.5"/>
        <rFont val="Times New Roman"/>
        <family val="1"/>
      </rPr>
      <t>256.8 - 265.7</t>
    </r>
  </si>
  <si>
    <r>
      <rPr>
        <sz val="11.5"/>
        <rFont val="Times New Roman"/>
        <family val="1"/>
      </rPr>
      <t>253.2 - 262.0</t>
    </r>
  </si>
  <si>
    <r>
      <rPr>
        <sz val="11.5"/>
        <rFont val="Times New Roman"/>
        <family val="1"/>
      </rPr>
      <t>262.7 - 271.7</t>
    </r>
  </si>
  <si>
    <r>
      <rPr>
        <sz val="11.5"/>
        <rFont val="Times New Roman"/>
        <family val="1"/>
      </rPr>
      <t>258.9 - 267.8</t>
    </r>
  </si>
  <si>
    <r>
      <rPr>
        <sz val="11.5"/>
        <rFont val="Times New Roman"/>
        <family val="1"/>
      </rPr>
      <t>62.5 - 65.1</t>
    </r>
  </si>
  <si>
    <r>
      <rPr>
        <sz val="11.5"/>
        <rFont val="Times New Roman"/>
        <family val="1"/>
      </rPr>
      <t>83 - 86</t>
    </r>
  </si>
  <si>
    <r>
      <rPr>
        <sz val="11.5"/>
        <rFont val="Times New Roman"/>
        <family val="1"/>
      </rPr>
      <t>268.5 - 277.8</t>
    </r>
  </si>
  <si>
    <r>
      <rPr>
        <sz val="11.5"/>
        <rFont val="Times New Roman"/>
        <family val="1"/>
      </rPr>
      <t>264.5 - 273.7</t>
    </r>
  </si>
  <si>
    <r>
      <rPr>
        <sz val="11.5"/>
        <rFont val="Times New Roman"/>
        <family val="1"/>
      </rPr>
      <t>83 - 85</t>
    </r>
  </si>
  <si>
    <r>
      <rPr>
        <sz val="11.5"/>
        <rFont val="Times New Roman"/>
        <family val="1"/>
      </rPr>
      <t>274.3 - 283.7</t>
    </r>
  </si>
  <si>
    <r>
      <rPr>
        <sz val="11.5"/>
        <rFont val="Times New Roman"/>
        <family val="1"/>
      </rPr>
      <t>270.1 - 279.4</t>
    </r>
  </si>
  <si>
    <r>
      <rPr>
        <sz val="11.5"/>
        <rFont val="Times New Roman"/>
        <family val="1"/>
      </rPr>
      <t>62.6 - 65.2</t>
    </r>
  </si>
  <si>
    <r>
      <rPr>
        <sz val="11.5"/>
        <rFont val="Times New Roman"/>
        <family val="1"/>
      </rPr>
      <t>280.1 - 289.7</t>
    </r>
  </si>
  <si>
    <r>
      <rPr>
        <sz val="11.5"/>
        <rFont val="Times New Roman"/>
        <family val="1"/>
      </rPr>
      <t>275.8- 285.2</t>
    </r>
  </si>
  <si>
    <r>
      <rPr>
        <sz val="11.5"/>
        <rFont val="Times New Roman"/>
        <family val="1"/>
      </rPr>
      <t>286.0 - 295.6</t>
    </r>
  </si>
  <si>
    <r>
      <rPr>
        <sz val="11.5"/>
        <rFont val="Times New Roman"/>
        <family val="1"/>
      </rPr>
      <t>281.4 - 291.0</t>
    </r>
  </si>
  <si>
    <r>
      <rPr>
        <sz val="11.5"/>
        <rFont val="Times New Roman"/>
        <family val="1"/>
      </rPr>
      <t>62.7 - 65.3</t>
    </r>
  </si>
  <si>
    <r>
      <rPr>
        <sz val="11.5"/>
        <rFont val="Times New Roman"/>
        <family val="1"/>
      </rPr>
      <t>82 - 84</t>
    </r>
  </si>
  <si>
    <r>
      <rPr>
        <sz val="11.5"/>
        <rFont val="Times New Roman"/>
        <family val="1"/>
      </rPr>
      <t>291.7 - 301.5</t>
    </r>
  </si>
  <si>
    <r>
      <rPr>
        <sz val="11.5"/>
        <rFont val="Times New Roman"/>
        <family val="1"/>
      </rPr>
      <t>286.9 - 296.6</t>
    </r>
  </si>
  <si>
    <r>
      <rPr>
        <sz val="11.5"/>
        <rFont val="Times New Roman"/>
        <family val="1"/>
      </rPr>
      <t>81 - 84</t>
    </r>
  </si>
  <si>
    <r>
      <rPr>
        <sz val="11.5"/>
        <rFont val="Times New Roman"/>
        <family val="1"/>
      </rPr>
      <t>297.4 - 307.4</t>
    </r>
  </si>
  <si>
    <r>
      <rPr>
        <sz val="11.5"/>
        <rFont val="Times New Roman"/>
        <family val="1"/>
      </rPr>
      <t>292.4 - 302.3</t>
    </r>
  </si>
  <si>
    <r>
      <rPr>
        <sz val="11.5"/>
        <rFont val="Times New Roman"/>
        <family val="1"/>
      </rPr>
      <t>62.8 - 65.4</t>
    </r>
  </si>
  <si>
    <r>
      <rPr>
        <sz val="11.5"/>
        <rFont val="Times New Roman"/>
        <family val="1"/>
      </rPr>
      <t>81 - 83</t>
    </r>
  </si>
  <si>
    <r>
      <rPr>
        <sz val="11.5"/>
        <rFont val="Times New Roman"/>
        <family val="1"/>
      </rPr>
      <t>303.0 - 313.2</t>
    </r>
  </si>
  <si>
    <r>
      <rPr>
        <sz val="11.5"/>
        <rFont val="Times New Roman"/>
        <family val="1"/>
      </rPr>
      <t>297.9 - 307.9</t>
    </r>
  </si>
  <si>
    <r>
      <rPr>
        <sz val="11.5"/>
        <rFont val="Times New Roman"/>
        <family val="1"/>
      </rPr>
      <t>81- 82</t>
    </r>
  </si>
  <si>
    <r>
      <rPr>
        <sz val="11.5"/>
        <rFont val="Times New Roman"/>
        <family val="1"/>
      </rPr>
      <t>308.7 - 318.9</t>
    </r>
  </si>
  <si>
    <r>
      <rPr>
        <sz val="11.5"/>
        <rFont val="Times New Roman"/>
        <family val="1"/>
      </rPr>
      <t>303.3 - 313.4</t>
    </r>
  </si>
  <si>
    <r>
      <rPr>
        <sz val="11.5"/>
        <rFont val="Times New Roman"/>
        <family val="1"/>
      </rPr>
      <t>62.9 - 65.5</t>
    </r>
  </si>
  <si>
    <r>
      <rPr>
        <sz val="11.5"/>
        <rFont val="Times New Roman"/>
        <family val="1"/>
      </rPr>
      <t>80 - 82</t>
    </r>
  </si>
  <si>
    <r>
      <rPr>
        <sz val="11.5"/>
        <rFont val="Times New Roman"/>
        <family val="1"/>
      </rPr>
      <t>314.3 - 324.7</t>
    </r>
  </si>
  <si>
    <r>
      <rPr>
        <sz val="11.5"/>
        <rFont val="Times New Roman"/>
        <family val="1"/>
      </rPr>
      <t>308.7 - 319.0</t>
    </r>
  </si>
  <si>
    <r>
      <rPr>
        <sz val="11.5"/>
        <rFont val="Times New Roman"/>
        <family val="1"/>
      </rPr>
      <t>1.91 -2.03</t>
    </r>
  </si>
  <si>
    <r>
      <rPr>
        <sz val="11.5"/>
        <rFont val="Times New Roman"/>
        <family val="1"/>
      </rPr>
      <t>79 - 81</t>
    </r>
  </si>
  <si>
    <r>
      <rPr>
        <sz val="11.5"/>
        <rFont val="Times New Roman"/>
        <family val="1"/>
      </rPr>
      <t>319.8 - 330.3</t>
    </r>
  </si>
  <si>
    <r>
      <rPr>
        <sz val="11.5"/>
        <rFont val="Times New Roman"/>
        <family val="1"/>
      </rPr>
      <t>314.0 - 324.4</t>
    </r>
  </si>
  <si>
    <r>
      <rPr>
        <sz val="11.5"/>
        <rFont val="Times New Roman"/>
        <family val="1"/>
      </rPr>
      <t>63.0 - 65.6</t>
    </r>
  </si>
  <si>
    <r>
      <rPr>
        <sz val="11.5"/>
        <rFont val="Times New Roman"/>
        <family val="1"/>
      </rPr>
      <t>325.4 - 336.0</t>
    </r>
  </si>
  <si>
    <r>
      <rPr>
        <sz val="11.5"/>
        <rFont val="Times New Roman"/>
        <family val="1"/>
      </rPr>
      <t>319.3 - 329.9</t>
    </r>
  </si>
  <si>
    <r>
      <rPr>
        <sz val="11.5"/>
        <rFont val="Times New Roman"/>
        <family val="1"/>
      </rPr>
      <t>78 - 80</t>
    </r>
  </si>
  <si>
    <r>
      <rPr>
        <sz val="11.5"/>
        <rFont val="Times New Roman"/>
        <family val="1"/>
      </rPr>
      <t>330.8 - 341.6</t>
    </r>
  </si>
  <si>
    <r>
      <rPr>
        <sz val="11.5"/>
        <rFont val="Times New Roman"/>
        <family val="1"/>
      </rPr>
      <t>324.6 - 335.2</t>
    </r>
  </si>
  <si>
    <r>
      <rPr>
        <sz val="11.5"/>
        <rFont val="Times New Roman"/>
        <family val="1"/>
      </rPr>
      <t>63.1 - 65.7</t>
    </r>
  </si>
  <si>
    <r>
      <rPr>
        <sz val="11.5"/>
        <rFont val="Times New Roman"/>
        <family val="1"/>
      </rPr>
      <t>77 - 80</t>
    </r>
  </si>
  <si>
    <r>
      <rPr>
        <sz val="11.5"/>
        <rFont val="Times New Roman"/>
        <family val="1"/>
      </rPr>
      <t>336.2 - 347.2</t>
    </r>
  </si>
  <si>
    <r>
      <rPr>
        <sz val="11.5"/>
        <rFont val="Times New Roman"/>
        <family val="1"/>
      </rPr>
      <t>329.7 - 340.6</t>
    </r>
  </si>
  <si>
    <r>
      <rPr>
        <sz val="11.5"/>
        <rFont val="Times New Roman"/>
        <family val="1"/>
      </rPr>
      <t>76 - 79</t>
    </r>
  </si>
  <si>
    <r>
      <rPr>
        <sz val="11.5"/>
        <rFont val="Times New Roman"/>
        <family val="1"/>
      </rPr>
      <t>341.5 - 352.7</t>
    </r>
  </si>
  <si>
    <r>
      <rPr>
        <sz val="11.5"/>
        <rFont val="Times New Roman"/>
        <family val="1"/>
      </rPr>
      <t>334.8 - 345.9</t>
    </r>
  </si>
  <si>
    <r>
      <rPr>
        <sz val="11.5"/>
        <rFont val="Times New Roman"/>
        <family val="1"/>
      </rPr>
      <t>63.2 - 65.8</t>
    </r>
  </si>
  <si>
    <r>
      <rPr>
        <sz val="11.5"/>
        <rFont val="Times New Roman"/>
        <family val="1"/>
      </rPr>
      <t>76 - 78</t>
    </r>
  </si>
  <si>
    <r>
      <rPr>
        <sz val="11.5"/>
        <rFont val="Times New Roman"/>
        <family val="1"/>
      </rPr>
      <t>346.9 - 358.2</t>
    </r>
  </si>
  <si>
    <r>
      <rPr>
        <sz val="11.5"/>
        <rFont val="Times New Roman"/>
        <family val="1"/>
      </rPr>
      <t>339.9 - 351.1</t>
    </r>
  </si>
  <si>
    <r>
      <rPr>
        <sz val="11.5"/>
        <rFont val="Times New Roman"/>
        <family val="1"/>
      </rPr>
      <t>75 - 77</t>
    </r>
  </si>
  <si>
    <r>
      <rPr>
        <sz val="11.5"/>
        <rFont val="Times New Roman"/>
        <family val="1"/>
      </rPr>
      <t>352.1 - 363.6</t>
    </r>
  </si>
  <si>
    <r>
      <rPr>
        <sz val="11.5"/>
        <rFont val="Times New Roman"/>
        <family val="1"/>
      </rPr>
      <t>344.9 - 356.2</t>
    </r>
  </si>
  <si>
    <r>
      <rPr>
        <sz val="11.5"/>
        <rFont val="Times New Roman"/>
        <family val="1"/>
      </rPr>
      <t>63.3 - 65.9</t>
    </r>
  </si>
  <si>
    <r>
      <rPr>
        <sz val="11.5"/>
        <rFont val="Times New Roman"/>
        <family val="1"/>
      </rPr>
      <t>357.4 - 369.0</t>
    </r>
  </si>
  <si>
    <r>
      <rPr>
        <sz val="11.5"/>
        <rFont val="Times New Roman"/>
        <family val="1"/>
      </rPr>
      <t>349.9 - 361.3</t>
    </r>
  </si>
  <si>
    <r>
      <rPr>
        <sz val="11.5"/>
        <rFont val="Times New Roman"/>
        <family val="1"/>
      </rPr>
      <t>74 - 77</t>
    </r>
  </si>
  <si>
    <r>
      <rPr>
        <sz val="11.5"/>
        <rFont val="Times New Roman"/>
        <family val="1"/>
      </rPr>
      <t>362.5 - 374.4</t>
    </r>
  </si>
  <si>
    <r>
      <rPr>
        <sz val="11.5"/>
        <rFont val="Times New Roman"/>
        <family val="1"/>
      </rPr>
      <t>354.8 - 366.5</t>
    </r>
  </si>
  <si>
    <r>
      <rPr>
        <sz val="11.5"/>
        <rFont val="Times New Roman"/>
        <family val="1"/>
      </rPr>
      <t>63.4 - 66.0</t>
    </r>
  </si>
  <si>
    <r>
      <rPr>
        <sz val="11.5"/>
        <rFont val="Times New Roman"/>
        <family val="1"/>
      </rPr>
      <t>74 - 76</t>
    </r>
  </si>
  <si>
    <r>
      <rPr>
        <sz val="11.5"/>
        <rFont val="Times New Roman"/>
        <family val="1"/>
      </rPr>
      <t>367.7 - 379.7</t>
    </r>
  </si>
  <si>
    <r>
      <rPr>
        <sz val="11.5"/>
        <rFont val="Times New Roman"/>
        <family val="1"/>
      </rPr>
      <t>359.7 - 371.5</t>
    </r>
  </si>
  <si>
    <r>
      <rPr>
        <sz val="11.5"/>
        <rFont val="Times New Roman"/>
        <family val="1"/>
      </rPr>
      <t>63.5 - 66.1</t>
    </r>
  </si>
  <si>
    <r>
      <rPr>
        <sz val="11.5"/>
        <rFont val="Times New Roman"/>
        <family val="1"/>
      </rPr>
      <t>372.9 - 385.0</t>
    </r>
  </si>
  <si>
    <r>
      <rPr>
        <sz val="11.5"/>
        <rFont val="Times New Roman"/>
        <family val="1"/>
      </rPr>
      <t>364.6 - 376.5</t>
    </r>
  </si>
  <si>
    <r>
      <rPr>
        <sz val="11.5"/>
        <rFont val="Times New Roman"/>
        <family val="1"/>
      </rPr>
      <t>378.1 -390.3</t>
    </r>
  </si>
  <si>
    <r>
      <rPr>
        <sz val="11.5"/>
        <rFont val="Times New Roman"/>
        <family val="1"/>
      </rPr>
      <t>369.5 - 381.6</t>
    </r>
  </si>
  <si>
    <r>
      <rPr>
        <sz val="11.5"/>
        <rFont val="Times New Roman"/>
        <family val="1"/>
      </rPr>
      <t>73 - 75</t>
    </r>
  </si>
  <si>
    <r>
      <rPr>
        <sz val="11.5"/>
        <rFont val="Times New Roman"/>
        <family val="1"/>
      </rPr>
      <t>383.2 - 395.6</t>
    </r>
  </si>
  <si>
    <r>
      <rPr>
        <sz val="11.5"/>
        <rFont val="Times New Roman"/>
        <family val="1"/>
      </rPr>
      <t>374.4 - 386.5</t>
    </r>
  </si>
  <si>
    <r>
      <rPr>
        <sz val="11.5"/>
        <rFont val="Times New Roman"/>
        <family val="1"/>
      </rPr>
      <t>63.6 - 66.2</t>
    </r>
  </si>
  <si>
    <r>
      <rPr>
        <sz val="11.5"/>
        <rFont val="Times New Roman"/>
        <family val="1"/>
      </rPr>
      <t xml:space="preserve">388.3 - </t>
    </r>
    <r>
      <rPr>
        <sz val="11.5"/>
        <rFont val="Times New Roman"/>
        <family val="1"/>
      </rPr>
      <t>400.8</t>
    </r>
  </si>
  <si>
    <r>
      <rPr>
        <sz val="11.5"/>
        <rFont val="Times New Roman"/>
        <family val="1"/>
      </rPr>
      <t>379.2 - 391.5</t>
    </r>
  </si>
  <si>
    <r>
      <rPr>
        <sz val="11.5"/>
        <rFont val="Times New Roman"/>
        <family val="1"/>
      </rPr>
      <t>393.4 - 406.1</t>
    </r>
  </si>
  <si>
    <r>
      <rPr>
        <sz val="11.5"/>
        <rFont val="Times New Roman"/>
        <family val="1"/>
      </rPr>
      <t>384.0 - 396.4</t>
    </r>
  </si>
  <si>
    <r>
      <rPr>
        <sz val="11.5"/>
        <rFont val="Times New Roman"/>
        <family val="1"/>
      </rPr>
      <t>398.5 - 411.3</t>
    </r>
  </si>
  <si>
    <r>
      <rPr>
        <sz val="11.5"/>
        <rFont val="Times New Roman"/>
        <family val="1"/>
      </rPr>
      <t>388.8 - 401.4</t>
    </r>
  </si>
  <si>
    <r>
      <rPr>
        <sz val="11.5"/>
        <rFont val="Times New Roman"/>
        <family val="1"/>
      </rPr>
      <t>72 - 74</t>
    </r>
  </si>
  <si>
    <r>
      <rPr>
        <sz val="11.5"/>
        <rFont val="Times New Roman"/>
        <family val="1"/>
      </rPr>
      <t>403.6 - 416.5</t>
    </r>
  </si>
  <si>
    <r>
      <rPr>
        <sz val="11.5"/>
        <rFont val="Times New Roman"/>
        <family val="1"/>
      </rPr>
      <t>393.5 - 406.2</t>
    </r>
  </si>
  <si>
    <r>
      <rPr>
        <sz val="11.5"/>
        <rFont val="Times New Roman"/>
        <family val="1"/>
      </rPr>
      <t>63.7 - 66.3</t>
    </r>
  </si>
  <si>
    <r>
      <rPr>
        <sz val="11.5"/>
        <rFont val="Times New Roman"/>
        <family val="1"/>
      </rPr>
      <t>408.6 - 421.7</t>
    </r>
  </si>
  <si>
    <r>
      <rPr>
        <sz val="11.5"/>
        <rFont val="Times New Roman"/>
        <family val="1"/>
      </rPr>
      <t xml:space="preserve">398.2 </t>
    </r>
    <r>
      <rPr>
        <sz val="11.5"/>
        <rFont val="Times New Roman"/>
        <family val="1"/>
      </rPr>
      <t>-411.1</t>
    </r>
  </si>
  <si>
    <r>
      <rPr>
        <sz val="11.5"/>
        <rFont val="Times New Roman"/>
        <family val="1"/>
      </rPr>
      <t>413.6 - 426.9</t>
    </r>
  </si>
  <si>
    <r>
      <rPr>
        <sz val="11.5"/>
        <rFont val="Times New Roman"/>
        <family val="1"/>
      </rPr>
      <t>402.9 - 415.9</t>
    </r>
  </si>
  <si>
    <r>
      <rPr>
        <sz val="11.5"/>
        <rFont val="Times New Roman"/>
        <family val="1"/>
      </rPr>
      <t>418.7 - 432.0</t>
    </r>
  </si>
  <si>
    <r>
      <rPr>
        <sz val="11.5"/>
        <rFont val="Times New Roman"/>
        <family val="1"/>
      </rPr>
      <t>407.7 - 420.7</t>
    </r>
  </si>
  <si>
    <r>
      <rPr>
        <sz val="11.5"/>
        <rFont val="Times New Roman"/>
        <family val="1"/>
      </rPr>
      <t xml:space="preserve">63.7 - </t>
    </r>
    <r>
      <rPr>
        <sz val="11.5"/>
        <rFont val="Times New Roman"/>
        <family val="1"/>
      </rPr>
      <t>66.3</t>
    </r>
  </si>
  <si>
    <r>
      <rPr>
        <sz val="11.5"/>
        <rFont val="Times New Roman"/>
        <family val="1"/>
      </rPr>
      <t>71 - 73</t>
    </r>
  </si>
  <si>
    <r>
      <rPr>
        <sz val="11.5"/>
        <rFont val="Times New Roman"/>
        <family val="1"/>
      </rPr>
      <t>423.6 - 4372</t>
    </r>
  </si>
  <si>
    <r>
      <rPr>
        <sz val="11.5"/>
        <rFont val="Times New Roman"/>
        <family val="1"/>
      </rPr>
      <t>412.3 - 425.5</t>
    </r>
  </si>
  <si>
    <r>
      <rPr>
        <sz val="11.5"/>
        <rFont val="Times New Roman"/>
        <family val="1"/>
      </rPr>
      <t>1.92 - 2.04</t>
    </r>
  </si>
  <si>
    <r>
      <rPr>
        <sz val="11.5"/>
        <rFont val="Times New Roman"/>
        <family val="1"/>
      </rPr>
      <t>157 - 222</t>
    </r>
  </si>
  <si>
    <r>
      <rPr>
        <sz val="11.5"/>
        <rFont val="Times New Roman"/>
        <family val="1"/>
      </rPr>
      <t>63.8 - 66.4</t>
    </r>
  </si>
  <si>
    <r>
      <rPr>
        <sz val="11.5"/>
        <rFont val="Times New Roman"/>
        <family val="1"/>
      </rPr>
      <t>428.6 -442.3</t>
    </r>
  </si>
  <si>
    <r>
      <rPr>
        <sz val="11.5"/>
        <rFont val="Times New Roman"/>
        <family val="1"/>
      </rPr>
      <t>416.9 - 430.3</t>
    </r>
  </si>
  <si>
    <r>
      <rPr>
        <sz val="11.5"/>
        <rFont val="Times New Roman"/>
        <family val="1"/>
      </rPr>
      <t xml:space="preserve">157 - </t>
    </r>
    <r>
      <rPr>
        <sz val="11.5"/>
        <rFont val="Times New Roman"/>
        <family val="1"/>
      </rPr>
      <t>222</t>
    </r>
  </si>
  <si>
    <r>
      <rPr>
        <sz val="11.5"/>
        <rFont val="Times New Roman"/>
        <family val="1"/>
      </rPr>
      <t>433.6 - 447.4</t>
    </r>
  </si>
  <si>
    <r>
      <rPr>
        <sz val="11.5"/>
        <rFont val="Times New Roman"/>
        <family val="1"/>
      </rPr>
      <t>421.5 - 435.0</t>
    </r>
  </si>
  <si>
    <r>
      <rPr>
        <sz val="11.5"/>
        <rFont val="Times New Roman"/>
        <family val="1"/>
      </rPr>
      <t>438.6 - 452.5</t>
    </r>
  </si>
  <si>
    <r>
      <rPr>
        <sz val="11.5"/>
        <rFont val="Times New Roman"/>
        <family val="1"/>
      </rPr>
      <t>4261 -439.7</t>
    </r>
  </si>
  <si>
    <r>
      <rPr>
        <sz val="11.5"/>
        <rFont val="Times New Roman"/>
        <family val="1"/>
      </rPr>
      <t>63.9 - 66.5</t>
    </r>
  </si>
  <si>
    <r>
      <rPr>
        <sz val="11.5"/>
        <rFont val="Times New Roman"/>
        <family val="1"/>
      </rPr>
      <t>70 - 72</t>
    </r>
  </si>
  <si>
    <r>
      <rPr>
        <sz val="11.5"/>
        <rFont val="Times New Roman"/>
        <family val="1"/>
      </rPr>
      <t>443.5 - 457.5</t>
    </r>
  </si>
  <si>
    <r>
      <rPr>
        <sz val="11.5"/>
        <rFont val="Times New Roman"/>
        <family val="1"/>
      </rPr>
      <t>430.7 - 444.4</t>
    </r>
  </si>
  <si>
    <r>
      <rPr>
        <sz val="11.5"/>
        <rFont val="Times New Roman"/>
        <family val="1"/>
      </rPr>
      <t>448.4 - 462.6</t>
    </r>
  </si>
  <si>
    <r>
      <rPr>
        <sz val="11.5"/>
        <rFont val="Times New Roman"/>
        <family val="1"/>
      </rPr>
      <t>435.2 - 449.1</t>
    </r>
  </si>
  <si>
    <r>
      <rPr>
        <sz val="11.5"/>
        <rFont val="Times New Roman"/>
        <family val="1"/>
      </rPr>
      <t>453.3</t>
    </r>
    <r>
      <rPr>
        <sz val="11.5"/>
        <rFont val="Times New Roman"/>
        <family val="1"/>
      </rPr>
      <t xml:space="preserve"> -</t>
    </r>
    <r>
      <rPr>
        <sz val="11.5"/>
        <rFont val="Times New Roman"/>
        <family val="1"/>
      </rPr>
      <t xml:space="preserve"> 467.6</t>
    </r>
  </si>
  <si>
    <r>
      <rPr>
        <sz val="11.5"/>
        <rFont val="Times New Roman"/>
        <family val="1"/>
      </rPr>
      <t>439.7 - 453.7</t>
    </r>
  </si>
  <si>
    <r>
      <rPr>
        <sz val="11.5"/>
        <rFont val="Times New Roman"/>
        <family val="1"/>
      </rPr>
      <t>64.0 - 66.6</t>
    </r>
  </si>
  <si>
    <r>
      <rPr>
        <sz val="11.5"/>
        <rFont val="Times New Roman"/>
        <family val="1"/>
      </rPr>
      <t>69 - 71</t>
    </r>
  </si>
  <si>
    <r>
      <rPr>
        <sz val="11.5"/>
        <rFont val="Times New Roman"/>
        <family val="1"/>
      </rPr>
      <t>458.1 -472.6</t>
    </r>
  </si>
  <si>
    <r>
      <rPr>
        <sz val="11.5"/>
        <rFont val="Times New Roman"/>
        <family val="1"/>
      </rPr>
      <t>444.1 -458.3</t>
    </r>
  </si>
  <si>
    <r>
      <rPr>
        <sz val="11.5"/>
        <rFont val="Times New Roman"/>
        <family val="1"/>
      </rPr>
      <t>462.9 - 4775</t>
    </r>
  </si>
  <si>
    <r>
      <rPr>
        <sz val="11.5"/>
        <rFont val="Times New Roman"/>
        <family val="1"/>
      </rPr>
      <t>448.6 - 462.8</t>
    </r>
  </si>
  <si>
    <r>
      <rPr>
        <sz val="11.5"/>
        <rFont val="Times New Roman"/>
        <family val="1"/>
      </rPr>
      <t>467.7 - 482.5</t>
    </r>
  </si>
  <si>
    <r>
      <rPr>
        <sz val="11.5"/>
        <rFont val="Times New Roman"/>
        <family val="1"/>
      </rPr>
      <t>453.0 -467.4</t>
    </r>
  </si>
  <si>
    <r>
      <rPr>
        <sz val="11.5"/>
        <rFont val="Times New Roman"/>
        <family val="1"/>
      </rPr>
      <t>64.0 - 66.7</t>
    </r>
  </si>
  <si>
    <t>Hyline Brown</t>
  </si>
  <si>
    <t>Age</t>
  </si>
  <si>
    <t>Feed_intake(min)</t>
  </si>
  <si>
    <t>Feed_intake (max)</t>
  </si>
  <si>
    <t>Egg_hen_cum_min</t>
  </si>
  <si>
    <t>egg_hen_cum_max</t>
  </si>
  <si>
    <t>mortality_rate</t>
  </si>
  <si>
    <t>Egg_mass_hen</t>
  </si>
  <si>
    <t>egg_weight_min</t>
  </si>
  <si>
    <t>egg_weight_max</t>
  </si>
  <si>
    <t>107 - 113</t>
  </si>
  <si>
    <t>159 - 224</t>
  </si>
  <si>
    <t>149 - 210</t>
  </si>
  <si>
    <t>155 - 218</t>
  </si>
  <si>
    <t>162 - 228</t>
  </si>
  <si>
    <t>161 - 226</t>
  </si>
  <si>
    <t>93 - 94</t>
  </si>
  <si>
    <t>90 - 92</t>
  </si>
  <si>
    <t>81 - 82</t>
  </si>
  <si>
    <t>85 - 91</t>
  </si>
  <si>
    <t>106 - 112</t>
  </si>
  <si>
    <t>108 - 114</t>
  </si>
  <si>
    <t>95.3 - 101.3</t>
  </si>
  <si>
    <t>55.7 - 61.2</t>
  </si>
  <si>
    <t>62.4 - 679</t>
  </si>
  <si>
    <t xml:space="preserve"> 0.3 -  1.0</t>
  </si>
  <si>
    <t>5.1 -  8.7</t>
  </si>
  <si>
    <t>178.2 - 185.6</t>
  </si>
  <si>
    <t>378.1 - 390.3</t>
  </si>
  <si>
    <t>2.0  -  3.6</t>
  </si>
  <si>
    <t>hen_color</t>
  </si>
  <si>
    <t>genetic_ident</t>
  </si>
  <si>
    <t>genetic_name</t>
  </si>
  <si>
    <t>hen_week_age</t>
  </si>
  <si>
    <t>feed_intake_min</t>
  </si>
  <si>
    <t>egg_hen_min_cumulativ</t>
  </si>
  <si>
    <t>egg_hen_max_cumulativ</t>
  </si>
  <si>
    <t>hen_week_mort_cumulative</t>
  </si>
  <si>
    <t>hen_bodyweight_min</t>
  </si>
  <si>
    <t>hen_bodyweight_max</t>
  </si>
  <si>
    <t>water_cons_hen_day_min</t>
  </si>
  <si>
    <t>water_consum_hen_day_max</t>
  </si>
  <si>
    <t>hyline</t>
  </si>
  <si>
    <t>brown</t>
  </si>
  <si>
    <t>hyline_brown</t>
  </si>
  <si>
    <t>128 - 182</t>
  </si>
  <si>
    <t>feed_intake_max</t>
  </si>
  <si>
    <t>feed_intake_cum_week</t>
  </si>
  <si>
    <t>cum_feed_hen</t>
  </si>
  <si>
    <t>egg_mass_hen</t>
  </si>
  <si>
    <t>egg weight</t>
  </si>
  <si>
    <t>Egg price_100</t>
  </si>
  <si>
    <t>Egg_mass_price</t>
  </si>
  <si>
    <t>per $$$</t>
  </si>
  <si>
    <t>Feed_price</t>
  </si>
  <si>
    <t>avg_feed_consumption</t>
  </si>
  <si>
    <t>hyline_w36</t>
  </si>
  <si>
    <t>white</t>
  </si>
  <si>
    <t>egg_weight_avg</t>
  </si>
  <si>
    <t>avg_feed_hen_day</t>
  </si>
  <si>
    <t>avg_feed_hen_week</t>
  </si>
  <si>
    <t>Egg_weight_avg</t>
  </si>
  <si>
    <t>hen_day_egg_cum_min</t>
  </si>
  <si>
    <t>hen_day_egg_cum_max</t>
  </si>
  <si>
    <t>Hendrix</t>
  </si>
  <si>
    <t>isa_brown</t>
  </si>
  <si>
    <t>egg_cum_housed</t>
  </si>
  <si>
    <t>livability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</si>
</sst>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6" formatCode="00.0"/>
  </numFmts>
  <fonts count="5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theme="1"/>
      <name val="Calibri"/>
      <family val="2"/>
    </font>
    <font>
      <sz val="11.5"/>
      <color theme="1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164" fontId="3" fillId="0" borderId="1" xfId="0" applyNumberFormat="1" applyFont="1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left" vertical="top" wrapText="1"/>
    </xf>
    <xf numFmtId="166" fontId="3" fillId="0" borderId="1" xfId="0" applyNumberFormat="1" applyFont="1" applyBorder="1" applyAlignment="1">
      <alignment horizontal="left" vertical="top" wrapText="1"/>
    </xf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hy_brown_draft!$D$8:$D$84</c:f>
              <c:numCache>
                <c:formatCode>General</c:formatCode>
                <c:ptCount val="7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</c:numCache>
            </c:numRef>
          </c:xVal>
          <c:yVal>
            <c:numRef>
              <c:f>hy_brown_draft!$R$8:$R$84</c:f>
              <c:numCache>
                <c:formatCode>General</c:formatCode>
                <c:ptCount val="77"/>
                <c:pt idx="0">
                  <c:v>108</c:v>
                </c:pt>
                <c:pt idx="1">
                  <c:v>109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110.5</c:v>
                </c:pt>
                <c:pt idx="8">
                  <c:v>111</c:v>
                </c:pt>
                <c:pt idx="9">
                  <c:v>111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</c:v>
                </c:pt>
                <c:pt idx="15">
                  <c:v>110.5</c:v>
                </c:pt>
                <c:pt idx="16">
                  <c:v>111</c:v>
                </c:pt>
                <c:pt idx="17">
                  <c:v>111</c:v>
                </c:pt>
                <c:pt idx="18">
                  <c:v>111</c:v>
                </c:pt>
                <c:pt idx="19">
                  <c:v>111</c:v>
                </c:pt>
                <c:pt idx="20">
                  <c:v>111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  <c:pt idx="31">
                  <c:v>109</c:v>
                </c:pt>
                <c:pt idx="32">
                  <c:v>109</c:v>
                </c:pt>
                <c:pt idx="33">
                  <c:v>109</c:v>
                </c:pt>
                <c:pt idx="34">
                  <c:v>109</c:v>
                </c:pt>
                <c:pt idx="35">
                  <c:v>109</c:v>
                </c:pt>
                <c:pt idx="36">
                  <c:v>109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109</c:v>
                </c:pt>
                <c:pt idx="42">
                  <c:v>109</c:v>
                </c:pt>
                <c:pt idx="43">
                  <c:v>109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109</c:v>
                </c:pt>
                <c:pt idx="48">
                  <c:v>109</c:v>
                </c:pt>
                <c:pt idx="49">
                  <c:v>109</c:v>
                </c:pt>
                <c:pt idx="50">
                  <c:v>109</c:v>
                </c:pt>
                <c:pt idx="51">
                  <c:v>109</c:v>
                </c:pt>
                <c:pt idx="52">
                  <c:v>109</c:v>
                </c:pt>
                <c:pt idx="53">
                  <c:v>109</c:v>
                </c:pt>
                <c:pt idx="54">
                  <c:v>109</c:v>
                </c:pt>
                <c:pt idx="55">
                  <c:v>109</c:v>
                </c:pt>
                <c:pt idx="56">
                  <c:v>109</c:v>
                </c:pt>
                <c:pt idx="57">
                  <c:v>109</c:v>
                </c:pt>
                <c:pt idx="58">
                  <c:v>109</c:v>
                </c:pt>
                <c:pt idx="59">
                  <c:v>109</c:v>
                </c:pt>
                <c:pt idx="60">
                  <c:v>109</c:v>
                </c:pt>
                <c:pt idx="61">
                  <c:v>109</c:v>
                </c:pt>
                <c:pt idx="62">
                  <c:v>109</c:v>
                </c:pt>
                <c:pt idx="63">
                  <c:v>109</c:v>
                </c:pt>
                <c:pt idx="64">
                  <c:v>109</c:v>
                </c:pt>
                <c:pt idx="65">
                  <c:v>109</c:v>
                </c:pt>
                <c:pt idx="66">
                  <c:v>109</c:v>
                </c:pt>
                <c:pt idx="67">
                  <c:v>108</c:v>
                </c:pt>
                <c:pt idx="68">
                  <c:v>108</c:v>
                </c:pt>
                <c:pt idx="69">
                  <c:v>108</c:v>
                </c:pt>
                <c:pt idx="70">
                  <c:v>108</c:v>
                </c:pt>
                <c:pt idx="71">
                  <c:v>108</c:v>
                </c:pt>
                <c:pt idx="72">
                  <c:v>108</c:v>
                </c:pt>
                <c:pt idx="73">
                  <c:v>108</c:v>
                </c:pt>
                <c:pt idx="74">
                  <c:v>108</c:v>
                </c:pt>
                <c:pt idx="75">
                  <c:v>108</c:v>
                </c:pt>
                <c:pt idx="76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4-460A-8BD7-620073E7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998792"/>
        <c:axId val="630999120"/>
      </c:scatterChart>
      <c:valAx>
        <c:axId val="63099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99120"/>
        <c:crosses val="autoZero"/>
        <c:crossBetween val="midCat"/>
      </c:valAx>
      <c:valAx>
        <c:axId val="6309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9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Hen Cummulative Egg</a:t>
            </a:r>
            <a:r>
              <a:rPr lang="en-US" baseline="0"/>
              <a:t> Production</a:t>
            </a:r>
            <a:br>
              <a:rPr lang="en-US" baseline="0"/>
            </a:br>
            <a:r>
              <a:rPr lang="en-US" baseline="0"/>
              <a:t>(Hyline Brown - min)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847489661689791"/>
                  <c:y val="0.50950518295008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hy_brown_draft!$D$2:$D$84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performance_table!#REF!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D-463C-8BA7-E76C1E9EC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188296"/>
        <c:axId val="772187968"/>
      </c:scatterChart>
      <c:valAx>
        <c:axId val="77218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87968"/>
        <c:crosses val="autoZero"/>
        <c:crossBetween val="midCat"/>
      </c:valAx>
      <c:valAx>
        <c:axId val="7721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8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Mortality</a:t>
            </a:r>
            <a:r>
              <a:rPr lang="en-US" baseline="0"/>
              <a:t> Rate</a:t>
            </a:r>
          </a:p>
          <a:p>
            <a:pPr>
              <a:defRPr/>
            </a:pPr>
            <a:r>
              <a:rPr lang="en-US" baseline="0"/>
              <a:t>Hyline Brown (% / week)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045246584320333"/>
                  <c:y val="3.9415890682837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hy_brown_draft!$D$2:$D$84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hy_brown_draft!$I$2:$I$84</c:f>
              <c:numCache>
                <c:formatCode>General</c:formatCode>
                <c:ptCount val="8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0.9</c:v>
                </c:pt>
                <c:pt idx="16">
                  <c:v>1</c:v>
                </c:pt>
                <c:pt idx="17">
                  <c:v>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1.4</c:v>
                </c:pt>
                <c:pt idx="24">
                  <c:v>1.5</c:v>
                </c:pt>
                <c:pt idx="25">
                  <c:v>1.6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2.1</c:v>
                </c:pt>
                <c:pt idx="34">
                  <c:v>2.2000000000000002</c:v>
                </c:pt>
                <c:pt idx="35">
                  <c:v>2.2999999999999998</c:v>
                </c:pt>
                <c:pt idx="36">
                  <c:v>2.2999999999999998</c:v>
                </c:pt>
                <c:pt idx="37">
                  <c:v>2.4</c:v>
                </c:pt>
                <c:pt idx="38">
                  <c:v>2.5</c:v>
                </c:pt>
                <c:pt idx="39">
                  <c:v>2.6</c:v>
                </c:pt>
                <c:pt idx="40">
                  <c:v>2.6</c:v>
                </c:pt>
                <c:pt idx="41">
                  <c:v>2.7</c:v>
                </c:pt>
                <c:pt idx="42">
                  <c:v>2.8</c:v>
                </c:pt>
                <c:pt idx="43">
                  <c:v>2.9</c:v>
                </c:pt>
                <c:pt idx="44">
                  <c:v>2.9</c:v>
                </c:pt>
                <c:pt idx="45">
                  <c:v>3</c:v>
                </c:pt>
                <c:pt idx="46">
                  <c:v>3.1</c:v>
                </c:pt>
                <c:pt idx="47">
                  <c:v>3.2</c:v>
                </c:pt>
                <c:pt idx="48">
                  <c:v>3.3</c:v>
                </c:pt>
                <c:pt idx="49">
                  <c:v>3.4</c:v>
                </c:pt>
                <c:pt idx="50">
                  <c:v>3.5</c:v>
                </c:pt>
                <c:pt idx="51">
                  <c:v>3.7</c:v>
                </c:pt>
                <c:pt idx="52">
                  <c:v>3.8</c:v>
                </c:pt>
                <c:pt idx="53">
                  <c:v>3.9</c:v>
                </c:pt>
                <c:pt idx="54">
                  <c:v>4</c:v>
                </c:pt>
                <c:pt idx="55">
                  <c:v>4.0999999999999996</c:v>
                </c:pt>
                <c:pt idx="56">
                  <c:v>4.3</c:v>
                </c:pt>
                <c:pt idx="57">
                  <c:v>4.4000000000000004</c:v>
                </c:pt>
                <c:pt idx="58">
                  <c:v>4.5</c:v>
                </c:pt>
                <c:pt idx="59">
                  <c:v>4.7</c:v>
                </c:pt>
                <c:pt idx="60">
                  <c:v>4.8</c:v>
                </c:pt>
                <c:pt idx="61">
                  <c:v>5</c:v>
                </c:pt>
                <c:pt idx="62">
                  <c:v>5.0999999999999996</c:v>
                </c:pt>
                <c:pt idx="63">
                  <c:v>5.3</c:v>
                </c:pt>
                <c:pt idx="64">
                  <c:v>5.4</c:v>
                </c:pt>
                <c:pt idx="65">
                  <c:v>5.6</c:v>
                </c:pt>
                <c:pt idx="66">
                  <c:v>5.7</c:v>
                </c:pt>
                <c:pt idx="67">
                  <c:v>5.9</c:v>
                </c:pt>
                <c:pt idx="68">
                  <c:v>6</c:v>
                </c:pt>
                <c:pt idx="69">
                  <c:v>6.2</c:v>
                </c:pt>
                <c:pt idx="70">
                  <c:v>6.3</c:v>
                </c:pt>
                <c:pt idx="71">
                  <c:v>6.5</c:v>
                </c:pt>
                <c:pt idx="72">
                  <c:v>6.6</c:v>
                </c:pt>
                <c:pt idx="73">
                  <c:v>6.8</c:v>
                </c:pt>
                <c:pt idx="74">
                  <c:v>7</c:v>
                </c:pt>
                <c:pt idx="75">
                  <c:v>7.1</c:v>
                </c:pt>
                <c:pt idx="76">
                  <c:v>7.3</c:v>
                </c:pt>
                <c:pt idx="77">
                  <c:v>7.5</c:v>
                </c:pt>
                <c:pt idx="78">
                  <c:v>7.6</c:v>
                </c:pt>
                <c:pt idx="79">
                  <c:v>7.8</c:v>
                </c:pt>
                <c:pt idx="80">
                  <c:v>8</c:v>
                </c:pt>
                <c:pt idx="81">
                  <c:v>8.1999999999999993</c:v>
                </c:pt>
                <c:pt idx="82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B-4B8C-8DFC-93B094F3C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390296"/>
        <c:axId val="772189280"/>
      </c:scatterChart>
      <c:valAx>
        <c:axId val="68939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89280"/>
        <c:crosses val="autoZero"/>
        <c:crossBetween val="midCat"/>
      </c:valAx>
      <c:valAx>
        <c:axId val="7721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9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cum_feed_intake /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335699477527785"/>
                  <c:y val="-2.685765443151298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hy_brown_draft!$D$2:$D$84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hy_brown_draft!$T$2:$T$84</c:f>
              <c:numCache>
                <c:formatCode>General</c:formatCode>
                <c:ptCount val="83"/>
                <c:pt idx="0">
                  <c:v>595</c:v>
                </c:pt>
                <c:pt idx="1">
                  <c:v>1211</c:v>
                </c:pt>
                <c:pt idx="2">
                  <c:v>1869</c:v>
                </c:pt>
                <c:pt idx="3">
                  <c:v>2555</c:v>
                </c:pt>
                <c:pt idx="4">
                  <c:v>3269</c:v>
                </c:pt>
                <c:pt idx="5">
                  <c:v>4011</c:v>
                </c:pt>
                <c:pt idx="6">
                  <c:v>4767</c:v>
                </c:pt>
                <c:pt idx="7">
                  <c:v>5530</c:v>
                </c:pt>
                <c:pt idx="8">
                  <c:v>6300</c:v>
                </c:pt>
                <c:pt idx="9">
                  <c:v>7070</c:v>
                </c:pt>
                <c:pt idx="10">
                  <c:v>7840</c:v>
                </c:pt>
                <c:pt idx="11">
                  <c:v>8610</c:v>
                </c:pt>
                <c:pt idx="12">
                  <c:v>9380</c:v>
                </c:pt>
                <c:pt idx="13">
                  <c:v>10153.5</c:v>
                </c:pt>
                <c:pt idx="14">
                  <c:v>10930.5</c:v>
                </c:pt>
                <c:pt idx="15">
                  <c:v>11707.5</c:v>
                </c:pt>
                <c:pt idx="16">
                  <c:v>12484.5</c:v>
                </c:pt>
                <c:pt idx="17">
                  <c:v>13261.5</c:v>
                </c:pt>
                <c:pt idx="18">
                  <c:v>14038.5</c:v>
                </c:pt>
                <c:pt idx="19">
                  <c:v>14815.5</c:v>
                </c:pt>
                <c:pt idx="20">
                  <c:v>15592.5</c:v>
                </c:pt>
                <c:pt idx="21">
                  <c:v>16366</c:v>
                </c:pt>
                <c:pt idx="22">
                  <c:v>17143</c:v>
                </c:pt>
                <c:pt idx="23">
                  <c:v>17920</c:v>
                </c:pt>
                <c:pt idx="24">
                  <c:v>18697</c:v>
                </c:pt>
                <c:pt idx="25">
                  <c:v>19474</c:v>
                </c:pt>
                <c:pt idx="26">
                  <c:v>20251</c:v>
                </c:pt>
                <c:pt idx="27">
                  <c:v>21021</c:v>
                </c:pt>
                <c:pt idx="28">
                  <c:v>21791</c:v>
                </c:pt>
                <c:pt idx="29">
                  <c:v>22561</c:v>
                </c:pt>
                <c:pt idx="30">
                  <c:v>23331</c:v>
                </c:pt>
                <c:pt idx="31">
                  <c:v>24101</c:v>
                </c:pt>
                <c:pt idx="32">
                  <c:v>24871</c:v>
                </c:pt>
                <c:pt idx="33">
                  <c:v>25634</c:v>
                </c:pt>
                <c:pt idx="34">
                  <c:v>26397</c:v>
                </c:pt>
                <c:pt idx="35">
                  <c:v>27160</c:v>
                </c:pt>
                <c:pt idx="36">
                  <c:v>27923</c:v>
                </c:pt>
                <c:pt idx="37">
                  <c:v>28686</c:v>
                </c:pt>
                <c:pt idx="38">
                  <c:v>29449</c:v>
                </c:pt>
                <c:pt idx="39">
                  <c:v>30212</c:v>
                </c:pt>
                <c:pt idx="40">
                  <c:v>30975</c:v>
                </c:pt>
                <c:pt idx="41">
                  <c:v>31738</c:v>
                </c:pt>
                <c:pt idx="42">
                  <c:v>32501</c:v>
                </c:pt>
                <c:pt idx="43">
                  <c:v>33264</c:v>
                </c:pt>
                <c:pt idx="44">
                  <c:v>34027</c:v>
                </c:pt>
                <c:pt idx="45">
                  <c:v>34790</c:v>
                </c:pt>
                <c:pt idx="46">
                  <c:v>35553</c:v>
                </c:pt>
                <c:pt idx="47">
                  <c:v>36316</c:v>
                </c:pt>
                <c:pt idx="48">
                  <c:v>37079</c:v>
                </c:pt>
                <c:pt idx="49">
                  <c:v>37842</c:v>
                </c:pt>
                <c:pt idx="50">
                  <c:v>38605</c:v>
                </c:pt>
                <c:pt idx="51">
                  <c:v>39368</c:v>
                </c:pt>
                <c:pt idx="52">
                  <c:v>40131</c:v>
                </c:pt>
                <c:pt idx="53">
                  <c:v>40894</c:v>
                </c:pt>
                <c:pt idx="54">
                  <c:v>41657</c:v>
                </c:pt>
                <c:pt idx="55">
                  <c:v>42420</c:v>
                </c:pt>
                <c:pt idx="56">
                  <c:v>43183</c:v>
                </c:pt>
                <c:pt idx="57">
                  <c:v>43946</c:v>
                </c:pt>
                <c:pt idx="58">
                  <c:v>44709</c:v>
                </c:pt>
                <c:pt idx="59">
                  <c:v>45472</c:v>
                </c:pt>
                <c:pt idx="60">
                  <c:v>46235</c:v>
                </c:pt>
                <c:pt idx="61">
                  <c:v>46998</c:v>
                </c:pt>
                <c:pt idx="62">
                  <c:v>47761</c:v>
                </c:pt>
                <c:pt idx="63">
                  <c:v>48524</c:v>
                </c:pt>
                <c:pt idx="64">
                  <c:v>49287</c:v>
                </c:pt>
                <c:pt idx="65">
                  <c:v>50050</c:v>
                </c:pt>
                <c:pt idx="66">
                  <c:v>50813</c:v>
                </c:pt>
                <c:pt idx="67">
                  <c:v>51576</c:v>
                </c:pt>
                <c:pt idx="68">
                  <c:v>52339</c:v>
                </c:pt>
                <c:pt idx="69">
                  <c:v>53102</c:v>
                </c:pt>
                <c:pt idx="70">
                  <c:v>53865</c:v>
                </c:pt>
                <c:pt idx="71">
                  <c:v>54628</c:v>
                </c:pt>
                <c:pt idx="72">
                  <c:v>55391</c:v>
                </c:pt>
                <c:pt idx="73">
                  <c:v>56147</c:v>
                </c:pt>
                <c:pt idx="74">
                  <c:v>56903</c:v>
                </c:pt>
                <c:pt idx="75">
                  <c:v>57659</c:v>
                </c:pt>
                <c:pt idx="76">
                  <c:v>58415</c:v>
                </c:pt>
                <c:pt idx="77">
                  <c:v>59171</c:v>
                </c:pt>
                <c:pt idx="78">
                  <c:v>59927</c:v>
                </c:pt>
                <c:pt idx="79">
                  <c:v>60683</c:v>
                </c:pt>
                <c:pt idx="80">
                  <c:v>61439</c:v>
                </c:pt>
                <c:pt idx="81">
                  <c:v>62195</c:v>
                </c:pt>
                <c:pt idx="82">
                  <c:v>62951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0-45CA-AD33-E68378D3F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01064"/>
        <c:axId val="634298440"/>
      </c:scatterChart>
      <c:valAx>
        <c:axId val="63430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98440"/>
        <c:crosses val="autoZero"/>
        <c:crossBetween val="midCat"/>
      </c:valAx>
      <c:valAx>
        <c:axId val="63429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0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Egg_mass</a:t>
            </a:r>
            <a:r>
              <a:rPr lang="en-US" baseline="0"/>
              <a:t> (kg) versus Feed_intake(kg)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241373371635631E-2"/>
          <c:y val="5.7955755530558678E-2"/>
          <c:w val="0.93238679810692959"/>
          <c:h val="0.9345714285714286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0266774025422803"/>
                  <c:y val="5.3082403735226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hy_brown_draft!$T$2:$T$84</c:f>
              <c:numCache>
                <c:formatCode>General</c:formatCode>
                <c:ptCount val="83"/>
                <c:pt idx="0">
                  <c:v>595</c:v>
                </c:pt>
                <c:pt idx="1">
                  <c:v>1211</c:v>
                </c:pt>
                <c:pt idx="2">
                  <c:v>1869</c:v>
                </c:pt>
                <c:pt idx="3">
                  <c:v>2555</c:v>
                </c:pt>
                <c:pt idx="4">
                  <c:v>3269</c:v>
                </c:pt>
                <c:pt idx="5">
                  <c:v>4011</c:v>
                </c:pt>
                <c:pt idx="6">
                  <c:v>4767</c:v>
                </c:pt>
                <c:pt idx="7">
                  <c:v>5530</c:v>
                </c:pt>
                <c:pt idx="8">
                  <c:v>6300</c:v>
                </c:pt>
                <c:pt idx="9">
                  <c:v>7070</c:v>
                </c:pt>
                <c:pt idx="10">
                  <c:v>7840</c:v>
                </c:pt>
                <c:pt idx="11">
                  <c:v>8610</c:v>
                </c:pt>
                <c:pt idx="12">
                  <c:v>9380</c:v>
                </c:pt>
                <c:pt idx="13">
                  <c:v>10153.5</c:v>
                </c:pt>
                <c:pt idx="14">
                  <c:v>10930.5</c:v>
                </c:pt>
                <c:pt idx="15">
                  <c:v>11707.5</c:v>
                </c:pt>
                <c:pt idx="16">
                  <c:v>12484.5</c:v>
                </c:pt>
                <c:pt idx="17">
                  <c:v>13261.5</c:v>
                </c:pt>
                <c:pt idx="18">
                  <c:v>14038.5</c:v>
                </c:pt>
                <c:pt idx="19">
                  <c:v>14815.5</c:v>
                </c:pt>
                <c:pt idx="20">
                  <c:v>15592.5</c:v>
                </c:pt>
                <c:pt idx="21">
                  <c:v>16366</c:v>
                </c:pt>
                <c:pt idx="22">
                  <c:v>17143</c:v>
                </c:pt>
                <c:pt idx="23">
                  <c:v>17920</c:v>
                </c:pt>
                <c:pt idx="24">
                  <c:v>18697</c:v>
                </c:pt>
                <c:pt idx="25">
                  <c:v>19474</c:v>
                </c:pt>
                <c:pt idx="26">
                  <c:v>20251</c:v>
                </c:pt>
                <c:pt idx="27">
                  <c:v>21021</c:v>
                </c:pt>
                <c:pt idx="28">
                  <c:v>21791</c:v>
                </c:pt>
                <c:pt idx="29">
                  <c:v>22561</c:v>
                </c:pt>
                <c:pt idx="30">
                  <c:v>23331</c:v>
                </c:pt>
                <c:pt idx="31">
                  <c:v>24101</c:v>
                </c:pt>
                <c:pt idx="32">
                  <c:v>24871</c:v>
                </c:pt>
                <c:pt idx="33">
                  <c:v>25634</c:v>
                </c:pt>
                <c:pt idx="34">
                  <c:v>26397</c:v>
                </c:pt>
                <c:pt idx="35">
                  <c:v>27160</c:v>
                </c:pt>
                <c:pt idx="36">
                  <c:v>27923</c:v>
                </c:pt>
                <c:pt idx="37">
                  <c:v>28686</c:v>
                </c:pt>
                <c:pt idx="38">
                  <c:v>29449</c:v>
                </c:pt>
                <c:pt idx="39">
                  <c:v>30212</c:v>
                </c:pt>
                <c:pt idx="40">
                  <c:v>30975</c:v>
                </c:pt>
                <c:pt idx="41">
                  <c:v>31738</c:v>
                </c:pt>
                <c:pt idx="42">
                  <c:v>32501</c:v>
                </c:pt>
                <c:pt idx="43">
                  <c:v>33264</c:v>
                </c:pt>
                <c:pt idx="44">
                  <c:v>34027</c:v>
                </c:pt>
                <c:pt idx="45">
                  <c:v>34790</c:v>
                </c:pt>
                <c:pt idx="46">
                  <c:v>35553</c:v>
                </c:pt>
                <c:pt idx="47">
                  <c:v>36316</c:v>
                </c:pt>
                <c:pt idx="48">
                  <c:v>37079</c:v>
                </c:pt>
                <c:pt idx="49">
                  <c:v>37842</c:v>
                </c:pt>
                <c:pt idx="50">
                  <c:v>38605</c:v>
                </c:pt>
                <c:pt idx="51">
                  <c:v>39368</c:v>
                </c:pt>
                <c:pt idx="52">
                  <c:v>40131</c:v>
                </c:pt>
                <c:pt idx="53">
                  <c:v>40894</c:v>
                </c:pt>
                <c:pt idx="54">
                  <c:v>41657</c:v>
                </c:pt>
                <c:pt idx="55">
                  <c:v>42420</c:v>
                </c:pt>
                <c:pt idx="56">
                  <c:v>43183</c:v>
                </c:pt>
                <c:pt idx="57">
                  <c:v>43946</c:v>
                </c:pt>
                <c:pt idx="58">
                  <c:v>44709</c:v>
                </c:pt>
                <c:pt idx="59">
                  <c:v>45472</c:v>
                </c:pt>
                <c:pt idx="60">
                  <c:v>46235</c:v>
                </c:pt>
                <c:pt idx="61">
                  <c:v>46998</c:v>
                </c:pt>
                <c:pt idx="62">
                  <c:v>47761</c:v>
                </c:pt>
                <c:pt idx="63">
                  <c:v>48524</c:v>
                </c:pt>
                <c:pt idx="64">
                  <c:v>49287</c:v>
                </c:pt>
                <c:pt idx="65">
                  <c:v>50050</c:v>
                </c:pt>
                <c:pt idx="66">
                  <c:v>50813</c:v>
                </c:pt>
                <c:pt idx="67">
                  <c:v>51576</c:v>
                </c:pt>
                <c:pt idx="68">
                  <c:v>52339</c:v>
                </c:pt>
                <c:pt idx="69">
                  <c:v>53102</c:v>
                </c:pt>
                <c:pt idx="70">
                  <c:v>53865</c:v>
                </c:pt>
                <c:pt idx="71">
                  <c:v>54628</c:v>
                </c:pt>
                <c:pt idx="72">
                  <c:v>55391</c:v>
                </c:pt>
                <c:pt idx="73">
                  <c:v>56147</c:v>
                </c:pt>
                <c:pt idx="74">
                  <c:v>56903</c:v>
                </c:pt>
                <c:pt idx="75">
                  <c:v>57659</c:v>
                </c:pt>
                <c:pt idx="76">
                  <c:v>58415</c:v>
                </c:pt>
                <c:pt idx="77">
                  <c:v>59171</c:v>
                </c:pt>
                <c:pt idx="78">
                  <c:v>59927</c:v>
                </c:pt>
                <c:pt idx="79">
                  <c:v>60683</c:v>
                </c:pt>
                <c:pt idx="80">
                  <c:v>61439</c:v>
                </c:pt>
                <c:pt idx="81">
                  <c:v>62195</c:v>
                </c:pt>
                <c:pt idx="82">
                  <c:v>62951</c:v>
                </c:pt>
              </c:numCache>
            </c:numRef>
          </c:xVal>
          <c:yVal>
            <c:numRef>
              <c:f>hy_brown_draft!$L$2:$L$84</c:f>
              <c:numCache>
                <c:formatCode>General</c:formatCode>
                <c:ptCount val="83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0.9</c:v>
                </c:pt>
                <c:pt idx="5">
                  <c:v>1.2</c:v>
                </c:pt>
                <c:pt idx="6">
                  <c:v>1.6</c:v>
                </c:pt>
                <c:pt idx="7">
                  <c:v>2</c:v>
                </c:pt>
                <c:pt idx="8">
                  <c:v>2.2999999999999998</c:v>
                </c:pt>
                <c:pt idx="9">
                  <c:v>2.7</c:v>
                </c:pt>
                <c:pt idx="10">
                  <c:v>3.1</c:v>
                </c:pt>
                <c:pt idx="11">
                  <c:v>3.5</c:v>
                </c:pt>
                <c:pt idx="12">
                  <c:v>3.9</c:v>
                </c:pt>
                <c:pt idx="13">
                  <c:v>4.3</c:v>
                </c:pt>
                <c:pt idx="14">
                  <c:v>4.7</c:v>
                </c:pt>
                <c:pt idx="15">
                  <c:v>5.0999999999999996</c:v>
                </c:pt>
                <c:pt idx="16">
                  <c:v>5.5</c:v>
                </c:pt>
                <c:pt idx="17">
                  <c:v>5.9</c:v>
                </c:pt>
                <c:pt idx="18">
                  <c:v>6.3</c:v>
                </c:pt>
                <c:pt idx="19">
                  <c:v>6.7</c:v>
                </c:pt>
                <c:pt idx="20">
                  <c:v>7.1</c:v>
                </c:pt>
                <c:pt idx="21">
                  <c:v>7.5</c:v>
                </c:pt>
                <c:pt idx="22">
                  <c:v>7.9</c:v>
                </c:pt>
                <c:pt idx="23">
                  <c:v>8.3000000000000007</c:v>
                </c:pt>
                <c:pt idx="24">
                  <c:v>8.6999999999999993</c:v>
                </c:pt>
                <c:pt idx="25">
                  <c:v>9.1</c:v>
                </c:pt>
                <c:pt idx="26">
                  <c:v>9.5</c:v>
                </c:pt>
                <c:pt idx="27">
                  <c:v>9.9</c:v>
                </c:pt>
                <c:pt idx="28">
                  <c:v>10.3</c:v>
                </c:pt>
                <c:pt idx="29">
                  <c:v>10.6</c:v>
                </c:pt>
                <c:pt idx="30">
                  <c:v>11</c:v>
                </c:pt>
                <c:pt idx="31">
                  <c:v>11.4</c:v>
                </c:pt>
                <c:pt idx="32">
                  <c:v>11.8</c:v>
                </c:pt>
                <c:pt idx="33">
                  <c:v>12.2</c:v>
                </c:pt>
                <c:pt idx="34">
                  <c:v>12.5</c:v>
                </c:pt>
                <c:pt idx="35">
                  <c:v>12.9</c:v>
                </c:pt>
                <c:pt idx="36">
                  <c:v>13.3</c:v>
                </c:pt>
                <c:pt idx="37">
                  <c:v>13.7</c:v>
                </c:pt>
                <c:pt idx="38">
                  <c:v>14</c:v>
                </c:pt>
                <c:pt idx="39">
                  <c:v>14.4</c:v>
                </c:pt>
                <c:pt idx="40">
                  <c:v>14.8</c:v>
                </c:pt>
                <c:pt idx="41">
                  <c:v>15.1</c:v>
                </c:pt>
                <c:pt idx="42">
                  <c:v>15.5</c:v>
                </c:pt>
                <c:pt idx="43">
                  <c:v>15.9</c:v>
                </c:pt>
                <c:pt idx="44">
                  <c:v>16.2</c:v>
                </c:pt>
                <c:pt idx="45">
                  <c:v>16.600000000000001</c:v>
                </c:pt>
                <c:pt idx="46">
                  <c:v>16.899999999999999</c:v>
                </c:pt>
                <c:pt idx="47">
                  <c:v>17.3</c:v>
                </c:pt>
                <c:pt idx="48">
                  <c:v>17.7</c:v>
                </c:pt>
                <c:pt idx="49">
                  <c:v>18</c:v>
                </c:pt>
                <c:pt idx="50">
                  <c:v>18.399999999999999</c:v>
                </c:pt>
                <c:pt idx="51">
                  <c:v>18.7</c:v>
                </c:pt>
                <c:pt idx="52">
                  <c:v>19.100000000000001</c:v>
                </c:pt>
                <c:pt idx="53">
                  <c:v>19.399999999999999</c:v>
                </c:pt>
                <c:pt idx="54">
                  <c:v>19.7</c:v>
                </c:pt>
                <c:pt idx="55">
                  <c:v>20.100000000000001</c:v>
                </c:pt>
                <c:pt idx="56">
                  <c:v>20.399999999999999</c:v>
                </c:pt>
                <c:pt idx="57">
                  <c:v>20.7</c:v>
                </c:pt>
                <c:pt idx="58">
                  <c:v>21.1</c:v>
                </c:pt>
                <c:pt idx="59">
                  <c:v>21.4</c:v>
                </c:pt>
                <c:pt idx="60">
                  <c:v>21.7</c:v>
                </c:pt>
                <c:pt idx="61">
                  <c:v>22</c:v>
                </c:pt>
                <c:pt idx="62">
                  <c:v>22.4</c:v>
                </c:pt>
                <c:pt idx="63">
                  <c:v>22.7</c:v>
                </c:pt>
                <c:pt idx="64">
                  <c:v>23</c:v>
                </c:pt>
                <c:pt idx="65">
                  <c:v>23.3</c:v>
                </c:pt>
                <c:pt idx="66">
                  <c:v>23.6</c:v>
                </c:pt>
                <c:pt idx="67">
                  <c:v>23.9</c:v>
                </c:pt>
                <c:pt idx="68">
                  <c:v>24.2</c:v>
                </c:pt>
                <c:pt idx="69">
                  <c:v>24.5</c:v>
                </c:pt>
                <c:pt idx="70">
                  <c:v>24.9</c:v>
                </c:pt>
                <c:pt idx="71">
                  <c:v>25.2</c:v>
                </c:pt>
                <c:pt idx="72">
                  <c:v>25.5</c:v>
                </c:pt>
                <c:pt idx="73">
                  <c:v>25.8</c:v>
                </c:pt>
                <c:pt idx="74">
                  <c:v>26.1</c:v>
                </c:pt>
                <c:pt idx="75">
                  <c:v>26.4</c:v>
                </c:pt>
                <c:pt idx="76">
                  <c:v>26.7</c:v>
                </c:pt>
                <c:pt idx="77">
                  <c:v>27</c:v>
                </c:pt>
                <c:pt idx="78">
                  <c:v>27.3</c:v>
                </c:pt>
                <c:pt idx="79">
                  <c:v>27.6</c:v>
                </c:pt>
                <c:pt idx="80">
                  <c:v>27.8</c:v>
                </c:pt>
                <c:pt idx="81">
                  <c:v>28.1</c:v>
                </c:pt>
                <c:pt idx="82">
                  <c:v>28.4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4-48A2-A87A-A4926DB05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16240"/>
        <c:axId val="500389624"/>
      </c:scatterChart>
      <c:valAx>
        <c:axId val="7370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89624"/>
        <c:crosses val="autoZero"/>
        <c:crossBetween val="midCat"/>
      </c:valAx>
      <c:valAx>
        <c:axId val="5003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1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492698</xdr:colOff>
      <xdr:row>21</xdr:row>
      <xdr:rowOff>139682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22222" cy="41396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518160</xdr:colOff>
      <xdr:row>15</xdr:row>
      <xdr:rowOff>68580</xdr:rowOff>
    </xdr:from>
    <xdr:to>
      <xdr:col>32</xdr:col>
      <xdr:colOff>205740</xdr:colOff>
      <xdr:row>54</xdr:row>
      <xdr:rowOff>152400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BE00ABAC-04D4-4018-81DD-79DB7677B8D9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1340" y="2910840"/>
          <a:ext cx="12489180" cy="7513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26</xdr:row>
      <xdr:rowOff>38100</xdr:rowOff>
    </xdr:from>
    <xdr:to>
      <xdr:col>11</xdr:col>
      <xdr:colOff>266700</xdr:colOff>
      <xdr:row>47</xdr:row>
      <xdr:rowOff>106680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3E6054DC-D3F6-490E-B7C6-F3D40C72A235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4983480"/>
          <a:ext cx="8488680" cy="40690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92</xdr:row>
      <xdr:rowOff>89649</xdr:rowOff>
    </xdr:from>
    <xdr:to>
      <xdr:col>18</xdr:col>
      <xdr:colOff>342900</xdr:colOff>
      <xdr:row>107</xdr:row>
      <xdr:rowOff>83537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92E80-4E7E-42D3-ADE6-2304752C0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175260</xdr:rowOff>
    </xdr:from>
    <xdr:to>
      <xdr:col>10</xdr:col>
      <xdr:colOff>114300</xdr:colOff>
      <xdr:row>40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3E2E0-A899-4F1D-9EC8-978F7583D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2</xdr:row>
      <xdr:rowOff>15240</xdr:rowOff>
    </xdr:from>
    <xdr:to>
      <xdr:col>21</xdr:col>
      <xdr:colOff>243840</xdr:colOff>
      <xdr:row>40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3F824-4210-487E-BB5D-381ED310D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388620</xdr:colOff>
      <xdr:row>2</xdr:row>
      <xdr:rowOff>7620</xdr:rowOff>
    </xdr:from>
    <xdr:to>
      <xdr:col>31</xdr:col>
      <xdr:colOff>586740</xdr:colOff>
      <xdr:row>40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68320B-EAE7-4225-87A0-86184CBCF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41</xdr:row>
      <xdr:rowOff>99060</xdr:rowOff>
    </xdr:from>
    <xdr:to>
      <xdr:col>14</xdr:col>
      <xdr:colOff>518160</xdr:colOff>
      <xdr:row>92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996791-F433-4EDA-AA18-BCBA2C25F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3:J85"/>
  <sheetViews>
    <sheetView workbookViewId="0">
      <selection activeCell="A23" sqref="A23:J51"/>
    </sheetView>
  </sheetViews>
  <sheetFormatPr defaultRowHeight="14.6" x14ac:dyDescent="0.4"/>
  <cols>
    <col min="1" max="1" width="5" customWidth="1"/>
    <col min="2" max="2" width="7.84375" customWidth="1"/>
    <col min="3" max="3" width="11.07421875" customWidth="1"/>
    <col min="4" max="4" width="11.84375" customWidth="1"/>
    <col min="5" max="5" width="10.3828125" customWidth="1"/>
  </cols>
  <sheetData>
    <row r="23" spans="1:10" ht="30" x14ac:dyDescent="0.4">
      <c r="A23" s="1">
        <v>18</v>
      </c>
      <c r="B23" s="2" t="s">
        <v>0</v>
      </c>
      <c r="C23" s="2" t="s">
        <v>1</v>
      </c>
      <c r="D23" s="2" t="s">
        <v>2</v>
      </c>
      <c r="E23" s="3">
        <v>0</v>
      </c>
      <c r="F23" s="2" t="s">
        <v>87</v>
      </c>
      <c r="G23" s="2" t="s">
        <v>88</v>
      </c>
      <c r="H23" s="2" t="s">
        <v>89</v>
      </c>
      <c r="I23" s="3">
        <v>0</v>
      </c>
      <c r="J23" s="2" t="s">
        <v>90</v>
      </c>
    </row>
    <row r="24" spans="1:10" ht="30" x14ac:dyDescent="0.4">
      <c r="A24" s="1">
        <v>19</v>
      </c>
      <c r="B24" s="2" t="s">
        <v>3</v>
      </c>
      <c r="C24" s="2" t="s">
        <v>4</v>
      </c>
      <c r="D24" s="2" t="s">
        <v>5</v>
      </c>
      <c r="E24" s="3">
        <v>0.1</v>
      </c>
      <c r="F24" s="2" t="s">
        <v>91</v>
      </c>
      <c r="G24" s="2" t="s">
        <v>92</v>
      </c>
      <c r="H24" s="2" t="s">
        <v>93</v>
      </c>
      <c r="I24" s="3">
        <v>0.1</v>
      </c>
      <c r="J24" s="2" t="s">
        <v>94</v>
      </c>
    </row>
    <row r="25" spans="1:10" ht="30" x14ac:dyDescent="0.4">
      <c r="A25" s="1">
        <v>20</v>
      </c>
      <c r="B25" s="2" t="s">
        <v>6</v>
      </c>
      <c r="C25" s="2" t="s">
        <v>7</v>
      </c>
      <c r="D25" s="2" t="s">
        <v>8</v>
      </c>
      <c r="E25" s="3">
        <v>0.1</v>
      </c>
      <c r="F25" s="2" t="s">
        <v>95</v>
      </c>
      <c r="G25" s="2" t="s">
        <v>96</v>
      </c>
      <c r="H25" s="2" t="s">
        <v>97</v>
      </c>
      <c r="I25" s="3">
        <v>0.3</v>
      </c>
      <c r="J25" s="2" t="s">
        <v>98</v>
      </c>
    </row>
    <row r="26" spans="1:10" ht="30" x14ac:dyDescent="0.4">
      <c r="A26" s="1">
        <v>21</v>
      </c>
      <c r="B26" s="2" t="s">
        <v>9</v>
      </c>
      <c r="C26" s="2" t="s">
        <v>10</v>
      </c>
      <c r="D26" s="2" t="s">
        <v>11</v>
      </c>
      <c r="E26" s="3">
        <v>0.2</v>
      </c>
      <c r="F26" s="2" t="s">
        <v>99</v>
      </c>
      <c r="G26" s="2" t="s">
        <v>100</v>
      </c>
      <c r="H26" s="2" t="s">
        <v>101</v>
      </c>
      <c r="I26" s="3">
        <v>0.5</v>
      </c>
      <c r="J26" s="2" t="s">
        <v>102</v>
      </c>
    </row>
    <row r="27" spans="1:10" ht="30" x14ac:dyDescent="0.4">
      <c r="A27" s="1">
        <v>22</v>
      </c>
      <c r="B27" s="2" t="s">
        <v>12</v>
      </c>
      <c r="C27" s="2" t="s">
        <v>13</v>
      </c>
      <c r="D27" s="2" t="s">
        <v>14</v>
      </c>
      <c r="E27" s="3">
        <v>0.3</v>
      </c>
      <c r="F27" s="2" t="s">
        <v>103</v>
      </c>
      <c r="G27" s="2" t="s">
        <v>104</v>
      </c>
      <c r="H27" s="2" t="s">
        <v>105</v>
      </c>
      <c r="I27" s="3">
        <v>0.9</v>
      </c>
      <c r="J27" s="2" t="s">
        <v>106</v>
      </c>
    </row>
    <row r="28" spans="1:10" ht="30" x14ac:dyDescent="0.4">
      <c r="A28" s="1">
        <v>23</v>
      </c>
      <c r="B28" s="2" t="s">
        <v>15</v>
      </c>
      <c r="C28" s="2" t="s">
        <v>16</v>
      </c>
      <c r="D28" s="2" t="s">
        <v>17</v>
      </c>
      <c r="E28" s="3">
        <v>0.3</v>
      </c>
      <c r="F28" s="2" t="s">
        <v>107</v>
      </c>
      <c r="G28" s="2" t="s">
        <v>108</v>
      </c>
      <c r="H28" s="2" t="s">
        <v>109</v>
      </c>
      <c r="I28" s="4">
        <v>1.2</v>
      </c>
      <c r="J28" s="2" t="s">
        <v>110</v>
      </c>
    </row>
    <row r="29" spans="1:10" ht="30" x14ac:dyDescent="0.4">
      <c r="A29" s="1">
        <v>24</v>
      </c>
      <c r="B29" s="2" t="s">
        <v>18</v>
      </c>
      <c r="C29" s="2" t="s">
        <v>19</v>
      </c>
      <c r="D29" s="2" t="s">
        <v>20</v>
      </c>
      <c r="E29" s="3">
        <v>0.4</v>
      </c>
      <c r="F29" s="2" t="s">
        <v>111</v>
      </c>
      <c r="G29" s="2" t="s">
        <v>112</v>
      </c>
      <c r="H29" s="2" t="s">
        <v>113</v>
      </c>
      <c r="I29" s="4">
        <v>1.6</v>
      </c>
      <c r="J29" s="2" t="s">
        <v>114</v>
      </c>
    </row>
    <row r="30" spans="1:10" ht="30" x14ac:dyDescent="0.4">
      <c r="A30" s="1">
        <v>25</v>
      </c>
      <c r="B30" s="2" t="s">
        <v>21</v>
      </c>
      <c r="C30" s="2" t="s">
        <v>22</v>
      </c>
      <c r="D30" s="2" t="s">
        <v>23</v>
      </c>
      <c r="E30" s="3">
        <v>0.4</v>
      </c>
      <c r="F30" s="2" t="s">
        <v>115</v>
      </c>
      <c r="G30" s="2" t="s">
        <v>116</v>
      </c>
      <c r="H30" s="2" t="s">
        <v>117</v>
      </c>
      <c r="I30" s="3">
        <v>2</v>
      </c>
      <c r="J30" s="2" t="s">
        <v>118</v>
      </c>
    </row>
    <row r="31" spans="1:10" ht="30" x14ac:dyDescent="0.4">
      <c r="A31" s="1">
        <v>26</v>
      </c>
      <c r="B31" s="2" t="s">
        <v>24</v>
      </c>
      <c r="C31" s="2" t="s">
        <v>25</v>
      </c>
      <c r="D31" s="2" t="s">
        <v>26</v>
      </c>
      <c r="E31" s="3">
        <v>0.5</v>
      </c>
      <c r="F31" s="2" t="s">
        <v>119</v>
      </c>
      <c r="G31" s="2" t="s">
        <v>120</v>
      </c>
      <c r="H31" s="2" t="s">
        <v>121</v>
      </c>
      <c r="I31" s="4">
        <v>2.2999999999999998</v>
      </c>
      <c r="J31" s="2" t="s">
        <v>122</v>
      </c>
    </row>
    <row r="32" spans="1:10" ht="30" x14ac:dyDescent="0.4">
      <c r="A32" s="1">
        <v>27</v>
      </c>
      <c r="B32" s="2" t="s">
        <v>27</v>
      </c>
      <c r="C32" s="2" t="s">
        <v>28</v>
      </c>
      <c r="D32" s="2" t="s">
        <v>29</v>
      </c>
      <c r="E32" s="3">
        <v>0.6</v>
      </c>
      <c r="F32" s="2" t="s">
        <v>123</v>
      </c>
      <c r="G32" s="2" t="s">
        <v>124</v>
      </c>
      <c r="H32" s="2" t="s">
        <v>121</v>
      </c>
      <c r="I32" s="4">
        <v>2.7</v>
      </c>
      <c r="J32" s="2" t="s">
        <v>126</v>
      </c>
    </row>
    <row r="33" spans="1:10" ht="30" x14ac:dyDescent="0.4">
      <c r="A33" s="1">
        <v>28</v>
      </c>
      <c r="B33" s="2" t="s">
        <v>30</v>
      </c>
      <c r="C33" s="2" t="s">
        <v>31</v>
      </c>
      <c r="D33" s="2" t="s">
        <v>32</v>
      </c>
      <c r="E33" s="3">
        <v>0.6</v>
      </c>
      <c r="F33" s="2" t="s">
        <v>127</v>
      </c>
      <c r="G33" s="2" t="s">
        <v>124</v>
      </c>
      <c r="H33" s="2" t="s">
        <v>121</v>
      </c>
      <c r="I33" s="4">
        <v>3.1</v>
      </c>
      <c r="J33" s="2" t="s">
        <v>130</v>
      </c>
    </row>
    <row r="34" spans="1:10" ht="30" x14ac:dyDescent="0.4">
      <c r="A34" s="1">
        <v>29</v>
      </c>
      <c r="B34" s="2" t="s">
        <v>33</v>
      </c>
      <c r="C34" s="2" t="s">
        <v>34</v>
      </c>
      <c r="D34" s="2" t="s">
        <v>35</v>
      </c>
      <c r="E34" s="3">
        <v>0.7</v>
      </c>
      <c r="F34" s="2" t="s">
        <v>131</v>
      </c>
      <c r="G34" s="2" t="s">
        <v>120</v>
      </c>
      <c r="H34" s="2" t="s">
        <v>121</v>
      </c>
      <c r="I34" s="4">
        <v>3.5</v>
      </c>
      <c r="J34" s="2" t="s">
        <v>134</v>
      </c>
    </row>
    <row r="35" spans="1:10" ht="30" x14ac:dyDescent="0.4">
      <c r="A35" s="1">
        <v>30</v>
      </c>
      <c r="B35" s="2" t="s">
        <v>36</v>
      </c>
      <c r="C35" s="2" t="s">
        <v>37</v>
      </c>
      <c r="D35" s="2" t="s">
        <v>38</v>
      </c>
      <c r="E35" s="3">
        <v>0.7</v>
      </c>
      <c r="F35" s="2" t="s">
        <v>131</v>
      </c>
      <c r="G35" s="2" t="s">
        <v>120</v>
      </c>
      <c r="H35" s="2" t="s">
        <v>137</v>
      </c>
      <c r="I35" s="4">
        <v>3.9</v>
      </c>
      <c r="J35" s="2" t="s">
        <v>138</v>
      </c>
    </row>
    <row r="36" spans="1:10" ht="30" x14ac:dyDescent="0.4">
      <c r="A36" s="1">
        <v>31</v>
      </c>
      <c r="B36" s="2" t="s">
        <v>39</v>
      </c>
      <c r="C36" s="2" t="s">
        <v>40</v>
      </c>
      <c r="D36" s="2" t="s">
        <v>41</v>
      </c>
      <c r="E36" s="3">
        <v>0.8</v>
      </c>
      <c r="F36" s="2" t="s">
        <v>131</v>
      </c>
      <c r="G36" s="2" t="s">
        <v>140</v>
      </c>
      <c r="H36" s="2" t="s">
        <v>141</v>
      </c>
      <c r="I36" s="4">
        <v>4.3</v>
      </c>
      <c r="J36" s="2" t="s">
        <v>142</v>
      </c>
    </row>
    <row r="37" spans="1:10" ht="30" x14ac:dyDescent="0.4">
      <c r="A37" s="1">
        <v>32</v>
      </c>
      <c r="B37" s="2" t="s">
        <v>42</v>
      </c>
      <c r="C37" s="2" t="s">
        <v>43</v>
      </c>
      <c r="D37" s="2" t="s">
        <v>44</v>
      </c>
      <c r="E37" s="3">
        <v>0.9</v>
      </c>
      <c r="F37" s="2" t="s">
        <v>143</v>
      </c>
      <c r="G37" s="2" t="s">
        <v>140</v>
      </c>
      <c r="H37" s="2" t="s">
        <v>145</v>
      </c>
      <c r="I37" s="4">
        <v>4.7</v>
      </c>
      <c r="J37" s="2" t="s">
        <v>146</v>
      </c>
    </row>
    <row r="38" spans="1:10" ht="30" x14ac:dyDescent="0.4">
      <c r="A38" s="1">
        <v>33</v>
      </c>
      <c r="B38" s="2" t="s">
        <v>45</v>
      </c>
      <c r="C38" s="2" t="s">
        <v>46</v>
      </c>
      <c r="D38" s="2" t="s">
        <v>47</v>
      </c>
      <c r="E38" s="3">
        <v>0.9</v>
      </c>
      <c r="F38" s="2" t="s">
        <v>143</v>
      </c>
      <c r="G38" s="2" t="s">
        <v>140</v>
      </c>
      <c r="H38" s="2" t="s">
        <v>141</v>
      </c>
      <c r="I38" s="4">
        <v>5.0999999999999996</v>
      </c>
      <c r="J38" s="2" t="s">
        <v>150</v>
      </c>
    </row>
    <row r="39" spans="1:10" ht="30" x14ac:dyDescent="0.4">
      <c r="A39" s="1">
        <v>34</v>
      </c>
      <c r="B39" s="2" t="s">
        <v>48</v>
      </c>
      <c r="C39" s="2" t="s">
        <v>49</v>
      </c>
      <c r="D39" s="2" t="s">
        <v>50</v>
      </c>
      <c r="E39" s="3">
        <v>1</v>
      </c>
      <c r="F39" s="2" t="s">
        <v>143</v>
      </c>
      <c r="G39" s="2" t="s">
        <v>140</v>
      </c>
      <c r="H39" s="2" t="s">
        <v>141</v>
      </c>
      <c r="I39" s="4">
        <v>5.5</v>
      </c>
      <c r="J39" s="2" t="s">
        <v>154</v>
      </c>
    </row>
    <row r="40" spans="1:10" ht="30" x14ac:dyDescent="0.4">
      <c r="A40" s="1">
        <v>35</v>
      </c>
      <c r="B40" s="2" t="s">
        <v>51</v>
      </c>
      <c r="C40" s="2" t="s">
        <v>52</v>
      </c>
      <c r="D40" s="2" t="s">
        <v>53</v>
      </c>
      <c r="E40" s="3">
        <v>1</v>
      </c>
      <c r="F40" s="2" t="s">
        <v>143</v>
      </c>
      <c r="G40" s="2" t="s">
        <v>140</v>
      </c>
      <c r="H40" s="2" t="s">
        <v>141</v>
      </c>
      <c r="I40" s="4">
        <v>5.9</v>
      </c>
      <c r="J40" s="2" t="s">
        <v>158</v>
      </c>
    </row>
    <row r="41" spans="1:10" ht="30" x14ac:dyDescent="0.4">
      <c r="A41" s="1">
        <v>36</v>
      </c>
      <c r="B41" s="2" t="s">
        <v>54</v>
      </c>
      <c r="C41" s="2" t="s">
        <v>55</v>
      </c>
      <c r="D41" s="2" t="s">
        <v>56</v>
      </c>
      <c r="E41" s="4">
        <v>1.1000000000000001</v>
      </c>
      <c r="F41" s="2" t="s">
        <v>159</v>
      </c>
      <c r="G41" s="2" t="s">
        <v>140</v>
      </c>
      <c r="H41" s="2" t="s">
        <v>141</v>
      </c>
      <c r="I41" s="4">
        <v>6.3</v>
      </c>
      <c r="J41" s="2" t="s">
        <v>162</v>
      </c>
    </row>
    <row r="42" spans="1:10" ht="30" x14ac:dyDescent="0.4">
      <c r="A42" s="1">
        <v>37</v>
      </c>
      <c r="B42" s="2" t="s">
        <v>57</v>
      </c>
      <c r="C42" s="2" t="s">
        <v>58</v>
      </c>
      <c r="D42" s="2" t="s">
        <v>59</v>
      </c>
      <c r="E42" s="4">
        <v>1.2</v>
      </c>
      <c r="F42" s="2" t="s">
        <v>159</v>
      </c>
      <c r="G42" s="2" t="s">
        <v>140</v>
      </c>
      <c r="H42" s="2" t="s">
        <v>145</v>
      </c>
      <c r="I42" s="4">
        <v>6.7</v>
      </c>
      <c r="J42" s="2" t="s">
        <v>166</v>
      </c>
    </row>
    <row r="43" spans="1:10" ht="30" x14ac:dyDescent="0.4">
      <c r="A43" s="1">
        <v>38</v>
      </c>
      <c r="B43" s="2" t="s">
        <v>60</v>
      </c>
      <c r="C43" s="2" t="s">
        <v>61</v>
      </c>
      <c r="D43" s="2" t="s">
        <v>62</v>
      </c>
      <c r="E43" s="4">
        <v>1.2</v>
      </c>
      <c r="F43" s="2" t="s">
        <v>159</v>
      </c>
      <c r="G43" s="2" t="s">
        <v>140</v>
      </c>
      <c r="H43" s="2" t="s">
        <v>141</v>
      </c>
      <c r="I43" s="4">
        <v>7.1</v>
      </c>
      <c r="J43" s="2" t="s">
        <v>170</v>
      </c>
    </row>
    <row r="44" spans="1:10" ht="30" x14ac:dyDescent="0.4">
      <c r="A44" s="1">
        <v>39</v>
      </c>
      <c r="B44" s="2" t="s">
        <v>63</v>
      </c>
      <c r="C44" s="2" t="s">
        <v>64</v>
      </c>
      <c r="D44" s="2" t="s">
        <v>65</v>
      </c>
      <c r="E44" s="4">
        <v>1.3</v>
      </c>
      <c r="F44" s="2" t="s">
        <v>171</v>
      </c>
      <c r="G44" s="2" t="s">
        <v>172</v>
      </c>
      <c r="H44" s="2" t="s">
        <v>173</v>
      </c>
      <c r="I44" s="4">
        <v>7.5</v>
      </c>
      <c r="J44" s="2" t="s">
        <v>174</v>
      </c>
    </row>
    <row r="45" spans="1:10" ht="30" x14ac:dyDescent="0.4">
      <c r="A45" s="1">
        <v>40</v>
      </c>
      <c r="B45" s="2" t="s">
        <v>66</v>
      </c>
      <c r="C45" s="2" t="s">
        <v>67</v>
      </c>
      <c r="D45" s="2" t="s">
        <v>68</v>
      </c>
      <c r="E45" s="4">
        <v>1.4</v>
      </c>
      <c r="F45" s="2" t="s">
        <v>171</v>
      </c>
      <c r="G45" s="2" t="s">
        <v>140</v>
      </c>
      <c r="H45" s="2" t="s">
        <v>145</v>
      </c>
      <c r="I45" s="4">
        <v>7.9</v>
      </c>
      <c r="J45" s="2" t="s">
        <v>178</v>
      </c>
    </row>
    <row r="46" spans="1:10" ht="30" x14ac:dyDescent="0.4">
      <c r="A46" s="1">
        <v>41</v>
      </c>
      <c r="B46" s="2" t="s">
        <v>69</v>
      </c>
      <c r="C46" s="2" t="s">
        <v>70</v>
      </c>
      <c r="D46" s="2" t="s">
        <v>71</v>
      </c>
      <c r="E46" s="4">
        <v>1.4</v>
      </c>
      <c r="F46" s="2" t="s">
        <v>171</v>
      </c>
      <c r="G46" s="2" t="s">
        <v>172</v>
      </c>
      <c r="H46" s="2" t="s">
        <v>141</v>
      </c>
      <c r="I46" s="4">
        <v>8.3000000000000007</v>
      </c>
      <c r="J46" s="2" t="s">
        <v>182</v>
      </c>
    </row>
    <row r="47" spans="1:10" ht="30" x14ac:dyDescent="0.4">
      <c r="A47" s="1">
        <v>42</v>
      </c>
      <c r="B47" s="2" t="s">
        <v>72</v>
      </c>
      <c r="C47" s="2" t="s">
        <v>73</v>
      </c>
      <c r="D47" s="2" t="s">
        <v>74</v>
      </c>
      <c r="E47" s="4">
        <v>1.5</v>
      </c>
      <c r="F47" s="2" t="s">
        <v>183</v>
      </c>
      <c r="G47" s="2" t="s">
        <v>140</v>
      </c>
      <c r="H47" s="2" t="s">
        <v>141</v>
      </c>
      <c r="I47" s="4">
        <v>8.6999999999999993</v>
      </c>
      <c r="J47" s="2" t="s">
        <v>186</v>
      </c>
    </row>
    <row r="48" spans="1:10" ht="30" x14ac:dyDescent="0.4">
      <c r="A48" s="1">
        <v>43</v>
      </c>
      <c r="B48" s="2" t="s">
        <v>75</v>
      </c>
      <c r="C48" s="2" t="s">
        <v>76</v>
      </c>
      <c r="D48" s="2" t="s">
        <v>77</v>
      </c>
      <c r="E48" s="4">
        <v>1.6</v>
      </c>
      <c r="F48" s="2" t="s">
        <v>183</v>
      </c>
      <c r="G48" s="2" t="s">
        <v>140</v>
      </c>
      <c r="H48" s="2" t="s">
        <v>145</v>
      </c>
      <c r="I48" s="4">
        <v>9.1</v>
      </c>
      <c r="J48" s="2" t="s">
        <v>190</v>
      </c>
    </row>
    <row r="49" spans="1:10" ht="30" x14ac:dyDescent="0.4">
      <c r="A49" s="1">
        <v>44</v>
      </c>
      <c r="B49" s="2" t="s">
        <v>78</v>
      </c>
      <c r="C49" s="2" t="s">
        <v>79</v>
      </c>
      <c r="D49" s="2" t="s">
        <v>80</v>
      </c>
      <c r="E49" s="4">
        <v>1.6</v>
      </c>
      <c r="F49" s="2" t="s">
        <v>183</v>
      </c>
      <c r="G49" s="2" t="s">
        <v>140</v>
      </c>
      <c r="H49" s="2" t="s">
        <v>145</v>
      </c>
      <c r="I49" s="4">
        <v>9.5</v>
      </c>
      <c r="J49" s="2" t="s">
        <v>194</v>
      </c>
    </row>
    <row r="50" spans="1:10" ht="30" x14ac:dyDescent="0.4">
      <c r="A50" s="1">
        <v>45</v>
      </c>
      <c r="B50" s="2" t="s">
        <v>81</v>
      </c>
      <c r="C50" s="2" t="s">
        <v>82</v>
      </c>
      <c r="D50" s="2" t="s">
        <v>83</v>
      </c>
      <c r="E50" s="4">
        <v>1.7</v>
      </c>
      <c r="F50" s="2" t="s">
        <v>195</v>
      </c>
      <c r="G50" s="2" t="s">
        <v>124</v>
      </c>
      <c r="H50" s="2" t="s">
        <v>137</v>
      </c>
      <c r="I50" s="4">
        <v>9.9</v>
      </c>
      <c r="J50" s="2" t="s">
        <v>198</v>
      </c>
    </row>
    <row r="51" spans="1:10" ht="30" x14ac:dyDescent="0.4">
      <c r="A51" s="1">
        <v>46</v>
      </c>
      <c r="B51" s="2" t="s">
        <v>84</v>
      </c>
      <c r="C51" s="2" t="s">
        <v>85</v>
      </c>
      <c r="D51" s="2" t="s">
        <v>86</v>
      </c>
      <c r="E51" s="4">
        <v>1.8</v>
      </c>
      <c r="F51" s="2" t="s">
        <v>195</v>
      </c>
      <c r="G51" s="2" t="s">
        <v>120</v>
      </c>
      <c r="H51" s="2" t="s">
        <v>137</v>
      </c>
      <c r="I51" s="4">
        <v>10.3</v>
      </c>
      <c r="J51" s="2" t="s">
        <v>202</v>
      </c>
    </row>
    <row r="53" spans="1:10" ht="45" x14ac:dyDescent="0.4">
      <c r="A53" s="2" t="s">
        <v>87</v>
      </c>
      <c r="B53" s="2" t="s">
        <v>88</v>
      </c>
      <c r="C53" s="2" t="s">
        <v>89</v>
      </c>
      <c r="D53" s="3">
        <v>0</v>
      </c>
      <c r="E53" s="2" t="s">
        <v>90</v>
      </c>
    </row>
    <row r="54" spans="1:10" ht="45" x14ac:dyDescent="0.4">
      <c r="A54" s="2" t="s">
        <v>91</v>
      </c>
      <c r="B54" s="2" t="s">
        <v>92</v>
      </c>
      <c r="C54" s="2" t="s">
        <v>93</v>
      </c>
      <c r="D54" s="3">
        <v>0.1</v>
      </c>
      <c r="E54" s="2" t="s">
        <v>94</v>
      </c>
    </row>
    <row r="55" spans="1:10" ht="45" x14ac:dyDescent="0.4">
      <c r="A55" s="2" t="s">
        <v>95</v>
      </c>
      <c r="B55" s="2" t="s">
        <v>96</v>
      </c>
      <c r="C55" s="2" t="s">
        <v>97</v>
      </c>
      <c r="D55" s="3">
        <v>0.3</v>
      </c>
      <c r="E55" s="2" t="s">
        <v>98</v>
      </c>
    </row>
    <row r="56" spans="1:10" ht="45" x14ac:dyDescent="0.4">
      <c r="A56" s="2" t="s">
        <v>99</v>
      </c>
      <c r="B56" s="2" t="s">
        <v>100</v>
      </c>
      <c r="C56" s="2" t="s">
        <v>101</v>
      </c>
      <c r="D56" s="3">
        <v>0.5</v>
      </c>
      <c r="E56" s="2" t="s">
        <v>102</v>
      </c>
    </row>
    <row r="57" spans="1:10" ht="45" x14ac:dyDescent="0.4">
      <c r="A57" s="2" t="s">
        <v>103</v>
      </c>
      <c r="B57" s="2" t="s">
        <v>104</v>
      </c>
      <c r="C57" s="2" t="s">
        <v>105</v>
      </c>
      <c r="D57" s="3">
        <v>0.9</v>
      </c>
      <c r="E57" s="2" t="s">
        <v>106</v>
      </c>
    </row>
    <row r="58" spans="1:10" ht="45" x14ac:dyDescent="0.4">
      <c r="A58" s="2" t="s">
        <v>107</v>
      </c>
      <c r="B58" s="2" t="s">
        <v>108</v>
      </c>
      <c r="C58" s="2" t="s">
        <v>109</v>
      </c>
      <c r="D58" s="4">
        <v>1.2</v>
      </c>
      <c r="E58" s="2" t="s">
        <v>110</v>
      </c>
    </row>
    <row r="59" spans="1:10" ht="45" x14ac:dyDescent="0.4">
      <c r="A59" s="2" t="s">
        <v>111</v>
      </c>
      <c r="B59" s="2" t="s">
        <v>112</v>
      </c>
      <c r="C59" s="2" t="s">
        <v>113</v>
      </c>
      <c r="D59" s="4">
        <v>1.6</v>
      </c>
      <c r="E59" s="2" t="s">
        <v>114</v>
      </c>
    </row>
    <row r="60" spans="1:10" ht="45" x14ac:dyDescent="0.4">
      <c r="A60" s="2" t="s">
        <v>115</v>
      </c>
      <c r="B60" s="2" t="s">
        <v>116</v>
      </c>
      <c r="C60" s="2" t="s">
        <v>117</v>
      </c>
      <c r="D60" s="3">
        <v>2</v>
      </c>
      <c r="E60" s="2" t="s">
        <v>118</v>
      </c>
    </row>
    <row r="61" spans="1:10" ht="45" x14ac:dyDescent="0.4">
      <c r="A61" s="2" t="s">
        <v>119</v>
      </c>
      <c r="B61" s="2" t="s">
        <v>120</v>
      </c>
      <c r="C61" s="2" t="s">
        <v>121</v>
      </c>
      <c r="D61" s="4">
        <v>2.2999999999999998</v>
      </c>
      <c r="E61" s="2" t="s">
        <v>122</v>
      </c>
    </row>
    <row r="62" spans="1:10" ht="45" x14ac:dyDescent="0.4">
      <c r="A62" s="2" t="s">
        <v>123</v>
      </c>
      <c r="B62" s="2" t="s">
        <v>124</v>
      </c>
      <c r="C62" s="2" t="s">
        <v>125</v>
      </c>
      <c r="D62" s="4">
        <v>2.7</v>
      </c>
      <c r="E62" s="2" t="s">
        <v>126</v>
      </c>
    </row>
    <row r="63" spans="1:10" ht="45" x14ac:dyDescent="0.4">
      <c r="A63" s="2" t="s">
        <v>127</v>
      </c>
      <c r="B63" s="2" t="s">
        <v>128</v>
      </c>
      <c r="C63" s="2" t="s">
        <v>129</v>
      </c>
      <c r="D63" s="4">
        <v>3.1</v>
      </c>
      <c r="E63" s="2" t="s">
        <v>130</v>
      </c>
    </row>
    <row r="64" spans="1:10" ht="45" x14ac:dyDescent="0.4">
      <c r="A64" s="2" t="s">
        <v>131</v>
      </c>
      <c r="B64" s="2" t="s">
        <v>132</v>
      </c>
      <c r="C64" s="2" t="s">
        <v>133</v>
      </c>
      <c r="D64" s="4">
        <v>3.5</v>
      </c>
      <c r="E64" s="2" t="s">
        <v>134</v>
      </c>
    </row>
    <row r="65" spans="1:5" ht="45" x14ac:dyDescent="0.4">
      <c r="A65" s="2" t="s">
        <v>135</v>
      </c>
      <c r="B65" s="2" t="s">
        <v>136</v>
      </c>
      <c r="C65" s="2" t="s">
        <v>137</v>
      </c>
      <c r="D65" s="4">
        <v>3.9</v>
      </c>
      <c r="E65" s="2" t="s">
        <v>138</v>
      </c>
    </row>
    <row r="66" spans="1:5" ht="45" x14ac:dyDescent="0.4">
      <c r="A66" s="2" t="s">
        <v>139</v>
      </c>
      <c r="B66" s="2" t="s">
        <v>140</v>
      </c>
      <c r="C66" s="2" t="s">
        <v>141</v>
      </c>
      <c r="D66" s="4">
        <v>4.3</v>
      </c>
      <c r="E66" s="2" t="s">
        <v>142</v>
      </c>
    </row>
    <row r="67" spans="1:5" ht="45" x14ac:dyDescent="0.4">
      <c r="A67" s="2" t="s">
        <v>143</v>
      </c>
      <c r="B67" s="2" t="s">
        <v>144</v>
      </c>
      <c r="C67" s="2" t="s">
        <v>145</v>
      </c>
      <c r="D67" s="4">
        <v>4.7</v>
      </c>
      <c r="E67" s="2" t="s">
        <v>146</v>
      </c>
    </row>
    <row r="68" spans="1:5" ht="45" x14ac:dyDescent="0.4">
      <c r="A68" s="2" t="s">
        <v>147</v>
      </c>
      <c r="B68" s="2" t="s">
        <v>148</v>
      </c>
      <c r="C68" s="2" t="s">
        <v>149</v>
      </c>
      <c r="D68" s="4">
        <v>5.0999999999999996</v>
      </c>
      <c r="E68" s="2" t="s">
        <v>150</v>
      </c>
    </row>
    <row r="69" spans="1:5" ht="45" x14ac:dyDescent="0.4">
      <c r="A69" s="2" t="s">
        <v>151</v>
      </c>
      <c r="B69" s="2" t="s">
        <v>152</v>
      </c>
      <c r="C69" s="2" t="s">
        <v>153</v>
      </c>
      <c r="D69" s="4">
        <v>5.5</v>
      </c>
      <c r="E69" s="2" t="s">
        <v>154</v>
      </c>
    </row>
    <row r="70" spans="1:5" ht="45" x14ac:dyDescent="0.4">
      <c r="A70" s="2" t="s">
        <v>155</v>
      </c>
      <c r="B70" s="2" t="s">
        <v>156</v>
      </c>
      <c r="C70" s="2" t="s">
        <v>157</v>
      </c>
      <c r="D70" s="4">
        <v>5.9</v>
      </c>
      <c r="E70" s="2" t="s">
        <v>158</v>
      </c>
    </row>
    <row r="71" spans="1:5" ht="45" x14ac:dyDescent="0.4">
      <c r="A71" s="2" t="s">
        <v>159</v>
      </c>
      <c r="B71" s="2" t="s">
        <v>160</v>
      </c>
      <c r="C71" s="2" t="s">
        <v>161</v>
      </c>
      <c r="D71" s="4">
        <v>6.3</v>
      </c>
      <c r="E71" s="2" t="s">
        <v>162</v>
      </c>
    </row>
    <row r="72" spans="1:5" ht="45" x14ac:dyDescent="0.4">
      <c r="A72" s="2" t="s">
        <v>163</v>
      </c>
      <c r="B72" s="2" t="s">
        <v>164</v>
      </c>
      <c r="C72" s="2" t="s">
        <v>165</v>
      </c>
      <c r="D72" s="4">
        <v>6.7</v>
      </c>
      <c r="E72" s="2" t="s">
        <v>166</v>
      </c>
    </row>
    <row r="73" spans="1:5" ht="45" x14ac:dyDescent="0.4">
      <c r="A73" s="2" t="s">
        <v>167</v>
      </c>
      <c r="B73" s="2" t="s">
        <v>168</v>
      </c>
      <c r="C73" s="2" t="s">
        <v>169</v>
      </c>
      <c r="D73" s="4">
        <v>7.1</v>
      </c>
      <c r="E73" s="2" t="s">
        <v>170</v>
      </c>
    </row>
    <row r="74" spans="1:5" ht="45" x14ac:dyDescent="0.4">
      <c r="A74" s="2" t="s">
        <v>171</v>
      </c>
      <c r="B74" s="2" t="s">
        <v>172</v>
      </c>
      <c r="C74" s="2" t="s">
        <v>173</v>
      </c>
      <c r="D74" s="4">
        <v>7.5</v>
      </c>
      <c r="E74" s="2" t="s">
        <v>174</v>
      </c>
    </row>
    <row r="75" spans="1:5" ht="45" x14ac:dyDescent="0.4">
      <c r="A75" s="2" t="s">
        <v>175</v>
      </c>
      <c r="B75" s="2" t="s">
        <v>176</v>
      </c>
      <c r="C75" s="2" t="s">
        <v>177</v>
      </c>
      <c r="D75" s="4">
        <v>7.9</v>
      </c>
      <c r="E75" s="2" t="s">
        <v>178</v>
      </c>
    </row>
    <row r="76" spans="1:5" ht="45" x14ac:dyDescent="0.4">
      <c r="A76" s="2" t="s">
        <v>179</v>
      </c>
      <c r="B76" s="2" t="s">
        <v>180</v>
      </c>
      <c r="C76" s="2" t="s">
        <v>181</v>
      </c>
      <c r="D76" s="4">
        <v>8.3000000000000007</v>
      </c>
      <c r="E76" s="2" t="s">
        <v>182</v>
      </c>
    </row>
    <row r="77" spans="1:5" ht="45" x14ac:dyDescent="0.4">
      <c r="A77" s="2" t="s">
        <v>183</v>
      </c>
      <c r="B77" s="2" t="s">
        <v>184</v>
      </c>
      <c r="C77" s="2" t="s">
        <v>185</v>
      </c>
      <c r="D77" s="4">
        <v>8.6999999999999993</v>
      </c>
      <c r="E77" s="2" t="s">
        <v>186</v>
      </c>
    </row>
    <row r="78" spans="1:5" ht="45" x14ac:dyDescent="0.4">
      <c r="A78" s="2" t="s">
        <v>187</v>
      </c>
      <c r="B78" s="2" t="s">
        <v>188</v>
      </c>
      <c r="C78" s="2" t="s">
        <v>189</v>
      </c>
      <c r="D78" s="4">
        <v>9.1</v>
      </c>
      <c r="E78" s="2" t="s">
        <v>190</v>
      </c>
    </row>
    <row r="79" spans="1:5" ht="45" x14ac:dyDescent="0.4">
      <c r="A79" s="2" t="s">
        <v>191</v>
      </c>
      <c r="B79" s="2" t="s">
        <v>192</v>
      </c>
      <c r="C79" s="2" t="s">
        <v>193</v>
      </c>
      <c r="D79" s="4">
        <v>9.5</v>
      </c>
      <c r="E79" s="2" t="s">
        <v>194</v>
      </c>
    </row>
    <row r="80" spans="1:5" ht="45" x14ac:dyDescent="0.4">
      <c r="A80" s="2" t="s">
        <v>195</v>
      </c>
      <c r="B80" s="2" t="s">
        <v>196</v>
      </c>
      <c r="C80" s="2" t="s">
        <v>197</v>
      </c>
      <c r="D80" s="4">
        <v>9.9</v>
      </c>
      <c r="E80" s="2" t="s">
        <v>198</v>
      </c>
    </row>
    <row r="81" spans="1:5" ht="45" x14ac:dyDescent="0.4">
      <c r="A81" s="2" t="s">
        <v>199</v>
      </c>
      <c r="B81" s="2" t="s">
        <v>200</v>
      </c>
      <c r="C81" s="2" t="s">
        <v>201</v>
      </c>
      <c r="D81" s="4">
        <v>10.3</v>
      </c>
      <c r="E81" s="2" t="s">
        <v>202</v>
      </c>
    </row>
    <row r="83" spans="1:5" ht="30" x14ac:dyDescent="0.4">
      <c r="A83" s="5"/>
      <c r="B83" s="5"/>
      <c r="C83" s="2" t="s">
        <v>203</v>
      </c>
      <c r="D83" s="2" t="s">
        <v>204</v>
      </c>
    </row>
    <row r="84" spans="1:5" ht="30" x14ac:dyDescent="0.4">
      <c r="A84" s="2" t="s">
        <v>205</v>
      </c>
      <c r="B84" s="2" t="s">
        <v>206</v>
      </c>
      <c r="C84" s="2" t="s">
        <v>207</v>
      </c>
      <c r="D84" s="2" t="s">
        <v>208</v>
      </c>
    </row>
    <row r="85" spans="1:5" ht="30" x14ac:dyDescent="0.4">
      <c r="A85" s="2" t="s">
        <v>209</v>
      </c>
      <c r="B85" s="2" t="s">
        <v>210</v>
      </c>
      <c r="C85" s="2" t="s">
        <v>211</v>
      </c>
      <c r="D85" s="2" t="s">
        <v>212</v>
      </c>
    </row>
  </sheetData>
  <pageMargins left="1.25" right="1.25" top="1" bottom="0.79166666666666696" header="0.25" footer="0.2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C6D6-2488-4B5C-BE24-0FDB9EA129BD}">
  <sheetPr codeName="Sheet2"/>
  <dimension ref="A1:J85"/>
  <sheetViews>
    <sheetView workbookViewId="0">
      <selection activeCell="I3" sqref="I3"/>
    </sheetView>
  </sheetViews>
  <sheetFormatPr defaultRowHeight="14.6" x14ac:dyDescent="0.4"/>
  <cols>
    <col min="2" max="2" width="13.84375" customWidth="1"/>
    <col min="3" max="3" width="15.921875" customWidth="1"/>
    <col min="4" max="4" width="16" customWidth="1"/>
    <col min="6" max="6" width="15.921875" customWidth="1"/>
    <col min="7" max="7" width="15.07421875" customWidth="1"/>
    <col min="8" max="8" width="15.53515625" customWidth="1"/>
    <col min="9" max="9" width="14" customWidth="1"/>
    <col min="10" max="10" width="15.921875" customWidth="1"/>
  </cols>
  <sheetData>
    <row r="1" spans="1:10" x14ac:dyDescent="0.4">
      <c r="A1" t="s">
        <v>391</v>
      </c>
    </row>
    <row r="2" spans="1:10" x14ac:dyDescent="0.4">
      <c r="A2" t="s">
        <v>213</v>
      </c>
      <c r="B2" t="s">
        <v>214</v>
      </c>
      <c r="C2" t="s">
        <v>215</v>
      </c>
      <c r="D2" t="s">
        <v>215</v>
      </c>
      <c r="E2" t="s">
        <v>216</v>
      </c>
      <c r="F2" t="s">
        <v>217</v>
      </c>
      <c r="G2" t="s">
        <v>218</v>
      </c>
      <c r="H2" t="s">
        <v>219</v>
      </c>
      <c r="I2" t="s">
        <v>220</v>
      </c>
      <c r="J2" t="s">
        <v>221</v>
      </c>
    </row>
    <row r="3" spans="1:10" ht="15" x14ac:dyDescent="0.4">
      <c r="A3" s="1">
        <v>18</v>
      </c>
      <c r="B3" s="2" t="s">
        <v>0</v>
      </c>
      <c r="C3" s="2" t="s">
        <v>1</v>
      </c>
      <c r="D3" s="2" t="s">
        <v>2</v>
      </c>
      <c r="E3" s="3">
        <v>0</v>
      </c>
      <c r="F3" s="2" t="s">
        <v>87</v>
      </c>
      <c r="G3" s="2" t="s">
        <v>88</v>
      </c>
      <c r="H3" s="2" t="s">
        <v>89</v>
      </c>
      <c r="I3" s="3">
        <v>0</v>
      </c>
      <c r="J3" s="2" t="s">
        <v>90</v>
      </c>
    </row>
    <row r="4" spans="1:10" ht="15" x14ac:dyDescent="0.4">
      <c r="A4" s="1">
        <v>19</v>
      </c>
      <c r="B4" s="2" t="s">
        <v>3</v>
      </c>
      <c r="C4" s="2" t="s">
        <v>4</v>
      </c>
      <c r="D4" s="2" t="s">
        <v>4</v>
      </c>
      <c r="E4" s="3">
        <v>0.1</v>
      </c>
      <c r="F4" s="2" t="s">
        <v>91</v>
      </c>
      <c r="G4" s="2" t="s">
        <v>92</v>
      </c>
      <c r="H4" s="2" t="s">
        <v>93</v>
      </c>
      <c r="I4" s="3">
        <v>0.1</v>
      </c>
      <c r="J4" s="2" t="s">
        <v>94</v>
      </c>
    </row>
    <row r="5" spans="1:10" ht="15" x14ac:dyDescent="0.4">
      <c r="A5" s="1">
        <v>20</v>
      </c>
      <c r="B5" s="2" t="s">
        <v>6</v>
      </c>
      <c r="C5" s="2" t="s">
        <v>7</v>
      </c>
      <c r="D5" s="2" t="s">
        <v>7</v>
      </c>
      <c r="E5" s="3">
        <v>0.1</v>
      </c>
      <c r="F5" s="2" t="s">
        <v>95</v>
      </c>
      <c r="G5" s="2" t="s">
        <v>96</v>
      </c>
      <c r="H5" s="2" t="s">
        <v>97</v>
      </c>
      <c r="I5" s="3">
        <v>0.3</v>
      </c>
      <c r="J5" s="2" t="s">
        <v>98</v>
      </c>
    </row>
    <row r="6" spans="1:10" ht="15" x14ac:dyDescent="0.4">
      <c r="A6" s="1">
        <v>21</v>
      </c>
      <c r="B6" s="2" t="s">
        <v>9</v>
      </c>
      <c r="C6" s="2" t="s">
        <v>10</v>
      </c>
      <c r="D6" s="2" t="s">
        <v>11</v>
      </c>
      <c r="E6" s="3">
        <v>0.2</v>
      </c>
      <c r="F6" s="2" t="s">
        <v>99</v>
      </c>
      <c r="G6" s="2" t="s">
        <v>100</v>
      </c>
      <c r="H6" s="2" t="s">
        <v>101</v>
      </c>
      <c r="I6" s="3">
        <v>0.5</v>
      </c>
      <c r="J6" s="2" t="s">
        <v>102</v>
      </c>
    </row>
    <row r="7" spans="1:10" ht="15" x14ac:dyDescent="0.4">
      <c r="A7" s="1">
        <v>22</v>
      </c>
      <c r="B7" s="2" t="s">
        <v>12</v>
      </c>
      <c r="C7" s="2" t="s">
        <v>13</v>
      </c>
      <c r="D7" s="2" t="s">
        <v>14</v>
      </c>
      <c r="E7" s="3">
        <v>0.3</v>
      </c>
      <c r="F7" s="2" t="s">
        <v>103</v>
      </c>
      <c r="G7" s="2" t="s">
        <v>104</v>
      </c>
      <c r="H7" s="2" t="s">
        <v>105</v>
      </c>
      <c r="I7" s="3">
        <v>0.9</v>
      </c>
      <c r="J7" s="2" t="s">
        <v>106</v>
      </c>
    </row>
    <row r="8" spans="1:10" ht="15" x14ac:dyDescent="0.4">
      <c r="A8" s="1">
        <v>23</v>
      </c>
      <c r="B8" s="2" t="s">
        <v>15</v>
      </c>
      <c r="C8" s="2" t="s">
        <v>16</v>
      </c>
      <c r="D8" s="2" t="s">
        <v>17</v>
      </c>
      <c r="E8" s="3">
        <v>0.3</v>
      </c>
      <c r="F8" s="2" t="s">
        <v>107</v>
      </c>
      <c r="G8" s="2" t="s">
        <v>108</v>
      </c>
      <c r="H8" s="2" t="s">
        <v>109</v>
      </c>
      <c r="I8" s="4">
        <v>1.2</v>
      </c>
      <c r="J8" s="2" t="s">
        <v>110</v>
      </c>
    </row>
    <row r="9" spans="1:10" ht="15" x14ac:dyDescent="0.4">
      <c r="A9" s="1">
        <v>24</v>
      </c>
      <c r="B9" s="2" t="s">
        <v>18</v>
      </c>
      <c r="C9" s="2" t="s">
        <v>19</v>
      </c>
      <c r="D9" s="2" t="s">
        <v>20</v>
      </c>
      <c r="E9" s="3">
        <v>0.4</v>
      </c>
      <c r="F9" s="2" t="s">
        <v>111</v>
      </c>
      <c r="G9" s="2" t="s">
        <v>112</v>
      </c>
      <c r="H9" s="2" t="s">
        <v>113</v>
      </c>
      <c r="I9" s="4">
        <v>1.6</v>
      </c>
      <c r="J9" s="2" t="s">
        <v>114</v>
      </c>
    </row>
    <row r="10" spans="1:10" ht="15" x14ac:dyDescent="0.4">
      <c r="A10" s="1">
        <v>25</v>
      </c>
      <c r="B10" s="2" t="s">
        <v>21</v>
      </c>
      <c r="C10" s="2" t="s">
        <v>22</v>
      </c>
      <c r="D10" s="2" t="s">
        <v>23</v>
      </c>
      <c r="E10" s="3">
        <v>0.4</v>
      </c>
      <c r="F10" s="2" t="s">
        <v>115</v>
      </c>
      <c r="G10" s="2" t="s">
        <v>116</v>
      </c>
      <c r="H10" s="2" t="s">
        <v>117</v>
      </c>
      <c r="I10" s="3">
        <v>2</v>
      </c>
      <c r="J10" s="2" t="s">
        <v>118</v>
      </c>
    </row>
    <row r="11" spans="1:10" ht="15" x14ac:dyDescent="0.4">
      <c r="A11" s="1">
        <v>26</v>
      </c>
      <c r="B11" s="2" t="s">
        <v>24</v>
      </c>
      <c r="C11" s="2" t="s">
        <v>25</v>
      </c>
      <c r="D11" s="2" t="s">
        <v>26</v>
      </c>
      <c r="E11" s="3">
        <v>0.5</v>
      </c>
      <c r="F11" s="2" t="s">
        <v>119</v>
      </c>
      <c r="G11" s="2" t="s">
        <v>120</v>
      </c>
      <c r="H11" s="2" t="s">
        <v>121</v>
      </c>
      <c r="I11" s="4">
        <v>2.2999999999999998</v>
      </c>
      <c r="J11" s="2" t="s">
        <v>122</v>
      </c>
    </row>
    <row r="12" spans="1:10" ht="15" x14ac:dyDescent="0.4">
      <c r="A12" s="1">
        <v>27</v>
      </c>
      <c r="B12" s="2" t="s">
        <v>27</v>
      </c>
      <c r="C12" s="2" t="s">
        <v>28</v>
      </c>
      <c r="D12" s="2" t="s">
        <v>29</v>
      </c>
      <c r="E12" s="3">
        <v>0.6</v>
      </c>
      <c r="F12" s="2" t="s">
        <v>123</v>
      </c>
      <c r="G12" s="2" t="s">
        <v>124</v>
      </c>
      <c r="H12" s="2" t="s">
        <v>121</v>
      </c>
      <c r="I12" s="4">
        <v>2.7</v>
      </c>
      <c r="J12" s="2" t="s">
        <v>126</v>
      </c>
    </row>
    <row r="13" spans="1:10" ht="15" x14ac:dyDescent="0.4">
      <c r="A13" s="1">
        <v>28</v>
      </c>
      <c r="B13" s="2" t="s">
        <v>30</v>
      </c>
      <c r="C13" s="2" t="s">
        <v>31</v>
      </c>
      <c r="D13" s="2" t="s">
        <v>32</v>
      </c>
      <c r="E13" s="3">
        <v>0.6</v>
      </c>
      <c r="F13" s="2" t="s">
        <v>127</v>
      </c>
      <c r="G13" s="2" t="s">
        <v>124</v>
      </c>
      <c r="H13" s="2" t="s">
        <v>121</v>
      </c>
      <c r="I13" s="4">
        <v>3.1</v>
      </c>
      <c r="J13" s="2" t="s">
        <v>130</v>
      </c>
    </row>
    <row r="14" spans="1:10" ht="15" x14ac:dyDescent="0.4">
      <c r="A14" s="1">
        <v>29</v>
      </c>
      <c r="B14" s="2" t="s">
        <v>27</v>
      </c>
      <c r="C14" s="2" t="s">
        <v>34</v>
      </c>
      <c r="D14" s="2" t="s">
        <v>35</v>
      </c>
      <c r="E14" s="3">
        <v>0.7</v>
      </c>
      <c r="F14" s="2" t="s">
        <v>131</v>
      </c>
      <c r="G14" s="2" t="s">
        <v>120</v>
      </c>
      <c r="H14" s="2" t="s">
        <v>121</v>
      </c>
      <c r="I14" s="4">
        <v>3.5</v>
      </c>
      <c r="J14" s="2" t="s">
        <v>134</v>
      </c>
    </row>
    <row r="15" spans="1:10" ht="15" x14ac:dyDescent="0.4">
      <c r="A15" s="1">
        <v>30</v>
      </c>
      <c r="B15" s="2" t="s">
        <v>24</v>
      </c>
      <c r="C15" s="2" t="s">
        <v>37</v>
      </c>
      <c r="D15" s="2" t="s">
        <v>38</v>
      </c>
      <c r="E15" s="3">
        <v>0.7</v>
      </c>
      <c r="F15" s="2" t="s">
        <v>131</v>
      </c>
      <c r="G15" s="2" t="s">
        <v>120</v>
      </c>
      <c r="H15" s="2" t="s">
        <v>137</v>
      </c>
      <c r="I15" s="4">
        <v>3.9</v>
      </c>
      <c r="J15" s="2" t="s">
        <v>138</v>
      </c>
    </row>
    <row r="16" spans="1:10" ht="15" x14ac:dyDescent="0.4">
      <c r="A16" s="1">
        <v>31</v>
      </c>
      <c r="B16" s="2" t="s">
        <v>24</v>
      </c>
      <c r="C16" s="2" t="s">
        <v>40</v>
      </c>
      <c r="D16" s="2" t="s">
        <v>41</v>
      </c>
      <c r="E16" s="3">
        <v>0.8</v>
      </c>
      <c r="F16" s="2" t="s">
        <v>131</v>
      </c>
      <c r="G16" s="2" t="s">
        <v>140</v>
      </c>
      <c r="H16" s="2" t="s">
        <v>141</v>
      </c>
      <c r="I16" s="4">
        <v>4.3</v>
      </c>
      <c r="J16" s="2" t="s">
        <v>142</v>
      </c>
    </row>
    <row r="17" spans="1:10" ht="15" x14ac:dyDescent="0.4">
      <c r="A17" s="1">
        <v>32</v>
      </c>
      <c r="B17" s="2" t="s">
        <v>42</v>
      </c>
      <c r="C17" s="2" t="s">
        <v>43</v>
      </c>
      <c r="D17" s="2" t="s">
        <v>44</v>
      </c>
      <c r="E17" s="3">
        <v>0.9</v>
      </c>
      <c r="F17" s="2" t="s">
        <v>143</v>
      </c>
      <c r="G17" s="2" t="s">
        <v>140</v>
      </c>
      <c r="H17" s="2" t="s">
        <v>145</v>
      </c>
      <c r="I17" s="4">
        <v>4.7</v>
      </c>
      <c r="J17" s="2" t="s">
        <v>146</v>
      </c>
    </row>
    <row r="18" spans="1:10" ht="15" x14ac:dyDescent="0.4">
      <c r="A18" s="1">
        <v>33</v>
      </c>
      <c r="B18" s="2" t="s">
        <v>42</v>
      </c>
      <c r="C18" s="2" t="s">
        <v>46</v>
      </c>
      <c r="D18" s="2" t="s">
        <v>47</v>
      </c>
      <c r="E18" s="3">
        <v>0.9</v>
      </c>
      <c r="F18" s="2" t="s">
        <v>143</v>
      </c>
      <c r="G18" s="2" t="s">
        <v>140</v>
      </c>
      <c r="H18" s="2" t="s">
        <v>141</v>
      </c>
      <c r="I18" s="4">
        <v>5.0999999999999996</v>
      </c>
      <c r="J18" s="2" t="s">
        <v>150</v>
      </c>
    </row>
    <row r="19" spans="1:10" ht="15" x14ac:dyDescent="0.4">
      <c r="A19" s="1">
        <v>34</v>
      </c>
      <c r="B19" s="2" t="s">
        <v>42</v>
      </c>
      <c r="C19" s="2" t="s">
        <v>49</v>
      </c>
      <c r="D19" s="2" t="s">
        <v>50</v>
      </c>
      <c r="E19" s="3">
        <v>1</v>
      </c>
      <c r="F19" s="2" t="s">
        <v>143</v>
      </c>
      <c r="G19" s="2" t="s">
        <v>140</v>
      </c>
      <c r="H19" s="2" t="s">
        <v>141</v>
      </c>
      <c r="I19" s="4">
        <v>5.5</v>
      </c>
      <c r="J19" s="2" t="s">
        <v>154</v>
      </c>
    </row>
    <row r="20" spans="1:10" ht="15" x14ac:dyDescent="0.4">
      <c r="A20" s="1">
        <v>35</v>
      </c>
      <c r="B20" s="2" t="s">
        <v>42</v>
      </c>
      <c r="C20" s="2" t="s">
        <v>52</v>
      </c>
      <c r="D20" s="2" t="s">
        <v>53</v>
      </c>
      <c r="E20" s="3">
        <v>1</v>
      </c>
      <c r="F20" s="2" t="s">
        <v>143</v>
      </c>
      <c r="G20" s="2" t="s">
        <v>140</v>
      </c>
      <c r="H20" s="2" t="s">
        <v>141</v>
      </c>
      <c r="I20" s="4">
        <v>5.9</v>
      </c>
      <c r="J20" s="2" t="s">
        <v>158</v>
      </c>
    </row>
    <row r="21" spans="1:10" ht="15" x14ac:dyDescent="0.4">
      <c r="A21" s="1">
        <v>36</v>
      </c>
      <c r="B21" s="2" t="s">
        <v>54</v>
      </c>
      <c r="C21" s="2" t="s">
        <v>55</v>
      </c>
      <c r="D21" s="2" t="s">
        <v>56</v>
      </c>
      <c r="E21" s="4">
        <v>1.1000000000000001</v>
      </c>
      <c r="F21" s="2" t="s">
        <v>159</v>
      </c>
      <c r="G21" s="2" t="s">
        <v>140</v>
      </c>
      <c r="H21" s="2" t="s">
        <v>141</v>
      </c>
      <c r="I21" s="4">
        <v>6.3</v>
      </c>
      <c r="J21" s="2" t="s">
        <v>162</v>
      </c>
    </row>
    <row r="22" spans="1:10" ht="15" x14ac:dyDescent="0.4">
      <c r="A22" s="1">
        <v>37</v>
      </c>
      <c r="B22" s="2" t="s">
        <v>57</v>
      </c>
      <c r="C22" s="2" t="s">
        <v>58</v>
      </c>
      <c r="D22" s="2" t="s">
        <v>59</v>
      </c>
      <c r="E22" s="4">
        <v>1.2</v>
      </c>
      <c r="F22" s="2" t="s">
        <v>159</v>
      </c>
      <c r="G22" s="2" t="s">
        <v>140</v>
      </c>
      <c r="H22" s="2" t="s">
        <v>145</v>
      </c>
      <c r="I22" s="4">
        <v>6.7</v>
      </c>
      <c r="J22" s="2" t="s">
        <v>166</v>
      </c>
    </row>
    <row r="23" spans="1:10" ht="15" x14ac:dyDescent="0.4">
      <c r="A23" s="1">
        <v>38</v>
      </c>
      <c r="B23" s="2" t="s">
        <v>57</v>
      </c>
      <c r="C23" s="2" t="s">
        <v>61</v>
      </c>
      <c r="D23" s="2" t="s">
        <v>62</v>
      </c>
      <c r="E23" s="4">
        <v>1.2</v>
      </c>
      <c r="F23" s="2" t="s">
        <v>159</v>
      </c>
      <c r="G23" s="2" t="s">
        <v>140</v>
      </c>
      <c r="H23" s="2" t="s">
        <v>141</v>
      </c>
      <c r="I23" s="4">
        <v>7.1</v>
      </c>
      <c r="J23" s="2" t="s">
        <v>170</v>
      </c>
    </row>
    <row r="24" spans="1:10" ht="15" x14ac:dyDescent="0.4">
      <c r="A24" s="1">
        <v>39</v>
      </c>
      <c r="B24" s="2" t="s">
        <v>63</v>
      </c>
      <c r="C24" s="2" t="s">
        <v>64</v>
      </c>
      <c r="D24" s="2" t="s">
        <v>65</v>
      </c>
      <c r="E24" s="4">
        <v>1.3</v>
      </c>
      <c r="F24" s="2" t="s">
        <v>171</v>
      </c>
      <c r="G24" s="2" t="s">
        <v>172</v>
      </c>
      <c r="H24" s="2" t="s">
        <v>173</v>
      </c>
      <c r="I24" s="4">
        <v>7.5</v>
      </c>
      <c r="J24" s="2" t="s">
        <v>174</v>
      </c>
    </row>
    <row r="25" spans="1:10" ht="15" x14ac:dyDescent="0.4">
      <c r="A25" s="1">
        <v>40</v>
      </c>
      <c r="B25" s="2" t="s">
        <v>63</v>
      </c>
      <c r="C25" s="2" t="s">
        <v>67</v>
      </c>
      <c r="D25" s="2" t="s">
        <v>68</v>
      </c>
      <c r="E25" s="4">
        <v>1.4</v>
      </c>
      <c r="F25" s="2" t="s">
        <v>171</v>
      </c>
      <c r="G25" s="2" t="s">
        <v>140</v>
      </c>
      <c r="H25" s="2" t="s">
        <v>145</v>
      </c>
      <c r="I25" s="4">
        <v>7.9</v>
      </c>
      <c r="J25" s="2" t="s">
        <v>178</v>
      </c>
    </row>
    <row r="26" spans="1:10" ht="15" x14ac:dyDescent="0.4">
      <c r="A26" s="1">
        <v>41</v>
      </c>
      <c r="B26" s="2" t="s">
        <v>69</v>
      </c>
      <c r="C26" s="2" t="s">
        <v>70</v>
      </c>
      <c r="D26" s="2" t="s">
        <v>71</v>
      </c>
      <c r="E26" s="4">
        <v>1.4</v>
      </c>
      <c r="F26" s="2" t="s">
        <v>171</v>
      </c>
      <c r="G26" s="2" t="s">
        <v>172</v>
      </c>
      <c r="H26" s="2" t="s">
        <v>141</v>
      </c>
      <c r="I26" s="4">
        <v>8.3000000000000007</v>
      </c>
      <c r="J26" s="2" t="s">
        <v>182</v>
      </c>
    </row>
    <row r="27" spans="1:10" ht="15" x14ac:dyDescent="0.4">
      <c r="A27" s="1">
        <v>42</v>
      </c>
      <c r="B27" s="2" t="s">
        <v>72</v>
      </c>
      <c r="C27" s="2" t="s">
        <v>73</v>
      </c>
      <c r="D27" s="2" t="s">
        <v>74</v>
      </c>
      <c r="E27" s="4">
        <v>1.5</v>
      </c>
      <c r="F27" s="2" t="s">
        <v>183</v>
      </c>
      <c r="G27" s="2" t="s">
        <v>140</v>
      </c>
      <c r="H27" s="2" t="s">
        <v>141</v>
      </c>
      <c r="I27" s="4">
        <v>8.6999999999999993</v>
      </c>
      <c r="J27" s="2" t="s">
        <v>186</v>
      </c>
    </row>
    <row r="28" spans="1:10" ht="15" x14ac:dyDescent="0.4">
      <c r="A28" s="1">
        <v>43</v>
      </c>
      <c r="B28" s="2" t="s">
        <v>75</v>
      </c>
      <c r="C28" s="2" t="s">
        <v>76</v>
      </c>
      <c r="D28" s="2" t="s">
        <v>77</v>
      </c>
      <c r="E28" s="4">
        <v>1.6</v>
      </c>
      <c r="F28" s="2" t="s">
        <v>183</v>
      </c>
      <c r="G28" s="2" t="s">
        <v>140</v>
      </c>
      <c r="H28" s="2" t="s">
        <v>145</v>
      </c>
      <c r="I28" s="4">
        <v>9.1</v>
      </c>
      <c r="J28" s="2" t="s">
        <v>190</v>
      </c>
    </row>
    <row r="29" spans="1:10" ht="15" x14ac:dyDescent="0.4">
      <c r="A29" s="1">
        <v>44</v>
      </c>
      <c r="B29" s="2" t="s">
        <v>78</v>
      </c>
      <c r="C29" s="2" t="s">
        <v>79</v>
      </c>
      <c r="D29" s="2" t="s">
        <v>80</v>
      </c>
      <c r="E29" s="4">
        <v>1.6</v>
      </c>
      <c r="F29" s="2" t="s">
        <v>183</v>
      </c>
      <c r="G29" s="2" t="s">
        <v>140</v>
      </c>
      <c r="H29" s="2" t="s">
        <v>145</v>
      </c>
      <c r="I29" s="4">
        <v>9.5</v>
      </c>
      <c r="J29" s="2" t="s">
        <v>194</v>
      </c>
    </row>
    <row r="30" spans="1:10" ht="15" x14ac:dyDescent="0.4">
      <c r="A30" s="1">
        <v>45</v>
      </c>
      <c r="B30" s="2" t="s">
        <v>81</v>
      </c>
      <c r="C30" s="2" t="s">
        <v>82</v>
      </c>
      <c r="D30" s="2" t="s">
        <v>83</v>
      </c>
      <c r="E30" s="4">
        <v>1.7</v>
      </c>
      <c r="F30" s="2" t="s">
        <v>195</v>
      </c>
      <c r="G30" s="2" t="s">
        <v>124</v>
      </c>
      <c r="H30" s="2" t="s">
        <v>137</v>
      </c>
      <c r="I30" s="4">
        <v>9.9</v>
      </c>
      <c r="J30" s="2" t="s">
        <v>198</v>
      </c>
    </row>
    <row r="31" spans="1:10" ht="15" x14ac:dyDescent="0.4">
      <c r="A31" s="1">
        <v>46</v>
      </c>
      <c r="B31" s="2" t="s">
        <v>81</v>
      </c>
      <c r="C31" s="2" t="s">
        <v>85</v>
      </c>
      <c r="D31" s="2" t="s">
        <v>86</v>
      </c>
      <c r="E31" s="4">
        <v>1.8</v>
      </c>
      <c r="F31" s="2" t="s">
        <v>195</v>
      </c>
      <c r="G31" s="2" t="s">
        <v>120</v>
      </c>
      <c r="H31" s="2" t="s">
        <v>137</v>
      </c>
      <c r="I31" s="4">
        <v>10.3</v>
      </c>
      <c r="J31" s="2" t="s">
        <v>202</v>
      </c>
    </row>
    <row r="32" spans="1:10" ht="15" x14ac:dyDescent="0.4">
      <c r="A32" s="1">
        <v>47</v>
      </c>
      <c r="B32" s="2" t="s">
        <v>222</v>
      </c>
      <c r="C32" s="2" t="s">
        <v>223</v>
      </c>
      <c r="D32" s="2" t="s">
        <v>224</v>
      </c>
      <c r="E32" s="4">
        <v>1.9</v>
      </c>
      <c r="F32" s="2" t="s">
        <v>195</v>
      </c>
      <c r="G32" s="2" t="s">
        <v>124</v>
      </c>
      <c r="H32" s="2" t="s">
        <v>121</v>
      </c>
      <c r="I32" s="4">
        <v>10.6</v>
      </c>
      <c r="J32" s="2" t="s">
        <v>225</v>
      </c>
    </row>
    <row r="33" spans="1:10" ht="15" x14ac:dyDescent="0.4">
      <c r="A33" s="1">
        <v>48</v>
      </c>
      <c r="B33" s="2" t="s">
        <v>222</v>
      </c>
      <c r="C33" s="2" t="s">
        <v>226</v>
      </c>
      <c r="D33" s="2" t="s">
        <v>227</v>
      </c>
      <c r="E33" s="4">
        <v>1.9</v>
      </c>
      <c r="F33" s="2" t="s">
        <v>195</v>
      </c>
      <c r="G33" s="2" t="s">
        <v>120</v>
      </c>
      <c r="H33" s="2" t="s">
        <v>137</v>
      </c>
      <c r="I33" s="6">
        <v>11</v>
      </c>
      <c r="J33" s="2" t="s">
        <v>228</v>
      </c>
    </row>
    <row r="34" spans="1:10" ht="15" x14ac:dyDescent="0.4">
      <c r="A34" s="1">
        <v>49</v>
      </c>
      <c r="B34" s="2" t="s">
        <v>222</v>
      </c>
      <c r="C34" s="2" t="s">
        <v>229</v>
      </c>
      <c r="D34" s="2" t="s">
        <v>230</v>
      </c>
      <c r="E34" s="3">
        <v>2</v>
      </c>
      <c r="F34" s="2" t="s">
        <v>195</v>
      </c>
      <c r="G34" s="2" t="s">
        <v>120</v>
      </c>
      <c r="H34" s="2" t="s">
        <v>137</v>
      </c>
      <c r="I34" s="4">
        <v>11.4</v>
      </c>
      <c r="J34" s="2" t="s">
        <v>231</v>
      </c>
    </row>
    <row r="35" spans="1:10" ht="15" x14ac:dyDescent="0.4">
      <c r="A35" s="1">
        <v>50</v>
      </c>
      <c r="B35" s="2" t="s">
        <v>232</v>
      </c>
      <c r="C35" s="2" t="s">
        <v>233</v>
      </c>
      <c r="D35" s="2" t="s">
        <v>234</v>
      </c>
      <c r="E35" s="4">
        <v>2.1</v>
      </c>
      <c r="F35" s="2" t="s">
        <v>195</v>
      </c>
      <c r="G35" s="2" t="s">
        <v>124</v>
      </c>
      <c r="H35" s="2" t="s">
        <v>121</v>
      </c>
      <c r="I35" s="4">
        <v>11.8</v>
      </c>
      <c r="J35" s="2" t="s">
        <v>235</v>
      </c>
    </row>
    <row r="36" spans="1:10" ht="15" x14ac:dyDescent="0.4">
      <c r="A36" s="1">
        <v>51</v>
      </c>
      <c r="B36" s="2" t="s">
        <v>236</v>
      </c>
      <c r="C36" s="2" t="s">
        <v>237</v>
      </c>
      <c r="D36" s="2" t="s">
        <v>238</v>
      </c>
      <c r="E36" s="4">
        <v>2.1</v>
      </c>
      <c r="F36" s="2" t="s">
        <v>195</v>
      </c>
      <c r="G36" s="2" t="s">
        <v>116</v>
      </c>
      <c r="H36" s="2" t="s">
        <v>239</v>
      </c>
      <c r="I36" s="4">
        <v>12.2</v>
      </c>
      <c r="J36" s="2" t="s">
        <v>235</v>
      </c>
    </row>
    <row r="37" spans="1:10" ht="15" x14ac:dyDescent="0.4">
      <c r="A37" s="1">
        <v>52</v>
      </c>
      <c r="B37" s="2" t="s">
        <v>236</v>
      </c>
      <c r="C37" s="2" t="s">
        <v>240</v>
      </c>
      <c r="D37" s="2" t="s">
        <v>241</v>
      </c>
      <c r="E37" s="4">
        <v>2.2000000000000002</v>
      </c>
      <c r="F37" s="2" t="s">
        <v>195</v>
      </c>
      <c r="G37" s="2" t="s">
        <v>242</v>
      </c>
      <c r="H37" s="2" t="s">
        <v>239</v>
      </c>
      <c r="I37" s="4">
        <v>12.5</v>
      </c>
      <c r="J37" s="2" t="s">
        <v>243</v>
      </c>
    </row>
    <row r="38" spans="1:10" ht="15" x14ac:dyDescent="0.4">
      <c r="A38" s="1">
        <v>53</v>
      </c>
      <c r="B38" s="2" t="s">
        <v>244</v>
      </c>
      <c r="C38" s="2" t="s">
        <v>245</v>
      </c>
      <c r="D38" s="2" t="s">
        <v>246</v>
      </c>
      <c r="E38" s="4">
        <v>2.2999999999999998</v>
      </c>
      <c r="F38" s="2" t="s">
        <v>195</v>
      </c>
      <c r="G38" s="2" t="s">
        <v>242</v>
      </c>
      <c r="H38" s="2" t="s">
        <v>239</v>
      </c>
      <c r="I38" s="4">
        <v>12.9</v>
      </c>
      <c r="J38" s="2" t="s">
        <v>243</v>
      </c>
    </row>
    <row r="39" spans="1:10" ht="15" x14ac:dyDescent="0.4">
      <c r="A39" s="1">
        <v>54</v>
      </c>
      <c r="B39" s="2" t="s">
        <v>244</v>
      </c>
      <c r="C39" s="2" t="s">
        <v>247</v>
      </c>
      <c r="D39" s="2" t="s">
        <v>248</v>
      </c>
      <c r="E39" s="4">
        <v>2.2999999999999998</v>
      </c>
      <c r="F39" s="2" t="s">
        <v>195</v>
      </c>
      <c r="G39" s="2" t="s">
        <v>242</v>
      </c>
      <c r="H39" s="2" t="s">
        <v>239</v>
      </c>
      <c r="I39" s="4">
        <v>13.3</v>
      </c>
      <c r="J39" s="2" t="s">
        <v>243</v>
      </c>
    </row>
    <row r="40" spans="1:10" ht="15" x14ac:dyDescent="0.4">
      <c r="A40" s="1">
        <v>55</v>
      </c>
      <c r="B40" s="2" t="s">
        <v>249</v>
      </c>
      <c r="C40" s="2" t="s">
        <v>250</v>
      </c>
      <c r="D40" s="2" t="s">
        <v>251</v>
      </c>
      <c r="E40" s="4">
        <v>2.4</v>
      </c>
      <c r="F40" s="2" t="s">
        <v>252</v>
      </c>
      <c r="G40" s="2" t="s">
        <v>242</v>
      </c>
      <c r="H40" s="2" t="s">
        <v>239</v>
      </c>
      <c r="I40" s="4">
        <v>13.7</v>
      </c>
      <c r="J40" s="2" t="s">
        <v>243</v>
      </c>
    </row>
    <row r="41" spans="1:10" ht="15" x14ac:dyDescent="0.4">
      <c r="A41" s="1">
        <v>56</v>
      </c>
      <c r="B41" s="2" t="s">
        <v>253</v>
      </c>
      <c r="C41" s="2" t="s">
        <v>254</v>
      </c>
      <c r="D41" s="2" t="s">
        <v>255</v>
      </c>
      <c r="E41" s="4">
        <v>2.5</v>
      </c>
      <c r="F41" s="2" t="s">
        <v>252</v>
      </c>
      <c r="G41" s="2" t="s">
        <v>242</v>
      </c>
      <c r="H41" s="2" t="s">
        <v>239</v>
      </c>
      <c r="I41" s="6">
        <v>14</v>
      </c>
      <c r="J41" s="2" t="s">
        <v>256</v>
      </c>
    </row>
    <row r="42" spans="1:10" ht="15" x14ac:dyDescent="0.4">
      <c r="A42" s="1">
        <v>57</v>
      </c>
      <c r="B42" s="2" t="s">
        <v>257</v>
      </c>
      <c r="C42" s="2" t="s">
        <v>258</v>
      </c>
      <c r="D42" s="2" t="s">
        <v>259</v>
      </c>
      <c r="E42" s="4">
        <v>2.6</v>
      </c>
      <c r="F42" s="2" t="s">
        <v>252</v>
      </c>
      <c r="G42" s="2" t="s">
        <v>242</v>
      </c>
      <c r="H42" s="2" t="s">
        <v>239</v>
      </c>
      <c r="I42" s="4">
        <v>14.4</v>
      </c>
      <c r="J42" s="2" t="s">
        <v>256</v>
      </c>
    </row>
    <row r="43" spans="1:10" ht="15" x14ac:dyDescent="0.4">
      <c r="A43" s="1">
        <v>58</v>
      </c>
      <c r="B43" s="2" t="s">
        <v>257</v>
      </c>
      <c r="C43" s="2" t="s">
        <v>260</v>
      </c>
      <c r="D43" s="2" t="s">
        <v>261</v>
      </c>
      <c r="E43" s="4">
        <v>2.6</v>
      </c>
      <c r="F43" s="2" t="s">
        <v>252</v>
      </c>
      <c r="G43" s="2" t="s">
        <v>242</v>
      </c>
      <c r="H43" s="2" t="s">
        <v>239</v>
      </c>
      <c r="I43" s="4">
        <v>14.8</v>
      </c>
      <c r="J43" s="2" t="s">
        <v>256</v>
      </c>
    </row>
    <row r="44" spans="1:10" ht="15" x14ac:dyDescent="0.4">
      <c r="A44" s="1">
        <v>59</v>
      </c>
      <c r="B44" s="2" t="s">
        <v>257</v>
      </c>
      <c r="C44" s="2" t="s">
        <v>262</v>
      </c>
      <c r="D44" s="2" t="s">
        <v>263</v>
      </c>
      <c r="E44" s="4">
        <v>2.7</v>
      </c>
      <c r="F44" s="2" t="s">
        <v>252</v>
      </c>
      <c r="G44" s="2" t="s">
        <v>264</v>
      </c>
      <c r="H44" s="2" t="s">
        <v>239</v>
      </c>
      <c r="I44" s="4">
        <v>15.1</v>
      </c>
      <c r="J44" s="2" t="s">
        <v>265</v>
      </c>
    </row>
    <row r="45" spans="1:10" ht="15" x14ac:dyDescent="0.4">
      <c r="A45" s="1">
        <v>60</v>
      </c>
      <c r="B45" s="2" t="s">
        <v>266</v>
      </c>
      <c r="C45" s="2" t="s">
        <v>267</v>
      </c>
      <c r="D45" s="2" t="s">
        <v>268</v>
      </c>
      <c r="E45" s="4">
        <v>2.8</v>
      </c>
      <c r="F45" s="2" t="s">
        <v>252</v>
      </c>
      <c r="G45" s="2" t="s">
        <v>264</v>
      </c>
      <c r="H45" s="2" t="s">
        <v>239</v>
      </c>
      <c r="I45" s="4">
        <v>15.5</v>
      </c>
      <c r="J45" s="2" t="s">
        <v>265</v>
      </c>
    </row>
    <row r="46" spans="1:10" ht="15" x14ac:dyDescent="0.4">
      <c r="A46" s="1">
        <v>61</v>
      </c>
      <c r="B46" s="2" t="s">
        <v>266</v>
      </c>
      <c r="C46" s="2" t="s">
        <v>269</v>
      </c>
      <c r="D46" s="2" t="s">
        <v>270</v>
      </c>
      <c r="E46" s="4">
        <v>2.9</v>
      </c>
      <c r="F46" s="2" t="s">
        <v>252</v>
      </c>
      <c r="G46" s="2" t="s">
        <v>242</v>
      </c>
      <c r="H46" s="2" t="s">
        <v>239</v>
      </c>
      <c r="I46" s="4">
        <v>15.9</v>
      </c>
      <c r="J46" s="2" t="s">
        <v>271</v>
      </c>
    </row>
    <row r="47" spans="1:10" ht="15" x14ac:dyDescent="0.4">
      <c r="A47" s="1">
        <v>62</v>
      </c>
      <c r="B47" s="2" t="s">
        <v>272</v>
      </c>
      <c r="C47" s="2" t="s">
        <v>273</v>
      </c>
      <c r="D47" s="2" t="s">
        <v>274</v>
      </c>
      <c r="E47" s="4">
        <v>2.9</v>
      </c>
      <c r="F47" s="2" t="s">
        <v>252</v>
      </c>
      <c r="G47" s="2" t="s">
        <v>116</v>
      </c>
      <c r="H47" s="2" t="s">
        <v>239</v>
      </c>
      <c r="I47" s="4">
        <v>16.2</v>
      </c>
      <c r="J47" s="2" t="s">
        <v>271</v>
      </c>
    </row>
    <row r="48" spans="1:10" ht="15" x14ac:dyDescent="0.4">
      <c r="A48" s="1">
        <v>63</v>
      </c>
      <c r="B48" s="2" t="s">
        <v>275</v>
      </c>
      <c r="C48" s="2" t="s">
        <v>276</v>
      </c>
      <c r="D48" s="2" t="s">
        <v>277</v>
      </c>
      <c r="E48" s="3">
        <v>3</v>
      </c>
      <c r="F48" s="2" t="s">
        <v>252</v>
      </c>
      <c r="G48" s="2" t="s">
        <v>242</v>
      </c>
      <c r="H48" s="2" t="s">
        <v>239</v>
      </c>
      <c r="I48" s="4">
        <v>16.600000000000001</v>
      </c>
      <c r="J48" s="2" t="s">
        <v>278</v>
      </c>
    </row>
    <row r="49" spans="1:10" ht="15" x14ac:dyDescent="0.4">
      <c r="A49" s="1">
        <v>64</v>
      </c>
      <c r="B49" s="2" t="s">
        <v>275</v>
      </c>
      <c r="C49" s="2" t="s">
        <v>279</v>
      </c>
      <c r="D49" s="2" t="s">
        <v>280</v>
      </c>
      <c r="E49" s="4">
        <v>3.1</v>
      </c>
      <c r="F49" s="2" t="s">
        <v>252</v>
      </c>
      <c r="G49" s="2" t="s">
        <v>242</v>
      </c>
      <c r="H49" s="2" t="s">
        <v>239</v>
      </c>
      <c r="I49" s="4">
        <v>16.899999999999999</v>
      </c>
      <c r="J49" s="2" t="s">
        <v>278</v>
      </c>
    </row>
    <row r="50" spans="1:10" ht="15" x14ac:dyDescent="0.4">
      <c r="A50" s="1">
        <v>65</v>
      </c>
      <c r="B50" s="2" t="s">
        <v>275</v>
      </c>
      <c r="C50" s="2" t="s">
        <v>281</v>
      </c>
      <c r="D50" s="2" t="s">
        <v>282</v>
      </c>
      <c r="E50" s="4">
        <v>3.2</v>
      </c>
      <c r="F50" s="2" t="s">
        <v>252</v>
      </c>
      <c r="G50" s="2" t="s">
        <v>116</v>
      </c>
      <c r="H50" s="2" t="s">
        <v>239</v>
      </c>
      <c r="I50" s="4">
        <v>17.3</v>
      </c>
      <c r="J50" s="2" t="s">
        <v>283</v>
      </c>
    </row>
    <row r="51" spans="1:10" ht="15" x14ac:dyDescent="0.4">
      <c r="A51" s="1">
        <v>66</v>
      </c>
      <c r="B51" s="2" t="s">
        <v>284</v>
      </c>
      <c r="C51" s="2" t="s">
        <v>285</v>
      </c>
      <c r="D51" s="2" t="s">
        <v>286</v>
      </c>
      <c r="E51" s="4">
        <v>3.3</v>
      </c>
      <c r="F51" s="2" t="s">
        <v>252</v>
      </c>
      <c r="G51" s="2" t="s">
        <v>242</v>
      </c>
      <c r="H51" s="2" t="s">
        <v>239</v>
      </c>
      <c r="I51" s="4">
        <v>17.7</v>
      </c>
      <c r="J51" s="2" t="s">
        <v>283</v>
      </c>
    </row>
    <row r="52" spans="1:10" ht="15" x14ac:dyDescent="0.4">
      <c r="A52" s="1">
        <v>67</v>
      </c>
      <c r="B52" s="2" t="s">
        <v>287</v>
      </c>
      <c r="C52" s="2" t="s">
        <v>288</v>
      </c>
      <c r="D52" s="2" t="s">
        <v>289</v>
      </c>
      <c r="E52" s="4">
        <v>3.4</v>
      </c>
      <c r="F52" s="2" t="s">
        <v>252</v>
      </c>
      <c r="G52" s="2" t="s">
        <v>242</v>
      </c>
      <c r="H52" s="2" t="s">
        <v>239</v>
      </c>
      <c r="I52" s="6">
        <v>18</v>
      </c>
      <c r="J52" s="2" t="s">
        <v>290</v>
      </c>
    </row>
    <row r="53" spans="1:10" ht="15" x14ac:dyDescent="0.4">
      <c r="A53" s="1">
        <v>68</v>
      </c>
      <c r="B53" s="2" t="s">
        <v>291</v>
      </c>
      <c r="C53" s="2" t="s">
        <v>292</v>
      </c>
      <c r="D53" s="2" t="s">
        <v>293</v>
      </c>
      <c r="E53" s="4">
        <v>3.5</v>
      </c>
      <c r="F53" s="2" t="s">
        <v>252</v>
      </c>
      <c r="G53" s="2" t="s">
        <v>116</v>
      </c>
      <c r="H53" s="2" t="s">
        <v>239</v>
      </c>
      <c r="I53" s="4">
        <v>18.399999999999999</v>
      </c>
      <c r="J53" s="2" t="s">
        <v>290</v>
      </c>
    </row>
    <row r="54" spans="1:10" ht="15" x14ac:dyDescent="0.4">
      <c r="A54" s="1">
        <v>69</v>
      </c>
      <c r="B54" s="2" t="s">
        <v>294</v>
      </c>
      <c r="C54" s="2" t="s">
        <v>295</v>
      </c>
      <c r="D54" s="2" t="s">
        <v>296</v>
      </c>
      <c r="E54" s="4">
        <v>3.7</v>
      </c>
      <c r="F54" s="2" t="s">
        <v>252</v>
      </c>
      <c r="G54" s="2" t="s">
        <v>242</v>
      </c>
      <c r="H54" s="2" t="s">
        <v>239</v>
      </c>
      <c r="I54" s="4">
        <v>18.7</v>
      </c>
      <c r="J54" s="2" t="s">
        <v>297</v>
      </c>
    </row>
    <row r="55" spans="1:10" ht="15" x14ac:dyDescent="0.4">
      <c r="A55" s="1">
        <v>70</v>
      </c>
      <c r="B55" s="2" t="s">
        <v>298</v>
      </c>
      <c r="C55" s="2" t="s">
        <v>299</v>
      </c>
      <c r="D55" s="2" t="s">
        <v>300</v>
      </c>
      <c r="E55" s="4">
        <v>3.8</v>
      </c>
      <c r="F55" s="2" t="s">
        <v>301</v>
      </c>
      <c r="G55" s="2" t="s">
        <v>242</v>
      </c>
      <c r="H55" s="2" t="s">
        <v>239</v>
      </c>
      <c r="I55" s="4">
        <v>19.100000000000001</v>
      </c>
      <c r="J55" s="2" t="s">
        <v>297</v>
      </c>
    </row>
    <row r="56" spans="1:10" ht="15" x14ac:dyDescent="0.4">
      <c r="A56" s="1">
        <v>71</v>
      </c>
      <c r="B56" s="2" t="s">
        <v>302</v>
      </c>
      <c r="C56" s="2" t="s">
        <v>303</v>
      </c>
      <c r="D56" s="2" t="s">
        <v>304</v>
      </c>
      <c r="E56" s="4">
        <v>3.9</v>
      </c>
      <c r="F56" s="2" t="s">
        <v>301</v>
      </c>
      <c r="G56" s="2" t="s">
        <v>264</v>
      </c>
      <c r="H56" s="2" t="s">
        <v>239</v>
      </c>
      <c r="I56" s="4">
        <v>19.399999999999999</v>
      </c>
      <c r="J56" s="2" t="s">
        <v>305</v>
      </c>
    </row>
    <row r="57" spans="1:10" ht="15" x14ac:dyDescent="0.4">
      <c r="A57" s="1">
        <v>72</v>
      </c>
      <c r="B57" s="2" t="s">
        <v>302</v>
      </c>
      <c r="C57" s="2" t="s">
        <v>306</v>
      </c>
      <c r="D57" s="2" t="s">
        <v>307</v>
      </c>
      <c r="E57" s="3">
        <v>4</v>
      </c>
      <c r="F57" s="2" t="s">
        <v>301</v>
      </c>
      <c r="G57" s="2" t="s">
        <v>242</v>
      </c>
      <c r="H57" s="2" t="s">
        <v>239</v>
      </c>
      <c r="I57" s="4">
        <v>19.7</v>
      </c>
      <c r="J57" s="2" t="s">
        <v>305</v>
      </c>
    </row>
    <row r="58" spans="1:10" ht="15" x14ac:dyDescent="0.4">
      <c r="A58" s="1">
        <v>73</v>
      </c>
      <c r="B58" s="2" t="s">
        <v>308</v>
      </c>
      <c r="C58" s="2" t="s">
        <v>309</v>
      </c>
      <c r="D58" s="2" t="s">
        <v>310</v>
      </c>
      <c r="E58" s="4">
        <v>4.0999999999999996</v>
      </c>
      <c r="F58" s="2" t="s">
        <v>301</v>
      </c>
      <c r="G58" s="2" t="s">
        <v>242</v>
      </c>
      <c r="H58" s="2" t="s">
        <v>239</v>
      </c>
      <c r="I58" s="4">
        <v>20.100000000000001</v>
      </c>
      <c r="J58" s="2" t="s">
        <v>311</v>
      </c>
    </row>
    <row r="59" spans="1:10" ht="15" x14ac:dyDescent="0.4">
      <c r="A59" s="1">
        <v>74</v>
      </c>
      <c r="B59" s="2" t="s">
        <v>312</v>
      </c>
      <c r="C59" s="2" t="s">
        <v>313</v>
      </c>
      <c r="D59" s="2" t="s">
        <v>314</v>
      </c>
      <c r="E59" s="4">
        <v>4.3</v>
      </c>
      <c r="F59" s="2" t="s">
        <v>301</v>
      </c>
      <c r="G59" s="2" t="s">
        <v>242</v>
      </c>
      <c r="H59" s="2" t="s">
        <v>239</v>
      </c>
      <c r="I59" s="4">
        <v>20.399999999999999</v>
      </c>
      <c r="J59" s="2" t="s">
        <v>311</v>
      </c>
    </row>
    <row r="60" spans="1:10" ht="15" x14ac:dyDescent="0.4">
      <c r="A60" s="1">
        <v>75</v>
      </c>
      <c r="B60" s="2" t="s">
        <v>315</v>
      </c>
      <c r="C60" s="2" t="s">
        <v>316</v>
      </c>
      <c r="D60" s="2" t="s">
        <v>317</v>
      </c>
      <c r="E60" s="4">
        <v>4.4000000000000004</v>
      </c>
      <c r="F60" s="2" t="s">
        <v>301</v>
      </c>
      <c r="G60" s="2" t="s">
        <v>242</v>
      </c>
      <c r="H60" s="2" t="s">
        <v>239</v>
      </c>
      <c r="I60" s="4">
        <v>20.7</v>
      </c>
      <c r="J60" s="2" t="s">
        <v>318</v>
      </c>
    </row>
    <row r="61" spans="1:10" ht="15" x14ac:dyDescent="0.4">
      <c r="A61" s="1">
        <v>76</v>
      </c>
      <c r="B61" s="2" t="s">
        <v>319</v>
      </c>
      <c r="C61" s="2" t="s">
        <v>320</v>
      </c>
      <c r="D61" s="2" t="s">
        <v>321</v>
      </c>
      <c r="E61" s="4">
        <v>4.5</v>
      </c>
      <c r="F61" s="2" t="s">
        <v>301</v>
      </c>
      <c r="G61" s="2" t="s">
        <v>242</v>
      </c>
      <c r="H61" s="2" t="s">
        <v>239</v>
      </c>
      <c r="I61" s="4">
        <v>21.1</v>
      </c>
      <c r="J61" s="2" t="s">
        <v>318</v>
      </c>
    </row>
    <row r="62" spans="1:10" ht="15" x14ac:dyDescent="0.4">
      <c r="A62" s="1">
        <v>77</v>
      </c>
      <c r="B62" s="2" t="s">
        <v>322</v>
      </c>
      <c r="C62" s="2" t="s">
        <v>323</v>
      </c>
      <c r="D62" s="2" t="s">
        <v>324</v>
      </c>
      <c r="E62" s="4">
        <v>4.7</v>
      </c>
      <c r="F62" s="2" t="s">
        <v>301</v>
      </c>
      <c r="G62" s="2" t="s">
        <v>242</v>
      </c>
      <c r="H62" s="2" t="s">
        <v>239</v>
      </c>
      <c r="I62" s="4">
        <v>21.4</v>
      </c>
      <c r="J62" s="2" t="s">
        <v>325</v>
      </c>
    </row>
    <row r="63" spans="1:10" ht="15" x14ac:dyDescent="0.4">
      <c r="A63" s="1">
        <v>78</v>
      </c>
      <c r="B63" s="2" t="s">
        <v>322</v>
      </c>
      <c r="C63" s="2" t="s">
        <v>326</v>
      </c>
      <c r="D63" s="2" t="s">
        <v>327</v>
      </c>
      <c r="E63" s="4">
        <v>4.8</v>
      </c>
      <c r="F63" s="2" t="s">
        <v>301</v>
      </c>
      <c r="G63" s="2" t="s">
        <v>242</v>
      </c>
      <c r="H63" s="2" t="s">
        <v>239</v>
      </c>
      <c r="I63" s="4">
        <v>21.7</v>
      </c>
      <c r="J63" s="2" t="s">
        <v>325</v>
      </c>
    </row>
    <row r="64" spans="1:10" ht="15" x14ac:dyDescent="0.4">
      <c r="A64" s="1">
        <v>79</v>
      </c>
      <c r="B64" s="2" t="s">
        <v>328</v>
      </c>
      <c r="C64" s="2" t="s">
        <v>329</v>
      </c>
      <c r="D64" s="2" t="s">
        <v>330</v>
      </c>
      <c r="E64" s="3">
        <v>5</v>
      </c>
      <c r="F64" s="2" t="s">
        <v>301</v>
      </c>
      <c r="G64" s="2" t="s">
        <v>242</v>
      </c>
      <c r="H64" s="2" t="s">
        <v>239</v>
      </c>
      <c r="I64" s="6">
        <v>22</v>
      </c>
      <c r="J64" s="2" t="s">
        <v>331</v>
      </c>
    </row>
    <row r="65" spans="1:10" ht="15" x14ac:dyDescent="0.4">
      <c r="A65" s="1">
        <v>80</v>
      </c>
      <c r="B65" s="2" t="s">
        <v>332</v>
      </c>
      <c r="C65" s="2" t="s">
        <v>333</v>
      </c>
      <c r="D65" s="2" t="s">
        <v>334</v>
      </c>
      <c r="E65" s="4">
        <v>5.0999999999999996</v>
      </c>
      <c r="F65" s="2" t="s">
        <v>301</v>
      </c>
      <c r="G65" s="2" t="s">
        <v>116</v>
      </c>
      <c r="H65" s="2" t="s">
        <v>239</v>
      </c>
      <c r="I65" s="4">
        <v>22.4</v>
      </c>
      <c r="J65" s="2" t="s">
        <v>335</v>
      </c>
    </row>
    <row r="66" spans="1:10" ht="15" x14ac:dyDescent="0.4">
      <c r="A66" s="1">
        <v>81</v>
      </c>
      <c r="B66" s="2" t="s">
        <v>332</v>
      </c>
      <c r="C66" s="2" t="s">
        <v>336</v>
      </c>
      <c r="D66" s="2" t="s">
        <v>337</v>
      </c>
      <c r="E66" s="4">
        <v>5.3</v>
      </c>
      <c r="F66" s="2" t="s">
        <v>301</v>
      </c>
      <c r="G66" s="2" t="s">
        <v>116</v>
      </c>
      <c r="H66" s="2" t="s">
        <v>239</v>
      </c>
      <c r="I66" s="4">
        <v>22.7</v>
      </c>
      <c r="J66" s="2" t="s">
        <v>335</v>
      </c>
    </row>
    <row r="67" spans="1:10" ht="15" x14ac:dyDescent="0.4">
      <c r="A67" s="1">
        <v>82</v>
      </c>
      <c r="B67" s="2" t="s">
        <v>332</v>
      </c>
      <c r="C67" s="2" t="s">
        <v>338</v>
      </c>
      <c r="D67" s="2" t="s">
        <v>339</v>
      </c>
      <c r="E67" s="4">
        <v>5.4</v>
      </c>
      <c r="F67" s="2" t="s">
        <v>301</v>
      </c>
      <c r="G67" s="2" t="s">
        <v>242</v>
      </c>
      <c r="H67" s="2" t="s">
        <v>239</v>
      </c>
      <c r="I67" s="6">
        <v>23</v>
      </c>
      <c r="J67" s="2" t="s">
        <v>335</v>
      </c>
    </row>
    <row r="68" spans="1:10" ht="15" x14ac:dyDescent="0.4">
      <c r="A68" s="1">
        <v>83</v>
      </c>
      <c r="B68" s="2" t="s">
        <v>340</v>
      </c>
      <c r="C68" s="2" t="s">
        <v>341</v>
      </c>
      <c r="D68" s="2" t="s">
        <v>342</v>
      </c>
      <c r="E68" s="4">
        <v>5.6</v>
      </c>
      <c r="F68" s="2" t="s">
        <v>301</v>
      </c>
      <c r="G68" s="2" t="s">
        <v>242</v>
      </c>
      <c r="H68" s="2" t="s">
        <v>239</v>
      </c>
      <c r="I68" s="4">
        <v>23.3</v>
      </c>
      <c r="J68" s="2" t="s">
        <v>343</v>
      </c>
    </row>
    <row r="69" spans="1:10" ht="15" x14ac:dyDescent="0.4">
      <c r="A69" s="1">
        <v>84</v>
      </c>
      <c r="B69" s="2" t="s">
        <v>340</v>
      </c>
      <c r="C69" s="2" t="s">
        <v>344</v>
      </c>
      <c r="D69" s="2" t="s">
        <v>345</v>
      </c>
      <c r="E69" s="4">
        <v>5.7</v>
      </c>
      <c r="F69" s="2" t="s">
        <v>301</v>
      </c>
      <c r="G69" s="2" t="s">
        <v>242</v>
      </c>
      <c r="H69" s="2" t="s">
        <v>239</v>
      </c>
      <c r="I69" s="4">
        <v>23.6</v>
      </c>
      <c r="J69" s="2" t="s">
        <v>343</v>
      </c>
    </row>
    <row r="70" spans="1:10" ht="15" x14ac:dyDescent="0.4">
      <c r="A70" s="1">
        <v>85</v>
      </c>
      <c r="B70" s="2" t="s">
        <v>340</v>
      </c>
      <c r="C70" s="2" t="s">
        <v>346</v>
      </c>
      <c r="D70" s="2" t="s">
        <v>347</v>
      </c>
      <c r="E70" s="4">
        <v>5.9</v>
      </c>
      <c r="F70" s="2" t="s">
        <v>301</v>
      </c>
      <c r="G70" s="2" t="s">
        <v>242</v>
      </c>
      <c r="H70" s="2" t="s">
        <v>239</v>
      </c>
      <c r="I70" s="4">
        <v>23.9</v>
      </c>
      <c r="J70" s="2" t="s">
        <v>343</v>
      </c>
    </row>
    <row r="71" spans="1:10" ht="15" x14ac:dyDescent="0.4">
      <c r="A71" s="1">
        <v>86</v>
      </c>
      <c r="B71" s="2" t="s">
        <v>340</v>
      </c>
      <c r="C71" s="2" t="s">
        <v>348</v>
      </c>
      <c r="D71" s="2" t="s">
        <v>349</v>
      </c>
      <c r="E71" s="3">
        <v>6</v>
      </c>
      <c r="F71" s="2" t="s">
        <v>301</v>
      </c>
      <c r="G71" s="2" t="s">
        <v>116</v>
      </c>
      <c r="H71" s="2" t="s">
        <v>239</v>
      </c>
      <c r="I71" s="4">
        <v>24.2</v>
      </c>
      <c r="J71" s="2" t="s">
        <v>343</v>
      </c>
    </row>
    <row r="72" spans="1:10" ht="15" x14ac:dyDescent="0.4">
      <c r="A72" s="1">
        <v>87</v>
      </c>
      <c r="B72" s="2" t="s">
        <v>350</v>
      </c>
      <c r="C72" s="2" t="s">
        <v>351</v>
      </c>
      <c r="D72" s="2" t="s">
        <v>352</v>
      </c>
      <c r="E72" s="4">
        <v>6.2</v>
      </c>
      <c r="F72" s="2" t="s">
        <v>301</v>
      </c>
      <c r="G72" s="2" t="s">
        <v>264</v>
      </c>
      <c r="H72" s="2" t="s">
        <v>239</v>
      </c>
      <c r="I72" s="4">
        <v>24.5</v>
      </c>
      <c r="J72" s="2" t="s">
        <v>353</v>
      </c>
    </row>
    <row r="73" spans="1:10" ht="15" x14ac:dyDescent="0.4">
      <c r="A73" s="1">
        <v>88</v>
      </c>
      <c r="B73" s="2" t="s">
        <v>350</v>
      </c>
      <c r="C73" s="2" t="s">
        <v>354</v>
      </c>
      <c r="D73" s="2" t="s">
        <v>355</v>
      </c>
      <c r="E73" s="4">
        <v>6.3</v>
      </c>
      <c r="F73" s="2" t="s">
        <v>301</v>
      </c>
      <c r="G73" s="2" t="s">
        <v>116</v>
      </c>
      <c r="H73" s="2" t="s">
        <v>239</v>
      </c>
      <c r="I73" s="4">
        <v>24.9</v>
      </c>
      <c r="J73" s="2" t="s">
        <v>353</v>
      </c>
    </row>
    <row r="74" spans="1:10" ht="15" x14ac:dyDescent="0.4">
      <c r="A74" s="1">
        <v>89</v>
      </c>
      <c r="B74" s="2" t="s">
        <v>350</v>
      </c>
      <c r="C74" s="2" t="s">
        <v>356</v>
      </c>
      <c r="D74" s="2" t="s">
        <v>357</v>
      </c>
      <c r="E74" s="4">
        <v>6.5</v>
      </c>
      <c r="F74" s="2" t="s">
        <v>301</v>
      </c>
      <c r="G74" s="2" t="s">
        <v>116</v>
      </c>
      <c r="H74" s="2" t="s">
        <v>239</v>
      </c>
      <c r="I74" s="4">
        <v>25.2</v>
      </c>
      <c r="J74" s="2" t="s">
        <v>353</v>
      </c>
    </row>
    <row r="75" spans="1:10" ht="15" x14ac:dyDescent="0.4">
      <c r="A75" s="1">
        <v>90</v>
      </c>
      <c r="B75" s="2" t="s">
        <v>350</v>
      </c>
      <c r="C75" s="2" t="s">
        <v>358</v>
      </c>
      <c r="D75" s="2" t="s">
        <v>359</v>
      </c>
      <c r="E75" s="4">
        <v>6.6</v>
      </c>
      <c r="F75" s="2" t="s">
        <v>301</v>
      </c>
      <c r="G75" s="2" t="s">
        <v>242</v>
      </c>
      <c r="H75" s="2" t="s">
        <v>239</v>
      </c>
      <c r="I75" s="4">
        <v>25.5</v>
      </c>
      <c r="J75" s="2" t="s">
        <v>360</v>
      </c>
    </row>
    <row r="76" spans="1:10" ht="15" x14ac:dyDescent="0.4">
      <c r="A76" s="1">
        <v>91</v>
      </c>
      <c r="B76" s="2" t="s">
        <v>361</v>
      </c>
      <c r="C76" s="2" t="s">
        <v>362</v>
      </c>
      <c r="D76" s="2" t="s">
        <v>363</v>
      </c>
      <c r="E76" s="4">
        <v>6.8</v>
      </c>
      <c r="F76" s="2" t="s">
        <v>364</v>
      </c>
      <c r="G76" s="2" t="s">
        <v>112</v>
      </c>
      <c r="H76" s="2" t="s">
        <v>365</v>
      </c>
      <c r="I76" s="4">
        <v>25.8</v>
      </c>
      <c r="J76" s="2" t="s">
        <v>366</v>
      </c>
    </row>
    <row r="77" spans="1:10" ht="15" x14ac:dyDescent="0.4">
      <c r="A77" s="1">
        <v>92</v>
      </c>
      <c r="B77" s="2" t="s">
        <v>361</v>
      </c>
      <c r="C77" s="2" t="s">
        <v>367</v>
      </c>
      <c r="D77" s="2" t="s">
        <v>368</v>
      </c>
      <c r="E77" s="3">
        <v>7</v>
      </c>
      <c r="F77" s="2" t="s">
        <v>364</v>
      </c>
      <c r="G77" s="2" t="s">
        <v>112</v>
      </c>
      <c r="H77" s="2" t="s">
        <v>369</v>
      </c>
      <c r="I77" s="4">
        <v>26.1</v>
      </c>
      <c r="J77" s="2" t="s">
        <v>366</v>
      </c>
    </row>
    <row r="78" spans="1:10" ht="15" x14ac:dyDescent="0.4">
      <c r="A78" s="1">
        <v>93</v>
      </c>
      <c r="B78" s="2" t="s">
        <v>361</v>
      </c>
      <c r="C78" s="2" t="s">
        <v>370</v>
      </c>
      <c r="D78" s="2" t="s">
        <v>371</v>
      </c>
      <c r="E78" s="4">
        <v>7.1</v>
      </c>
      <c r="F78" s="2" t="s">
        <v>364</v>
      </c>
      <c r="G78" s="2" t="s">
        <v>112</v>
      </c>
      <c r="H78" s="2" t="s">
        <v>365</v>
      </c>
      <c r="I78" s="4">
        <v>26.4</v>
      </c>
      <c r="J78" s="2" t="s">
        <v>366</v>
      </c>
    </row>
    <row r="79" spans="1:10" ht="15" x14ac:dyDescent="0.4">
      <c r="A79" s="1">
        <v>94</v>
      </c>
      <c r="B79" s="2" t="s">
        <v>361</v>
      </c>
      <c r="C79" s="2" t="s">
        <v>372</v>
      </c>
      <c r="D79" s="2" t="s">
        <v>373</v>
      </c>
      <c r="E79" s="4">
        <v>7.3</v>
      </c>
      <c r="F79" s="2" t="s">
        <v>364</v>
      </c>
      <c r="G79" s="2" t="s">
        <v>112</v>
      </c>
      <c r="H79" s="2" t="s">
        <v>365</v>
      </c>
      <c r="I79" s="4">
        <v>26.7</v>
      </c>
      <c r="J79" s="2" t="s">
        <v>374</v>
      </c>
    </row>
    <row r="80" spans="1:10" ht="15" x14ac:dyDescent="0.4">
      <c r="A80" s="1">
        <v>95</v>
      </c>
      <c r="B80" s="2" t="s">
        <v>375</v>
      </c>
      <c r="C80" s="2" t="s">
        <v>376</v>
      </c>
      <c r="D80" s="2" t="s">
        <v>377</v>
      </c>
      <c r="E80" s="4">
        <v>7.5</v>
      </c>
      <c r="F80" s="2" t="s">
        <v>364</v>
      </c>
      <c r="G80" s="2" t="s">
        <v>112</v>
      </c>
      <c r="H80" s="2" t="s">
        <v>365</v>
      </c>
      <c r="I80" s="6">
        <v>27</v>
      </c>
      <c r="J80" s="2" t="s">
        <v>374</v>
      </c>
    </row>
    <row r="81" spans="1:10" ht="15" x14ac:dyDescent="0.4">
      <c r="A81" s="1">
        <v>96</v>
      </c>
      <c r="B81" s="2" t="s">
        <v>375</v>
      </c>
      <c r="C81" s="2" t="s">
        <v>378</v>
      </c>
      <c r="D81" s="2" t="s">
        <v>379</v>
      </c>
      <c r="E81" s="4">
        <v>7.6</v>
      </c>
      <c r="F81" s="2" t="s">
        <v>364</v>
      </c>
      <c r="G81" s="2" t="s">
        <v>112</v>
      </c>
      <c r="H81" s="2" t="s">
        <v>365</v>
      </c>
      <c r="I81" s="4">
        <v>27.3</v>
      </c>
      <c r="J81" s="2" t="s">
        <v>374</v>
      </c>
    </row>
    <row r="82" spans="1:10" ht="15" x14ac:dyDescent="0.4">
      <c r="A82" s="1">
        <v>97</v>
      </c>
      <c r="B82" s="2" t="s">
        <v>375</v>
      </c>
      <c r="C82" s="2" t="s">
        <v>380</v>
      </c>
      <c r="D82" s="2" t="s">
        <v>381</v>
      </c>
      <c r="E82" s="4">
        <v>7.8</v>
      </c>
      <c r="F82" s="2" t="s">
        <v>364</v>
      </c>
      <c r="G82" s="2" t="s">
        <v>112</v>
      </c>
      <c r="H82" s="2" t="s">
        <v>365</v>
      </c>
      <c r="I82" s="4">
        <v>27.6</v>
      </c>
      <c r="J82" s="2" t="s">
        <v>382</v>
      </c>
    </row>
    <row r="83" spans="1:10" ht="15" x14ac:dyDescent="0.4">
      <c r="A83" s="1">
        <v>98</v>
      </c>
      <c r="B83" s="2" t="s">
        <v>383</v>
      </c>
      <c r="C83" s="2" t="s">
        <v>384</v>
      </c>
      <c r="D83" s="2" t="s">
        <v>385</v>
      </c>
      <c r="E83" s="3">
        <v>8</v>
      </c>
      <c r="F83" s="2" t="s">
        <v>364</v>
      </c>
      <c r="G83" s="2" t="s">
        <v>112</v>
      </c>
      <c r="H83" s="2" t="s">
        <v>365</v>
      </c>
      <c r="I83" s="4">
        <v>27.8</v>
      </c>
      <c r="J83" s="2" t="s">
        <v>382</v>
      </c>
    </row>
    <row r="84" spans="1:10" ht="15" x14ac:dyDescent="0.4">
      <c r="A84" s="1">
        <v>99</v>
      </c>
      <c r="B84" s="2" t="s">
        <v>383</v>
      </c>
      <c r="C84" s="2" t="s">
        <v>386</v>
      </c>
      <c r="D84" s="2" t="s">
        <v>387</v>
      </c>
      <c r="E84" s="4">
        <v>8.1999999999999993</v>
      </c>
      <c r="F84" s="2" t="s">
        <v>364</v>
      </c>
      <c r="G84" s="2" t="s">
        <v>112</v>
      </c>
      <c r="H84" s="2" t="s">
        <v>365</v>
      </c>
      <c r="I84" s="4">
        <v>28.1</v>
      </c>
      <c r="J84" s="2" t="s">
        <v>382</v>
      </c>
    </row>
    <row r="85" spans="1:10" ht="15" x14ac:dyDescent="0.4">
      <c r="A85" s="1">
        <v>100</v>
      </c>
      <c r="B85" s="2" t="s">
        <v>383</v>
      </c>
      <c r="C85" s="2" t="s">
        <v>388</v>
      </c>
      <c r="D85" s="2" t="s">
        <v>389</v>
      </c>
      <c r="E85" s="4">
        <v>8.4</v>
      </c>
      <c r="F85" s="2" t="s">
        <v>364</v>
      </c>
      <c r="G85" s="2" t="s">
        <v>112</v>
      </c>
      <c r="H85" s="2" t="s">
        <v>365</v>
      </c>
      <c r="I85" s="4">
        <v>28.4</v>
      </c>
      <c r="J85" s="2" t="s">
        <v>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EB98-0958-488E-B1F6-F3BA372D4C76}">
  <sheetPr codeName="Sheet3"/>
  <dimension ref="A1:Y84"/>
  <sheetViews>
    <sheetView topLeftCell="C26" workbookViewId="0">
      <selection activeCell="M51" sqref="M51"/>
    </sheetView>
  </sheetViews>
  <sheetFormatPr defaultRowHeight="14.6" x14ac:dyDescent="0.4"/>
  <cols>
    <col min="2" max="2" width="13.84375" customWidth="1"/>
    <col min="3" max="3" width="15.921875" customWidth="1"/>
    <col min="4" max="4" width="16" customWidth="1"/>
    <col min="6" max="6" width="15.921875" customWidth="1"/>
    <col min="7" max="7" width="15.07421875" customWidth="1"/>
    <col min="8" max="8" width="15.53515625" customWidth="1"/>
    <col min="9" max="9" width="14" style="9" customWidth="1"/>
    <col min="10" max="10" width="15.921875" customWidth="1"/>
    <col min="15" max="15" width="21.15234375" customWidth="1"/>
    <col min="16" max="16" width="20.84375" customWidth="1"/>
    <col min="17" max="17" width="17.921875" customWidth="1"/>
    <col min="18" max="18" width="20.53515625" customWidth="1"/>
    <col min="19" max="19" width="18.4609375" customWidth="1"/>
    <col min="20" max="20" width="17.15234375" customWidth="1"/>
    <col min="21" max="21" width="16.53515625" customWidth="1"/>
    <col min="22" max="22" width="14.4609375" customWidth="1"/>
  </cols>
  <sheetData>
    <row r="1" spans="1:25" x14ac:dyDescent="0.4">
      <c r="A1" t="s">
        <v>213</v>
      </c>
      <c r="B1" t="s">
        <v>214</v>
      </c>
      <c r="C1" t="s">
        <v>215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s="9" t="s">
        <v>220</v>
      </c>
      <c r="J1" t="s">
        <v>221</v>
      </c>
      <c r="N1" t="s">
        <v>392</v>
      </c>
      <c r="O1" t="s">
        <v>393</v>
      </c>
      <c r="P1" t="s">
        <v>394</v>
      </c>
      <c r="Q1" t="s">
        <v>395</v>
      </c>
      <c r="R1" t="s">
        <v>396</v>
      </c>
      <c r="S1" t="s">
        <v>397</v>
      </c>
      <c r="T1" t="s">
        <v>398</v>
      </c>
      <c r="U1" t="s">
        <v>399</v>
      </c>
      <c r="V1" t="s">
        <v>400</v>
      </c>
    </row>
    <row r="2" spans="1:25" ht="15" x14ac:dyDescent="0.4">
      <c r="A2" s="1">
        <v>18</v>
      </c>
      <c r="B2" s="2" t="s">
        <v>0</v>
      </c>
      <c r="C2" s="2" t="s">
        <v>416</v>
      </c>
      <c r="D2" s="2" t="s">
        <v>2</v>
      </c>
      <c r="E2" s="3">
        <v>0</v>
      </c>
      <c r="F2" s="2" t="s">
        <v>87</v>
      </c>
      <c r="G2" s="2" t="s">
        <v>88</v>
      </c>
      <c r="H2" s="2" t="s">
        <v>89</v>
      </c>
      <c r="I2" s="10">
        <v>0</v>
      </c>
      <c r="J2" s="2" t="s">
        <v>90</v>
      </c>
      <c r="N2" s="7">
        <f>A2</f>
        <v>18</v>
      </c>
      <c r="O2" t="str">
        <f>LEFT(G2,3)</f>
        <v xml:space="preserve">82 </v>
      </c>
      <c r="P2" t="str">
        <f>RIGHT(G2,3)</f>
        <v xml:space="preserve"> 88</v>
      </c>
      <c r="Q2" t="str">
        <f>LEFT(C2,5)</f>
        <v xml:space="preserve"> 0.3 </v>
      </c>
      <c r="R2" t="str">
        <f>RIGHT(C2,5)</f>
        <v xml:space="preserve">  1.0</v>
      </c>
      <c r="S2" s="8">
        <f>E2</f>
        <v>0</v>
      </c>
      <c r="T2" s="8">
        <f>I2</f>
        <v>0</v>
      </c>
      <c r="U2" t="str">
        <f>LEFT($J2,4)</f>
        <v>48.8</v>
      </c>
      <c r="V2" t="str">
        <f>RIGHT($J2,4)</f>
        <v>50.0</v>
      </c>
      <c r="W2" t="str">
        <f>RIGHT('HyLine Brown'!$F2,4)</f>
        <v>1.57</v>
      </c>
      <c r="X2" t="str">
        <f>RIGHT('HyLine Brown'!$H2,3)</f>
        <v>176</v>
      </c>
      <c r="Y2" t="str">
        <f>TRIM(X2)</f>
        <v>176</v>
      </c>
    </row>
    <row r="3" spans="1:25" ht="15" x14ac:dyDescent="0.4">
      <c r="A3" s="1">
        <v>19</v>
      </c>
      <c r="B3" s="2" t="s">
        <v>3</v>
      </c>
      <c r="C3" s="2" t="s">
        <v>420</v>
      </c>
      <c r="D3" s="2" t="s">
        <v>4</v>
      </c>
      <c r="E3" s="3">
        <v>0.1</v>
      </c>
      <c r="F3" s="2" t="s">
        <v>91</v>
      </c>
      <c r="G3" s="2" t="s">
        <v>410</v>
      </c>
      <c r="H3" s="2" t="s">
        <v>436</v>
      </c>
      <c r="I3" s="10">
        <v>0.1</v>
      </c>
      <c r="J3" s="2" t="s">
        <v>94</v>
      </c>
      <c r="N3" s="7">
        <f t="shared" ref="N3:N66" si="0">A3</f>
        <v>19</v>
      </c>
      <c r="O3" t="str">
        <f t="shared" ref="O3:O66" si="1">LEFT(G3,3)</f>
        <v xml:space="preserve">85 </v>
      </c>
      <c r="P3" t="str">
        <f t="shared" ref="P3:P66" si="2">RIGHT(G3,3)</f>
        <v xml:space="preserve"> 91</v>
      </c>
      <c r="Q3" t="str">
        <f t="shared" ref="Q3:Q66" si="3">LEFT(C3,5)</f>
        <v xml:space="preserve">2.0  </v>
      </c>
      <c r="R3" t="str">
        <f t="shared" ref="R3:R66" si="4">RIGHT(C3,5)</f>
        <v xml:space="preserve">  3.6</v>
      </c>
      <c r="S3" s="8">
        <f t="shared" ref="S3:S66" si="5">E3</f>
        <v>0.1</v>
      </c>
      <c r="T3" s="8">
        <f t="shared" ref="T3:T66" si="6">I3</f>
        <v>0.1</v>
      </c>
      <c r="U3" t="str">
        <f t="shared" ref="U3:U66" si="7">LEFT($J3,4)</f>
        <v>49.0</v>
      </c>
      <c r="V3" t="str">
        <f t="shared" ref="V3:V66" si="8">RIGHT($J3,4)</f>
        <v>51.0</v>
      </c>
      <c r="W3" t="str">
        <f>RIGHT('HyLine Brown'!$F3,4)</f>
        <v>1.67</v>
      </c>
      <c r="X3" t="str">
        <f>RIGHT('HyLine Brown'!$H3,3)</f>
        <v>182</v>
      </c>
      <c r="Y3" t="str">
        <f t="shared" ref="Y3:Y66" si="9">TRIM(X3)</f>
        <v>182</v>
      </c>
    </row>
    <row r="4" spans="1:25" ht="15" x14ac:dyDescent="0.4">
      <c r="A4" s="1">
        <v>20</v>
      </c>
      <c r="B4" s="2" t="s">
        <v>6</v>
      </c>
      <c r="C4" s="2" t="s">
        <v>417</v>
      </c>
      <c r="D4" s="2" t="s">
        <v>7</v>
      </c>
      <c r="E4" s="3">
        <v>0.1</v>
      </c>
      <c r="F4" s="2" t="s">
        <v>95</v>
      </c>
      <c r="G4" s="2" t="s">
        <v>96</v>
      </c>
      <c r="H4" s="2" t="s">
        <v>97</v>
      </c>
      <c r="I4" s="10">
        <v>0.3</v>
      </c>
      <c r="J4" s="2" t="s">
        <v>98</v>
      </c>
      <c r="N4" s="7">
        <f t="shared" si="0"/>
        <v>20</v>
      </c>
      <c r="O4" t="str">
        <f t="shared" si="1"/>
        <v xml:space="preserve">91 </v>
      </c>
      <c r="P4" t="str">
        <f t="shared" si="2"/>
        <v xml:space="preserve"> 97</v>
      </c>
      <c r="Q4" t="str">
        <f t="shared" si="3"/>
        <v>5.1 -</v>
      </c>
      <c r="R4" t="str">
        <f t="shared" si="4"/>
        <v xml:space="preserve">  8.7</v>
      </c>
      <c r="S4" s="8">
        <f t="shared" si="5"/>
        <v>0.1</v>
      </c>
      <c r="T4" s="8">
        <f t="shared" si="6"/>
        <v>0.3</v>
      </c>
      <c r="U4" t="str">
        <f t="shared" si="7"/>
        <v>50.2</v>
      </c>
      <c r="V4" t="str">
        <f t="shared" si="8"/>
        <v>52.2</v>
      </c>
      <c r="W4" t="str">
        <f>RIGHT('HyLine Brown'!$F4,4)</f>
        <v>1.73</v>
      </c>
      <c r="X4" t="str">
        <f>RIGHT('HyLine Brown'!$H4,3)</f>
        <v>194</v>
      </c>
      <c r="Y4" t="str">
        <f t="shared" si="9"/>
        <v>194</v>
      </c>
    </row>
    <row r="5" spans="1:25" ht="15" x14ac:dyDescent="0.4">
      <c r="A5" s="1">
        <v>21</v>
      </c>
      <c r="B5" s="2" t="s">
        <v>9</v>
      </c>
      <c r="C5" s="2" t="s">
        <v>10</v>
      </c>
      <c r="D5" s="2" t="s">
        <v>11</v>
      </c>
      <c r="E5" s="3">
        <v>0.2</v>
      </c>
      <c r="F5" s="2" t="s">
        <v>99</v>
      </c>
      <c r="G5" s="2" t="s">
        <v>100</v>
      </c>
      <c r="H5" s="2" t="s">
        <v>101</v>
      </c>
      <c r="I5" s="10">
        <v>0.5</v>
      </c>
      <c r="J5" s="2" t="s">
        <v>102</v>
      </c>
      <c r="N5" s="7">
        <f t="shared" si="0"/>
        <v>21</v>
      </c>
      <c r="O5" t="str">
        <f t="shared" si="1"/>
        <v xml:space="preserve">95 </v>
      </c>
      <c r="P5" t="str">
        <f t="shared" si="2"/>
        <v>101</v>
      </c>
      <c r="Q5" t="str">
        <f t="shared" si="3"/>
        <v xml:space="preserve">10.4 </v>
      </c>
      <c r="R5" t="str">
        <f t="shared" si="4"/>
        <v xml:space="preserve"> 14.7</v>
      </c>
      <c r="S5" s="8">
        <f t="shared" si="5"/>
        <v>0.2</v>
      </c>
      <c r="T5" s="8">
        <f t="shared" si="6"/>
        <v>0.5</v>
      </c>
      <c r="U5" t="str">
        <f t="shared" si="7"/>
        <v>51.5</v>
      </c>
      <c r="V5" t="str">
        <f t="shared" si="8"/>
        <v>53.6</v>
      </c>
      <c r="W5" t="str">
        <f>RIGHT('HyLine Brown'!$F5,4)</f>
        <v>1.77</v>
      </c>
      <c r="X5" t="str">
        <f>RIGHT('HyLine Brown'!$H5,3)</f>
        <v>202</v>
      </c>
      <c r="Y5" t="str">
        <f t="shared" si="9"/>
        <v>202</v>
      </c>
    </row>
    <row r="6" spans="1:25" ht="15" x14ac:dyDescent="0.4">
      <c r="A6" s="1">
        <v>22</v>
      </c>
      <c r="B6" s="2" t="s">
        <v>12</v>
      </c>
      <c r="C6" s="2" t="s">
        <v>13</v>
      </c>
      <c r="D6" s="2" t="s">
        <v>14</v>
      </c>
      <c r="E6" s="3">
        <v>0.3</v>
      </c>
      <c r="F6" s="2" t="s">
        <v>103</v>
      </c>
      <c r="G6" s="2" t="s">
        <v>104</v>
      </c>
      <c r="H6" s="2" t="s">
        <v>403</v>
      </c>
      <c r="I6" s="10">
        <v>0.9</v>
      </c>
      <c r="J6" s="2" t="s">
        <v>106</v>
      </c>
      <c r="N6" s="7">
        <f t="shared" si="0"/>
        <v>22</v>
      </c>
      <c r="O6" t="str">
        <f t="shared" si="1"/>
        <v xml:space="preserve">99 </v>
      </c>
      <c r="P6" t="str">
        <f t="shared" si="2"/>
        <v>105</v>
      </c>
      <c r="Q6" t="str">
        <f t="shared" si="3"/>
        <v xml:space="preserve">16.5 </v>
      </c>
      <c r="R6" t="str">
        <f t="shared" si="4"/>
        <v xml:space="preserve"> 21.1</v>
      </c>
      <c r="S6" s="8">
        <f t="shared" si="5"/>
        <v>0.3</v>
      </c>
      <c r="T6" s="8">
        <f t="shared" si="6"/>
        <v>0.9</v>
      </c>
      <c r="U6" t="str">
        <f t="shared" si="7"/>
        <v>53.1</v>
      </c>
      <c r="V6" t="str">
        <f t="shared" si="8"/>
        <v>55.3</v>
      </c>
      <c r="W6" t="str">
        <f>RIGHT('HyLine Brown'!$F6,4)</f>
        <v>1.82</v>
      </c>
      <c r="X6" t="str">
        <f>RIGHT('HyLine Brown'!$H6,3)</f>
        <v>210</v>
      </c>
      <c r="Y6" t="str">
        <f t="shared" si="9"/>
        <v>210</v>
      </c>
    </row>
    <row r="7" spans="1:25" ht="15" x14ac:dyDescent="0.4">
      <c r="A7" s="1">
        <v>23</v>
      </c>
      <c r="B7" s="2" t="s">
        <v>15</v>
      </c>
      <c r="C7" s="2" t="s">
        <v>16</v>
      </c>
      <c r="D7" s="2" t="s">
        <v>17</v>
      </c>
      <c r="E7" s="3">
        <v>0.3</v>
      </c>
      <c r="F7" s="2" t="s">
        <v>107</v>
      </c>
      <c r="G7" s="2" t="s">
        <v>108</v>
      </c>
      <c r="H7" s="2" t="s">
        <v>404</v>
      </c>
      <c r="I7" s="11">
        <v>1.2</v>
      </c>
      <c r="J7" s="2" t="s">
        <v>110</v>
      </c>
      <c r="N7" s="7">
        <f t="shared" si="0"/>
        <v>23</v>
      </c>
      <c r="O7" t="str">
        <f t="shared" si="1"/>
        <v>103</v>
      </c>
      <c r="P7" t="str">
        <f t="shared" si="2"/>
        <v>109</v>
      </c>
      <c r="Q7" t="str">
        <f t="shared" si="3"/>
        <v xml:space="preserve">22.9 </v>
      </c>
      <c r="R7" t="str">
        <f t="shared" si="4"/>
        <v xml:space="preserve"> 27.7</v>
      </c>
      <c r="S7" s="8">
        <f t="shared" si="5"/>
        <v>0.3</v>
      </c>
      <c r="T7" s="8">
        <f t="shared" si="6"/>
        <v>1.2</v>
      </c>
      <c r="U7" t="str">
        <f t="shared" si="7"/>
        <v>54.4</v>
      </c>
      <c r="V7" t="str">
        <f t="shared" si="8"/>
        <v>56.6</v>
      </c>
      <c r="W7" t="str">
        <f>RIGHT('HyLine Brown'!$F7,4)</f>
        <v>1.85</v>
      </c>
      <c r="X7" t="str">
        <f>RIGHT('HyLine Brown'!$H7,3)</f>
        <v>218</v>
      </c>
      <c r="Y7" t="str">
        <f t="shared" si="9"/>
        <v>218</v>
      </c>
    </row>
    <row r="8" spans="1:25" ht="15" x14ac:dyDescent="0.4">
      <c r="A8" s="1">
        <v>24</v>
      </c>
      <c r="B8" s="2" t="s">
        <v>18</v>
      </c>
      <c r="C8" s="2" t="s">
        <v>19</v>
      </c>
      <c r="D8" s="2" t="s">
        <v>20</v>
      </c>
      <c r="E8" s="3">
        <v>0.4</v>
      </c>
      <c r="F8" s="2" t="s">
        <v>111</v>
      </c>
      <c r="G8" s="2" t="s">
        <v>112</v>
      </c>
      <c r="H8" s="2" t="s">
        <v>113</v>
      </c>
      <c r="I8" s="11">
        <v>1.6</v>
      </c>
      <c r="J8" s="2" t="s">
        <v>114</v>
      </c>
      <c r="N8" s="7">
        <f t="shared" si="0"/>
        <v>24</v>
      </c>
      <c r="O8" t="str">
        <f t="shared" si="1"/>
        <v>105</v>
      </c>
      <c r="P8" t="str">
        <f t="shared" si="2"/>
        <v>111</v>
      </c>
      <c r="Q8" t="str">
        <f t="shared" si="3"/>
        <v xml:space="preserve">29.3 </v>
      </c>
      <c r="R8" t="str">
        <f t="shared" si="4"/>
        <v xml:space="preserve"> 34.4</v>
      </c>
      <c r="S8" s="8">
        <f t="shared" si="5"/>
        <v>0.4</v>
      </c>
      <c r="T8" s="8">
        <f t="shared" si="6"/>
        <v>1.6</v>
      </c>
      <c r="U8" t="str">
        <f t="shared" si="7"/>
        <v>55.5</v>
      </c>
      <c r="V8" t="str">
        <f t="shared" si="8"/>
        <v>57.7</v>
      </c>
      <c r="W8" t="str">
        <f>RIGHT('HyLine Brown'!$F8,4)</f>
        <v>1.90</v>
      </c>
      <c r="X8" t="str">
        <f>RIGHT('HyLine Brown'!$H8,3)</f>
        <v>222</v>
      </c>
      <c r="Y8" t="str">
        <f t="shared" si="9"/>
        <v>222</v>
      </c>
    </row>
    <row r="9" spans="1:25" ht="15" x14ac:dyDescent="0.4">
      <c r="A9" s="1">
        <v>25</v>
      </c>
      <c r="B9" s="2" t="s">
        <v>21</v>
      </c>
      <c r="C9" s="2" t="s">
        <v>22</v>
      </c>
      <c r="D9" s="2" t="s">
        <v>23</v>
      </c>
      <c r="E9" s="3">
        <v>0.4</v>
      </c>
      <c r="F9" s="2" t="s">
        <v>115</v>
      </c>
      <c r="G9" s="2" t="s">
        <v>411</v>
      </c>
      <c r="H9" s="2" t="s">
        <v>402</v>
      </c>
      <c r="I9" s="10">
        <v>2</v>
      </c>
      <c r="J9" s="2" t="s">
        <v>118</v>
      </c>
      <c r="N9" s="7">
        <f t="shared" si="0"/>
        <v>25</v>
      </c>
      <c r="O9" t="str">
        <f t="shared" si="1"/>
        <v>106</v>
      </c>
      <c r="P9" t="str">
        <f t="shared" si="2"/>
        <v>112</v>
      </c>
      <c r="Q9" t="str">
        <f t="shared" si="3"/>
        <v xml:space="preserve">35.8 </v>
      </c>
      <c r="R9" t="str">
        <f t="shared" si="4"/>
        <v xml:space="preserve"> 41.0</v>
      </c>
      <c r="S9" s="8">
        <f t="shared" si="5"/>
        <v>0.4</v>
      </c>
      <c r="T9" s="8">
        <f t="shared" si="6"/>
        <v>2</v>
      </c>
      <c r="U9" t="str">
        <f t="shared" si="7"/>
        <v>56.6</v>
      </c>
      <c r="V9" t="str">
        <f t="shared" si="8"/>
        <v>59.0</v>
      </c>
      <c r="W9" t="str">
        <f>RIGHT('HyLine Brown'!$F9,4)</f>
        <v>1.91</v>
      </c>
      <c r="X9" t="str">
        <f>RIGHT('HyLine Brown'!$H9,3)</f>
        <v>224</v>
      </c>
      <c r="Y9" t="str">
        <f t="shared" si="9"/>
        <v>224</v>
      </c>
    </row>
    <row r="10" spans="1:25" ht="15" x14ac:dyDescent="0.4">
      <c r="A10" s="1">
        <v>26</v>
      </c>
      <c r="B10" s="2" t="s">
        <v>24</v>
      </c>
      <c r="C10" s="2" t="s">
        <v>25</v>
      </c>
      <c r="D10" s="2" t="s">
        <v>26</v>
      </c>
      <c r="E10" s="3">
        <v>0.5</v>
      </c>
      <c r="F10" s="2" t="s">
        <v>119</v>
      </c>
      <c r="G10" s="2" t="s">
        <v>120</v>
      </c>
      <c r="H10" s="2" t="s">
        <v>121</v>
      </c>
      <c r="I10" s="11">
        <v>2.2999999999999998</v>
      </c>
      <c r="J10" s="2" t="s">
        <v>122</v>
      </c>
      <c r="N10" s="7">
        <f t="shared" si="0"/>
        <v>26</v>
      </c>
      <c r="O10" t="str">
        <f t="shared" si="1"/>
        <v>107</v>
      </c>
      <c r="P10" t="str">
        <f t="shared" si="2"/>
        <v>113</v>
      </c>
      <c r="Q10" t="str">
        <f t="shared" si="3"/>
        <v xml:space="preserve">42.4 </v>
      </c>
      <c r="R10" t="str">
        <f t="shared" si="4"/>
        <v xml:space="preserve"> 47.7</v>
      </c>
      <c r="S10" s="8">
        <f t="shared" si="5"/>
        <v>0.5</v>
      </c>
      <c r="T10" s="8">
        <f t="shared" si="6"/>
        <v>2.2999999999999998</v>
      </c>
      <c r="U10" t="str">
        <f t="shared" si="7"/>
        <v>57.3</v>
      </c>
      <c r="V10" t="str">
        <f t="shared" si="8"/>
        <v>59.7</v>
      </c>
      <c r="W10" t="str">
        <f>RIGHT('HyLine Brown'!$F10,4)</f>
        <v>1.92</v>
      </c>
      <c r="X10" t="str">
        <f>RIGHT('HyLine Brown'!$H10,3)</f>
        <v>226</v>
      </c>
      <c r="Y10" t="str">
        <f t="shared" si="9"/>
        <v>226</v>
      </c>
    </row>
    <row r="11" spans="1:25" ht="15" x14ac:dyDescent="0.4">
      <c r="A11" s="1">
        <v>27</v>
      </c>
      <c r="B11" s="2" t="s">
        <v>27</v>
      </c>
      <c r="C11" s="2" t="s">
        <v>28</v>
      </c>
      <c r="D11" s="2" t="s">
        <v>29</v>
      </c>
      <c r="E11" s="3">
        <v>0.6</v>
      </c>
      <c r="F11" s="2" t="s">
        <v>123</v>
      </c>
      <c r="G11" s="2" t="s">
        <v>124</v>
      </c>
      <c r="H11" s="2" t="s">
        <v>121</v>
      </c>
      <c r="I11" s="11">
        <v>2.7</v>
      </c>
      <c r="J11" s="2" t="s">
        <v>126</v>
      </c>
      <c r="N11" s="7">
        <f t="shared" si="0"/>
        <v>27</v>
      </c>
      <c r="O11" t="str">
        <f t="shared" si="1"/>
        <v>107</v>
      </c>
      <c r="P11" t="str">
        <f t="shared" si="2"/>
        <v>113</v>
      </c>
      <c r="Q11" t="str">
        <f t="shared" si="3"/>
        <v xml:space="preserve">49.1 </v>
      </c>
      <c r="R11" t="str">
        <f t="shared" si="4"/>
        <v xml:space="preserve"> 54.5</v>
      </c>
      <c r="S11" s="8">
        <f t="shared" si="5"/>
        <v>0.6</v>
      </c>
      <c r="T11" s="8">
        <f t="shared" si="6"/>
        <v>2.7</v>
      </c>
      <c r="U11" t="str">
        <f t="shared" si="7"/>
        <v>58.4</v>
      </c>
      <c r="V11" t="str">
        <f t="shared" si="8"/>
        <v>60.8</v>
      </c>
      <c r="W11" t="str">
        <f>RIGHT('HyLine Brown'!$F11,4)</f>
        <v>1.94</v>
      </c>
      <c r="X11" t="str">
        <f>RIGHT('HyLine Brown'!$H11,3)</f>
        <v>226</v>
      </c>
      <c r="Y11" t="str">
        <f t="shared" si="9"/>
        <v>226</v>
      </c>
    </row>
    <row r="12" spans="1:25" ht="15" x14ac:dyDescent="0.4">
      <c r="A12" s="1">
        <v>28</v>
      </c>
      <c r="B12" s="2" t="s">
        <v>30</v>
      </c>
      <c r="C12" s="2" t="s">
        <v>414</v>
      </c>
      <c r="D12" s="2" t="s">
        <v>32</v>
      </c>
      <c r="E12" s="3">
        <v>0.6</v>
      </c>
      <c r="F12" s="2" t="s">
        <v>127</v>
      </c>
      <c r="G12" s="2" t="s">
        <v>124</v>
      </c>
      <c r="H12" s="2" t="s">
        <v>121</v>
      </c>
      <c r="I12" s="11">
        <v>3.1</v>
      </c>
      <c r="J12" s="2" t="s">
        <v>130</v>
      </c>
      <c r="N12" s="7">
        <f t="shared" si="0"/>
        <v>28</v>
      </c>
      <c r="O12" t="str">
        <f t="shared" si="1"/>
        <v>107</v>
      </c>
      <c r="P12" t="str">
        <f t="shared" si="2"/>
        <v>113</v>
      </c>
      <c r="Q12" t="str">
        <f t="shared" si="3"/>
        <v xml:space="preserve">55.7 </v>
      </c>
      <c r="R12" t="str">
        <f t="shared" si="4"/>
        <v xml:space="preserve"> 61.2</v>
      </c>
      <c r="S12" s="8">
        <f t="shared" si="5"/>
        <v>0.6</v>
      </c>
      <c r="T12" s="8">
        <f t="shared" si="6"/>
        <v>3.1</v>
      </c>
      <c r="U12" t="str">
        <f t="shared" si="7"/>
        <v>59.0</v>
      </c>
      <c r="V12" t="str">
        <f t="shared" si="8"/>
        <v>61.4</v>
      </c>
      <c r="W12" t="str">
        <f>RIGHT('HyLine Brown'!$F12,4)</f>
        <v>1.95</v>
      </c>
      <c r="X12" t="str">
        <f>RIGHT('HyLine Brown'!$H12,3)</f>
        <v>226</v>
      </c>
      <c r="Y12" t="str">
        <f t="shared" si="9"/>
        <v>226</v>
      </c>
    </row>
    <row r="13" spans="1:25" ht="15" x14ac:dyDescent="0.4">
      <c r="A13" s="1">
        <v>29</v>
      </c>
      <c r="B13" s="2" t="s">
        <v>27</v>
      </c>
      <c r="C13" s="2" t="s">
        <v>415</v>
      </c>
      <c r="D13" s="2" t="s">
        <v>35</v>
      </c>
      <c r="E13" s="3">
        <v>0.7</v>
      </c>
      <c r="F13" s="2" t="s">
        <v>131</v>
      </c>
      <c r="G13" s="2" t="s">
        <v>401</v>
      </c>
      <c r="H13" s="2" t="s">
        <v>121</v>
      </c>
      <c r="I13" s="11">
        <v>3.5</v>
      </c>
      <c r="J13" s="2" t="s">
        <v>134</v>
      </c>
      <c r="N13" s="7">
        <f t="shared" si="0"/>
        <v>29</v>
      </c>
      <c r="O13" t="str">
        <f t="shared" si="1"/>
        <v>107</v>
      </c>
      <c r="P13" t="str">
        <f t="shared" si="2"/>
        <v>113</v>
      </c>
      <c r="Q13" t="str">
        <f t="shared" si="3"/>
        <v xml:space="preserve">62.4 </v>
      </c>
      <c r="R13" t="str">
        <f t="shared" si="4"/>
        <v>- 679</v>
      </c>
      <c r="S13" s="8">
        <f t="shared" si="5"/>
        <v>0.7</v>
      </c>
      <c r="T13" s="8">
        <f t="shared" si="6"/>
        <v>3.5</v>
      </c>
      <c r="U13" t="str">
        <f t="shared" si="7"/>
        <v>59.3</v>
      </c>
      <c r="V13" t="str">
        <f t="shared" si="8"/>
        <v>61.7</v>
      </c>
      <c r="W13" t="str">
        <f>RIGHT('HyLine Brown'!$F13,4)</f>
        <v>1.96</v>
      </c>
      <c r="X13" t="str">
        <f>RIGHT('HyLine Brown'!$H13,3)</f>
        <v>226</v>
      </c>
      <c r="Y13" t="str">
        <f t="shared" si="9"/>
        <v>226</v>
      </c>
    </row>
    <row r="14" spans="1:25" ht="15" x14ac:dyDescent="0.4">
      <c r="A14" s="1">
        <v>30</v>
      </c>
      <c r="B14" s="2" t="s">
        <v>24</v>
      </c>
      <c r="C14" s="2" t="s">
        <v>37</v>
      </c>
      <c r="D14" s="2" t="s">
        <v>38</v>
      </c>
      <c r="E14" s="3">
        <v>0.7</v>
      </c>
      <c r="F14" s="2" t="s">
        <v>131</v>
      </c>
      <c r="G14" s="2" t="s">
        <v>120</v>
      </c>
      <c r="H14" s="2" t="s">
        <v>406</v>
      </c>
      <c r="I14" s="11">
        <v>3.9</v>
      </c>
      <c r="J14" s="2" t="s">
        <v>138</v>
      </c>
      <c r="N14" s="7">
        <f t="shared" si="0"/>
        <v>30</v>
      </c>
      <c r="O14" t="str">
        <f t="shared" si="1"/>
        <v>107</v>
      </c>
      <c r="P14" t="str">
        <f t="shared" si="2"/>
        <v>113</v>
      </c>
      <c r="Q14" t="str">
        <f t="shared" si="3"/>
        <v xml:space="preserve">69.0 </v>
      </c>
      <c r="R14" t="str">
        <f t="shared" si="4"/>
        <v xml:space="preserve"> 74.6</v>
      </c>
      <c r="S14" s="8">
        <f t="shared" si="5"/>
        <v>0.7</v>
      </c>
      <c r="T14" s="8">
        <f t="shared" si="6"/>
        <v>3.9</v>
      </c>
      <c r="U14" t="str">
        <f t="shared" si="7"/>
        <v>59.7</v>
      </c>
      <c r="V14" t="str">
        <f t="shared" si="8"/>
        <v>62.1</v>
      </c>
      <c r="W14" t="str">
        <f>RIGHT('HyLine Brown'!$F14,4)</f>
        <v>1.96</v>
      </c>
      <c r="X14" t="str">
        <f>RIGHT('HyLine Brown'!$H14,3)</f>
        <v>226</v>
      </c>
      <c r="Y14" t="str">
        <f t="shared" si="9"/>
        <v>226</v>
      </c>
    </row>
    <row r="15" spans="1:25" ht="15" x14ac:dyDescent="0.4">
      <c r="A15" s="1">
        <v>31</v>
      </c>
      <c r="B15" s="2" t="s">
        <v>24</v>
      </c>
      <c r="C15" s="2" t="s">
        <v>40</v>
      </c>
      <c r="D15" s="2" t="s">
        <v>41</v>
      </c>
      <c r="E15" s="3">
        <v>0.8</v>
      </c>
      <c r="F15" s="2" t="s">
        <v>131</v>
      </c>
      <c r="G15" s="2" t="s">
        <v>140</v>
      </c>
      <c r="H15" s="2" t="s">
        <v>405</v>
      </c>
      <c r="I15" s="11">
        <v>4.3</v>
      </c>
      <c r="J15" s="2" t="s">
        <v>142</v>
      </c>
      <c r="N15" s="7">
        <f t="shared" si="0"/>
        <v>31</v>
      </c>
      <c r="O15" t="str">
        <f t="shared" si="1"/>
        <v>108</v>
      </c>
      <c r="P15" t="str">
        <f t="shared" si="2"/>
        <v>114</v>
      </c>
      <c r="Q15" t="str">
        <f t="shared" si="3"/>
        <v xml:space="preserve">75.5 </v>
      </c>
      <c r="R15" t="str">
        <f t="shared" si="4"/>
        <v xml:space="preserve"> 81.3</v>
      </c>
      <c r="S15" s="8">
        <f t="shared" si="5"/>
        <v>0.8</v>
      </c>
      <c r="T15" s="8">
        <f t="shared" si="6"/>
        <v>4.3</v>
      </c>
      <c r="U15" t="str">
        <f t="shared" si="7"/>
        <v>59.9</v>
      </c>
      <c r="V15" t="str">
        <f t="shared" si="8"/>
        <v>62.3</v>
      </c>
      <c r="W15" t="str">
        <f>RIGHT('HyLine Brown'!$F15,4)</f>
        <v>1.96</v>
      </c>
      <c r="X15" t="str">
        <f>RIGHT('HyLine Brown'!$H15,3)</f>
        <v>228</v>
      </c>
      <c r="Y15" t="str">
        <f t="shared" si="9"/>
        <v>228</v>
      </c>
    </row>
    <row r="16" spans="1:25" ht="15" x14ac:dyDescent="0.4">
      <c r="A16" s="1">
        <v>32</v>
      </c>
      <c r="B16" s="2" t="s">
        <v>42</v>
      </c>
      <c r="C16" s="2" t="s">
        <v>43</v>
      </c>
      <c r="D16" s="2" t="s">
        <v>44</v>
      </c>
      <c r="E16" s="3">
        <v>0.9</v>
      </c>
      <c r="F16" s="2" t="s">
        <v>143</v>
      </c>
      <c r="G16" s="2" t="s">
        <v>140</v>
      </c>
      <c r="H16" s="2" t="s">
        <v>145</v>
      </c>
      <c r="I16" s="11">
        <v>4.7</v>
      </c>
      <c r="J16" s="2" t="s">
        <v>146</v>
      </c>
      <c r="N16" s="7">
        <f t="shared" si="0"/>
        <v>32</v>
      </c>
      <c r="O16" t="str">
        <f t="shared" si="1"/>
        <v>108</v>
      </c>
      <c r="P16" t="str">
        <f t="shared" si="2"/>
        <v>114</v>
      </c>
      <c r="Q16" t="str">
        <f t="shared" si="3"/>
        <v xml:space="preserve">82.1 </v>
      </c>
      <c r="R16" t="str">
        <f t="shared" si="4"/>
        <v xml:space="preserve"> 88.0</v>
      </c>
      <c r="S16" s="8">
        <f t="shared" si="5"/>
        <v>0.9</v>
      </c>
      <c r="T16" s="8">
        <f t="shared" si="6"/>
        <v>4.7</v>
      </c>
      <c r="U16" t="str">
        <f t="shared" si="7"/>
        <v>60.1</v>
      </c>
      <c r="V16" t="str">
        <f t="shared" si="8"/>
        <v>62.5</v>
      </c>
      <c r="W16" t="str">
        <f>RIGHT('HyLine Brown'!$F16,4)</f>
        <v>1.97</v>
      </c>
      <c r="X16" t="str">
        <f>RIGHT('HyLine Brown'!$H16,3)</f>
        <v>228</v>
      </c>
      <c r="Y16" t="str">
        <f t="shared" si="9"/>
        <v>228</v>
      </c>
    </row>
    <row r="17" spans="1:25" ht="15" x14ac:dyDescent="0.4">
      <c r="A17" s="1">
        <v>33</v>
      </c>
      <c r="B17" s="2" t="s">
        <v>42</v>
      </c>
      <c r="C17" s="2" t="s">
        <v>46</v>
      </c>
      <c r="D17" s="2" t="s">
        <v>47</v>
      </c>
      <c r="E17" s="3">
        <v>0.9</v>
      </c>
      <c r="F17" s="2" t="s">
        <v>143</v>
      </c>
      <c r="G17" s="2" t="s">
        <v>140</v>
      </c>
      <c r="H17" s="2" t="s">
        <v>405</v>
      </c>
      <c r="I17" s="11">
        <v>5.0999999999999996</v>
      </c>
      <c r="J17" s="2" t="s">
        <v>150</v>
      </c>
      <c r="N17" s="7">
        <f t="shared" si="0"/>
        <v>33</v>
      </c>
      <c r="O17" t="str">
        <f t="shared" si="1"/>
        <v>108</v>
      </c>
      <c r="P17" t="str">
        <f t="shared" si="2"/>
        <v>114</v>
      </c>
      <c r="Q17" t="str">
        <f t="shared" si="3"/>
        <v xml:space="preserve">88.7 </v>
      </c>
      <c r="R17" t="str">
        <f t="shared" si="4"/>
        <v xml:space="preserve"> 94.6</v>
      </c>
      <c r="S17" s="8">
        <f t="shared" si="5"/>
        <v>0.9</v>
      </c>
      <c r="T17" s="8">
        <f t="shared" si="6"/>
        <v>5.0999999999999996</v>
      </c>
      <c r="U17" t="str">
        <f t="shared" si="7"/>
        <v>60.3</v>
      </c>
      <c r="V17" t="str">
        <f t="shared" si="8"/>
        <v>62.7</v>
      </c>
      <c r="W17" t="str">
        <f>RIGHT('HyLine Brown'!$F17,4)</f>
        <v>1.97</v>
      </c>
      <c r="X17" t="str">
        <f>RIGHT('HyLine Brown'!$H17,3)</f>
        <v>228</v>
      </c>
      <c r="Y17" t="str">
        <f t="shared" si="9"/>
        <v>228</v>
      </c>
    </row>
    <row r="18" spans="1:25" ht="15" x14ac:dyDescent="0.4">
      <c r="A18" s="1">
        <v>34</v>
      </c>
      <c r="B18" s="2" t="s">
        <v>42</v>
      </c>
      <c r="C18" s="2" t="s">
        <v>413</v>
      </c>
      <c r="D18" s="2" t="s">
        <v>50</v>
      </c>
      <c r="E18" s="3">
        <v>1</v>
      </c>
      <c r="F18" s="2" t="s">
        <v>143</v>
      </c>
      <c r="G18" s="2" t="s">
        <v>140</v>
      </c>
      <c r="H18" s="2" t="s">
        <v>141</v>
      </c>
      <c r="I18" s="11">
        <v>5.5</v>
      </c>
      <c r="J18" s="2" t="s">
        <v>154</v>
      </c>
      <c r="N18" s="7">
        <f t="shared" si="0"/>
        <v>34</v>
      </c>
      <c r="O18" t="str">
        <f t="shared" si="1"/>
        <v>108</v>
      </c>
      <c r="P18" t="str">
        <f t="shared" si="2"/>
        <v>114</v>
      </c>
      <c r="Q18" t="str">
        <f t="shared" si="3"/>
        <v xml:space="preserve">95.3 </v>
      </c>
      <c r="R18" t="str">
        <f t="shared" si="4"/>
        <v>101.3</v>
      </c>
      <c r="S18" s="8">
        <f t="shared" si="5"/>
        <v>1</v>
      </c>
      <c r="T18" s="8">
        <f t="shared" si="6"/>
        <v>5.5</v>
      </c>
      <c r="U18" t="str">
        <f t="shared" si="7"/>
        <v>60.5</v>
      </c>
      <c r="V18" t="str">
        <f t="shared" si="8"/>
        <v>62.9</v>
      </c>
      <c r="W18" t="str">
        <f>RIGHT('HyLine Brown'!$F18,4)</f>
        <v>1.97</v>
      </c>
      <c r="X18" t="str">
        <f>RIGHT('HyLine Brown'!$H18,3)</f>
        <v>228</v>
      </c>
      <c r="Y18" t="str">
        <f t="shared" si="9"/>
        <v>228</v>
      </c>
    </row>
    <row r="19" spans="1:25" ht="15" x14ac:dyDescent="0.4">
      <c r="A19" s="1">
        <v>35</v>
      </c>
      <c r="B19" s="2" t="s">
        <v>42</v>
      </c>
      <c r="C19" s="2" t="s">
        <v>52</v>
      </c>
      <c r="D19" s="2" t="s">
        <v>53</v>
      </c>
      <c r="E19" s="3">
        <v>1</v>
      </c>
      <c r="F19" s="2" t="s">
        <v>143</v>
      </c>
      <c r="G19" s="2" t="s">
        <v>140</v>
      </c>
      <c r="H19" s="2" t="s">
        <v>141</v>
      </c>
      <c r="I19" s="11">
        <v>5.9</v>
      </c>
      <c r="J19" s="2" t="s">
        <v>158</v>
      </c>
      <c r="N19" s="7">
        <f t="shared" si="0"/>
        <v>35</v>
      </c>
      <c r="O19" t="str">
        <f t="shared" si="1"/>
        <v>108</v>
      </c>
      <c r="P19" t="str">
        <f t="shared" si="2"/>
        <v>114</v>
      </c>
      <c r="Q19" t="str">
        <f t="shared" si="3"/>
        <v>101.9</v>
      </c>
      <c r="R19" t="str">
        <f t="shared" si="4"/>
        <v>107.9</v>
      </c>
      <c r="S19" s="8">
        <f t="shared" si="5"/>
        <v>1</v>
      </c>
      <c r="T19" s="8">
        <f t="shared" si="6"/>
        <v>5.9</v>
      </c>
      <c r="U19" t="str">
        <f t="shared" si="7"/>
        <v>60.6</v>
      </c>
      <c r="V19" t="str">
        <f t="shared" si="8"/>
        <v>63.0</v>
      </c>
      <c r="W19" t="str">
        <f>RIGHT('HyLine Brown'!$F19,4)</f>
        <v>1.97</v>
      </c>
      <c r="X19" t="str">
        <f>RIGHT('HyLine Brown'!$H19,3)</f>
        <v>228</v>
      </c>
      <c r="Y19" t="str">
        <f t="shared" si="9"/>
        <v>228</v>
      </c>
    </row>
    <row r="20" spans="1:25" ht="15" x14ac:dyDescent="0.4">
      <c r="A20" s="1">
        <v>36</v>
      </c>
      <c r="B20" s="2" t="s">
        <v>54</v>
      </c>
      <c r="C20" s="2" t="s">
        <v>55</v>
      </c>
      <c r="D20" s="2" t="s">
        <v>56</v>
      </c>
      <c r="E20" s="4">
        <v>1.1000000000000001</v>
      </c>
      <c r="F20" s="2" t="s">
        <v>159</v>
      </c>
      <c r="G20" s="2" t="s">
        <v>140</v>
      </c>
      <c r="H20" s="2" t="s">
        <v>141</v>
      </c>
      <c r="I20" s="11">
        <v>6.3</v>
      </c>
      <c r="J20" s="2" t="s">
        <v>162</v>
      </c>
      <c r="N20" s="7">
        <f t="shared" si="0"/>
        <v>36</v>
      </c>
      <c r="O20" t="str">
        <f t="shared" si="1"/>
        <v>108</v>
      </c>
      <c r="P20" t="str">
        <f t="shared" si="2"/>
        <v>114</v>
      </c>
      <c r="Q20" t="str">
        <f t="shared" si="3"/>
        <v>108.4</v>
      </c>
      <c r="R20" t="str">
        <f t="shared" si="4"/>
        <v>114.5</v>
      </c>
      <c r="S20" s="8">
        <f t="shared" si="5"/>
        <v>1.1000000000000001</v>
      </c>
      <c r="T20" s="8">
        <f t="shared" si="6"/>
        <v>6.3</v>
      </c>
      <c r="U20" t="str">
        <f t="shared" si="7"/>
        <v>60.7</v>
      </c>
      <c r="V20" t="str">
        <f t="shared" si="8"/>
        <v>63.1</v>
      </c>
      <c r="W20" t="str">
        <f>RIGHT('HyLine Brown'!$F20,4)</f>
        <v>1.98</v>
      </c>
      <c r="X20" t="str">
        <f>RIGHT('HyLine Brown'!$H20,3)</f>
        <v>228</v>
      </c>
      <c r="Y20" t="str">
        <f t="shared" si="9"/>
        <v>228</v>
      </c>
    </row>
    <row r="21" spans="1:25" ht="15" x14ac:dyDescent="0.4">
      <c r="A21" s="1">
        <v>37</v>
      </c>
      <c r="B21" s="2" t="s">
        <v>407</v>
      </c>
      <c r="C21" s="2" t="s">
        <v>58</v>
      </c>
      <c r="D21" s="2" t="s">
        <v>59</v>
      </c>
      <c r="E21" s="4">
        <v>1.2</v>
      </c>
      <c r="F21" s="2" t="s">
        <v>159</v>
      </c>
      <c r="G21" s="2" t="s">
        <v>140</v>
      </c>
      <c r="H21" s="2" t="s">
        <v>145</v>
      </c>
      <c r="I21" s="11">
        <v>6.7</v>
      </c>
      <c r="J21" s="2" t="s">
        <v>166</v>
      </c>
      <c r="N21" s="7">
        <f t="shared" si="0"/>
        <v>37</v>
      </c>
      <c r="O21" t="str">
        <f t="shared" si="1"/>
        <v>108</v>
      </c>
      <c r="P21" t="str">
        <f t="shared" si="2"/>
        <v>114</v>
      </c>
      <c r="Q21" t="str">
        <f t="shared" si="3"/>
        <v>114.9</v>
      </c>
      <c r="R21" t="str">
        <f t="shared" si="4"/>
        <v>121.1</v>
      </c>
      <c r="S21" s="8">
        <f t="shared" si="5"/>
        <v>1.2</v>
      </c>
      <c r="T21" s="8">
        <f t="shared" si="6"/>
        <v>6.7</v>
      </c>
      <c r="U21" t="str">
        <f t="shared" si="7"/>
        <v>60.8</v>
      </c>
      <c r="V21" t="str">
        <f t="shared" si="8"/>
        <v>63.2</v>
      </c>
      <c r="W21" t="str">
        <f>RIGHT('HyLine Brown'!$F21,4)</f>
        <v>1.98</v>
      </c>
      <c r="X21" t="str">
        <f>RIGHT('HyLine Brown'!$H21,3)</f>
        <v>228</v>
      </c>
      <c r="Y21" t="str">
        <f t="shared" si="9"/>
        <v>228</v>
      </c>
    </row>
    <row r="22" spans="1:25" ht="15" x14ac:dyDescent="0.4">
      <c r="A22" s="1">
        <v>38</v>
      </c>
      <c r="B22" s="2" t="s">
        <v>407</v>
      </c>
      <c r="C22" s="2" t="s">
        <v>61</v>
      </c>
      <c r="D22" s="2" t="s">
        <v>62</v>
      </c>
      <c r="E22" s="4">
        <v>1.2</v>
      </c>
      <c r="F22" s="2" t="s">
        <v>159</v>
      </c>
      <c r="G22" s="2" t="s">
        <v>140</v>
      </c>
      <c r="H22" s="2" t="s">
        <v>141</v>
      </c>
      <c r="I22" s="11">
        <v>7.1</v>
      </c>
      <c r="J22" s="2" t="s">
        <v>170</v>
      </c>
      <c r="N22" s="7">
        <f t="shared" si="0"/>
        <v>38</v>
      </c>
      <c r="O22" t="str">
        <f t="shared" si="1"/>
        <v>108</v>
      </c>
      <c r="P22" t="str">
        <f t="shared" si="2"/>
        <v>114</v>
      </c>
      <c r="Q22" t="str">
        <f t="shared" si="3"/>
        <v>121.4</v>
      </c>
      <c r="R22" t="str">
        <f t="shared" si="4"/>
        <v>127.7</v>
      </c>
      <c r="S22" s="8">
        <f t="shared" si="5"/>
        <v>1.2</v>
      </c>
      <c r="T22" s="8">
        <f t="shared" si="6"/>
        <v>7.1</v>
      </c>
      <c r="U22" t="str">
        <f t="shared" si="7"/>
        <v>60.9</v>
      </c>
      <c r="V22" t="str">
        <f t="shared" si="8"/>
        <v>63.3</v>
      </c>
      <c r="W22" t="str">
        <f>RIGHT('HyLine Brown'!$F22,4)</f>
        <v>1.98</v>
      </c>
      <c r="X22" t="str">
        <f>RIGHT('HyLine Brown'!$H22,3)</f>
        <v>228</v>
      </c>
      <c r="Y22" t="str">
        <f t="shared" si="9"/>
        <v>228</v>
      </c>
    </row>
    <row r="23" spans="1:25" ht="15" x14ac:dyDescent="0.4">
      <c r="A23" s="1">
        <v>39</v>
      </c>
      <c r="B23" s="2" t="s">
        <v>63</v>
      </c>
      <c r="C23" s="2" t="s">
        <v>64</v>
      </c>
      <c r="D23" s="2" t="s">
        <v>65</v>
      </c>
      <c r="E23" s="4">
        <v>1.3</v>
      </c>
      <c r="F23" s="2" t="s">
        <v>171</v>
      </c>
      <c r="G23" s="2" t="s">
        <v>412</v>
      </c>
      <c r="H23" s="2" t="s">
        <v>405</v>
      </c>
      <c r="I23" s="11">
        <v>7.5</v>
      </c>
      <c r="J23" s="2" t="s">
        <v>174</v>
      </c>
      <c r="N23" s="7">
        <f t="shared" si="0"/>
        <v>39</v>
      </c>
      <c r="O23" t="str">
        <f t="shared" si="1"/>
        <v>108</v>
      </c>
      <c r="P23" t="str">
        <f t="shared" si="2"/>
        <v>114</v>
      </c>
      <c r="Q23" t="str">
        <f t="shared" si="3"/>
        <v>127.8</v>
      </c>
      <c r="R23" t="str">
        <f t="shared" si="4"/>
        <v>134.2</v>
      </c>
      <c r="S23" s="8">
        <f t="shared" si="5"/>
        <v>1.3</v>
      </c>
      <c r="T23" s="8">
        <f t="shared" si="6"/>
        <v>7.5</v>
      </c>
      <c r="U23" t="str">
        <f t="shared" si="7"/>
        <v>61.0</v>
      </c>
      <c r="V23" t="str">
        <f t="shared" si="8"/>
        <v>63.4</v>
      </c>
      <c r="W23" t="str">
        <f>RIGHT('HyLine Brown'!$F23,4)</f>
        <v>1.99</v>
      </c>
      <c r="X23" t="str">
        <f>RIGHT('HyLine Brown'!$H23,3)</f>
        <v>228</v>
      </c>
      <c r="Y23" t="str">
        <f t="shared" si="9"/>
        <v>228</v>
      </c>
    </row>
    <row r="24" spans="1:25" ht="15" x14ac:dyDescent="0.4">
      <c r="A24" s="1">
        <v>40</v>
      </c>
      <c r="B24" s="2" t="s">
        <v>63</v>
      </c>
      <c r="C24" s="2" t="s">
        <v>67</v>
      </c>
      <c r="D24" s="2" t="s">
        <v>68</v>
      </c>
      <c r="E24" s="4">
        <v>1.4</v>
      </c>
      <c r="F24" s="2" t="s">
        <v>171</v>
      </c>
      <c r="G24" s="2" t="s">
        <v>140</v>
      </c>
      <c r="H24" s="2" t="s">
        <v>145</v>
      </c>
      <c r="I24" s="11">
        <v>7.9</v>
      </c>
      <c r="J24" s="2" t="s">
        <v>178</v>
      </c>
      <c r="N24" s="7">
        <f t="shared" si="0"/>
        <v>40</v>
      </c>
      <c r="O24" t="str">
        <f t="shared" si="1"/>
        <v>108</v>
      </c>
      <c r="P24" t="str">
        <f t="shared" si="2"/>
        <v>114</v>
      </c>
      <c r="Q24" t="str">
        <f t="shared" si="3"/>
        <v>134.3</v>
      </c>
      <c r="R24" t="str">
        <f t="shared" si="4"/>
        <v>140.7</v>
      </c>
      <c r="S24" s="8">
        <f t="shared" si="5"/>
        <v>1.4</v>
      </c>
      <c r="T24" s="8">
        <f t="shared" si="6"/>
        <v>7.9</v>
      </c>
      <c r="U24" t="str">
        <f t="shared" si="7"/>
        <v>61.1</v>
      </c>
      <c r="V24" t="str">
        <f t="shared" si="8"/>
        <v>63.5</v>
      </c>
      <c r="W24" t="str">
        <f>RIGHT('HyLine Brown'!$F24,4)</f>
        <v>1.99</v>
      </c>
      <c r="X24" t="str">
        <f>RIGHT('HyLine Brown'!$H24,3)</f>
        <v>228</v>
      </c>
      <c r="Y24" t="str">
        <f t="shared" si="9"/>
        <v>228</v>
      </c>
    </row>
    <row r="25" spans="1:25" ht="15" x14ac:dyDescent="0.4">
      <c r="A25" s="1">
        <v>41</v>
      </c>
      <c r="B25" s="2" t="s">
        <v>69</v>
      </c>
      <c r="C25" s="2" t="s">
        <v>70</v>
      </c>
      <c r="D25" s="2" t="s">
        <v>71</v>
      </c>
      <c r="E25" s="4">
        <v>1.4</v>
      </c>
      <c r="F25" s="2" t="s">
        <v>171</v>
      </c>
      <c r="G25" s="2" t="s">
        <v>412</v>
      </c>
      <c r="H25" s="2" t="s">
        <v>405</v>
      </c>
      <c r="I25" s="11">
        <v>8.3000000000000007</v>
      </c>
      <c r="J25" s="2" t="s">
        <v>182</v>
      </c>
      <c r="N25" s="7">
        <f t="shared" si="0"/>
        <v>41</v>
      </c>
      <c r="O25" t="str">
        <f t="shared" si="1"/>
        <v>108</v>
      </c>
      <c r="P25" t="str">
        <f t="shared" si="2"/>
        <v>114</v>
      </c>
      <c r="Q25" t="str">
        <f t="shared" si="3"/>
        <v>140.6</v>
      </c>
      <c r="R25" t="str">
        <f t="shared" si="4"/>
        <v>147.2</v>
      </c>
      <c r="S25" s="8">
        <f t="shared" si="5"/>
        <v>1.4</v>
      </c>
      <c r="T25" s="8">
        <f t="shared" si="6"/>
        <v>8.3000000000000007</v>
      </c>
      <c r="U25" t="str">
        <f t="shared" si="7"/>
        <v>61.2</v>
      </c>
      <c r="V25" t="str">
        <f t="shared" si="8"/>
        <v>63.6</v>
      </c>
      <c r="W25" t="str">
        <f>RIGHT('HyLine Brown'!$F25,4)</f>
        <v>1.99</v>
      </c>
      <c r="X25" t="str">
        <f>RIGHT('HyLine Brown'!$H25,3)</f>
        <v>228</v>
      </c>
      <c r="Y25" t="str">
        <f t="shared" si="9"/>
        <v>228</v>
      </c>
    </row>
    <row r="26" spans="1:25" ht="15" x14ac:dyDescent="0.4">
      <c r="A26" s="1">
        <v>42</v>
      </c>
      <c r="B26" s="2" t="s">
        <v>72</v>
      </c>
      <c r="C26" s="2" t="s">
        <v>73</v>
      </c>
      <c r="D26" s="2" t="s">
        <v>74</v>
      </c>
      <c r="E26" s="4">
        <v>1.5</v>
      </c>
      <c r="F26" s="2" t="s">
        <v>183</v>
      </c>
      <c r="G26" s="2" t="s">
        <v>140</v>
      </c>
      <c r="H26" s="2" t="s">
        <v>405</v>
      </c>
      <c r="I26" s="11">
        <v>8.6999999999999993</v>
      </c>
      <c r="J26" s="2" t="s">
        <v>186</v>
      </c>
      <c r="N26" s="7">
        <f t="shared" si="0"/>
        <v>42</v>
      </c>
      <c r="O26" t="str">
        <f t="shared" si="1"/>
        <v>108</v>
      </c>
      <c r="P26" t="str">
        <f t="shared" si="2"/>
        <v>114</v>
      </c>
      <c r="Q26" t="str">
        <f t="shared" si="3"/>
        <v>147.0</v>
      </c>
      <c r="R26" t="str">
        <f t="shared" si="4"/>
        <v>153.7</v>
      </c>
      <c r="S26" s="8">
        <f t="shared" si="5"/>
        <v>1.5</v>
      </c>
      <c r="T26" s="8">
        <f t="shared" si="6"/>
        <v>8.6999999999999993</v>
      </c>
      <c r="U26" t="str">
        <f t="shared" si="7"/>
        <v>61.3</v>
      </c>
      <c r="V26" t="str">
        <f t="shared" si="8"/>
        <v>63.9</v>
      </c>
      <c r="W26" t="str">
        <f>RIGHT('HyLine Brown'!$F26,4)</f>
        <v>2.00</v>
      </c>
      <c r="X26" t="str">
        <f>RIGHT('HyLine Brown'!$H26,3)</f>
        <v>228</v>
      </c>
      <c r="Y26" t="str">
        <f t="shared" si="9"/>
        <v>228</v>
      </c>
    </row>
    <row r="27" spans="1:25" ht="15" x14ac:dyDescent="0.4">
      <c r="A27" s="1">
        <v>43</v>
      </c>
      <c r="B27" s="2" t="s">
        <v>408</v>
      </c>
      <c r="C27" s="2" t="s">
        <v>76</v>
      </c>
      <c r="D27" s="2" t="s">
        <v>77</v>
      </c>
      <c r="E27" s="4">
        <v>1.6</v>
      </c>
      <c r="F27" s="2" t="s">
        <v>183</v>
      </c>
      <c r="G27" s="2" t="s">
        <v>140</v>
      </c>
      <c r="H27" s="2" t="s">
        <v>145</v>
      </c>
      <c r="I27" s="11">
        <v>9.1</v>
      </c>
      <c r="J27" s="2" t="s">
        <v>190</v>
      </c>
      <c r="N27" s="7">
        <f t="shared" si="0"/>
        <v>43</v>
      </c>
      <c r="O27" t="str">
        <f t="shared" si="1"/>
        <v>108</v>
      </c>
      <c r="P27" t="str">
        <f t="shared" si="2"/>
        <v>114</v>
      </c>
      <c r="Q27" t="str">
        <f t="shared" si="3"/>
        <v>153.3</v>
      </c>
      <c r="R27" t="str">
        <f t="shared" si="4"/>
        <v>160.1</v>
      </c>
      <c r="S27" s="8">
        <f t="shared" si="5"/>
        <v>1.6</v>
      </c>
      <c r="T27" s="8">
        <f t="shared" si="6"/>
        <v>9.1</v>
      </c>
      <c r="U27" t="str">
        <f t="shared" si="7"/>
        <v>61.5</v>
      </c>
      <c r="V27" t="str">
        <f t="shared" si="8"/>
        <v>64.1</v>
      </c>
      <c r="W27" t="str">
        <f>RIGHT('HyLine Brown'!$F27,4)</f>
        <v>2.00</v>
      </c>
      <c r="X27" t="str">
        <f>RIGHT('HyLine Brown'!$H27,3)</f>
        <v>228</v>
      </c>
      <c r="Y27" t="str">
        <f t="shared" si="9"/>
        <v>228</v>
      </c>
    </row>
    <row r="28" spans="1:25" ht="15" x14ac:dyDescent="0.4">
      <c r="A28" s="1">
        <v>44</v>
      </c>
      <c r="B28" s="2" t="s">
        <v>78</v>
      </c>
      <c r="C28" s="2" t="s">
        <v>79</v>
      </c>
      <c r="D28" s="2" t="s">
        <v>80</v>
      </c>
      <c r="E28" s="4">
        <v>1.6</v>
      </c>
      <c r="F28" s="2" t="s">
        <v>183</v>
      </c>
      <c r="G28" s="2" t="s">
        <v>140</v>
      </c>
      <c r="H28" s="2" t="s">
        <v>145</v>
      </c>
      <c r="I28" s="11">
        <v>9.5</v>
      </c>
      <c r="J28" s="2" t="s">
        <v>194</v>
      </c>
      <c r="N28" s="7">
        <f t="shared" si="0"/>
        <v>44</v>
      </c>
      <c r="O28" t="str">
        <f t="shared" si="1"/>
        <v>108</v>
      </c>
      <c r="P28" t="str">
        <f t="shared" si="2"/>
        <v>114</v>
      </c>
      <c r="Q28" t="str">
        <f t="shared" si="3"/>
        <v>159.6</v>
      </c>
      <c r="R28" t="str">
        <f t="shared" si="4"/>
        <v>166.5</v>
      </c>
      <c r="S28" s="8">
        <f t="shared" si="5"/>
        <v>1.6</v>
      </c>
      <c r="T28" s="8">
        <f t="shared" si="6"/>
        <v>9.5</v>
      </c>
      <c r="U28" t="str">
        <f t="shared" si="7"/>
        <v>61.6</v>
      </c>
      <c r="V28" t="str">
        <f t="shared" si="8"/>
        <v>64.2</v>
      </c>
      <c r="W28" t="str">
        <f>RIGHT('HyLine Brown'!$F28,4)</f>
        <v>2.00</v>
      </c>
      <c r="X28" t="str">
        <f>RIGHT('HyLine Brown'!$H28,3)</f>
        <v>228</v>
      </c>
      <c r="Y28" t="str">
        <f t="shared" si="9"/>
        <v>228</v>
      </c>
    </row>
    <row r="29" spans="1:25" ht="15" x14ac:dyDescent="0.4">
      <c r="A29" s="1">
        <v>45</v>
      </c>
      <c r="B29" s="2" t="s">
        <v>81</v>
      </c>
      <c r="C29" s="2" t="s">
        <v>82</v>
      </c>
      <c r="D29" s="2" t="s">
        <v>83</v>
      </c>
      <c r="E29" s="4">
        <v>1.7</v>
      </c>
      <c r="F29" s="2" t="s">
        <v>195</v>
      </c>
      <c r="G29" s="2" t="s">
        <v>124</v>
      </c>
      <c r="H29" s="2" t="s">
        <v>406</v>
      </c>
      <c r="I29" s="11">
        <v>9.9</v>
      </c>
      <c r="J29" s="2" t="s">
        <v>198</v>
      </c>
      <c r="N29" s="7">
        <f t="shared" si="0"/>
        <v>45</v>
      </c>
      <c r="O29" t="str">
        <f t="shared" si="1"/>
        <v>107</v>
      </c>
      <c r="P29" t="str">
        <f t="shared" si="2"/>
        <v>113</v>
      </c>
      <c r="Q29" t="str">
        <f t="shared" si="3"/>
        <v>165.8</v>
      </c>
      <c r="R29" t="str">
        <f t="shared" si="4"/>
        <v>172.9</v>
      </c>
      <c r="S29" s="8">
        <f t="shared" si="5"/>
        <v>1.7</v>
      </c>
      <c r="T29" s="8">
        <f t="shared" si="6"/>
        <v>9.9</v>
      </c>
      <c r="U29" t="str">
        <f t="shared" si="7"/>
        <v>61.6</v>
      </c>
      <c r="V29" t="str">
        <f t="shared" si="8"/>
        <v>64.2</v>
      </c>
      <c r="W29" t="str">
        <f>RIGHT('HyLine Brown'!$F29,4)</f>
        <v>2.01</v>
      </c>
      <c r="X29" t="str">
        <f>RIGHT('HyLine Brown'!$H29,3)</f>
        <v>226</v>
      </c>
      <c r="Y29" t="str">
        <f t="shared" si="9"/>
        <v>226</v>
      </c>
    </row>
    <row r="30" spans="1:25" ht="15" x14ac:dyDescent="0.4">
      <c r="A30" s="1">
        <v>46</v>
      </c>
      <c r="B30" s="2" t="s">
        <v>81</v>
      </c>
      <c r="C30" s="2" t="s">
        <v>85</v>
      </c>
      <c r="D30" s="2" t="s">
        <v>86</v>
      </c>
      <c r="E30" s="4">
        <v>1.8</v>
      </c>
      <c r="F30" s="2" t="s">
        <v>195</v>
      </c>
      <c r="G30" s="2" t="s">
        <v>120</v>
      </c>
      <c r="H30" s="2" t="s">
        <v>406</v>
      </c>
      <c r="I30" s="11">
        <v>10.3</v>
      </c>
      <c r="J30" s="2" t="s">
        <v>202</v>
      </c>
      <c r="N30" s="7">
        <f t="shared" si="0"/>
        <v>46</v>
      </c>
      <c r="O30" t="str">
        <f t="shared" si="1"/>
        <v>107</v>
      </c>
      <c r="P30" t="str">
        <f t="shared" si="2"/>
        <v>113</v>
      </c>
      <c r="Q30" t="str">
        <f t="shared" si="3"/>
        <v>172.1</v>
      </c>
      <c r="R30" t="str">
        <f t="shared" si="4"/>
        <v>179.3</v>
      </c>
      <c r="S30" s="8">
        <f t="shared" si="5"/>
        <v>1.8</v>
      </c>
      <c r="T30" s="8">
        <f t="shared" si="6"/>
        <v>10.3</v>
      </c>
      <c r="U30" t="str">
        <f t="shared" si="7"/>
        <v>61.7</v>
      </c>
      <c r="V30" t="str">
        <f t="shared" si="8"/>
        <v>64.3</v>
      </c>
      <c r="W30" t="str">
        <f>RIGHT('HyLine Brown'!$F30,4)</f>
        <v>2.01</v>
      </c>
      <c r="X30" t="str">
        <f>RIGHT('HyLine Brown'!$H30,3)</f>
        <v>226</v>
      </c>
      <c r="Y30" t="str">
        <f t="shared" si="9"/>
        <v>226</v>
      </c>
    </row>
    <row r="31" spans="1:25" ht="15" x14ac:dyDescent="0.4">
      <c r="A31" s="1">
        <v>47</v>
      </c>
      <c r="B31" s="2" t="s">
        <v>222</v>
      </c>
      <c r="C31" s="2" t="s">
        <v>418</v>
      </c>
      <c r="D31" s="2" t="s">
        <v>224</v>
      </c>
      <c r="E31" s="4">
        <v>1.9</v>
      </c>
      <c r="F31" s="2" t="s">
        <v>195</v>
      </c>
      <c r="G31" s="2" t="s">
        <v>124</v>
      </c>
      <c r="H31" s="2" t="s">
        <v>121</v>
      </c>
      <c r="I31" s="11">
        <v>10.6</v>
      </c>
      <c r="J31" s="2" t="s">
        <v>225</v>
      </c>
      <c r="N31" s="7">
        <f t="shared" si="0"/>
        <v>47</v>
      </c>
      <c r="O31" t="str">
        <f t="shared" si="1"/>
        <v>107</v>
      </c>
      <c r="P31" t="str">
        <f t="shared" si="2"/>
        <v>113</v>
      </c>
      <c r="Q31" t="str">
        <f t="shared" si="3"/>
        <v>178.2</v>
      </c>
      <c r="R31" t="str">
        <f t="shared" si="4"/>
        <v>185.6</v>
      </c>
      <c r="S31" s="8">
        <f t="shared" si="5"/>
        <v>1.9</v>
      </c>
      <c r="T31" s="8">
        <f t="shared" si="6"/>
        <v>10.6</v>
      </c>
      <c r="U31" t="str">
        <f t="shared" si="7"/>
        <v>61.8</v>
      </c>
      <c r="V31" t="str">
        <f t="shared" si="8"/>
        <v>64.4</v>
      </c>
      <c r="W31" t="str">
        <f>RIGHT('HyLine Brown'!$F31,4)</f>
        <v>2.01</v>
      </c>
      <c r="X31" t="str">
        <f>RIGHT('HyLine Brown'!$H31,3)</f>
        <v>226</v>
      </c>
      <c r="Y31" t="str">
        <f t="shared" si="9"/>
        <v>226</v>
      </c>
    </row>
    <row r="32" spans="1:25" ht="15" x14ac:dyDescent="0.4">
      <c r="A32" s="1">
        <v>48</v>
      </c>
      <c r="B32" s="2" t="s">
        <v>222</v>
      </c>
      <c r="C32" s="2" t="s">
        <v>226</v>
      </c>
      <c r="D32" s="2" t="s">
        <v>227</v>
      </c>
      <c r="E32" s="4">
        <v>1.9</v>
      </c>
      <c r="F32" s="2" t="s">
        <v>195</v>
      </c>
      <c r="G32" s="2" t="s">
        <v>120</v>
      </c>
      <c r="H32" s="2" t="s">
        <v>406</v>
      </c>
      <c r="I32" s="12">
        <v>11</v>
      </c>
      <c r="J32" s="2" t="s">
        <v>228</v>
      </c>
      <c r="N32" s="7">
        <f t="shared" si="0"/>
        <v>48</v>
      </c>
      <c r="O32" t="str">
        <f t="shared" si="1"/>
        <v>107</v>
      </c>
      <c r="P32" t="str">
        <f t="shared" si="2"/>
        <v>113</v>
      </c>
      <c r="Q32" t="str">
        <f t="shared" si="3"/>
        <v>184.4</v>
      </c>
      <c r="R32" t="str">
        <f t="shared" si="4"/>
        <v>191.9</v>
      </c>
      <c r="S32" s="8">
        <f t="shared" si="5"/>
        <v>1.9</v>
      </c>
      <c r="T32" s="8">
        <f t="shared" si="6"/>
        <v>11</v>
      </c>
      <c r="U32" t="str">
        <f t="shared" si="7"/>
        <v>61.9</v>
      </c>
      <c r="V32" t="str">
        <f t="shared" si="8"/>
        <v>64.5</v>
      </c>
      <c r="W32" t="str">
        <f>RIGHT('HyLine Brown'!$F32,4)</f>
        <v>2.01</v>
      </c>
      <c r="X32" t="str">
        <f>RIGHT('HyLine Brown'!$H32,3)</f>
        <v>226</v>
      </c>
      <c r="Y32" t="str">
        <f t="shared" si="9"/>
        <v>226</v>
      </c>
    </row>
    <row r="33" spans="1:25" ht="15" x14ac:dyDescent="0.4">
      <c r="A33" s="1">
        <v>49</v>
      </c>
      <c r="B33" s="2" t="s">
        <v>222</v>
      </c>
      <c r="C33" s="2" t="s">
        <v>229</v>
      </c>
      <c r="D33" s="2" t="s">
        <v>230</v>
      </c>
      <c r="E33" s="3">
        <v>2</v>
      </c>
      <c r="F33" s="2" t="s">
        <v>195</v>
      </c>
      <c r="G33" s="2" t="s">
        <v>120</v>
      </c>
      <c r="H33" s="2" t="s">
        <v>406</v>
      </c>
      <c r="I33" s="11">
        <v>11.4</v>
      </c>
      <c r="J33" s="2" t="s">
        <v>231</v>
      </c>
      <c r="N33" s="7">
        <f t="shared" si="0"/>
        <v>49</v>
      </c>
      <c r="O33" t="str">
        <f t="shared" si="1"/>
        <v>107</v>
      </c>
      <c r="P33" t="str">
        <f t="shared" si="2"/>
        <v>113</v>
      </c>
      <c r="Q33" t="str">
        <f t="shared" si="3"/>
        <v>190.5</v>
      </c>
      <c r="R33" t="str">
        <f t="shared" si="4"/>
        <v>198.2</v>
      </c>
      <c r="S33" s="8">
        <f t="shared" si="5"/>
        <v>2</v>
      </c>
      <c r="T33" s="8">
        <f t="shared" si="6"/>
        <v>11.4</v>
      </c>
      <c r="U33" t="str">
        <f t="shared" si="7"/>
        <v>62.0</v>
      </c>
      <c r="V33" t="str">
        <f t="shared" si="8"/>
        <v>64.6</v>
      </c>
      <c r="W33" t="str">
        <f>RIGHT('HyLine Brown'!$F33,4)</f>
        <v>2.01</v>
      </c>
      <c r="X33" t="str">
        <f>RIGHT('HyLine Brown'!$H33,3)</f>
        <v>226</v>
      </c>
      <c r="Y33" t="str">
        <f t="shared" si="9"/>
        <v>226</v>
      </c>
    </row>
    <row r="34" spans="1:25" ht="15" x14ac:dyDescent="0.4">
      <c r="A34" s="1">
        <v>50</v>
      </c>
      <c r="B34" s="2" t="s">
        <v>232</v>
      </c>
      <c r="C34" s="2" t="s">
        <v>233</v>
      </c>
      <c r="D34" s="2" t="s">
        <v>234</v>
      </c>
      <c r="E34" s="4">
        <v>2.1</v>
      </c>
      <c r="F34" s="2" t="s">
        <v>195</v>
      </c>
      <c r="G34" s="2" t="s">
        <v>124</v>
      </c>
      <c r="H34" s="2" t="s">
        <v>121</v>
      </c>
      <c r="I34" s="11">
        <v>11.8</v>
      </c>
      <c r="J34" s="2" t="s">
        <v>235</v>
      </c>
      <c r="N34" s="7">
        <f t="shared" si="0"/>
        <v>50</v>
      </c>
      <c r="O34" t="str">
        <f t="shared" si="1"/>
        <v>107</v>
      </c>
      <c r="P34" t="str">
        <f t="shared" si="2"/>
        <v>113</v>
      </c>
      <c r="Q34" t="str">
        <f t="shared" si="3"/>
        <v>196.7</v>
      </c>
      <c r="R34" t="str">
        <f t="shared" si="4"/>
        <v>204.4</v>
      </c>
      <c r="S34" s="8">
        <f t="shared" si="5"/>
        <v>2.1</v>
      </c>
      <c r="T34" s="8">
        <f t="shared" si="6"/>
        <v>11.8</v>
      </c>
      <c r="U34" t="str">
        <f t="shared" si="7"/>
        <v>62.1</v>
      </c>
      <c r="V34" t="str">
        <f t="shared" si="8"/>
        <v>64.7</v>
      </c>
      <c r="W34" t="str">
        <f>RIGHT('HyLine Brown'!$F34,4)</f>
        <v>2.01</v>
      </c>
      <c r="X34" t="str">
        <f>RIGHT('HyLine Brown'!$H34,3)</f>
        <v>226</v>
      </c>
      <c r="Y34" t="str">
        <f t="shared" si="9"/>
        <v>226</v>
      </c>
    </row>
    <row r="35" spans="1:25" ht="15" x14ac:dyDescent="0.4">
      <c r="A35" s="1">
        <v>51</v>
      </c>
      <c r="B35" s="2" t="s">
        <v>236</v>
      </c>
      <c r="C35" s="2" t="s">
        <v>237</v>
      </c>
      <c r="D35" s="2" t="s">
        <v>238</v>
      </c>
      <c r="E35" s="4">
        <v>2.1</v>
      </c>
      <c r="F35" s="2" t="s">
        <v>195</v>
      </c>
      <c r="G35" s="2" t="s">
        <v>116</v>
      </c>
      <c r="H35" s="2" t="s">
        <v>239</v>
      </c>
      <c r="I35" s="11">
        <v>12.2</v>
      </c>
      <c r="J35" s="2" t="s">
        <v>235</v>
      </c>
      <c r="N35" s="7">
        <f t="shared" si="0"/>
        <v>51</v>
      </c>
      <c r="O35" t="str">
        <f t="shared" si="1"/>
        <v>106</v>
      </c>
      <c r="P35" t="str">
        <f t="shared" si="2"/>
        <v>112</v>
      </c>
      <c r="Q35" t="str">
        <f t="shared" si="3"/>
        <v>202.8</v>
      </c>
      <c r="R35" t="str">
        <f t="shared" si="4"/>
        <v>210.6</v>
      </c>
      <c r="S35" s="8">
        <f t="shared" si="5"/>
        <v>2.1</v>
      </c>
      <c r="T35" s="8">
        <f t="shared" si="6"/>
        <v>12.2</v>
      </c>
      <c r="U35" t="str">
        <f t="shared" si="7"/>
        <v>62.1</v>
      </c>
      <c r="V35" t="str">
        <f t="shared" si="8"/>
        <v>64.7</v>
      </c>
      <c r="W35" t="str">
        <f>RIGHT('HyLine Brown'!$F35,4)</f>
        <v>2.01</v>
      </c>
      <c r="X35" t="str">
        <f>RIGHT('HyLine Brown'!$H35,3)</f>
        <v>224</v>
      </c>
      <c r="Y35" t="str">
        <f t="shared" si="9"/>
        <v>224</v>
      </c>
    </row>
    <row r="36" spans="1:25" ht="15" x14ac:dyDescent="0.4">
      <c r="A36" s="1">
        <v>52</v>
      </c>
      <c r="B36" s="2" t="s">
        <v>236</v>
      </c>
      <c r="C36" s="2" t="s">
        <v>240</v>
      </c>
      <c r="D36" s="2" t="s">
        <v>241</v>
      </c>
      <c r="E36" s="4">
        <v>2.2000000000000002</v>
      </c>
      <c r="F36" s="2" t="s">
        <v>195</v>
      </c>
      <c r="G36" s="2" t="s">
        <v>242</v>
      </c>
      <c r="H36" s="2" t="s">
        <v>239</v>
      </c>
      <c r="I36" s="11">
        <v>12.5</v>
      </c>
      <c r="J36" s="2" t="s">
        <v>243</v>
      </c>
      <c r="N36" s="7">
        <f t="shared" si="0"/>
        <v>52</v>
      </c>
      <c r="O36" t="str">
        <f t="shared" si="1"/>
        <v>106</v>
      </c>
      <c r="P36" t="str">
        <f t="shared" si="2"/>
        <v>112</v>
      </c>
      <c r="Q36" t="str">
        <f t="shared" si="3"/>
        <v>208.9</v>
      </c>
      <c r="R36" t="str">
        <f t="shared" si="4"/>
        <v>216.9</v>
      </c>
      <c r="S36" s="8">
        <f t="shared" si="5"/>
        <v>2.2000000000000002</v>
      </c>
      <c r="T36" s="8">
        <f t="shared" si="6"/>
        <v>12.5</v>
      </c>
      <c r="U36" t="str">
        <f t="shared" si="7"/>
        <v>62.2</v>
      </c>
      <c r="V36" t="str">
        <f t="shared" si="8"/>
        <v>64.8</v>
      </c>
      <c r="W36" t="str">
        <f>RIGHT('HyLine Brown'!$F36,4)</f>
        <v>2.01</v>
      </c>
      <c r="X36" t="str">
        <f>RIGHT('HyLine Brown'!$H36,3)</f>
        <v>224</v>
      </c>
      <c r="Y36" t="str">
        <f t="shared" si="9"/>
        <v>224</v>
      </c>
    </row>
    <row r="37" spans="1:25" ht="15" x14ac:dyDescent="0.4">
      <c r="A37" s="1">
        <v>53</v>
      </c>
      <c r="B37" s="2" t="s">
        <v>244</v>
      </c>
      <c r="C37" s="2" t="s">
        <v>245</v>
      </c>
      <c r="D37" s="2" t="s">
        <v>246</v>
      </c>
      <c r="E37" s="4">
        <v>2.2999999999999998</v>
      </c>
      <c r="F37" s="2" t="s">
        <v>195</v>
      </c>
      <c r="G37" s="2" t="s">
        <v>242</v>
      </c>
      <c r="H37" s="2" t="s">
        <v>239</v>
      </c>
      <c r="I37" s="11">
        <v>12.9</v>
      </c>
      <c r="J37" s="2" t="s">
        <v>243</v>
      </c>
      <c r="N37" s="7">
        <f t="shared" si="0"/>
        <v>53</v>
      </c>
      <c r="O37" t="str">
        <f t="shared" si="1"/>
        <v>106</v>
      </c>
      <c r="P37" t="str">
        <f t="shared" si="2"/>
        <v>112</v>
      </c>
      <c r="Q37" t="str">
        <f t="shared" si="3"/>
        <v>215.0</v>
      </c>
      <c r="R37" t="str">
        <f t="shared" si="4"/>
        <v>223.0</v>
      </c>
      <c r="S37" s="8">
        <f t="shared" si="5"/>
        <v>2.2999999999999998</v>
      </c>
      <c r="T37" s="8">
        <f t="shared" si="6"/>
        <v>12.9</v>
      </c>
      <c r="U37" t="str">
        <f t="shared" si="7"/>
        <v>62.2</v>
      </c>
      <c r="V37" t="str">
        <f t="shared" si="8"/>
        <v>64.8</v>
      </c>
      <c r="W37" t="str">
        <f>RIGHT('HyLine Brown'!$F37,4)</f>
        <v>2.01</v>
      </c>
      <c r="X37" t="str">
        <f>RIGHT('HyLine Brown'!$H37,3)</f>
        <v>224</v>
      </c>
      <c r="Y37" t="str">
        <f t="shared" si="9"/>
        <v>224</v>
      </c>
    </row>
    <row r="38" spans="1:25" ht="15" x14ac:dyDescent="0.4">
      <c r="A38" s="1">
        <v>54</v>
      </c>
      <c r="B38" s="2" t="s">
        <v>244</v>
      </c>
      <c r="C38" s="2" t="s">
        <v>247</v>
      </c>
      <c r="D38" s="2" t="s">
        <v>248</v>
      </c>
      <c r="E38" s="4">
        <v>2.2999999999999998</v>
      </c>
      <c r="F38" s="2" t="s">
        <v>195</v>
      </c>
      <c r="G38" s="2" t="s">
        <v>242</v>
      </c>
      <c r="H38" s="2" t="s">
        <v>239</v>
      </c>
      <c r="I38" s="11">
        <v>13.3</v>
      </c>
      <c r="J38" s="2" t="s">
        <v>243</v>
      </c>
      <c r="N38" s="7">
        <f t="shared" si="0"/>
        <v>54</v>
      </c>
      <c r="O38" t="str">
        <f t="shared" si="1"/>
        <v>106</v>
      </c>
      <c r="P38" t="str">
        <f t="shared" si="2"/>
        <v>112</v>
      </c>
      <c r="Q38" t="str">
        <f t="shared" si="3"/>
        <v>221.1</v>
      </c>
      <c r="R38" t="str">
        <f t="shared" si="4"/>
        <v>229.2</v>
      </c>
      <c r="S38" s="8">
        <f t="shared" si="5"/>
        <v>2.2999999999999998</v>
      </c>
      <c r="T38" s="8">
        <f t="shared" si="6"/>
        <v>13.3</v>
      </c>
      <c r="U38" t="str">
        <f t="shared" si="7"/>
        <v>62.2</v>
      </c>
      <c r="V38" t="str">
        <f t="shared" si="8"/>
        <v>64.8</v>
      </c>
      <c r="W38" t="str">
        <f>RIGHT('HyLine Brown'!$F38,4)</f>
        <v>2.01</v>
      </c>
      <c r="X38" t="str">
        <f>RIGHT('HyLine Brown'!$H38,3)</f>
        <v>224</v>
      </c>
      <c r="Y38" t="str">
        <f t="shared" si="9"/>
        <v>224</v>
      </c>
    </row>
    <row r="39" spans="1:25" ht="15" x14ac:dyDescent="0.4">
      <c r="A39" s="1">
        <v>55</v>
      </c>
      <c r="B39" s="2" t="s">
        <v>249</v>
      </c>
      <c r="C39" s="2" t="s">
        <v>250</v>
      </c>
      <c r="D39" s="2" t="s">
        <v>251</v>
      </c>
      <c r="E39" s="4">
        <v>2.4</v>
      </c>
      <c r="F39" s="2" t="s">
        <v>252</v>
      </c>
      <c r="G39" s="2" t="s">
        <v>242</v>
      </c>
      <c r="H39" s="2" t="s">
        <v>239</v>
      </c>
      <c r="I39" s="11">
        <v>13.7</v>
      </c>
      <c r="J39" s="2" t="s">
        <v>243</v>
      </c>
      <c r="N39" s="7">
        <f t="shared" si="0"/>
        <v>55</v>
      </c>
      <c r="O39" t="str">
        <f t="shared" si="1"/>
        <v>106</v>
      </c>
      <c r="P39" t="str">
        <f t="shared" si="2"/>
        <v>112</v>
      </c>
      <c r="Q39" t="str">
        <f t="shared" si="3"/>
        <v>227.1</v>
      </c>
      <c r="R39" t="str">
        <f t="shared" si="4"/>
        <v>235.3</v>
      </c>
      <c r="S39" s="8">
        <f t="shared" si="5"/>
        <v>2.4</v>
      </c>
      <c r="T39" s="8">
        <f t="shared" si="6"/>
        <v>13.7</v>
      </c>
      <c r="U39" t="str">
        <f t="shared" si="7"/>
        <v>62.2</v>
      </c>
      <c r="V39" t="str">
        <f t="shared" si="8"/>
        <v>64.8</v>
      </c>
      <c r="W39" t="str">
        <f>RIGHT('HyLine Brown'!$F39,4)</f>
        <v>2.02</v>
      </c>
      <c r="X39" t="str">
        <f>RIGHT('HyLine Brown'!$H39,3)</f>
        <v>224</v>
      </c>
      <c r="Y39" t="str">
        <f t="shared" si="9"/>
        <v>224</v>
      </c>
    </row>
    <row r="40" spans="1:25" ht="15" x14ac:dyDescent="0.4">
      <c r="A40" s="1">
        <v>56</v>
      </c>
      <c r="B40" s="2" t="s">
        <v>253</v>
      </c>
      <c r="C40" s="2" t="s">
        <v>254</v>
      </c>
      <c r="D40" s="2" t="s">
        <v>255</v>
      </c>
      <c r="E40" s="4">
        <v>2.5</v>
      </c>
      <c r="F40" s="2" t="s">
        <v>252</v>
      </c>
      <c r="G40" s="2" t="s">
        <v>242</v>
      </c>
      <c r="H40" s="2" t="s">
        <v>239</v>
      </c>
      <c r="I40" s="12">
        <v>14</v>
      </c>
      <c r="J40" s="2" t="s">
        <v>256</v>
      </c>
      <c r="N40" s="7">
        <f t="shared" si="0"/>
        <v>56</v>
      </c>
      <c r="O40" t="str">
        <f t="shared" si="1"/>
        <v>106</v>
      </c>
      <c r="P40" t="str">
        <f t="shared" si="2"/>
        <v>112</v>
      </c>
      <c r="Q40" t="str">
        <f t="shared" si="3"/>
        <v>233.1</v>
      </c>
      <c r="R40" t="str">
        <f t="shared" si="4"/>
        <v>241.4</v>
      </c>
      <c r="S40" s="8">
        <f t="shared" si="5"/>
        <v>2.5</v>
      </c>
      <c r="T40" s="8">
        <f t="shared" si="6"/>
        <v>14</v>
      </c>
      <c r="U40" t="str">
        <f t="shared" si="7"/>
        <v>62.3</v>
      </c>
      <c r="V40" t="str">
        <f t="shared" si="8"/>
        <v>64.9</v>
      </c>
      <c r="W40" t="str">
        <f>RIGHT('HyLine Brown'!$F40,4)</f>
        <v>2.02</v>
      </c>
      <c r="X40" t="str">
        <f>RIGHT('HyLine Brown'!$H40,3)</f>
        <v>224</v>
      </c>
      <c r="Y40" t="str">
        <f t="shared" si="9"/>
        <v>224</v>
      </c>
    </row>
    <row r="41" spans="1:25" ht="15" x14ac:dyDescent="0.4">
      <c r="A41" s="1">
        <v>57</v>
      </c>
      <c r="B41" s="2" t="s">
        <v>257</v>
      </c>
      <c r="C41" s="2" t="s">
        <v>258</v>
      </c>
      <c r="D41" s="2" t="s">
        <v>259</v>
      </c>
      <c r="E41" s="4">
        <v>2.6</v>
      </c>
      <c r="F41" s="2" t="s">
        <v>252</v>
      </c>
      <c r="G41" s="2" t="s">
        <v>242</v>
      </c>
      <c r="H41" s="2" t="s">
        <v>239</v>
      </c>
      <c r="I41" s="11">
        <v>14.4</v>
      </c>
      <c r="J41" s="2" t="s">
        <v>256</v>
      </c>
      <c r="N41" s="7">
        <f t="shared" si="0"/>
        <v>57</v>
      </c>
      <c r="O41" t="str">
        <f t="shared" si="1"/>
        <v>106</v>
      </c>
      <c r="P41" t="str">
        <f t="shared" si="2"/>
        <v>112</v>
      </c>
      <c r="Q41" t="str">
        <f t="shared" si="3"/>
        <v>239.1</v>
      </c>
      <c r="R41" t="str">
        <f t="shared" si="4"/>
        <v xml:space="preserve"> 2475</v>
      </c>
      <c r="S41" s="8">
        <f t="shared" si="5"/>
        <v>2.6</v>
      </c>
      <c r="T41" s="8">
        <f t="shared" si="6"/>
        <v>14.4</v>
      </c>
      <c r="U41" t="str">
        <f t="shared" si="7"/>
        <v>62.3</v>
      </c>
      <c r="V41" t="str">
        <f t="shared" si="8"/>
        <v>64.9</v>
      </c>
      <c r="W41" t="str">
        <f>RIGHT('HyLine Brown'!$F41,4)</f>
        <v>2.02</v>
      </c>
      <c r="X41" t="str">
        <f>RIGHT('HyLine Brown'!$H41,3)</f>
        <v>224</v>
      </c>
      <c r="Y41" t="str">
        <f t="shared" si="9"/>
        <v>224</v>
      </c>
    </row>
    <row r="42" spans="1:25" ht="15" x14ac:dyDescent="0.4">
      <c r="A42" s="1">
        <v>58</v>
      </c>
      <c r="B42" s="2" t="s">
        <v>257</v>
      </c>
      <c r="C42" s="2" t="s">
        <v>260</v>
      </c>
      <c r="D42" s="2" t="s">
        <v>261</v>
      </c>
      <c r="E42" s="4">
        <v>2.6</v>
      </c>
      <c r="F42" s="2" t="s">
        <v>252</v>
      </c>
      <c r="G42" s="2" t="s">
        <v>242</v>
      </c>
      <c r="H42" s="2" t="s">
        <v>239</v>
      </c>
      <c r="I42" s="11">
        <v>14.8</v>
      </c>
      <c r="J42" s="2" t="s">
        <v>256</v>
      </c>
      <c r="N42" s="7">
        <f t="shared" si="0"/>
        <v>58</v>
      </c>
      <c r="O42" t="str">
        <f t="shared" si="1"/>
        <v>106</v>
      </c>
      <c r="P42" t="str">
        <f t="shared" si="2"/>
        <v>112</v>
      </c>
      <c r="Q42" t="str">
        <f t="shared" si="3"/>
        <v>245.0</v>
      </c>
      <c r="R42" t="str">
        <f t="shared" si="4"/>
        <v>253.6</v>
      </c>
      <c r="S42" s="8">
        <f t="shared" si="5"/>
        <v>2.6</v>
      </c>
      <c r="T42" s="8">
        <f t="shared" si="6"/>
        <v>14.8</v>
      </c>
      <c r="U42" t="str">
        <f t="shared" si="7"/>
        <v>62.3</v>
      </c>
      <c r="V42" t="str">
        <f t="shared" si="8"/>
        <v>64.9</v>
      </c>
      <c r="W42" t="str">
        <f>RIGHT('HyLine Brown'!$F42,4)</f>
        <v>2.02</v>
      </c>
      <c r="X42" t="str">
        <f>RIGHT('HyLine Brown'!$H42,3)</f>
        <v>224</v>
      </c>
      <c r="Y42" t="str">
        <f t="shared" si="9"/>
        <v>224</v>
      </c>
    </row>
    <row r="43" spans="1:25" ht="15" x14ac:dyDescent="0.4">
      <c r="A43" s="1">
        <v>59</v>
      </c>
      <c r="B43" s="2" t="s">
        <v>257</v>
      </c>
      <c r="C43" s="2" t="s">
        <v>262</v>
      </c>
      <c r="D43" s="2" t="s">
        <v>263</v>
      </c>
      <c r="E43" s="4">
        <v>2.7</v>
      </c>
      <c r="F43" s="2" t="s">
        <v>252</v>
      </c>
      <c r="G43" s="2" t="s">
        <v>411</v>
      </c>
      <c r="H43" s="2" t="s">
        <v>239</v>
      </c>
      <c r="I43" s="11">
        <v>15.1</v>
      </c>
      <c r="J43" s="2" t="s">
        <v>265</v>
      </c>
      <c r="N43" s="7">
        <f t="shared" si="0"/>
        <v>59</v>
      </c>
      <c r="O43" t="str">
        <f t="shared" si="1"/>
        <v>106</v>
      </c>
      <c r="P43" t="str">
        <f t="shared" si="2"/>
        <v>112</v>
      </c>
      <c r="Q43" t="str">
        <f t="shared" si="3"/>
        <v>251.0</v>
      </c>
      <c r="R43" t="str">
        <f t="shared" si="4"/>
        <v>259.7</v>
      </c>
      <c r="S43" s="8">
        <f t="shared" si="5"/>
        <v>2.7</v>
      </c>
      <c r="T43" s="8">
        <f t="shared" si="6"/>
        <v>15.1</v>
      </c>
      <c r="U43" t="str">
        <f t="shared" si="7"/>
        <v>62.4</v>
      </c>
      <c r="V43" t="str">
        <f t="shared" si="8"/>
        <v>65.0</v>
      </c>
      <c r="W43" t="str">
        <f>RIGHT('HyLine Brown'!$F43,4)</f>
        <v>2.02</v>
      </c>
      <c r="X43" t="str">
        <f>RIGHT('HyLine Brown'!$H43,3)</f>
        <v>224</v>
      </c>
      <c r="Y43" t="str">
        <f t="shared" si="9"/>
        <v>224</v>
      </c>
    </row>
    <row r="44" spans="1:25" ht="15" x14ac:dyDescent="0.4">
      <c r="A44" s="1">
        <v>60</v>
      </c>
      <c r="B44" s="2" t="s">
        <v>266</v>
      </c>
      <c r="C44" s="2" t="s">
        <v>267</v>
      </c>
      <c r="D44" s="2" t="s">
        <v>268</v>
      </c>
      <c r="E44" s="4">
        <v>2.8</v>
      </c>
      <c r="F44" s="2" t="s">
        <v>252</v>
      </c>
      <c r="G44" s="2" t="s">
        <v>411</v>
      </c>
      <c r="H44" s="2" t="s">
        <v>239</v>
      </c>
      <c r="I44" s="11">
        <v>15.5</v>
      </c>
      <c r="J44" s="2" t="s">
        <v>265</v>
      </c>
      <c r="N44" s="7">
        <f t="shared" si="0"/>
        <v>60</v>
      </c>
      <c r="O44" t="str">
        <f t="shared" si="1"/>
        <v>106</v>
      </c>
      <c r="P44" t="str">
        <f t="shared" si="2"/>
        <v>112</v>
      </c>
      <c r="Q44" t="str">
        <f t="shared" si="3"/>
        <v>256.8</v>
      </c>
      <c r="R44" t="str">
        <f t="shared" si="4"/>
        <v>265.7</v>
      </c>
      <c r="S44" s="8">
        <f t="shared" si="5"/>
        <v>2.8</v>
      </c>
      <c r="T44" s="8">
        <f t="shared" si="6"/>
        <v>15.5</v>
      </c>
      <c r="U44" t="str">
        <f t="shared" si="7"/>
        <v>62.4</v>
      </c>
      <c r="V44" t="str">
        <f t="shared" si="8"/>
        <v>65.0</v>
      </c>
      <c r="W44" t="str">
        <f>RIGHT('HyLine Brown'!$F44,4)</f>
        <v>2.02</v>
      </c>
      <c r="X44" t="str">
        <f>RIGHT('HyLine Brown'!$H44,3)</f>
        <v>224</v>
      </c>
      <c r="Y44" t="str">
        <f t="shared" si="9"/>
        <v>224</v>
      </c>
    </row>
    <row r="45" spans="1:25" ht="15" x14ac:dyDescent="0.4">
      <c r="A45" s="1">
        <v>61</v>
      </c>
      <c r="B45" s="2" t="s">
        <v>266</v>
      </c>
      <c r="C45" s="2" t="s">
        <v>269</v>
      </c>
      <c r="D45" s="2" t="s">
        <v>270</v>
      </c>
      <c r="E45" s="4">
        <v>2.9</v>
      </c>
      <c r="F45" s="2" t="s">
        <v>252</v>
      </c>
      <c r="G45" s="2" t="s">
        <v>242</v>
      </c>
      <c r="H45" s="2" t="s">
        <v>239</v>
      </c>
      <c r="I45" s="11">
        <v>15.9</v>
      </c>
      <c r="J45" s="2" t="s">
        <v>271</v>
      </c>
      <c r="N45" s="7">
        <f t="shared" si="0"/>
        <v>61</v>
      </c>
      <c r="O45" t="str">
        <f t="shared" si="1"/>
        <v>106</v>
      </c>
      <c r="P45" t="str">
        <f t="shared" si="2"/>
        <v>112</v>
      </c>
      <c r="Q45" t="str">
        <f t="shared" si="3"/>
        <v>262.7</v>
      </c>
      <c r="R45" t="str">
        <f t="shared" si="4"/>
        <v>271.7</v>
      </c>
      <c r="S45" s="8">
        <f t="shared" si="5"/>
        <v>2.9</v>
      </c>
      <c r="T45" s="8">
        <f t="shared" si="6"/>
        <v>15.9</v>
      </c>
      <c r="U45" t="str">
        <f t="shared" si="7"/>
        <v>62.5</v>
      </c>
      <c r="V45" t="str">
        <f t="shared" si="8"/>
        <v>65.1</v>
      </c>
      <c r="W45" t="str">
        <f>RIGHT('HyLine Brown'!$F45,4)</f>
        <v>2.02</v>
      </c>
      <c r="X45" t="str">
        <f>RIGHT('HyLine Brown'!$H45,3)</f>
        <v>224</v>
      </c>
      <c r="Y45" t="str">
        <f t="shared" si="9"/>
        <v>224</v>
      </c>
    </row>
    <row r="46" spans="1:25" ht="15" x14ac:dyDescent="0.4">
      <c r="A46" s="1">
        <v>62</v>
      </c>
      <c r="B46" s="2" t="s">
        <v>272</v>
      </c>
      <c r="C46" s="2" t="s">
        <v>273</v>
      </c>
      <c r="D46" s="2" t="s">
        <v>274</v>
      </c>
      <c r="E46" s="4">
        <v>2.9</v>
      </c>
      <c r="F46" s="2" t="s">
        <v>252</v>
      </c>
      <c r="G46" s="2" t="s">
        <v>116</v>
      </c>
      <c r="H46" s="2" t="s">
        <v>239</v>
      </c>
      <c r="I46" s="11">
        <v>16.2</v>
      </c>
      <c r="J46" s="2" t="s">
        <v>271</v>
      </c>
      <c r="N46" s="7">
        <f t="shared" si="0"/>
        <v>62</v>
      </c>
      <c r="O46" t="str">
        <f t="shared" si="1"/>
        <v>106</v>
      </c>
      <c r="P46" t="str">
        <f t="shared" si="2"/>
        <v>112</v>
      </c>
      <c r="Q46" t="str">
        <f t="shared" si="3"/>
        <v>268.5</v>
      </c>
      <c r="R46" t="str">
        <f t="shared" si="4"/>
        <v>277.8</v>
      </c>
      <c r="S46" s="8">
        <f t="shared" si="5"/>
        <v>2.9</v>
      </c>
      <c r="T46" s="8">
        <f t="shared" si="6"/>
        <v>16.2</v>
      </c>
      <c r="U46" t="str">
        <f t="shared" si="7"/>
        <v>62.5</v>
      </c>
      <c r="V46" t="str">
        <f t="shared" si="8"/>
        <v>65.1</v>
      </c>
      <c r="W46" t="str">
        <f>RIGHT('HyLine Brown'!$F46,4)</f>
        <v>2.02</v>
      </c>
      <c r="X46" t="str">
        <f>RIGHT('HyLine Brown'!$H46,3)</f>
        <v>224</v>
      </c>
      <c r="Y46" t="str">
        <f t="shared" si="9"/>
        <v>224</v>
      </c>
    </row>
    <row r="47" spans="1:25" ht="15" x14ac:dyDescent="0.4">
      <c r="A47" s="1">
        <v>63</v>
      </c>
      <c r="B47" s="2" t="s">
        <v>275</v>
      </c>
      <c r="C47" s="2" t="s">
        <v>276</v>
      </c>
      <c r="D47" s="2" t="s">
        <v>277</v>
      </c>
      <c r="E47" s="3">
        <v>3</v>
      </c>
      <c r="F47" s="2" t="s">
        <v>252</v>
      </c>
      <c r="G47" s="2" t="s">
        <v>242</v>
      </c>
      <c r="H47" s="2" t="s">
        <v>239</v>
      </c>
      <c r="I47" s="11">
        <v>16.600000000000001</v>
      </c>
      <c r="J47" s="2" t="s">
        <v>278</v>
      </c>
      <c r="N47" s="7">
        <f t="shared" si="0"/>
        <v>63</v>
      </c>
      <c r="O47" t="str">
        <f t="shared" si="1"/>
        <v>106</v>
      </c>
      <c r="P47" t="str">
        <f t="shared" si="2"/>
        <v>112</v>
      </c>
      <c r="Q47" t="str">
        <f t="shared" si="3"/>
        <v>274.3</v>
      </c>
      <c r="R47" t="str">
        <f t="shared" si="4"/>
        <v>283.7</v>
      </c>
      <c r="S47" s="8">
        <f t="shared" si="5"/>
        <v>3</v>
      </c>
      <c r="T47" s="8">
        <f t="shared" si="6"/>
        <v>16.600000000000001</v>
      </c>
      <c r="U47" t="str">
        <f t="shared" si="7"/>
        <v>62.6</v>
      </c>
      <c r="V47" t="str">
        <f t="shared" si="8"/>
        <v>65.2</v>
      </c>
      <c r="W47" t="str">
        <f>RIGHT('HyLine Brown'!$F47,4)</f>
        <v>2.02</v>
      </c>
      <c r="X47" t="str">
        <f>RIGHT('HyLine Brown'!$H47,3)</f>
        <v>224</v>
      </c>
      <c r="Y47" t="str">
        <f t="shared" si="9"/>
        <v>224</v>
      </c>
    </row>
    <row r="48" spans="1:25" ht="15" x14ac:dyDescent="0.4">
      <c r="A48" s="1">
        <v>64</v>
      </c>
      <c r="B48" s="2" t="s">
        <v>275</v>
      </c>
      <c r="C48" s="2" t="s">
        <v>279</v>
      </c>
      <c r="D48" s="2" t="s">
        <v>280</v>
      </c>
      <c r="E48" s="4">
        <v>3.1</v>
      </c>
      <c r="F48" s="2" t="s">
        <v>252</v>
      </c>
      <c r="G48" s="2" t="s">
        <v>242</v>
      </c>
      <c r="H48" s="2" t="s">
        <v>239</v>
      </c>
      <c r="I48" s="11">
        <v>16.899999999999999</v>
      </c>
      <c r="J48" s="2" t="s">
        <v>278</v>
      </c>
      <c r="N48" s="7">
        <f t="shared" si="0"/>
        <v>64</v>
      </c>
      <c r="O48" t="str">
        <f t="shared" si="1"/>
        <v>106</v>
      </c>
      <c r="P48" t="str">
        <f t="shared" si="2"/>
        <v>112</v>
      </c>
      <c r="Q48" t="str">
        <f t="shared" si="3"/>
        <v>280.1</v>
      </c>
      <c r="R48" t="str">
        <f t="shared" si="4"/>
        <v>289.7</v>
      </c>
      <c r="S48" s="8">
        <f t="shared" si="5"/>
        <v>3.1</v>
      </c>
      <c r="T48" s="8">
        <f t="shared" si="6"/>
        <v>16.899999999999999</v>
      </c>
      <c r="U48" t="str">
        <f t="shared" si="7"/>
        <v>62.6</v>
      </c>
      <c r="V48" t="str">
        <f t="shared" si="8"/>
        <v>65.2</v>
      </c>
      <c r="W48" t="str">
        <f>RIGHT('HyLine Brown'!$F48,4)</f>
        <v>2.02</v>
      </c>
      <c r="X48" t="str">
        <f>RIGHT('HyLine Brown'!$H48,3)</f>
        <v>224</v>
      </c>
      <c r="Y48" t="str">
        <f t="shared" si="9"/>
        <v>224</v>
      </c>
    </row>
    <row r="49" spans="1:25" ht="15" x14ac:dyDescent="0.4">
      <c r="A49" s="1">
        <v>65</v>
      </c>
      <c r="B49" s="2" t="s">
        <v>275</v>
      </c>
      <c r="C49" s="2" t="s">
        <v>281</v>
      </c>
      <c r="D49" s="2" t="s">
        <v>282</v>
      </c>
      <c r="E49" s="4">
        <v>3.2</v>
      </c>
      <c r="F49" s="2" t="s">
        <v>252</v>
      </c>
      <c r="G49" s="2" t="s">
        <v>116</v>
      </c>
      <c r="H49" s="2" t="s">
        <v>239</v>
      </c>
      <c r="I49" s="11">
        <v>17.3</v>
      </c>
      <c r="J49" s="2" t="s">
        <v>283</v>
      </c>
      <c r="N49" s="7">
        <f t="shared" si="0"/>
        <v>65</v>
      </c>
      <c r="O49" t="str">
        <f t="shared" si="1"/>
        <v>106</v>
      </c>
      <c r="P49" t="str">
        <f t="shared" si="2"/>
        <v>112</v>
      </c>
      <c r="Q49" t="str">
        <f t="shared" si="3"/>
        <v>286.0</v>
      </c>
      <c r="R49" t="str">
        <f t="shared" si="4"/>
        <v>295.6</v>
      </c>
      <c r="S49" s="8">
        <f t="shared" si="5"/>
        <v>3.2</v>
      </c>
      <c r="T49" s="8">
        <f t="shared" si="6"/>
        <v>17.3</v>
      </c>
      <c r="U49" t="str">
        <f t="shared" si="7"/>
        <v>62.7</v>
      </c>
      <c r="V49" t="str">
        <f t="shared" si="8"/>
        <v>65.3</v>
      </c>
      <c r="W49" t="str">
        <f>RIGHT('HyLine Brown'!$F49,4)</f>
        <v>2.02</v>
      </c>
      <c r="X49" t="str">
        <f>RIGHT('HyLine Brown'!$H49,3)</f>
        <v>224</v>
      </c>
      <c r="Y49" t="str">
        <f t="shared" si="9"/>
        <v>224</v>
      </c>
    </row>
    <row r="50" spans="1:25" ht="15" x14ac:dyDescent="0.4">
      <c r="A50" s="1">
        <v>66</v>
      </c>
      <c r="B50" s="2" t="s">
        <v>284</v>
      </c>
      <c r="C50" s="2" t="s">
        <v>285</v>
      </c>
      <c r="D50" s="2" t="s">
        <v>286</v>
      </c>
      <c r="E50" s="4">
        <v>3.3</v>
      </c>
      <c r="F50" s="2" t="s">
        <v>252</v>
      </c>
      <c r="G50" s="2" t="s">
        <v>242</v>
      </c>
      <c r="H50" s="2" t="s">
        <v>239</v>
      </c>
      <c r="I50" s="11">
        <v>17.7</v>
      </c>
      <c r="J50" s="2" t="s">
        <v>283</v>
      </c>
      <c r="N50" s="7">
        <f t="shared" si="0"/>
        <v>66</v>
      </c>
      <c r="O50" t="str">
        <f t="shared" si="1"/>
        <v>106</v>
      </c>
      <c r="P50" t="str">
        <f t="shared" si="2"/>
        <v>112</v>
      </c>
      <c r="Q50" t="str">
        <f t="shared" si="3"/>
        <v>291.7</v>
      </c>
      <c r="R50" t="str">
        <f t="shared" si="4"/>
        <v>301.5</v>
      </c>
      <c r="S50" s="8">
        <f t="shared" si="5"/>
        <v>3.3</v>
      </c>
      <c r="T50" s="8">
        <f t="shared" si="6"/>
        <v>17.7</v>
      </c>
      <c r="U50" t="str">
        <f t="shared" si="7"/>
        <v>62.7</v>
      </c>
      <c r="V50" t="str">
        <f t="shared" si="8"/>
        <v>65.3</v>
      </c>
      <c r="W50" t="str">
        <f>RIGHT('HyLine Brown'!$F50,4)</f>
        <v>2.02</v>
      </c>
      <c r="X50" t="str">
        <f>RIGHT('HyLine Brown'!$H50,3)</f>
        <v>224</v>
      </c>
      <c r="Y50" t="str">
        <f t="shared" si="9"/>
        <v>224</v>
      </c>
    </row>
    <row r="51" spans="1:25" ht="15" x14ac:dyDescent="0.4">
      <c r="A51" s="1">
        <v>67</v>
      </c>
      <c r="B51" s="2" t="s">
        <v>287</v>
      </c>
      <c r="C51" s="2" t="s">
        <v>288</v>
      </c>
      <c r="D51" s="2" t="s">
        <v>289</v>
      </c>
      <c r="E51" s="4">
        <v>3.4</v>
      </c>
      <c r="F51" s="2" t="s">
        <v>252</v>
      </c>
      <c r="G51" s="2" t="s">
        <v>242</v>
      </c>
      <c r="H51" s="2" t="s">
        <v>239</v>
      </c>
      <c r="I51" s="12">
        <v>18</v>
      </c>
      <c r="J51" s="2" t="s">
        <v>290</v>
      </c>
      <c r="N51" s="7">
        <f t="shared" si="0"/>
        <v>67</v>
      </c>
      <c r="O51" t="str">
        <f t="shared" si="1"/>
        <v>106</v>
      </c>
      <c r="P51" t="str">
        <f t="shared" si="2"/>
        <v>112</v>
      </c>
      <c r="Q51" t="str">
        <f t="shared" si="3"/>
        <v>297.4</v>
      </c>
      <c r="R51" t="str">
        <f t="shared" si="4"/>
        <v>307.4</v>
      </c>
      <c r="S51" s="8">
        <f t="shared" si="5"/>
        <v>3.4</v>
      </c>
      <c r="T51" s="8">
        <f t="shared" si="6"/>
        <v>18</v>
      </c>
      <c r="U51" t="str">
        <f t="shared" si="7"/>
        <v>62.8</v>
      </c>
      <c r="V51" t="str">
        <f t="shared" si="8"/>
        <v>65.4</v>
      </c>
      <c r="W51" t="str">
        <f>RIGHT('HyLine Brown'!$F51,4)</f>
        <v>2.02</v>
      </c>
      <c r="X51" t="str">
        <f>RIGHT('HyLine Brown'!$H51,3)</f>
        <v>224</v>
      </c>
      <c r="Y51" t="str">
        <f t="shared" si="9"/>
        <v>224</v>
      </c>
    </row>
    <row r="52" spans="1:25" ht="15" x14ac:dyDescent="0.4">
      <c r="A52" s="1">
        <v>68</v>
      </c>
      <c r="B52" s="2" t="s">
        <v>291</v>
      </c>
      <c r="C52" s="2" t="s">
        <v>292</v>
      </c>
      <c r="D52" s="2" t="s">
        <v>293</v>
      </c>
      <c r="E52" s="4">
        <v>3.5</v>
      </c>
      <c r="F52" s="2" t="s">
        <v>252</v>
      </c>
      <c r="G52" s="2" t="s">
        <v>116</v>
      </c>
      <c r="H52" s="2" t="s">
        <v>239</v>
      </c>
      <c r="I52" s="11">
        <v>18.399999999999999</v>
      </c>
      <c r="J52" s="2" t="s">
        <v>290</v>
      </c>
      <c r="N52" s="7">
        <f t="shared" si="0"/>
        <v>68</v>
      </c>
      <c r="O52" t="str">
        <f t="shared" si="1"/>
        <v>106</v>
      </c>
      <c r="P52" t="str">
        <f t="shared" si="2"/>
        <v>112</v>
      </c>
      <c r="Q52" t="str">
        <f t="shared" si="3"/>
        <v>303.0</v>
      </c>
      <c r="R52" t="str">
        <f t="shared" si="4"/>
        <v>313.2</v>
      </c>
      <c r="S52" s="8">
        <f t="shared" si="5"/>
        <v>3.5</v>
      </c>
      <c r="T52" s="8">
        <f t="shared" si="6"/>
        <v>18.399999999999999</v>
      </c>
      <c r="U52" t="str">
        <f t="shared" si="7"/>
        <v>62.8</v>
      </c>
      <c r="V52" t="str">
        <f t="shared" si="8"/>
        <v>65.4</v>
      </c>
      <c r="W52" t="str">
        <f>RIGHT('HyLine Brown'!$F52,4)</f>
        <v>2.02</v>
      </c>
      <c r="X52" t="str">
        <f>RIGHT('HyLine Brown'!$H52,3)</f>
        <v>224</v>
      </c>
      <c r="Y52" t="str">
        <f t="shared" si="9"/>
        <v>224</v>
      </c>
    </row>
    <row r="53" spans="1:25" ht="15" x14ac:dyDescent="0.4">
      <c r="A53" s="1">
        <v>69</v>
      </c>
      <c r="B53" s="2" t="s">
        <v>409</v>
      </c>
      <c r="C53" s="2" t="s">
        <v>295</v>
      </c>
      <c r="D53" s="2" t="s">
        <v>296</v>
      </c>
      <c r="E53" s="4">
        <v>3.7</v>
      </c>
      <c r="F53" s="2" t="s">
        <v>252</v>
      </c>
      <c r="G53" s="2" t="s">
        <v>242</v>
      </c>
      <c r="H53" s="2" t="s">
        <v>239</v>
      </c>
      <c r="I53" s="11">
        <v>18.7</v>
      </c>
      <c r="J53" s="2" t="s">
        <v>297</v>
      </c>
      <c r="N53" s="7">
        <f t="shared" si="0"/>
        <v>69</v>
      </c>
      <c r="O53" t="str">
        <f t="shared" si="1"/>
        <v>106</v>
      </c>
      <c r="P53" t="str">
        <f t="shared" si="2"/>
        <v>112</v>
      </c>
      <c r="Q53" t="str">
        <f t="shared" si="3"/>
        <v>308.7</v>
      </c>
      <c r="R53" t="str">
        <f t="shared" si="4"/>
        <v>318.9</v>
      </c>
      <c r="S53" s="8">
        <f t="shared" si="5"/>
        <v>3.7</v>
      </c>
      <c r="T53" s="8">
        <f t="shared" si="6"/>
        <v>18.7</v>
      </c>
      <c r="U53" t="str">
        <f t="shared" si="7"/>
        <v>62.9</v>
      </c>
      <c r="V53" t="str">
        <f t="shared" si="8"/>
        <v>65.5</v>
      </c>
      <c r="W53" t="str">
        <f>RIGHT('HyLine Brown'!$F53,4)</f>
        <v>2.02</v>
      </c>
      <c r="X53" t="str">
        <f>RIGHT('HyLine Brown'!$H53,3)</f>
        <v>224</v>
      </c>
      <c r="Y53" t="str">
        <f t="shared" si="9"/>
        <v>224</v>
      </c>
    </row>
    <row r="54" spans="1:25" ht="15" x14ac:dyDescent="0.4">
      <c r="A54" s="1">
        <v>70</v>
      </c>
      <c r="B54" s="2" t="s">
        <v>298</v>
      </c>
      <c r="C54" s="2" t="s">
        <v>299</v>
      </c>
      <c r="D54" s="2" t="s">
        <v>300</v>
      </c>
      <c r="E54" s="4">
        <v>3.8</v>
      </c>
      <c r="F54" s="2" t="s">
        <v>301</v>
      </c>
      <c r="G54" s="2" t="s">
        <v>242</v>
      </c>
      <c r="H54" s="2" t="s">
        <v>239</v>
      </c>
      <c r="I54" s="11">
        <v>19.100000000000001</v>
      </c>
      <c r="J54" s="2" t="s">
        <v>297</v>
      </c>
      <c r="N54" s="7">
        <f t="shared" si="0"/>
        <v>70</v>
      </c>
      <c r="O54" t="str">
        <f t="shared" si="1"/>
        <v>106</v>
      </c>
      <c r="P54" t="str">
        <f t="shared" si="2"/>
        <v>112</v>
      </c>
      <c r="Q54" t="str">
        <f t="shared" si="3"/>
        <v>314.3</v>
      </c>
      <c r="R54" t="str">
        <f t="shared" si="4"/>
        <v>324.7</v>
      </c>
      <c r="S54" s="8">
        <f t="shared" si="5"/>
        <v>3.8</v>
      </c>
      <c r="T54" s="8">
        <f t="shared" si="6"/>
        <v>19.100000000000001</v>
      </c>
      <c r="U54" t="str">
        <f t="shared" si="7"/>
        <v>62.9</v>
      </c>
      <c r="V54" t="str">
        <f t="shared" si="8"/>
        <v>65.5</v>
      </c>
      <c r="W54" t="str">
        <f>RIGHT('HyLine Brown'!$F54,4)</f>
        <v>2.03</v>
      </c>
      <c r="X54" t="str">
        <f>RIGHT('HyLine Brown'!$H54,3)</f>
        <v>224</v>
      </c>
      <c r="Y54" t="str">
        <f t="shared" si="9"/>
        <v>224</v>
      </c>
    </row>
    <row r="55" spans="1:25" ht="15" x14ac:dyDescent="0.4">
      <c r="A55" s="1">
        <v>71</v>
      </c>
      <c r="B55" s="2" t="s">
        <v>302</v>
      </c>
      <c r="C55" s="2" t="s">
        <v>303</v>
      </c>
      <c r="D55" s="2" t="s">
        <v>304</v>
      </c>
      <c r="E55" s="4">
        <v>3.9</v>
      </c>
      <c r="F55" s="2" t="s">
        <v>301</v>
      </c>
      <c r="G55" s="2" t="s">
        <v>264</v>
      </c>
      <c r="H55" s="2" t="s">
        <v>239</v>
      </c>
      <c r="I55" s="11">
        <v>19.399999999999999</v>
      </c>
      <c r="J55" s="2" t="s">
        <v>305</v>
      </c>
      <c r="N55" s="7">
        <f t="shared" si="0"/>
        <v>71</v>
      </c>
      <c r="O55" t="str">
        <f t="shared" si="1"/>
        <v>106</v>
      </c>
      <c r="P55" t="str">
        <f t="shared" si="2"/>
        <v>112</v>
      </c>
      <c r="Q55" t="str">
        <f t="shared" si="3"/>
        <v>319.8</v>
      </c>
      <c r="R55" t="str">
        <f t="shared" si="4"/>
        <v>330.3</v>
      </c>
      <c r="S55" s="8">
        <f t="shared" si="5"/>
        <v>3.9</v>
      </c>
      <c r="T55" s="8">
        <f t="shared" si="6"/>
        <v>19.399999999999999</v>
      </c>
      <c r="U55" t="str">
        <f t="shared" si="7"/>
        <v>63.0</v>
      </c>
      <c r="V55" t="str">
        <f t="shared" si="8"/>
        <v>65.6</v>
      </c>
      <c r="W55" t="str">
        <f>RIGHT('HyLine Brown'!$F55,4)</f>
        <v>2.03</v>
      </c>
      <c r="X55" t="str">
        <f>RIGHT('HyLine Brown'!$H55,3)</f>
        <v>224</v>
      </c>
      <c r="Y55" t="str">
        <f t="shared" si="9"/>
        <v>224</v>
      </c>
    </row>
    <row r="56" spans="1:25" ht="15" x14ac:dyDescent="0.4">
      <c r="A56" s="1">
        <v>72</v>
      </c>
      <c r="B56" s="2" t="s">
        <v>302</v>
      </c>
      <c r="C56" s="2" t="s">
        <v>306</v>
      </c>
      <c r="D56" s="2" t="s">
        <v>307</v>
      </c>
      <c r="E56" s="3">
        <v>4</v>
      </c>
      <c r="F56" s="2" t="s">
        <v>301</v>
      </c>
      <c r="G56" s="2" t="s">
        <v>242</v>
      </c>
      <c r="H56" s="2" t="s">
        <v>239</v>
      </c>
      <c r="I56" s="11">
        <v>19.7</v>
      </c>
      <c r="J56" s="2" t="s">
        <v>305</v>
      </c>
      <c r="N56" s="7">
        <f t="shared" si="0"/>
        <v>72</v>
      </c>
      <c r="O56" t="str">
        <f t="shared" si="1"/>
        <v>106</v>
      </c>
      <c r="P56" t="str">
        <f t="shared" si="2"/>
        <v>112</v>
      </c>
      <c r="Q56" t="str">
        <f t="shared" si="3"/>
        <v>325.4</v>
      </c>
      <c r="R56" t="str">
        <f t="shared" si="4"/>
        <v>336.0</v>
      </c>
      <c r="S56" s="8">
        <f t="shared" si="5"/>
        <v>4</v>
      </c>
      <c r="T56" s="8">
        <f t="shared" si="6"/>
        <v>19.7</v>
      </c>
      <c r="U56" t="str">
        <f t="shared" si="7"/>
        <v>63.0</v>
      </c>
      <c r="V56" t="str">
        <f t="shared" si="8"/>
        <v>65.6</v>
      </c>
      <c r="W56" t="str">
        <f>RIGHT('HyLine Brown'!$F56,4)</f>
        <v>2.03</v>
      </c>
      <c r="X56" t="str">
        <f>RIGHT('HyLine Brown'!$H56,3)</f>
        <v>224</v>
      </c>
      <c r="Y56" t="str">
        <f t="shared" si="9"/>
        <v>224</v>
      </c>
    </row>
    <row r="57" spans="1:25" ht="15" x14ac:dyDescent="0.4">
      <c r="A57" s="1">
        <v>73</v>
      </c>
      <c r="B57" s="2" t="s">
        <v>308</v>
      </c>
      <c r="C57" s="2" t="s">
        <v>309</v>
      </c>
      <c r="D57" s="2" t="s">
        <v>310</v>
      </c>
      <c r="E57" s="4">
        <v>4.0999999999999996</v>
      </c>
      <c r="F57" s="2" t="s">
        <v>301</v>
      </c>
      <c r="G57" s="2" t="s">
        <v>242</v>
      </c>
      <c r="H57" s="2" t="s">
        <v>239</v>
      </c>
      <c r="I57" s="11">
        <v>20.100000000000001</v>
      </c>
      <c r="J57" s="2" t="s">
        <v>311</v>
      </c>
      <c r="N57" s="7">
        <f t="shared" si="0"/>
        <v>73</v>
      </c>
      <c r="O57" t="str">
        <f t="shared" si="1"/>
        <v>106</v>
      </c>
      <c r="P57" t="str">
        <f t="shared" si="2"/>
        <v>112</v>
      </c>
      <c r="Q57" t="str">
        <f t="shared" si="3"/>
        <v>330.8</v>
      </c>
      <c r="R57" t="str">
        <f t="shared" si="4"/>
        <v>341.6</v>
      </c>
      <c r="S57" s="8">
        <f t="shared" si="5"/>
        <v>4.0999999999999996</v>
      </c>
      <c r="T57" s="8">
        <f t="shared" si="6"/>
        <v>20.100000000000001</v>
      </c>
      <c r="U57" t="str">
        <f t="shared" si="7"/>
        <v>63.1</v>
      </c>
      <c r="V57" t="str">
        <f t="shared" si="8"/>
        <v>65.7</v>
      </c>
      <c r="W57" t="str">
        <f>RIGHT('HyLine Brown'!$F57,4)</f>
        <v>2.03</v>
      </c>
      <c r="X57" t="str">
        <f>RIGHT('HyLine Brown'!$H57,3)</f>
        <v>224</v>
      </c>
      <c r="Y57" t="str">
        <f t="shared" si="9"/>
        <v>224</v>
      </c>
    </row>
    <row r="58" spans="1:25" ht="15" x14ac:dyDescent="0.4">
      <c r="A58" s="1">
        <v>74</v>
      </c>
      <c r="B58" s="2" t="s">
        <v>312</v>
      </c>
      <c r="C58" s="2" t="s">
        <v>313</v>
      </c>
      <c r="D58" s="2" t="s">
        <v>314</v>
      </c>
      <c r="E58" s="4">
        <v>4.3</v>
      </c>
      <c r="F58" s="2" t="s">
        <v>301</v>
      </c>
      <c r="G58" s="2" t="s">
        <v>242</v>
      </c>
      <c r="H58" s="2" t="s">
        <v>239</v>
      </c>
      <c r="I58" s="11">
        <v>20.399999999999999</v>
      </c>
      <c r="J58" s="2" t="s">
        <v>311</v>
      </c>
      <c r="N58" s="7">
        <f t="shared" si="0"/>
        <v>74</v>
      </c>
      <c r="O58" t="str">
        <f t="shared" si="1"/>
        <v>106</v>
      </c>
      <c r="P58" t="str">
        <f t="shared" si="2"/>
        <v>112</v>
      </c>
      <c r="Q58" t="str">
        <f t="shared" si="3"/>
        <v>336.2</v>
      </c>
      <c r="R58" t="str">
        <f t="shared" si="4"/>
        <v>347.2</v>
      </c>
      <c r="S58" s="8">
        <f t="shared" si="5"/>
        <v>4.3</v>
      </c>
      <c r="T58" s="8">
        <f t="shared" si="6"/>
        <v>20.399999999999999</v>
      </c>
      <c r="U58" t="str">
        <f t="shared" si="7"/>
        <v>63.1</v>
      </c>
      <c r="V58" t="str">
        <f t="shared" si="8"/>
        <v>65.7</v>
      </c>
      <c r="W58" t="str">
        <f>RIGHT('HyLine Brown'!$F58,4)</f>
        <v>2.03</v>
      </c>
      <c r="X58" t="str">
        <f>RIGHT('HyLine Brown'!$H58,3)</f>
        <v>224</v>
      </c>
      <c r="Y58" t="str">
        <f t="shared" si="9"/>
        <v>224</v>
      </c>
    </row>
    <row r="59" spans="1:25" ht="15" x14ac:dyDescent="0.4">
      <c r="A59" s="1">
        <v>75</v>
      </c>
      <c r="B59" s="2" t="s">
        <v>315</v>
      </c>
      <c r="C59" s="2" t="s">
        <v>316</v>
      </c>
      <c r="D59" s="2" t="s">
        <v>317</v>
      </c>
      <c r="E59" s="4">
        <v>4.4000000000000004</v>
      </c>
      <c r="F59" s="2" t="s">
        <v>301</v>
      </c>
      <c r="G59" s="2" t="s">
        <v>242</v>
      </c>
      <c r="H59" s="2" t="s">
        <v>239</v>
      </c>
      <c r="I59" s="11">
        <v>20.7</v>
      </c>
      <c r="J59" s="2" t="s">
        <v>318</v>
      </c>
      <c r="N59" s="7">
        <f t="shared" si="0"/>
        <v>75</v>
      </c>
      <c r="O59" t="str">
        <f t="shared" si="1"/>
        <v>106</v>
      </c>
      <c r="P59" t="str">
        <f t="shared" si="2"/>
        <v>112</v>
      </c>
      <c r="Q59" t="str">
        <f t="shared" si="3"/>
        <v>341.5</v>
      </c>
      <c r="R59" t="str">
        <f t="shared" si="4"/>
        <v>352.7</v>
      </c>
      <c r="S59" s="8">
        <f t="shared" si="5"/>
        <v>4.4000000000000004</v>
      </c>
      <c r="T59" s="8">
        <f t="shared" si="6"/>
        <v>20.7</v>
      </c>
      <c r="U59" t="str">
        <f t="shared" si="7"/>
        <v>63.2</v>
      </c>
      <c r="V59" t="str">
        <f t="shared" si="8"/>
        <v>65.8</v>
      </c>
      <c r="W59" t="str">
        <f>RIGHT('HyLine Brown'!$F59,4)</f>
        <v>2.03</v>
      </c>
      <c r="X59" t="str">
        <f>RIGHT('HyLine Brown'!$H59,3)</f>
        <v>224</v>
      </c>
      <c r="Y59" t="str">
        <f t="shared" si="9"/>
        <v>224</v>
      </c>
    </row>
    <row r="60" spans="1:25" ht="15" x14ac:dyDescent="0.4">
      <c r="A60" s="1">
        <v>76</v>
      </c>
      <c r="B60" s="2" t="s">
        <v>319</v>
      </c>
      <c r="C60" s="2" t="s">
        <v>320</v>
      </c>
      <c r="D60" s="2" t="s">
        <v>321</v>
      </c>
      <c r="E60" s="4">
        <v>4.5</v>
      </c>
      <c r="F60" s="2" t="s">
        <v>301</v>
      </c>
      <c r="G60" s="2" t="s">
        <v>242</v>
      </c>
      <c r="H60" s="2" t="s">
        <v>239</v>
      </c>
      <c r="I60" s="11">
        <v>21.1</v>
      </c>
      <c r="J60" s="2" t="s">
        <v>318</v>
      </c>
      <c r="N60" s="7">
        <f t="shared" si="0"/>
        <v>76</v>
      </c>
      <c r="O60" t="str">
        <f t="shared" si="1"/>
        <v>106</v>
      </c>
      <c r="P60" t="str">
        <f t="shared" si="2"/>
        <v>112</v>
      </c>
      <c r="Q60" t="str">
        <f t="shared" si="3"/>
        <v>346.9</v>
      </c>
      <c r="R60" t="str">
        <f t="shared" si="4"/>
        <v>358.2</v>
      </c>
      <c r="S60" s="8">
        <f t="shared" si="5"/>
        <v>4.5</v>
      </c>
      <c r="T60" s="8">
        <f t="shared" si="6"/>
        <v>21.1</v>
      </c>
      <c r="U60" t="str">
        <f t="shared" si="7"/>
        <v>63.2</v>
      </c>
      <c r="V60" t="str">
        <f t="shared" si="8"/>
        <v>65.8</v>
      </c>
      <c r="W60" t="str">
        <f>RIGHT('HyLine Brown'!$F60,4)</f>
        <v>2.03</v>
      </c>
      <c r="X60" t="str">
        <f>RIGHT('HyLine Brown'!$H60,3)</f>
        <v>224</v>
      </c>
      <c r="Y60" t="str">
        <f t="shared" si="9"/>
        <v>224</v>
      </c>
    </row>
    <row r="61" spans="1:25" ht="15" x14ac:dyDescent="0.4">
      <c r="A61" s="1">
        <v>77</v>
      </c>
      <c r="B61" s="2" t="s">
        <v>322</v>
      </c>
      <c r="C61" s="2" t="s">
        <v>323</v>
      </c>
      <c r="D61" s="2" t="s">
        <v>324</v>
      </c>
      <c r="E61" s="4">
        <v>4.7</v>
      </c>
      <c r="F61" s="2" t="s">
        <v>301</v>
      </c>
      <c r="G61" s="2" t="s">
        <v>242</v>
      </c>
      <c r="H61" s="2" t="s">
        <v>239</v>
      </c>
      <c r="I61" s="11">
        <v>21.4</v>
      </c>
      <c r="J61" s="2" t="s">
        <v>325</v>
      </c>
      <c r="N61" s="7">
        <f t="shared" si="0"/>
        <v>77</v>
      </c>
      <c r="O61" t="str">
        <f t="shared" si="1"/>
        <v>106</v>
      </c>
      <c r="P61" t="str">
        <f t="shared" si="2"/>
        <v>112</v>
      </c>
      <c r="Q61" t="str">
        <f t="shared" si="3"/>
        <v>352.1</v>
      </c>
      <c r="R61" t="str">
        <f t="shared" si="4"/>
        <v>363.6</v>
      </c>
      <c r="S61" s="8">
        <f t="shared" si="5"/>
        <v>4.7</v>
      </c>
      <c r="T61" s="8">
        <f t="shared" si="6"/>
        <v>21.4</v>
      </c>
      <c r="U61" t="str">
        <f t="shared" si="7"/>
        <v>63.3</v>
      </c>
      <c r="V61" t="str">
        <f t="shared" si="8"/>
        <v>65.9</v>
      </c>
      <c r="W61" t="str">
        <f>RIGHT('HyLine Brown'!$F61,4)</f>
        <v>2.03</v>
      </c>
      <c r="X61" t="str">
        <f>RIGHT('HyLine Brown'!$H61,3)</f>
        <v>224</v>
      </c>
      <c r="Y61" t="str">
        <f t="shared" si="9"/>
        <v>224</v>
      </c>
    </row>
    <row r="62" spans="1:25" ht="15" x14ac:dyDescent="0.4">
      <c r="A62" s="1">
        <v>78</v>
      </c>
      <c r="B62" s="2" t="s">
        <v>322</v>
      </c>
      <c r="C62" s="2" t="s">
        <v>326</v>
      </c>
      <c r="D62" s="2" t="s">
        <v>327</v>
      </c>
      <c r="E62" s="4">
        <v>4.8</v>
      </c>
      <c r="F62" s="2" t="s">
        <v>301</v>
      </c>
      <c r="G62" s="2" t="s">
        <v>242</v>
      </c>
      <c r="H62" s="2" t="s">
        <v>239</v>
      </c>
      <c r="I62" s="11">
        <v>21.7</v>
      </c>
      <c r="J62" s="2" t="s">
        <v>325</v>
      </c>
      <c r="N62" s="7">
        <f t="shared" si="0"/>
        <v>78</v>
      </c>
      <c r="O62" t="str">
        <f t="shared" si="1"/>
        <v>106</v>
      </c>
      <c r="P62" t="str">
        <f t="shared" si="2"/>
        <v>112</v>
      </c>
      <c r="Q62" t="str">
        <f t="shared" si="3"/>
        <v>357.4</v>
      </c>
      <c r="R62" t="str">
        <f t="shared" si="4"/>
        <v>369.0</v>
      </c>
      <c r="S62" s="8">
        <f t="shared" si="5"/>
        <v>4.8</v>
      </c>
      <c r="T62" s="8">
        <f t="shared" si="6"/>
        <v>21.7</v>
      </c>
      <c r="U62" t="str">
        <f t="shared" si="7"/>
        <v>63.3</v>
      </c>
      <c r="V62" t="str">
        <f t="shared" si="8"/>
        <v>65.9</v>
      </c>
      <c r="W62" t="str">
        <f>RIGHT('HyLine Brown'!$F62,4)</f>
        <v>2.03</v>
      </c>
      <c r="X62" t="str">
        <f>RIGHT('HyLine Brown'!$H62,3)</f>
        <v>224</v>
      </c>
      <c r="Y62" t="str">
        <f t="shared" si="9"/>
        <v>224</v>
      </c>
    </row>
    <row r="63" spans="1:25" ht="15" x14ac:dyDescent="0.4">
      <c r="A63" s="1">
        <v>79</v>
      </c>
      <c r="B63" s="2" t="s">
        <v>328</v>
      </c>
      <c r="C63" s="2" t="s">
        <v>329</v>
      </c>
      <c r="D63" s="2" t="s">
        <v>330</v>
      </c>
      <c r="E63" s="3">
        <v>5</v>
      </c>
      <c r="F63" s="2" t="s">
        <v>301</v>
      </c>
      <c r="G63" s="2" t="s">
        <v>242</v>
      </c>
      <c r="H63" s="2" t="s">
        <v>239</v>
      </c>
      <c r="I63" s="12">
        <v>22</v>
      </c>
      <c r="J63" s="2" t="s">
        <v>331</v>
      </c>
      <c r="N63" s="7">
        <f t="shared" si="0"/>
        <v>79</v>
      </c>
      <c r="O63" t="str">
        <f t="shared" si="1"/>
        <v>106</v>
      </c>
      <c r="P63" t="str">
        <f t="shared" si="2"/>
        <v>112</v>
      </c>
      <c r="Q63" t="str">
        <f t="shared" si="3"/>
        <v>362.5</v>
      </c>
      <c r="R63" t="str">
        <f t="shared" si="4"/>
        <v>374.4</v>
      </c>
      <c r="S63" s="8">
        <f t="shared" si="5"/>
        <v>5</v>
      </c>
      <c r="T63" s="8">
        <f t="shared" si="6"/>
        <v>22</v>
      </c>
      <c r="U63" t="str">
        <f t="shared" si="7"/>
        <v>63.4</v>
      </c>
      <c r="V63" t="str">
        <f t="shared" si="8"/>
        <v>66.0</v>
      </c>
      <c r="W63" t="str">
        <f>RIGHT('HyLine Brown'!$F63,4)</f>
        <v>2.03</v>
      </c>
      <c r="X63" t="str">
        <f>RIGHT('HyLine Brown'!$H63,3)</f>
        <v>224</v>
      </c>
      <c r="Y63" t="str">
        <f t="shared" si="9"/>
        <v>224</v>
      </c>
    </row>
    <row r="64" spans="1:25" ht="15" x14ac:dyDescent="0.4">
      <c r="A64" s="1">
        <v>80</v>
      </c>
      <c r="B64" s="2" t="s">
        <v>332</v>
      </c>
      <c r="C64" s="2" t="s">
        <v>333</v>
      </c>
      <c r="D64" s="2" t="s">
        <v>334</v>
      </c>
      <c r="E64" s="4">
        <v>5.0999999999999996</v>
      </c>
      <c r="F64" s="2" t="s">
        <v>301</v>
      </c>
      <c r="G64" s="2" t="s">
        <v>116</v>
      </c>
      <c r="H64" s="2" t="s">
        <v>239</v>
      </c>
      <c r="I64" s="11">
        <v>22.4</v>
      </c>
      <c r="J64" s="2" t="s">
        <v>335</v>
      </c>
      <c r="N64" s="7">
        <f t="shared" si="0"/>
        <v>80</v>
      </c>
      <c r="O64" t="str">
        <f t="shared" si="1"/>
        <v>106</v>
      </c>
      <c r="P64" t="str">
        <f t="shared" si="2"/>
        <v>112</v>
      </c>
      <c r="Q64" t="str">
        <f t="shared" si="3"/>
        <v>367.7</v>
      </c>
      <c r="R64" t="str">
        <f t="shared" si="4"/>
        <v>379.7</v>
      </c>
      <c r="S64" s="8">
        <f t="shared" si="5"/>
        <v>5.0999999999999996</v>
      </c>
      <c r="T64" s="8">
        <f t="shared" si="6"/>
        <v>22.4</v>
      </c>
      <c r="U64" t="str">
        <f t="shared" si="7"/>
        <v>63.5</v>
      </c>
      <c r="V64" t="str">
        <f t="shared" si="8"/>
        <v>66.1</v>
      </c>
      <c r="W64" t="str">
        <f>RIGHT('HyLine Brown'!$F64,4)</f>
        <v>2.03</v>
      </c>
      <c r="X64" t="str">
        <f>RIGHT('HyLine Brown'!$H64,3)</f>
        <v>224</v>
      </c>
      <c r="Y64" t="str">
        <f t="shared" si="9"/>
        <v>224</v>
      </c>
    </row>
    <row r="65" spans="1:25" ht="15" x14ac:dyDescent="0.4">
      <c r="A65" s="1">
        <v>81</v>
      </c>
      <c r="B65" s="2" t="s">
        <v>332</v>
      </c>
      <c r="C65" s="2" t="s">
        <v>336</v>
      </c>
      <c r="D65" s="2" t="s">
        <v>337</v>
      </c>
      <c r="E65" s="4">
        <v>5.3</v>
      </c>
      <c r="F65" s="2" t="s">
        <v>301</v>
      </c>
      <c r="G65" s="2" t="s">
        <v>116</v>
      </c>
      <c r="H65" s="2" t="s">
        <v>239</v>
      </c>
      <c r="I65" s="11">
        <v>22.7</v>
      </c>
      <c r="J65" s="2" t="s">
        <v>335</v>
      </c>
      <c r="N65" s="7">
        <f t="shared" si="0"/>
        <v>81</v>
      </c>
      <c r="O65" t="str">
        <f t="shared" si="1"/>
        <v>106</v>
      </c>
      <c r="P65" t="str">
        <f t="shared" si="2"/>
        <v>112</v>
      </c>
      <c r="Q65" t="str">
        <f t="shared" si="3"/>
        <v>372.9</v>
      </c>
      <c r="R65" t="str">
        <f t="shared" si="4"/>
        <v>385.0</v>
      </c>
      <c r="S65" s="8">
        <f t="shared" si="5"/>
        <v>5.3</v>
      </c>
      <c r="T65" s="8">
        <f t="shared" si="6"/>
        <v>22.7</v>
      </c>
      <c r="U65" t="str">
        <f t="shared" si="7"/>
        <v>63.5</v>
      </c>
      <c r="V65" t="str">
        <f t="shared" si="8"/>
        <v>66.1</v>
      </c>
      <c r="W65" t="str">
        <f>RIGHT('HyLine Brown'!$F65,4)</f>
        <v>2.03</v>
      </c>
      <c r="X65" t="str">
        <f>RIGHT('HyLine Brown'!$H65,3)</f>
        <v>224</v>
      </c>
      <c r="Y65" t="str">
        <f t="shared" si="9"/>
        <v>224</v>
      </c>
    </row>
    <row r="66" spans="1:25" ht="15" x14ac:dyDescent="0.4">
      <c r="A66" s="1">
        <v>82</v>
      </c>
      <c r="B66" s="2" t="s">
        <v>332</v>
      </c>
      <c r="C66" s="2" t="s">
        <v>419</v>
      </c>
      <c r="D66" s="2" t="s">
        <v>339</v>
      </c>
      <c r="E66" s="4">
        <v>5.4</v>
      </c>
      <c r="F66" s="2" t="s">
        <v>301</v>
      </c>
      <c r="G66" s="2" t="s">
        <v>242</v>
      </c>
      <c r="H66" s="2" t="s">
        <v>239</v>
      </c>
      <c r="I66" s="12">
        <v>23</v>
      </c>
      <c r="J66" s="2" t="s">
        <v>335</v>
      </c>
      <c r="N66" s="7">
        <f t="shared" si="0"/>
        <v>82</v>
      </c>
      <c r="O66" t="str">
        <f t="shared" si="1"/>
        <v>106</v>
      </c>
      <c r="P66" t="str">
        <f t="shared" si="2"/>
        <v>112</v>
      </c>
      <c r="Q66" t="str">
        <f t="shared" si="3"/>
        <v>378.1</v>
      </c>
      <c r="R66" t="str">
        <f t="shared" si="4"/>
        <v>390.3</v>
      </c>
      <c r="S66" s="8">
        <f t="shared" si="5"/>
        <v>5.4</v>
      </c>
      <c r="T66" s="8">
        <f t="shared" si="6"/>
        <v>23</v>
      </c>
      <c r="U66" t="str">
        <f t="shared" si="7"/>
        <v>63.5</v>
      </c>
      <c r="V66" t="str">
        <f t="shared" si="8"/>
        <v>66.1</v>
      </c>
      <c r="W66" t="str">
        <f>RIGHT('HyLine Brown'!$F66,4)</f>
        <v>2.03</v>
      </c>
      <c r="X66" t="str">
        <f>RIGHT('HyLine Brown'!$H66,3)</f>
        <v>224</v>
      </c>
      <c r="Y66" t="str">
        <f t="shared" si="9"/>
        <v>224</v>
      </c>
    </row>
    <row r="67" spans="1:25" ht="15" x14ac:dyDescent="0.4">
      <c r="A67" s="1">
        <v>83</v>
      </c>
      <c r="B67" s="2" t="s">
        <v>340</v>
      </c>
      <c r="C67" s="2" t="s">
        <v>341</v>
      </c>
      <c r="D67" s="2" t="s">
        <v>342</v>
      </c>
      <c r="E67" s="4">
        <v>5.6</v>
      </c>
      <c r="F67" s="2" t="s">
        <v>301</v>
      </c>
      <c r="G67" s="2" t="s">
        <v>242</v>
      </c>
      <c r="H67" s="2" t="s">
        <v>239</v>
      </c>
      <c r="I67" s="11">
        <v>23.3</v>
      </c>
      <c r="J67" s="2" t="s">
        <v>343</v>
      </c>
      <c r="N67" s="7">
        <f t="shared" ref="N67:N84" si="10">A67</f>
        <v>83</v>
      </c>
      <c r="O67" t="str">
        <f t="shared" ref="O67:O84" si="11">LEFT(G67,3)</f>
        <v>106</v>
      </c>
      <c r="P67" t="str">
        <f t="shared" ref="P67:P84" si="12">RIGHT(G67,3)</f>
        <v>112</v>
      </c>
      <c r="Q67" t="str">
        <f t="shared" ref="Q67:Q84" si="13">LEFT(C67,5)</f>
        <v>383.2</v>
      </c>
      <c r="R67" t="str">
        <f t="shared" ref="R67:R84" si="14">RIGHT(C67,5)</f>
        <v>395.6</v>
      </c>
      <c r="S67" s="8">
        <f t="shared" ref="S67:S84" si="15">E67</f>
        <v>5.6</v>
      </c>
      <c r="T67" s="8">
        <f t="shared" ref="T67:T84" si="16">I67</f>
        <v>23.3</v>
      </c>
      <c r="U67" t="str">
        <f t="shared" ref="U67:U84" si="17">LEFT($J67,4)</f>
        <v>63.6</v>
      </c>
      <c r="V67" t="str">
        <f t="shared" ref="V67:V84" si="18">RIGHT($J67,4)</f>
        <v>66.2</v>
      </c>
      <c r="W67" t="str">
        <f>RIGHT('HyLine Brown'!$F67,4)</f>
        <v>2.03</v>
      </c>
      <c r="X67" t="str">
        <f>RIGHT('HyLine Brown'!$H67,3)</f>
        <v>224</v>
      </c>
      <c r="Y67" t="str">
        <f t="shared" ref="Y67:Y84" si="19">TRIM(X67)</f>
        <v>224</v>
      </c>
    </row>
    <row r="68" spans="1:25" ht="15" x14ac:dyDescent="0.4">
      <c r="A68" s="1">
        <v>84</v>
      </c>
      <c r="B68" s="2" t="s">
        <v>340</v>
      </c>
      <c r="C68" s="2" t="s">
        <v>344</v>
      </c>
      <c r="D68" s="2" t="s">
        <v>345</v>
      </c>
      <c r="E68" s="4">
        <v>5.7</v>
      </c>
      <c r="F68" s="2" t="s">
        <v>301</v>
      </c>
      <c r="G68" s="2" t="s">
        <v>242</v>
      </c>
      <c r="H68" s="2" t="s">
        <v>239</v>
      </c>
      <c r="I68" s="11">
        <v>23.6</v>
      </c>
      <c r="J68" s="2" t="s">
        <v>343</v>
      </c>
      <c r="N68" s="7">
        <f t="shared" si="10"/>
        <v>84</v>
      </c>
      <c r="O68" t="str">
        <f t="shared" si="11"/>
        <v>106</v>
      </c>
      <c r="P68" t="str">
        <f t="shared" si="12"/>
        <v>112</v>
      </c>
      <c r="Q68" t="str">
        <f t="shared" si="13"/>
        <v>388.3</v>
      </c>
      <c r="R68" t="str">
        <f t="shared" si="14"/>
        <v>400.8</v>
      </c>
      <c r="S68" s="8">
        <f t="shared" si="15"/>
        <v>5.7</v>
      </c>
      <c r="T68" s="8">
        <f t="shared" si="16"/>
        <v>23.6</v>
      </c>
      <c r="U68" t="str">
        <f t="shared" si="17"/>
        <v>63.6</v>
      </c>
      <c r="V68" t="str">
        <f t="shared" si="18"/>
        <v>66.2</v>
      </c>
      <c r="W68" t="str">
        <f>RIGHT('HyLine Brown'!$F68,4)</f>
        <v>2.03</v>
      </c>
      <c r="X68" t="str">
        <f>RIGHT('HyLine Brown'!$H68,3)</f>
        <v>224</v>
      </c>
      <c r="Y68" t="str">
        <f t="shared" si="19"/>
        <v>224</v>
      </c>
    </row>
    <row r="69" spans="1:25" ht="15" x14ac:dyDescent="0.4">
      <c r="A69" s="1">
        <v>85</v>
      </c>
      <c r="B69" s="2" t="s">
        <v>340</v>
      </c>
      <c r="C69" s="2" t="s">
        <v>346</v>
      </c>
      <c r="D69" s="2" t="s">
        <v>347</v>
      </c>
      <c r="E69" s="4">
        <v>5.9</v>
      </c>
      <c r="F69" s="2" t="s">
        <v>301</v>
      </c>
      <c r="G69" s="2" t="s">
        <v>242</v>
      </c>
      <c r="H69" s="2" t="s">
        <v>239</v>
      </c>
      <c r="I69" s="11">
        <v>23.9</v>
      </c>
      <c r="J69" s="2" t="s">
        <v>343</v>
      </c>
      <c r="N69" s="7">
        <f t="shared" si="10"/>
        <v>85</v>
      </c>
      <c r="O69" t="str">
        <f t="shared" si="11"/>
        <v>106</v>
      </c>
      <c r="P69" t="str">
        <f t="shared" si="12"/>
        <v>112</v>
      </c>
      <c r="Q69" t="str">
        <f t="shared" si="13"/>
        <v>393.4</v>
      </c>
      <c r="R69" t="str">
        <f t="shared" si="14"/>
        <v>406.1</v>
      </c>
      <c r="S69" s="8">
        <f t="shared" si="15"/>
        <v>5.9</v>
      </c>
      <c r="T69" s="8">
        <f t="shared" si="16"/>
        <v>23.9</v>
      </c>
      <c r="U69" t="str">
        <f t="shared" si="17"/>
        <v>63.6</v>
      </c>
      <c r="V69" t="str">
        <f t="shared" si="18"/>
        <v>66.2</v>
      </c>
      <c r="W69" t="str">
        <f>RIGHT('HyLine Brown'!$F69,4)</f>
        <v>2.03</v>
      </c>
      <c r="X69" t="str">
        <f>RIGHT('HyLine Brown'!$H69,3)</f>
        <v>224</v>
      </c>
      <c r="Y69" t="str">
        <f t="shared" si="19"/>
        <v>224</v>
      </c>
    </row>
    <row r="70" spans="1:25" ht="15" x14ac:dyDescent="0.4">
      <c r="A70" s="1">
        <v>86</v>
      </c>
      <c r="B70" s="2" t="s">
        <v>340</v>
      </c>
      <c r="C70" s="2" t="s">
        <v>348</v>
      </c>
      <c r="D70" s="2" t="s">
        <v>349</v>
      </c>
      <c r="E70" s="3">
        <v>6</v>
      </c>
      <c r="F70" s="2" t="s">
        <v>301</v>
      </c>
      <c r="G70" s="2" t="s">
        <v>116</v>
      </c>
      <c r="H70" s="2" t="s">
        <v>239</v>
      </c>
      <c r="I70" s="11">
        <v>24.2</v>
      </c>
      <c r="J70" s="2" t="s">
        <v>343</v>
      </c>
      <c r="N70" s="7">
        <f t="shared" si="10"/>
        <v>86</v>
      </c>
      <c r="O70" t="str">
        <f t="shared" si="11"/>
        <v>106</v>
      </c>
      <c r="P70" t="str">
        <f t="shared" si="12"/>
        <v>112</v>
      </c>
      <c r="Q70" t="str">
        <f t="shared" si="13"/>
        <v>398.5</v>
      </c>
      <c r="R70" t="str">
        <f t="shared" si="14"/>
        <v>411.3</v>
      </c>
      <c r="S70" s="8">
        <f t="shared" si="15"/>
        <v>6</v>
      </c>
      <c r="T70" s="8">
        <f t="shared" si="16"/>
        <v>24.2</v>
      </c>
      <c r="U70" t="str">
        <f t="shared" si="17"/>
        <v>63.6</v>
      </c>
      <c r="V70" t="str">
        <f t="shared" si="18"/>
        <v>66.2</v>
      </c>
      <c r="W70" t="str">
        <f>RIGHT('HyLine Brown'!$F70,4)</f>
        <v>2.03</v>
      </c>
      <c r="X70" t="str">
        <f>RIGHT('HyLine Brown'!$H70,3)</f>
        <v>224</v>
      </c>
      <c r="Y70" t="str">
        <f t="shared" si="19"/>
        <v>224</v>
      </c>
    </row>
    <row r="71" spans="1:25" ht="15" x14ac:dyDescent="0.4">
      <c r="A71" s="1">
        <v>87</v>
      </c>
      <c r="B71" s="2" t="s">
        <v>350</v>
      </c>
      <c r="C71" s="2" t="s">
        <v>351</v>
      </c>
      <c r="D71" s="2" t="s">
        <v>352</v>
      </c>
      <c r="E71" s="4">
        <v>6.2</v>
      </c>
      <c r="F71" s="2" t="s">
        <v>301</v>
      </c>
      <c r="G71" s="2" t="s">
        <v>411</v>
      </c>
      <c r="H71" s="2" t="s">
        <v>239</v>
      </c>
      <c r="I71" s="11">
        <v>24.5</v>
      </c>
      <c r="J71" s="2" t="s">
        <v>353</v>
      </c>
      <c r="N71" s="7">
        <f t="shared" si="10"/>
        <v>87</v>
      </c>
      <c r="O71" t="str">
        <f t="shared" si="11"/>
        <v>106</v>
      </c>
      <c r="P71" t="str">
        <f t="shared" si="12"/>
        <v>112</v>
      </c>
      <c r="Q71" t="str">
        <f t="shared" si="13"/>
        <v>403.6</v>
      </c>
      <c r="R71" t="str">
        <f t="shared" si="14"/>
        <v>416.5</v>
      </c>
      <c r="S71" s="8">
        <f t="shared" si="15"/>
        <v>6.2</v>
      </c>
      <c r="T71" s="8">
        <f t="shared" si="16"/>
        <v>24.5</v>
      </c>
      <c r="U71" t="str">
        <f t="shared" si="17"/>
        <v>63.7</v>
      </c>
      <c r="V71" t="str">
        <f t="shared" si="18"/>
        <v>66.3</v>
      </c>
      <c r="W71" t="str">
        <f>RIGHT('HyLine Brown'!$F71,4)</f>
        <v>2.03</v>
      </c>
      <c r="X71" t="str">
        <f>RIGHT('HyLine Brown'!$H71,3)</f>
        <v>224</v>
      </c>
      <c r="Y71" t="str">
        <f t="shared" si="19"/>
        <v>224</v>
      </c>
    </row>
    <row r="72" spans="1:25" ht="15" x14ac:dyDescent="0.4">
      <c r="A72" s="1">
        <v>88</v>
      </c>
      <c r="B72" s="2" t="s">
        <v>350</v>
      </c>
      <c r="C72" s="2" t="s">
        <v>354</v>
      </c>
      <c r="D72" s="2" t="s">
        <v>355</v>
      </c>
      <c r="E72" s="4">
        <v>6.3</v>
      </c>
      <c r="F72" s="2" t="s">
        <v>301</v>
      </c>
      <c r="G72" s="2" t="s">
        <v>411</v>
      </c>
      <c r="H72" s="2" t="s">
        <v>239</v>
      </c>
      <c r="I72" s="11">
        <v>24.9</v>
      </c>
      <c r="J72" s="2" t="s">
        <v>353</v>
      </c>
      <c r="N72" s="7">
        <f t="shared" si="10"/>
        <v>88</v>
      </c>
      <c r="O72" t="str">
        <f t="shared" si="11"/>
        <v>106</v>
      </c>
      <c r="P72" t="str">
        <f t="shared" si="12"/>
        <v>112</v>
      </c>
      <c r="Q72" t="str">
        <f t="shared" si="13"/>
        <v>408.6</v>
      </c>
      <c r="R72" t="str">
        <f t="shared" si="14"/>
        <v>421.7</v>
      </c>
      <c r="S72" s="8">
        <f t="shared" si="15"/>
        <v>6.3</v>
      </c>
      <c r="T72" s="8">
        <f t="shared" si="16"/>
        <v>24.9</v>
      </c>
      <c r="U72" t="str">
        <f t="shared" si="17"/>
        <v>63.7</v>
      </c>
      <c r="V72" t="str">
        <f t="shared" si="18"/>
        <v>66.3</v>
      </c>
      <c r="W72" t="str">
        <f>RIGHT('HyLine Brown'!$F72,4)</f>
        <v>2.03</v>
      </c>
      <c r="X72" t="str">
        <f>RIGHT('HyLine Brown'!$H72,3)</f>
        <v>224</v>
      </c>
      <c r="Y72" t="str">
        <f t="shared" si="19"/>
        <v>224</v>
      </c>
    </row>
    <row r="73" spans="1:25" ht="15" x14ac:dyDescent="0.4">
      <c r="A73" s="1">
        <v>89</v>
      </c>
      <c r="B73" s="2" t="s">
        <v>350</v>
      </c>
      <c r="C73" s="2" t="s">
        <v>356</v>
      </c>
      <c r="D73" s="2" t="s">
        <v>357</v>
      </c>
      <c r="E73" s="4">
        <v>6.5</v>
      </c>
      <c r="F73" s="2" t="s">
        <v>301</v>
      </c>
      <c r="G73" s="2" t="s">
        <v>411</v>
      </c>
      <c r="H73" s="2" t="s">
        <v>239</v>
      </c>
      <c r="I73" s="11">
        <v>25.2</v>
      </c>
      <c r="J73" s="2" t="s">
        <v>353</v>
      </c>
      <c r="N73" s="7">
        <f t="shared" si="10"/>
        <v>89</v>
      </c>
      <c r="O73" t="str">
        <f t="shared" si="11"/>
        <v>106</v>
      </c>
      <c r="P73" t="str">
        <f t="shared" si="12"/>
        <v>112</v>
      </c>
      <c r="Q73" t="str">
        <f t="shared" si="13"/>
        <v>413.6</v>
      </c>
      <c r="R73" t="str">
        <f t="shared" si="14"/>
        <v>426.9</v>
      </c>
      <c r="S73" s="8">
        <f t="shared" si="15"/>
        <v>6.5</v>
      </c>
      <c r="T73" s="8">
        <f t="shared" si="16"/>
        <v>25.2</v>
      </c>
      <c r="U73" t="str">
        <f t="shared" si="17"/>
        <v>63.7</v>
      </c>
      <c r="V73" t="str">
        <f t="shared" si="18"/>
        <v>66.3</v>
      </c>
      <c r="W73" t="str">
        <f>RIGHT('HyLine Brown'!$F73,4)</f>
        <v>2.03</v>
      </c>
      <c r="X73" t="str">
        <f>RIGHT('HyLine Brown'!$H73,3)</f>
        <v>224</v>
      </c>
      <c r="Y73" t="str">
        <f t="shared" si="19"/>
        <v>224</v>
      </c>
    </row>
    <row r="74" spans="1:25" ht="15" x14ac:dyDescent="0.4">
      <c r="A74" s="1">
        <v>90</v>
      </c>
      <c r="B74" s="2" t="s">
        <v>350</v>
      </c>
      <c r="C74" s="2" t="s">
        <v>358</v>
      </c>
      <c r="D74" s="2" t="s">
        <v>359</v>
      </c>
      <c r="E74" s="4">
        <v>6.6</v>
      </c>
      <c r="F74" s="2" t="s">
        <v>301</v>
      </c>
      <c r="G74" s="2" t="s">
        <v>242</v>
      </c>
      <c r="H74" s="2" t="s">
        <v>239</v>
      </c>
      <c r="I74" s="11">
        <v>25.5</v>
      </c>
      <c r="J74" s="2" t="s">
        <v>360</v>
      </c>
      <c r="N74" s="7">
        <f t="shared" si="10"/>
        <v>90</v>
      </c>
      <c r="O74" t="str">
        <f t="shared" si="11"/>
        <v>106</v>
      </c>
      <c r="P74" t="str">
        <f t="shared" si="12"/>
        <v>112</v>
      </c>
      <c r="Q74" t="str">
        <f t="shared" si="13"/>
        <v>418.7</v>
      </c>
      <c r="R74" t="str">
        <f t="shared" si="14"/>
        <v>432.0</v>
      </c>
      <c r="S74" s="8">
        <f t="shared" si="15"/>
        <v>6.6</v>
      </c>
      <c r="T74" s="8">
        <f t="shared" si="16"/>
        <v>25.5</v>
      </c>
      <c r="U74" t="str">
        <f t="shared" si="17"/>
        <v>63.7</v>
      </c>
      <c r="V74" t="str">
        <f t="shared" si="18"/>
        <v>66.3</v>
      </c>
      <c r="W74" t="str">
        <f>RIGHT('HyLine Brown'!$F74,4)</f>
        <v>2.03</v>
      </c>
      <c r="X74" t="str">
        <f>RIGHT('HyLine Brown'!$H74,3)</f>
        <v>224</v>
      </c>
      <c r="Y74" t="str">
        <f t="shared" si="19"/>
        <v>224</v>
      </c>
    </row>
    <row r="75" spans="1:25" ht="15" x14ac:dyDescent="0.4">
      <c r="A75" s="1">
        <v>91</v>
      </c>
      <c r="B75" s="2" t="s">
        <v>361</v>
      </c>
      <c r="C75" s="2" t="s">
        <v>362</v>
      </c>
      <c r="D75" s="2" t="s">
        <v>363</v>
      </c>
      <c r="E75" s="4">
        <v>6.8</v>
      </c>
      <c r="F75" s="2" t="s">
        <v>364</v>
      </c>
      <c r="G75" s="2" t="s">
        <v>112</v>
      </c>
      <c r="H75" s="2" t="s">
        <v>365</v>
      </c>
      <c r="I75" s="11">
        <v>25.8</v>
      </c>
      <c r="J75" s="2" t="s">
        <v>366</v>
      </c>
      <c r="N75" s="7">
        <f t="shared" si="10"/>
        <v>91</v>
      </c>
      <c r="O75" t="str">
        <f t="shared" si="11"/>
        <v>105</v>
      </c>
      <c r="P75" t="str">
        <f t="shared" si="12"/>
        <v>111</v>
      </c>
      <c r="Q75" t="str">
        <f t="shared" si="13"/>
        <v>423.6</v>
      </c>
      <c r="R75" t="str">
        <f t="shared" si="14"/>
        <v xml:space="preserve"> 4372</v>
      </c>
      <c r="S75" s="8">
        <f t="shared" si="15"/>
        <v>6.8</v>
      </c>
      <c r="T75" s="8">
        <f t="shared" si="16"/>
        <v>25.8</v>
      </c>
      <c r="U75" t="str">
        <f t="shared" si="17"/>
        <v>63.8</v>
      </c>
      <c r="V75" t="str">
        <f t="shared" si="18"/>
        <v>66.4</v>
      </c>
      <c r="W75" t="str">
        <f>RIGHT('HyLine Brown'!$F75,4)</f>
        <v>2.04</v>
      </c>
      <c r="X75" t="str">
        <f>RIGHT('HyLine Brown'!$H75,3)</f>
        <v>222</v>
      </c>
      <c r="Y75" t="str">
        <f t="shared" si="19"/>
        <v>222</v>
      </c>
    </row>
    <row r="76" spans="1:25" ht="15" x14ac:dyDescent="0.4">
      <c r="A76" s="1">
        <v>92</v>
      </c>
      <c r="B76" s="2" t="s">
        <v>361</v>
      </c>
      <c r="C76" s="2" t="s">
        <v>367</v>
      </c>
      <c r="D76" s="2" t="s">
        <v>368</v>
      </c>
      <c r="E76" s="3">
        <v>7</v>
      </c>
      <c r="F76" s="2" t="s">
        <v>364</v>
      </c>
      <c r="G76" s="2" t="s">
        <v>112</v>
      </c>
      <c r="H76" s="2" t="s">
        <v>369</v>
      </c>
      <c r="I76" s="11">
        <v>26.1</v>
      </c>
      <c r="J76" s="2" t="s">
        <v>366</v>
      </c>
      <c r="N76" s="7">
        <f t="shared" si="10"/>
        <v>92</v>
      </c>
      <c r="O76" t="str">
        <f t="shared" si="11"/>
        <v>105</v>
      </c>
      <c r="P76" t="str">
        <f t="shared" si="12"/>
        <v>111</v>
      </c>
      <c r="Q76" t="str">
        <f t="shared" si="13"/>
        <v>428.6</v>
      </c>
      <c r="R76" t="str">
        <f t="shared" si="14"/>
        <v>442.3</v>
      </c>
      <c r="S76" s="8">
        <f t="shared" si="15"/>
        <v>7</v>
      </c>
      <c r="T76" s="8">
        <f t="shared" si="16"/>
        <v>26.1</v>
      </c>
      <c r="U76" t="str">
        <f t="shared" si="17"/>
        <v>63.8</v>
      </c>
      <c r="V76" t="str">
        <f t="shared" si="18"/>
        <v>66.4</v>
      </c>
      <c r="W76" t="str">
        <f>RIGHT('HyLine Brown'!$F76,4)</f>
        <v>2.04</v>
      </c>
      <c r="X76" t="str">
        <f>RIGHT('HyLine Brown'!$H76,3)</f>
        <v>222</v>
      </c>
      <c r="Y76" t="str">
        <f t="shared" si="19"/>
        <v>222</v>
      </c>
    </row>
    <row r="77" spans="1:25" ht="15" x14ac:dyDescent="0.4">
      <c r="A77" s="1">
        <v>93</v>
      </c>
      <c r="B77" s="2" t="s">
        <v>361</v>
      </c>
      <c r="C77" s="2" t="s">
        <v>370</v>
      </c>
      <c r="D77" s="2" t="s">
        <v>371</v>
      </c>
      <c r="E77" s="4">
        <v>7.1</v>
      </c>
      <c r="F77" s="2" t="s">
        <v>364</v>
      </c>
      <c r="G77" s="2" t="s">
        <v>112</v>
      </c>
      <c r="H77" s="2" t="s">
        <v>365</v>
      </c>
      <c r="I77" s="11">
        <v>26.4</v>
      </c>
      <c r="J77" s="2" t="s">
        <v>366</v>
      </c>
      <c r="N77" s="7">
        <f t="shared" si="10"/>
        <v>93</v>
      </c>
      <c r="O77" t="str">
        <f t="shared" si="11"/>
        <v>105</v>
      </c>
      <c r="P77" t="str">
        <f t="shared" si="12"/>
        <v>111</v>
      </c>
      <c r="Q77" t="str">
        <f t="shared" si="13"/>
        <v>433.6</v>
      </c>
      <c r="R77" t="str">
        <f t="shared" si="14"/>
        <v>447.4</v>
      </c>
      <c r="S77" s="8">
        <f t="shared" si="15"/>
        <v>7.1</v>
      </c>
      <c r="T77" s="8">
        <f t="shared" si="16"/>
        <v>26.4</v>
      </c>
      <c r="U77" t="str">
        <f t="shared" si="17"/>
        <v>63.8</v>
      </c>
      <c r="V77" t="str">
        <f t="shared" si="18"/>
        <v>66.4</v>
      </c>
      <c r="W77" t="str">
        <f>RIGHT('HyLine Brown'!$F77,4)</f>
        <v>2.04</v>
      </c>
      <c r="X77" t="str">
        <f>RIGHT('HyLine Brown'!$H77,3)</f>
        <v>222</v>
      </c>
      <c r="Y77" t="str">
        <f t="shared" si="19"/>
        <v>222</v>
      </c>
    </row>
    <row r="78" spans="1:25" ht="15" x14ac:dyDescent="0.4">
      <c r="A78" s="1">
        <v>94</v>
      </c>
      <c r="B78" s="2" t="s">
        <v>361</v>
      </c>
      <c r="C78" s="2" t="s">
        <v>372</v>
      </c>
      <c r="D78" s="2" t="s">
        <v>373</v>
      </c>
      <c r="E78" s="4">
        <v>7.3</v>
      </c>
      <c r="F78" s="2" t="s">
        <v>364</v>
      </c>
      <c r="G78" s="2" t="s">
        <v>112</v>
      </c>
      <c r="H78" s="2" t="s">
        <v>365</v>
      </c>
      <c r="I78" s="11">
        <v>26.7</v>
      </c>
      <c r="J78" s="2" t="s">
        <v>374</v>
      </c>
      <c r="N78" s="7">
        <f t="shared" si="10"/>
        <v>94</v>
      </c>
      <c r="O78" t="str">
        <f t="shared" si="11"/>
        <v>105</v>
      </c>
      <c r="P78" t="str">
        <f t="shared" si="12"/>
        <v>111</v>
      </c>
      <c r="Q78" t="str">
        <f t="shared" si="13"/>
        <v>438.6</v>
      </c>
      <c r="R78" t="str">
        <f t="shared" si="14"/>
        <v>452.5</v>
      </c>
      <c r="S78" s="8">
        <f t="shared" si="15"/>
        <v>7.3</v>
      </c>
      <c r="T78" s="8">
        <f t="shared" si="16"/>
        <v>26.7</v>
      </c>
      <c r="U78" t="str">
        <f t="shared" si="17"/>
        <v>63.9</v>
      </c>
      <c r="V78" t="str">
        <f t="shared" si="18"/>
        <v>66.5</v>
      </c>
      <c r="W78" t="str">
        <f>RIGHT('HyLine Brown'!$F78,4)</f>
        <v>2.04</v>
      </c>
      <c r="X78" t="str">
        <f>RIGHT('HyLine Brown'!$H78,3)</f>
        <v>222</v>
      </c>
      <c r="Y78" t="str">
        <f t="shared" si="19"/>
        <v>222</v>
      </c>
    </row>
    <row r="79" spans="1:25" ht="15" x14ac:dyDescent="0.4">
      <c r="A79" s="1">
        <v>95</v>
      </c>
      <c r="B79" s="2" t="s">
        <v>375</v>
      </c>
      <c r="C79" s="2" t="s">
        <v>376</v>
      </c>
      <c r="D79" s="2" t="s">
        <v>377</v>
      </c>
      <c r="E79" s="4">
        <v>7.5</v>
      </c>
      <c r="F79" s="2" t="s">
        <v>364</v>
      </c>
      <c r="G79" s="2" t="s">
        <v>112</v>
      </c>
      <c r="H79" s="2" t="s">
        <v>365</v>
      </c>
      <c r="I79" s="12">
        <v>27</v>
      </c>
      <c r="J79" s="2" t="s">
        <v>374</v>
      </c>
      <c r="N79" s="7">
        <f t="shared" si="10"/>
        <v>95</v>
      </c>
      <c r="O79" t="str">
        <f t="shared" si="11"/>
        <v>105</v>
      </c>
      <c r="P79" t="str">
        <f t="shared" si="12"/>
        <v>111</v>
      </c>
      <c r="Q79" t="str">
        <f t="shared" si="13"/>
        <v>443.5</v>
      </c>
      <c r="R79" t="str">
        <f t="shared" si="14"/>
        <v>457.5</v>
      </c>
      <c r="S79" s="8">
        <f t="shared" si="15"/>
        <v>7.5</v>
      </c>
      <c r="T79" s="8">
        <f t="shared" si="16"/>
        <v>27</v>
      </c>
      <c r="U79" t="str">
        <f t="shared" si="17"/>
        <v>63.9</v>
      </c>
      <c r="V79" t="str">
        <f t="shared" si="18"/>
        <v>66.5</v>
      </c>
      <c r="W79" t="str">
        <f>RIGHT('HyLine Brown'!$F79,4)</f>
        <v>2.04</v>
      </c>
      <c r="X79" t="str">
        <f>RIGHT('HyLine Brown'!$H79,3)</f>
        <v>222</v>
      </c>
      <c r="Y79" t="str">
        <f t="shared" si="19"/>
        <v>222</v>
      </c>
    </row>
    <row r="80" spans="1:25" ht="15" x14ac:dyDescent="0.4">
      <c r="A80" s="1">
        <v>96</v>
      </c>
      <c r="B80" s="2" t="s">
        <v>375</v>
      </c>
      <c r="C80" s="2" t="s">
        <v>378</v>
      </c>
      <c r="D80" s="2" t="s">
        <v>379</v>
      </c>
      <c r="E80" s="4">
        <v>7.6</v>
      </c>
      <c r="F80" s="2" t="s">
        <v>364</v>
      </c>
      <c r="G80" s="2" t="s">
        <v>112</v>
      </c>
      <c r="H80" s="2" t="s">
        <v>365</v>
      </c>
      <c r="I80" s="11">
        <v>27.3</v>
      </c>
      <c r="J80" s="2" t="s">
        <v>374</v>
      </c>
      <c r="N80" s="7">
        <f t="shared" si="10"/>
        <v>96</v>
      </c>
      <c r="O80" t="str">
        <f t="shared" si="11"/>
        <v>105</v>
      </c>
      <c r="P80" t="str">
        <f t="shared" si="12"/>
        <v>111</v>
      </c>
      <c r="Q80" t="str">
        <f t="shared" si="13"/>
        <v>448.4</v>
      </c>
      <c r="R80" t="str">
        <f t="shared" si="14"/>
        <v>462.6</v>
      </c>
      <c r="S80" s="8">
        <f t="shared" si="15"/>
        <v>7.6</v>
      </c>
      <c r="T80" s="8">
        <f t="shared" si="16"/>
        <v>27.3</v>
      </c>
      <c r="U80" t="str">
        <f t="shared" si="17"/>
        <v>63.9</v>
      </c>
      <c r="V80" t="str">
        <f t="shared" si="18"/>
        <v>66.5</v>
      </c>
      <c r="W80" t="str">
        <f>RIGHT('HyLine Brown'!$F80,4)</f>
        <v>2.04</v>
      </c>
      <c r="X80" t="str">
        <f>RIGHT('HyLine Brown'!$H80,3)</f>
        <v>222</v>
      </c>
      <c r="Y80" t="str">
        <f t="shared" si="19"/>
        <v>222</v>
      </c>
    </row>
    <row r="81" spans="1:25" ht="15" x14ac:dyDescent="0.4">
      <c r="A81" s="1">
        <v>97</v>
      </c>
      <c r="B81" s="2" t="s">
        <v>375</v>
      </c>
      <c r="C81" s="2" t="s">
        <v>380</v>
      </c>
      <c r="D81" s="2" t="s">
        <v>381</v>
      </c>
      <c r="E81" s="4">
        <v>7.8</v>
      </c>
      <c r="F81" s="2" t="s">
        <v>364</v>
      </c>
      <c r="G81" s="2" t="s">
        <v>112</v>
      </c>
      <c r="H81" s="2" t="s">
        <v>365</v>
      </c>
      <c r="I81" s="11">
        <v>27.6</v>
      </c>
      <c r="J81" s="2" t="s">
        <v>382</v>
      </c>
      <c r="N81" s="7">
        <f t="shared" si="10"/>
        <v>97</v>
      </c>
      <c r="O81" t="str">
        <f t="shared" si="11"/>
        <v>105</v>
      </c>
      <c r="P81" t="str">
        <f t="shared" si="12"/>
        <v>111</v>
      </c>
      <c r="Q81" t="str">
        <f t="shared" si="13"/>
        <v>453.3</v>
      </c>
      <c r="R81" t="str">
        <f t="shared" si="14"/>
        <v>467.6</v>
      </c>
      <c r="S81" s="8">
        <f t="shared" si="15"/>
        <v>7.8</v>
      </c>
      <c r="T81" s="8">
        <f t="shared" si="16"/>
        <v>27.6</v>
      </c>
      <c r="U81" t="str">
        <f t="shared" si="17"/>
        <v>64.0</v>
      </c>
      <c r="V81" t="str">
        <f t="shared" si="18"/>
        <v>66.6</v>
      </c>
      <c r="W81" t="str">
        <f>RIGHT('HyLine Brown'!$F81,4)</f>
        <v>2.04</v>
      </c>
      <c r="X81" t="str">
        <f>RIGHT('HyLine Brown'!$H81,3)</f>
        <v>222</v>
      </c>
      <c r="Y81" t="str">
        <f t="shared" si="19"/>
        <v>222</v>
      </c>
    </row>
    <row r="82" spans="1:25" ht="15" x14ac:dyDescent="0.4">
      <c r="A82" s="1">
        <v>98</v>
      </c>
      <c r="B82" s="2" t="s">
        <v>383</v>
      </c>
      <c r="C82" s="2" t="s">
        <v>384</v>
      </c>
      <c r="D82" s="2" t="s">
        <v>385</v>
      </c>
      <c r="E82" s="3">
        <v>8</v>
      </c>
      <c r="F82" s="2" t="s">
        <v>364</v>
      </c>
      <c r="G82" s="2" t="s">
        <v>112</v>
      </c>
      <c r="H82" s="2" t="s">
        <v>365</v>
      </c>
      <c r="I82" s="11">
        <v>27.8</v>
      </c>
      <c r="J82" s="2" t="s">
        <v>382</v>
      </c>
      <c r="N82" s="7">
        <f t="shared" si="10"/>
        <v>98</v>
      </c>
      <c r="O82" t="str">
        <f t="shared" si="11"/>
        <v>105</v>
      </c>
      <c r="P82" t="str">
        <f t="shared" si="12"/>
        <v>111</v>
      </c>
      <c r="Q82" t="str">
        <f t="shared" si="13"/>
        <v>458.1</v>
      </c>
      <c r="R82" t="str">
        <f t="shared" si="14"/>
        <v>472.6</v>
      </c>
      <c r="S82" s="8">
        <f t="shared" si="15"/>
        <v>8</v>
      </c>
      <c r="T82" s="8">
        <f t="shared" si="16"/>
        <v>27.8</v>
      </c>
      <c r="U82" t="str">
        <f t="shared" si="17"/>
        <v>64.0</v>
      </c>
      <c r="V82" t="str">
        <f t="shared" si="18"/>
        <v>66.6</v>
      </c>
      <c r="W82" t="str">
        <f>RIGHT('HyLine Brown'!$F82,4)</f>
        <v>2.04</v>
      </c>
      <c r="X82" t="str">
        <f>RIGHT('HyLine Brown'!$H82,3)</f>
        <v>222</v>
      </c>
      <c r="Y82" t="str">
        <f t="shared" si="19"/>
        <v>222</v>
      </c>
    </row>
    <row r="83" spans="1:25" ht="15" x14ac:dyDescent="0.4">
      <c r="A83" s="1">
        <v>99</v>
      </c>
      <c r="B83" s="2" t="s">
        <v>383</v>
      </c>
      <c r="C83" s="2" t="s">
        <v>386</v>
      </c>
      <c r="D83" s="2" t="s">
        <v>387</v>
      </c>
      <c r="E83" s="4">
        <v>8.1999999999999993</v>
      </c>
      <c r="F83" s="2" t="s">
        <v>364</v>
      </c>
      <c r="G83" s="2" t="s">
        <v>112</v>
      </c>
      <c r="H83" s="2" t="s">
        <v>365</v>
      </c>
      <c r="I83" s="11">
        <v>28.1</v>
      </c>
      <c r="J83" s="2" t="s">
        <v>382</v>
      </c>
      <c r="N83" s="7">
        <f t="shared" si="10"/>
        <v>99</v>
      </c>
      <c r="O83" t="str">
        <f t="shared" si="11"/>
        <v>105</v>
      </c>
      <c r="P83" t="str">
        <f t="shared" si="12"/>
        <v>111</v>
      </c>
      <c r="Q83" t="str">
        <f t="shared" si="13"/>
        <v>462.9</v>
      </c>
      <c r="R83" t="str">
        <f t="shared" si="14"/>
        <v xml:space="preserve"> 4775</v>
      </c>
      <c r="S83" s="8">
        <f t="shared" si="15"/>
        <v>8.1999999999999993</v>
      </c>
      <c r="T83" s="8">
        <f t="shared" si="16"/>
        <v>28.1</v>
      </c>
      <c r="U83" t="str">
        <f t="shared" si="17"/>
        <v>64.0</v>
      </c>
      <c r="V83" t="str">
        <f t="shared" si="18"/>
        <v>66.6</v>
      </c>
      <c r="W83" t="str">
        <f>RIGHT('HyLine Brown'!$F83,4)</f>
        <v>2.04</v>
      </c>
      <c r="X83" t="str">
        <f>RIGHT('HyLine Brown'!$H83,3)</f>
        <v>222</v>
      </c>
      <c r="Y83" t="str">
        <f t="shared" si="19"/>
        <v>222</v>
      </c>
    </row>
    <row r="84" spans="1:25" ht="15" x14ac:dyDescent="0.4">
      <c r="A84" s="1">
        <v>100</v>
      </c>
      <c r="B84" s="2" t="s">
        <v>383</v>
      </c>
      <c r="C84" s="2" t="s">
        <v>388</v>
      </c>
      <c r="D84" s="2" t="s">
        <v>389</v>
      </c>
      <c r="E84" s="4">
        <v>8.4</v>
      </c>
      <c r="F84" s="2" t="s">
        <v>364</v>
      </c>
      <c r="G84" s="2" t="s">
        <v>112</v>
      </c>
      <c r="H84" s="2" t="s">
        <v>365</v>
      </c>
      <c r="I84" s="11">
        <v>28.4</v>
      </c>
      <c r="J84" s="2" t="s">
        <v>390</v>
      </c>
      <c r="N84" s="7">
        <f t="shared" si="10"/>
        <v>100</v>
      </c>
      <c r="O84" t="str">
        <f t="shared" si="11"/>
        <v>105</v>
      </c>
      <c r="P84" t="str">
        <f t="shared" si="12"/>
        <v>111</v>
      </c>
      <c r="Q84" t="str">
        <f t="shared" si="13"/>
        <v>467.7</v>
      </c>
      <c r="R84" t="str">
        <f t="shared" si="14"/>
        <v>482.5</v>
      </c>
      <c r="S84" s="8">
        <f t="shared" si="15"/>
        <v>8.4</v>
      </c>
      <c r="T84" s="8">
        <f t="shared" si="16"/>
        <v>28.4</v>
      </c>
      <c r="U84" t="str">
        <f t="shared" si="17"/>
        <v>64.0</v>
      </c>
      <c r="V84" t="str">
        <f t="shared" si="18"/>
        <v>66.7</v>
      </c>
      <c r="W84" t="str">
        <f>RIGHT('HyLine Brown'!$F84,4)</f>
        <v>2.04</v>
      </c>
      <c r="X84" t="str">
        <f>RIGHT('HyLine Brown'!$H84,3)</f>
        <v>222</v>
      </c>
      <c r="Y84" t="str">
        <f t="shared" si="19"/>
        <v>222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E460-47D2-4DF9-B692-DE6D430FB020}">
  <sheetPr codeName="Sheet6"/>
  <dimension ref="A3:C9"/>
  <sheetViews>
    <sheetView workbookViewId="0">
      <selection activeCell="H9" sqref="H9"/>
    </sheetView>
  </sheetViews>
  <sheetFormatPr defaultRowHeight="14.6" x14ac:dyDescent="0.4"/>
  <cols>
    <col min="1" max="1" width="13.07421875" customWidth="1"/>
  </cols>
  <sheetData>
    <row r="3" spans="1:3" x14ac:dyDescent="0.4">
      <c r="A3" t="s">
        <v>442</v>
      </c>
      <c r="B3">
        <v>10</v>
      </c>
    </row>
    <row r="4" spans="1:3" x14ac:dyDescent="0.4">
      <c r="A4" t="s">
        <v>441</v>
      </c>
      <c r="B4">
        <v>76</v>
      </c>
    </row>
    <row r="6" spans="1:3" x14ac:dyDescent="0.4">
      <c r="A6" t="s">
        <v>443</v>
      </c>
      <c r="B6">
        <f>B4*100/B3</f>
        <v>760</v>
      </c>
      <c r="C6" t="s">
        <v>444</v>
      </c>
    </row>
    <row r="8" spans="1:3" x14ac:dyDescent="0.4">
      <c r="A8" t="s">
        <v>445</v>
      </c>
      <c r="B8">
        <v>300</v>
      </c>
    </row>
    <row r="9" spans="1:3" x14ac:dyDescent="0.4">
      <c r="B9">
        <f>B8/1000</f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EEA10-8CF8-4D7D-9DC3-D18D40D2129F}">
  <sheetPr codeName="Sheet4"/>
  <dimension ref="A1:T84"/>
  <sheetViews>
    <sheetView topLeftCell="J1" zoomScale="120" zoomScaleNormal="120" workbookViewId="0">
      <selection activeCell="L34" sqref="L34"/>
    </sheetView>
  </sheetViews>
  <sheetFormatPr defaultRowHeight="14.6" x14ac:dyDescent="0.4"/>
  <cols>
    <col min="1" max="1" width="13.07421875" customWidth="1"/>
    <col min="2" max="2" width="13.53515625" customWidth="1"/>
    <col min="3" max="3" width="10" customWidth="1"/>
    <col min="4" max="4" width="15.61328125" customWidth="1"/>
    <col min="5" max="5" width="20.15234375" style="14" customWidth="1"/>
    <col min="6" max="6" width="17.921875" style="14" customWidth="1"/>
    <col min="7" max="7" width="26.61328125" customWidth="1"/>
    <col min="8" max="8" width="23" customWidth="1"/>
    <col min="9" max="9" width="26.53515625" customWidth="1"/>
    <col min="10" max="10" width="23.15234375" customWidth="1"/>
    <col min="11" max="11" width="27.3828125" customWidth="1"/>
    <col min="12" max="12" width="20.07421875" customWidth="1"/>
    <col min="13" max="13" width="18.4609375" customWidth="1"/>
    <col min="14" max="15" width="18.15234375" customWidth="1"/>
    <col min="16" max="16" width="27.3828125" customWidth="1"/>
    <col min="17" max="17" width="25.921875" customWidth="1"/>
    <col min="18" max="18" width="21" customWidth="1"/>
    <col min="19" max="19" width="22.15234375" customWidth="1"/>
    <col min="20" max="20" width="15.3828125" customWidth="1"/>
  </cols>
  <sheetData>
    <row r="1" spans="1:20" x14ac:dyDescent="0.4">
      <c r="A1" t="s">
        <v>423</v>
      </c>
      <c r="B1" t="s">
        <v>422</v>
      </c>
      <c r="C1" t="s">
        <v>421</v>
      </c>
      <c r="D1" t="s">
        <v>424</v>
      </c>
      <c r="E1" s="14" t="s">
        <v>425</v>
      </c>
      <c r="F1" s="14" t="s">
        <v>437</v>
      </c>
      <c r="G1" t="s">
        <v>426</v>
      </c>
      <c r="H1" t="s">
        <v>427</v>
      </c>
      <c r="I1" t="s">
        <v>428</v>
      </c>
      <c r="J1" t="s">
        <v>429</v>
      </c>
      <c r="K1" t="s">
        <v>430</v>
      </c>
      <c r="L1" t="s">
        <v>440</v>
      </c>
      <c r="M1" t="s">
        <v>399</v>
      </c>
      <c r="N1" t="s">
        <v>400</v>
      </c>
      <c r="O1" t="s">
        <v>452</v>
      </c>
      <c r="P1" t="s">
        <v>431</v>
      </c>
      <c r="Q1" t="s">
        <v>432</v>
      </c>
      <c r="R1" t="s">
        <v>446</v>
      </c>
      <c r="S1" t="s">
        <v>438</v>
      </c>
      <c r="T1" t="s">
        <v>439</v>
      </c>
    </row>
    <row r="2" spans="1:20" x14ac:dyDescent="0.4">
      <c r="A2" t="s">
        <v>433</v>
      </c>
      <c r="B2" t="s">
        <v>435</v>
      </c>
      <c r="C2" t="s">
        <v>434</v>
      </c>
      <c r="D2">
        <v>18</v>
      </c>
      <c r="E2" s="14">
        <v>82</v>
      </c>
      <c r="F2" s="14">
        <v>88</v>
      </c>
      <c r="G2">
        <v>0.3</v>
      </c>
      <c r="H2">
        <v>1</v>
      </c>
      <c r="I2">
        <v>0</v>
      </c>
      <c r="J2">
        <v>1.47</v>
      </c>
      <c r="K2">
        <v>1.57</v>
      </c>
      <c r="L2">
        <v>0</v>
      </c>
      <c r="M2">
        <v>48.8</v>
      </c>
      <c r="N2">
        <v>50</v>
      </c>
      <c r="O2">
        <f>AVERAGE(M2,N2)</f>
        <v>49.4</v>
      </c>
      <c r="P2">
        <v>123</v>
      </c>
      <c r="Q2" s="13">
        <v>176</v>
      </c>
      <c r="R2">
        <f>(F2+E2)/2</f>
        <v>85</v>
      </c>
      <c r="S2">
        <f>R2*7</f>
        <v>595</v>
      </c>
      <c r="T2">
        <f>S2</f>
        <v>595</v>
      </c>
    </row>
    <row r="3" spans="1:20" x14ac:dyDescent="0.4">
      <c r="A3" t="s">
        <v>433</v>
      </c>
      <c r="B3" t="s">
        <v>435</v>
      </c>
      <c r="C3" t="s">
        <v>434</v>
      </c>
      <c r="D3">
        <v>19</v>
      </c>
      <c r="E3" s="14">
        <v>85</v>
      </c>
      <c r="F3" s="14">
        <v>91</v>
      </c>
      <c r="G3">
        <v>2</v>
      </c>
      <c r="H3">
        <v>3.6</v>
      </c>
      <c r="I3">
        <v>0.1</v>
      </c>
      <c r="J3">
        <v>1.57</v>
      </c>
      <c r="K3">
        <v>1.67</v>
      </c>
      <c r="L3">
        <v>0.1</v>
      </c>
      <c r="M3">
        <v>49</v>
      </c>
      <c r="N3">
        <v>51</v>
      </c>
      <c r="O3">
        <f t="shared" ref="O3:O66" si="0">AVERAGE(M3,N3)</f>
        <v>50</v>
      </c>
      <c r="P3">
        <v>128</v>
      </c>
      <c r="Q3" s="13">
        <v>182</v>
      </c>
      <c r="R3">
        <f t="shared" ref="R3:R66" si="1">(F3+E3)/2</f>
        <v>88</v>
      </c>
      <c r="S3">
        <f t="shared" ref="S3:S66" si="2">R3*7</f>
        <v>616</v>
      </c>
      <c r="T3">
        <f>S3+T2</f>
        <v>1211</v>
      </c>
    </row>
    <row r="4" spans="1:20" x14ac:dyDescent="0.4">
      <c r="A4" t="s">
        <v>433</v>
      </c>
      <c r="B4" t="s">
        <v>435</v>
      </c>
      <c r="C4" t="s">
        <v>434</v>
      </c>
      <c r="D4">
        <v>20</v>
      </c>
      <c r="E4" s="14">
        <v>91</v>
      </c>
      <c r="F4" s="14">
        <v>97</v>
      </c>
      <c r="G4">
        <v>5.0999999999999996</v>
      </c>
      <c r="H4">
        <v>8.6999999999999993</v>
      </c>
      <c r="I4">
        <v>0.1</v>
      </c>
      <c r="J4">
        <v>1.63</v>
      </c>
      <c r="K4">
        <v>1.73</v>
      </c>
      <c r="L4">
        <v>0.3</v>
      </c>
      <c r="M4">
        <v>50.2</v>
      </c>
      <c r="N4">
        <v>52.2</v>
      </c>
      <c r="O4">
        <f t="shared" si="0"/>
        <v>51.2</v>
      </c>
      <c r="P4">
        <v>137</v>
      </c>
      <c r="Q4" s="13">
        <v>194</v>
      </c>
      <c r="R4">
        <f t="shared" si="1"/>
        <v>94</v>
      </c>
      <c r="S4">
        <f t="shared" si="2"/>
        <v>658</v>
      </c>
      <c r="T4">
        <f t="shared" ref="T4:T67" si="3">S4+T3</f>
        <v>1869</v>
      </c>
    </row>
    <row r="5" spans="1:20" x14ac:dyDescent="0.4">
      <c r="A5" t="s">
        <v>433</v>
      </c>
      <c r="B5" t="s">
        <v>435</v>
      </c>
      <c r="C5" t="s">
        <v>434</v>
      </c>
      <c r="D5">
        <v>21</v>
      </c>
      <c r="E5" s="14">
        <v>95</v>
      </c>
      <c r="F5" s="14">
        <v>101</v>
      </c>
      <c r="G5">
        <v>10.4</v>
      </c>
      <c r="H5">
        <v>14.7</v>
      </c>
      <c r="I5">
        <v>0.2</v>
      </c>
      <c r="J5">
        <v>1.67</v>
      </c>
      <c r="K5">
        <v>1.77</v>
      </c>
      <c r="L5">
        <v>0.5</v>
      </c>
      <c r="M5">
        <v>51.5</v>
      </c>
      <c r="N5">
        <v>53.6</v>
      </c>
      <c r="O5">
        <f t="shared" si="0"/>
        <v>52.55</v>
      </c>
      <c r="P5">
        <v>143</v>
      </c>
      <c r="Q5" s="13">
        <v>202</v>
      </c>
      <c r="R5">
        <f t="shared" si="1"/>
        <v>98</v>
      </c>
      <c r="S5">
        <f t="shared" si="2"/>
        <v>686</v>
      </c>
      <c r="T5">
        <f t="shared" si="3"/>
        <v>2555</v>
      </c>
    </row>
    <row r="6" spans="1:20" x14ac:dyDescent="0.4">
      <c r="A6" t="s">
        <v>433</v>
      </c>
      <c r="B6" t="s">
        <v>435</v>
      </c>
      <c r="C6" t="s">
        <v>434</v>
      </c>
      <c r="D6">
        <v>22</v>
      </c>
      <c r="E6" s="14">
        <v>99</v>
      </c>
      <c r="F6" s="14">
        <v>105</v>
      </c>
      <c r="G6">
        <v>16.5</v>
      </c>
      <c r="H6">
        <v>21.1</v>
      </c>
      <c r="I6">
        <v>0.3</v>
      </c>
      <c r="J6">
        <v>1.72</v>
      </c>
      <c r="K6">
        <v>1.82</v>
      </c>
      <c r="L6">
        <v>0.9</v>
      </c>
      <c r="M6">
        <v>53.1</v>
      </c>
      <c r="N6">
        <v>55.3</v>
      </c>
      <c r="O6">
        <f t="shared" si="0"/>
        <v>54.2</v>
      </c>
      <c r="P6">
        <v>149</v>
      </c>
      <c r="Q6" s="13">
        <v>210</v>
      </c>
      <c r="R6">
        <f t="shared" si="1"/>
        <v>102</v>
      </c>
      <c r="S6">
        <f t="shared" si="2"/>
        <v>714</v>
      </c>
      <c r="T6">
        <f t="shared" si="3"/>
        <v>3269</v>
      </c>
    </row>
    <row r="7" spans="1:20" x14ac:dyDescent="0.4">
      <c r="A7" t="s">
        <v>433</v>
      </c>
      <c r="B7" t="s">
        <v>435</v>
      </c>
      <c r="C7" t="s">
        <v>434</v>
      </c>
      <c r="D7">
        <v>23</v>
      </c>
      <c r="E7" s="14">
        <v>103</v>
      </c>
      <c r="F7" s="14">
        <v>109</v>
      </c>
      <c r="G7">
        <v>22.9</v>
      </c>
      <c r="H7">
        <v>27.7</v>
      </c>
      <c r="I7">
        <v>0.3</v>
      </c>
      <c r="J7">
        <v>1.75</v>
      </c>
      <c r="K7">
        <v>1.85</v>
      </c>
      <c r="L7">
        <v>1.2</v>
      </c>
      <c r="M7">
        <v>54.4</v>
      </c>
      <c r="N7">
        <v>56.6</v>
      </c>
      <c r="O7">
        <f t="shared" si="0"/>
        <v>55.5</v>
      </c>
      <c r="P7">
        <v>155</v>
      </c>
      <c r="Q7" s="13">
        <v>218</v>
      </c>
      <c r="R7">
        <f t="shared" si="1"/>
        <v>106</v>
      </c>
      <c r="S7">
        <f t="shared" si="2"/>
        <v>742</v>
      </c>
      <c r="T7">
        <f t="shared" si="3"/>
        <v>4011</v>
      </c>
    </row>
    <row r="8" spans="1:20" x14ac:dyDescent="0.4">
      <c r="A8" t="s">
        <v>433</v>
      </c>
      <c r="B8" t="s">
        <v>435</v>
      </c>
      <c r="C8" t="s">
        <v>434</v>
      </c>
      <c r="D8">
        <v>24</v>
      </c>
      <c r="E8" s="14">
        <v>105</v>
      </c>
      <c r="F8" s="14">
        <v>111</v>
      </c>
      <c r="G8">
        <v>29.3</v>
      </c>
      <c r="H8">
        <v>34.4</v>
      </c>
      <c r="I8">
        <v>0.4</v>
      </c>
      <c r="J8">
        <v>1.78</v>
      </c>
      <c r="K8">
        <v>1.9</v>
      </c>
      <c r="L8">
        <v>1.6</v>
      </c>
      <c r="M8">
        <v>55.5</v>
      </c>
      <c r="N8">
        <v>57.7</v>
      </c>
      <c r="O8">
        <f t="shared" si="0"/>
        <v>56.6</v>
      </c>
      <c r="P8">
        <v>158</v>
      </c>
      <c r="Q8" s="13">
        <v>222</v>
      </c>
      <c r="R8">
        <f t="shared" si="1"/>
        <v>108</v>
      </c>
      <c r="S8">
        <f t="shared" si="2"/>
        <v>756</v>
      </c>
      <c r="T8">
        <f t="shared" si="3"/>
        <v>4767</v>
      </c>
    </row>
    <row r="9" spans="1:20" x14ac:dyDescent="0.4">
      <c r="A9" t="s">
        <v>433</v>
      </c>
      <c r="B9" t="s">
        <v>435</v>
      </c>
      <c r="C9" t="s">
        <v>434</v>
      </c>
      <c r="D9">
        <v>25</v>
      </c>
      <c r="E9" s="14">
        <v>106</v>
      </c>
      <c r="F9" s="14">
        <v>112</v>
      </c>
      <c r="G9">
        <v>35.799999999999997</v>
      </c>
      <c r="H9">
        <v>41</v>
      </c>
      <c r="I9">
        <v>0.4</v>
      </c>
      <c r="J9">
        <v>1.79</v>
      </c>
      <c r="K9">
        <v>1.91</v>
      </c>
      <c r="L9">
        <v>2</v>
      </c>
      <c r="M9">
        <v>56.6</v>
      </c>
      <c r="N9">
        <v>59</v>
      </c>
      <c r="O9">
        <f t="shared" si="0"/>
        <v>57.8</v>
      </c>
      <c r="P9">
        <v>159</v>
      </c>
      <c r="Q9" s="13">
        <v>224</v>
      </c>
      <c r="R9">
        <f t="shared" si="1"/>
        <v>109</v>
      </c>
      <c r="S9">
        <f t="shared" si="2"/>
        <v>763</v>
      </c>
      <c r="T9">
        <f t="shared" si="3"/>
        <v>5530</v>
      </c>
    </row>
    <row r="10" spans="1:20" x14ac:dyDescent="0.4">
      <c r="A10" t="s">
        <v>433</v>
      </c>
      <c r="B10" t="s">
        <v>435</v>
      </c>
      <c r="C10" t="s">
        <v>434</v>
      </c>
      <c r="D10">
        <v>26</v>
      </c>
      <c r="E10" s="14">
        <v>107</v>
      </c>
      <c r="F10" s="14">
        <v>113</v>
      </c>
      <c r="G10">
        <v>42.4</v>
      </c>
      <c r="H10">
        <v>47.7</v>
      </c>
      <c r="I10">
        <v>0.5</v>
      </c>
      <c r="J10">
        <v>1.8</v>
      </c>
      <c r="K10">
        <v>1.92</v>
      </c>
      <c r="L10">
        <v>2.2999999999999998</v>
      </c>
      <c r="M10">
        <v>57.3</v>
      </c>
      <c r="N10">
        <v>59.7</v>
      </c>
      <c r="O10">
        <f t="shared" si="0"/>
        <v>58.5</v>
      </c>
      <c r="P10">
        <v>161</v>
      </c>
      <c r="Q10" s="13">
        <v>226</v>
      </c>
      <c r="R10">
        <f t="shared" si="1"/>
        <v>110</v>
      </c>
      <c r="S10">
        <f t="shared" si="2"/>
        <v>770</v>
      </c>
      <c r="T10">
        <f t="shared" si="3"/>
        <v>6300</v>
      </c>
    </row>
    <row r="11" spans="1:20" x14ac:dyDescent="0.4">
      <c r="A11" t="s">
        <v>433</v>
      </c>
      <c r="B11" t="s">
        <v>435</v>
      </c>
      <c r="C11" t="s">
        <v>434</v>
      </c>
      <c r="D11">
        <v>27</v>
      </c>
      <c r="E11" s="14">
        <v>107</v>
      </c>
      <c r="F11" s="14">
        <v>113</v>
      </c>
      <c r="G11">
        <v>49.1</v>
      </c>
      <c r="H11">
        <v>54.5</v>
      </c>
      <c r="I11">
        <v>0.6</v>
      </c>
      <c r="J11">
        <v>1.82</v>
      </c>
      <c r="K11">
        <v>1.94</v>
      </c>
      <c r="L11">
        <v>2.7</v>
      </c>
      <c r="M11">
        <v>58.4</v>
      </c>
      <c r="N11">
        <v>60.8</v>
      </c>
      <c r="O11">
        <f t="shared" si="0"/>
        <v>59.599999999999994</v>
      </c>
      <c r="P11">
        <v>161</v>
      </c>
      <c r="Q11" s="13">
        <v>226</v>
      </c>
      <c r="R11">
        <f t="shared" si="1"/>
        <v>110</v>
      </c>
      <c r="S11">
        <f t="shared" si="2"/>
        <v>770</v>
      </c>
      <c r="T11">
        <f t="shared" si="3"/>
        <v>7070</v>
      </c>
    </row>
    <row r="12" spans="1:20" x14ac:dyDescent="0.4">
      <c r="A12" t="s">
        <v>433</v>
      </c>
      <c r="B12" t="s">
        <v>435</v>
      </c>
      <c r="C12" t="s">
        <v>434</v>
      </c>
      <c r="D12">
        <v>28</v>
      </c>
      <c r="E12" s="14">
        <v>107</v>
      </c>
      <c r="F12" s="14">
        <v>113</v>
      </c>
      <c r="G12">
        <v>55.7</v>
      </c>
      <c r="H12">
        <v>61.2</v>
      </c>
      <c r="I12">
        <v>0.6</v>
      </c>
      <c r="J12">
        <v>1.83</v>
      </c>
      <c r="K12">
        <v>1.95</v>
      </c>
      <c r="L12">
        <v>3.1</v>
      </c>
      <c r="M12">
        <v>59</v>
      </c>
      <c r="N12">
        <v>61.4</v>
      </c>
      <c r="O12">
        <f t="shared" si="0"/>
        <v>60.2</v>
      </c>
      <c r="P12">
        <v>161</v>
      </c>
      <c r="Q12" s="13">
        <v>226</v>
      </c>
      <c r="R12">
        <f t="shared" si="1"/>
        <v>110</v>
      </c>
      <c r="S12">
        <f t="shared" si="2"/>
        <v>770</v>
      </c>
      <c r="T12">
        <f t="shared" si="3"/>
        <v>7840</v>
      </c>
    </row>
    <row r="13" spans="1:20" x14ac:dyDescent="0.4">
      <c r="A13" t="s">
        <v>433</v>
      </c>
      <c r="B13" t="s">
        <v>435</v>
      </c>
      <c r="C13" t="s">
        <v>434</v>
      </c>
      <c r="D13">
        <v>29</v>
      </c>
      <c r="E13" s="14">
        <v>107</v>
      </c>
      <c r="F13" s="14">
        <v>113</v>
      </c>
      <c r="G13">
        <v>62.4</v>
      </c>
      <c r="H13">
        <v>67.900000000000006</v>
      </c>
      <c r="I13">
        <v>0.7</v>
      </c>
      <c r="J13">
        <v>1.84</v>
      </c>
      <c r="K13">
        <v>1.96</v>
      </c>
      <c r="L13">
        <v>3.5</v>
      </c>
      <c r="M13">
        <v>59.3</v>
      </c>
      <c r="N13">
        <v>61.7</v>
      </c>
      <c r="O13">
        <f t="shared" si="0"/>
        <v>60.5</v>
      </c>
      <c r="P13">
        <v>161</v>
      </c>
      <c r="Q13" s="13">
        <v>226</v>
      </c>
      <c r="R13">
        <f t="shared" si="1"/>
        <v>110</v>
      </c>
      <c r="S13">
        <f t="shared" si="2"/>
        <v>770</v>
      </c>
      <c r="T13">
        <f t="shared" si="3"/>
        <v>8610</v>
      </c>
    </row>
    <row r="14" spans="1:20" x14ac:dyDescent="0.4">
      <c r="A14" t="s">
        <v>433</v>
      </c>
      <c r="B14" t="s">
        <v>435</v>
      </c>
      <c r="C14" t="s">
        <v>434</v>
      </c>
      <c r="D14">
        <v>30</v>
      </c>
      <c r="E14" s="14">
        <v>107</v>
      </c>
      <c r="F14" s="14">
        <v>113</v>
      </c>
      <c r="G14">
        <v>69</v>
      </c>
      <c r="H14">
        <v>74.599999999999994</v>
      </c>
      <c r="I14">
        <v>0.7</v>
      </c>
      <c r="J14">
        <v>1.84</v>
      </c>
      <c r="K14">
        <v>1.96</v>
      </c>
      <c r="L14">
        <v>3.9</v>
      </c>
      <c r="M14">
        <v>59.7</v>
      </c>
      <c r="N14">
        <v>62.1</v>
      </c>
      <c r="O14">
        <f t="shared" si="0"/>
        <v>60.900000000000006</v>
      </c>
      <c r="P14">
        <v>158</v>
      </c>
      <c r="Q14" s="13">
        <v>226</v>
      </c>
      <c r="R14">
        <f t="shared" si="1"/>
        <v>110</v>
      </c>
      <c r="S14">
        <f t="shared" si="2"/>
        <v>770</v>
      </c>
      <c r="T14">
        <f t="shared" si="3"/>
        <v>9380</v>
      </c>
    </row>
    <row r="15" spans="1:20" x14ac:dyDescent="0.4">
      <c r="A15" t="s">
        <v>433</v>
      </c>
      <c r="B15" t="s">
        <v>435</v>
      </c>
      <c r="C15" t="s">
        <v>434</v>
      </c>
      <c r="D15">
        <v>31</v>
      </c>
      <c r="E15" s="14">
        <v>108</v>
      </c>
      <c r="F15" s="14">
        <v>113</v>
      </c>
      <c r="G15">
        <v>75.5</v>
      </c>
      <c r="H15">
        <v>81.3</v>
      </c>
      <c r="I15">
        <v>0.8</v>
      </c>
      <c r="J15">
        <v>1.84</v>
      </c>
      <c r="K15">
        <v>1.96</v>
      </c>
      <c r="L15">
        <v>4.3</v>
      </c>
      <c r="M15">
        <v>59.9</v>
      </c>
      <c r="N15">
        <v>62.3</v>
      </c>
      <c r="O15">
        <f t="shared" si="0"/>
        <v>61.099999999999994</v>
      </c>
      <c r="P15">
        <v>162</v>
      </c>
      <c r="Q15" s="13">
        <v>228</v>
      </c>
      <c r="R15">
        <f t="shared" si="1"/>
        <v>110.5</v>
      </c>
      <c r="S15">
        <f t="shared" si="2"/>
        <v>773.5</v>
      </c>
      <c r="T15">
        <f t="shared" si="3"/>
        <v>10153.5</v>
      </c>
    </row>
    <row r="16" spans="1:20" x14ac:dyDescent="0.4">
      <c r="A16" t="s">
        <v>433</v>
      </c>
      <c r="B16" t="s">
        <v>435</v>
      </c>
      <c r="C16" t="s">
        <v>434</v>
      </c>
      <c r="D16">
        <v>32</v>
      </c>
      <c r="E16" s="14">
        <v>108</v>
      </c>
      <c r="F16" s="14">
        <v>114</v>
      </c>
      <c r="G16">
        <v>82.1</v>
      </c>
      <c r="H16">
        <v>88</v>
      </c>
      <c r="I16">
        <v>0.9</v>
      </c>
      <c r="J16">
        <v>1.85</v>
      </c>
      <c r="K16">
        <v>1.97</v>
      </c>
      <c r="L16">
        <v>4.7</v>
      </c>
      <c r="M16">
        <v>60.1</v>
      </c>
      <c r="N16">
        <v>62.5</v>
      </c>
      <c r="O16">
        <f t="shared" si="0"/>
        <v>61.3</v>
      </c>
      <c r="P16">
        <v>162</v>
      </c>
      <c r="Q16" s="13">
        <v>228</v>
      </c>
      <c r="R16">
        <f t="shared" si="1"/>
        <v>111</v>
      </c>
      <c r="S16">
        <f t="shared" si="2"/>
        <v>777</v>
      </c>
      <c r="T16">
        <f t="shared" si="3"/>
        <v>10930.5</v>
      </c>
    </row>
    <row r="17" spans="1:20" x14ac:dyDescent="0.4">
      <c r="A17" t="s">
        <v>433</v>
      </c>
      <c r="B17" t="s">
        <v>435</v>
      </c>
      <c r="C17" t="s">
        <v>434</v>
      </c>
      <c r="D17">
        <v>33</v>
      </c>
      <c r="E17" s="14">
        <v>108</v>
      </c>
      <c r="F17" s="14">
        <v>114</v>
      </c>
      <c r="G17">
        <v>88.7</v>
      </c>
      <c r="H17">
        <v>94.6</v>
      </c>
      <c r="I17">
        <v>0.9</v>
      </c>
      <c r="J17">
        <v>1.85</v>
      </c>
      <c r="K17">
        <v>1.97</v>
      </c>
      <c r="L17">
        <v>5.0999999999999996</v>
      </c>
      <c r="M17">
        <v>60.3</v>
      </c>
      <c r="N17">
        <v>62.7</v>
      </c>
      <c r="O17">
        <f t="shared" si="0"/>
        <v>61.5</v>
      </c>
      <c r="P17">
        <v>162</v>
      </c>
      <c r="Q17" s="13">
        <v>228</v>
      </c>
      <c r="R17">
        <f t="shared" si="1"/>
        <v>111</v>
      </c>
      <c r="S17">
        <f t="shared" si="2"/>
        <v>777</v>
      </c>
      <c r="T17">
        <f t="shared" si="3"/>
        <v>11707.5</v>
      </c>
    </row>
    <row r="18" spans="1:20" x14ac:dyDescent="0.4">
      <c r="A18" t="s">
        <v>433</v>
      </c>
      <c r="B18" t="s">
        <v>435</v>
      </c>
      <c r="C18" t="s">
        <v>434</v>
      </c>
      <c r="D18">
        <v>34</v>
      </c>
      <c r="E18" s="14">
        <v>108</v>
      </c>
      <c r="F18" s="14">
        <v>114</v>
      </c>
      <c r="G18">
        <v>95.3</v>
      </c>
      <c r="H18">
        <v>101.3</v>
      </c>
      <c r="I18">
        <v>1</v>
      </c>
      <c r="J18">
        <v>1.85</v>
      </c>
      <c r="K18">
        <v>1.97</v>
      </c>
      <c r="L18">
        <v>5.5</v>
      </c>
      <c r="M18">
        <v>60.5</v>
      </c>
      <c r="N18">
        <v>62.9</v>
      </c>
      <c r="O18">
        <f t="shared" si="0"/>
        <v>61.7</v>
      </c>
      <c r="P18">
        <v>162</v>
      </c>
      <c r="Q18" s="13">
        <v>228</v>
      </c>
      <c r="R18">
        <f t="shared" si="1"/>
        <v>111</v>
      </c>
      <c r="S18">
        <f t="shared" si="2"/>
        <v>777</v>
      </c>
      <c r="T18">
        <f t="shared" si="3"/>
        <v>12484.5</v>
      </c>
    </row>
    <row r="19" spans="1:20" x14ac:dyDescent="0.4">
      <c r="A19" t="s">
        <v>433</v>
      </c>
      <c r="B19" t="s">
        <v>435</v>
      </c>
      <c r="C19" t="s">
        <v>434</v>
      </c>
      <c r="D19">
        <v>35</v>
      </c>
      <c r="E19" s="14">
        <v>108</v>
      </c>
      <c r="F19" s="14">
        <v>114</v>
      </c>
      <c r="G19">
        <v>101.9</v>
      </c>
      <c r="H19">
        <v>107.9</v>
      </c>
      <c r="I19">
        <v>1</v>
      </c>
      <c r="J19">
        <v>1.85</v>
      </c>
      <c r="K19">
        <v>1.97</v>
      </c>
      <c r="L19">
        <v>5.9</v>
      </c>
      <c r="M19">
        <v>60.6</v>
      </c>
      <c r="N19">
        <v>63</v>
      </c>
      <c r="O19">
        <f t="shared" si="0"/>
        <v>61.8</v>
      </c>
      <c r="P19">
        <v>162</v>
      </c>
      <c r="Q19" s="13">
        <v>228</v>
      </c>
      <c r="R19">
        <f t="shared" si="1"/>
        <v>111</v>
      </c>
      <c r="S19">
        <f t="shared" si="2"/>
        <v>777</v>
      </c>
      <c r="T19">
        <f t="shared" si="3"/>
        <v>13261.5</v>
      </c>
    </row>
    <row r="20" spans="1:20" x14ac:dyDescent="0.4">
      <c r="A20" t="s">
        <v>433</v>
      </c>
      <c r="B20" t="s">
        <v>435</v>
      </c>
      <c r="C20" t="s">
        <v>434</v>
      </c>
      <c r="D20">
        <v>36</v>
      </c>
      <c r="E20" s="14">
        <v>108</v>
      </c>
      <c r="F20" s="14">
        <v>114</v>
      </c>
      <c r="G20">
        <v>108.4</v>
      </c>
      <c r="H20">
        <v>114.5</v>
      </c>
      <c r="I20">
        <v>1.1000000000000001</v>
      </c>
      <c r="J20">
        <v>1.86</v>
      </c>
      <c r="K20">
        <v>1.98</v>
      </c>
      <c r="L20">
        <v>6.3</v>
      </c>
      <c r="M20">
        <v>60.7</v>
      </c>
      <c r="N20">
        <v>63.1</v>
      </c>
      <c r="O20">
        <f t="shared" si="0"/>
        <v>61.900000000000006</v>
      </c>
      <c r="P20">
        <v>162</v>
      </c>
      <c r="Q20" s="13">
        <v>228</v>
      </c>
      <c r="R20">
        <f t="shared" si="1"/>
        <v>111</v>
      </c>
      <c r="S20">
        <f t="shared" si="2"/>
        <v>777</v>
      </c>
      <c r="T20">
        <f t="shared" si="3"/>
        <v>14038.5</v>
      </c>
    </row>
    <row r="21" spans="1:20" x14ac:dyDescent="0.4">
      <c r="A21" t="s">
        <v>433</v>
      </c>
      <c r="B21" t="s">
        <v>435</v>
      </c>
      <c r="C21" t="s">
        <v>434</v>
      </c>
      <c r="D21">
        <v>37</v>
      </c>
      <c r="E21" s="14">
        <v>108</v>
      </c>
      <c r="F21" s="14">
        <v>114</v>
      </c>
      <c r="G21">
        <v>114.9</v>
      </c>
      <c r="H21">
        <v>121.1</v>
      </c>
      <c r="I21">
        <v>1.2</v>
      </c>
      <c r="J21">
        <v>1.86</v>
      </c>
      <c r="K21">
        <v>1.98</v>
      </c>
      <c r="L21">
        <v>6.7</v>
      </c>
      <c r="M21">
        <v>60.8</v>
      </c>
      <c r="N21">
        <v>63.2</v>
      </c>
      <c r="O21">
        <f t="shared" si="0"/>
        <v>62</v>
      </c>
      <c r="P21">
        <v>162</v>
      </c>
      <c r="Q21" s="13">
        <v>228</v>
      </c>
      <c r="R21">
        <f t="shared" si="1"/>
        <v>111</v>
      </c>
      <c r="S21">
        <f t="shared" si="2"/>
        <v>777</v>
      </c>
      <c r="T21">
        <f t="shared" si="3"/>
        <v>14815.5</v>
      </c>
    </row>
    <row r="22" spans="1:20" x14ac:dyDescent="0.4">
      <c r="A22" t="s">
        <v>433</v>
      </c>
      <c r="B22" t="s">
        <v>435</v>
      </c>
      <c r="C22" t="s">
        <v>434</v>
      </c>
      <c r="D22">
        <v>38</v>
      </c>
      <c r="E22" s="14">
        <v>108</v>
      </c>
      <c r="F22" s="14">
        <v>114</v>
      </c>
      <c r="G22">
        <v>121.4</v>
      </c>
      <c r="H22">
        <v>127.7</v>
      </c>
      <c r="I22">
        <v>1.2</v>
      </c>
      <c r="J22">
        <v>1.86</v>
      </c>
      <c r="K22">
        <v>1.98</v>
      </c>
      <c r="L22">
        <v>7.1</v>
      </c>
      <c r="M22">
        <v>60.9</v>
      </c>
      <c r="N22">
        <v>63.3</v>
      </c>
      <c r="O22">
        <f t="shared" si="0"/>
        <v>62.099999999999994</v>
      </c>
      <c r="P22">
        <v>162</v>
      </c>
      <c r="Q22" s="13">
        <v>228</v>
      </c>
      <c r="R22">
        <f t="shared" si="1"/>
        <v>111</v>
      </c>
      <c r="S22">
        <f t="shared" si="2"/>
        <v>777</v>
      </c>
      <c r="T22">
        <f t="shared" si="3"/>
        <v>15592.5</v>
      </c>
    </row>
    <row r="23" spans="1:20" x14ac:dyDescent="0.4">
      <c r="A23" t="s">
        <v>433</v>
      </c>
      <c r="B23" t="s">
        <v>435</v>
      </c>
      <c r="C23" t="s">
        <v>434</v>
      </c>
      <c r="D23">
        <v>39</v>
      </c>
      <c r="E23" s="14">
        <v>108</v>
      </c>
      <c r="F23" s="14">
        <v>113</v>
      </c>
      <c r="G23">
        <v>127.8</v>
      </c>
      <c r="H23">
        <v>134.19999999999999</v>
      </c>
      <c r="I23">
        <v>1.3</v>
      </c>
      <c r="J23">
        <v>1.87</v>
      </c>
      <c r="K23">
        <v>1.99</v>
      </c>
      <c r="L23">
        <v>7.5</v>
      </c>
      <c r="M23">
        <v>61</v>
      </c>
      <c r="N23">
        <v>63.4</v>
      </c>
      <c r="O23">
        <f t="shared" si="0"/>
        <v>62.2</v>
      </c>
      <c r="P23">
        <v>162</v>
      </c>
      <c r="Q23" s="13">
        <v>228</v>
      </c>
      <c r="R23">
        <f t="shared" si="1"/>
        <v>110.5</v>
      </c>
      <c r="S23">
        <f t="shared" si="2"/>
        <v>773.5</v>
      </c>
      <c r="T23">
        <f t="shared" si="3"/>
        <v>16366</v>
      </c>
    </row>
    <row r="24" spans="1:20" x14ac:dyDescent="0.4">
      <c r="A24" t="s">
        <v>433</v>
      </c>
      <c r="B24" t="s">
        <v>435</v>
      </c>
      <c r="C24" t="s">
        <v>434</v>
      </c>
      <c r="D24">
        <v>40</v>
      </c>
      <c r="E24" s="14">
        <v>108</v>
      </c>
      <c r="F24" s="14">
        <v>114</v>
      </c>
      <c r="G24">
        <v>134.30000000000001</v>
      </c>
      <c r="H24">
        <v>140.69999999999999</v>
      </c>
      <c r="I24">
        <v>1.4</v>
      </c>
      <c r="J24">
        <v>1.87</v>
      </c>
      <c r="K24">
        <v>1.99</v>
      </c>
      <c r="L24">
        <v>7.9</v>
      </c>
      <c r="M24">
        <v>61.1</v>
      </c>
      <c r="N24">
        <v>63.5</v>
      </c>
      <c r="O24">
        <f t="shared" si="0"/>
        <v>62.3</v>
      </c>
      <c r="P24">
        <v>162</v>
      </c>
      <c r="Q24" s="13">
        <v>228</v>
      </c>
      <c r="R24">
        <f t="shared" si="1"/>
        <v>111</v>
      </c>
      <c r="S24">
        <f t="shared" si="2"/>
        <v>777</v>
      </c>
      <c r="T24">
        <f t="shared" si="3"/>
        <v>17143</v>
      </c>
    </row>
    <row r="25" spans="1:20" x14ac:dyDescent="0.4">
      <c r="A25" t="s">
        <v>433</v>
      </c>
      <c r="B25" t="s">
        <v>435</v>
      </c>
      <c r="C25" t="s">
        <v>434</v>
      </c>
      <c r="D25">
        <v>41</v>
      </c>
      <c r="E25" s="14">
        <v>108</v>
      </c>
      <c r="F25" s="14">
        <v>114</v>
      </c>
      <c r="G25">
        <v>140.6</v>
      </c>
      <c r="H25">
        <v>147.19999999999999</v>
      </c>
      <c r="I25">
        <v>1.4</v>
      </c>
      <c r="J25">
        <v>1.87</v>
      </c>
      <c r="K25">
        <v>1.99</v>
      </c>
      <c r="L25">
        <v>8.3000000000000007</v>
      </c>
      <c r="M25">
        <v>61.2</v>
      </c>
      <c r="N25">
        <v>63.6</v>
      </c>
      <c r="O25">
        <f t="shared" si="0"/>
        <v>62.400000000000006</v>
      </c>
      <c r="P25">
        <v>162</v>
      </c>
      <c r="Q25" s="13">
        <v>228</v>
      </c>
      <c r="R25">
        <f t="shared" si="1"/>
        <v>111</v>
      </c>
      <c r="S25">
        <f t="shared" si="2"/>
        <v>777</v>
      </c>
      <c r="T25">
        <f t="shared" si="3"/>
        <v>17920</v>
      </c>
    </row>
    <row r="26" spans="1:20" x14ac:dyDescent="0.4">
      <c r="A26" t="s">
        <v>433</v>
      </c>
      <c r="B26" t="s">
        <v>435</v>
      </c>
      <c r="C26" t="s">
        <v>434</v>
      </c>
      <c r="D26">
        <v>42</v>
      </c>
      <c r="E26" s="14">
        <v>108</v>
      </c>
      <c r="F26" s="14">
        <v>114</v>
      </c>
      <c r="G26">
        <v>147</v>
      </c>
      <c r="H26">
        <v>153.69999999999999</v>
      </c>
      <c r="I26">
        <v>1.5</v>
      </c>
      <c r="J26">
        <v>1.88</v>
      </c>
      <c r="K26">
        <v>2</v>
      </c>
      <c r="L26">
        <v>8.6999999999999993</v>
      </c>
      <c r="M26">
        <v>61.3</v>
      </c>
      <c r="N26">
        <v>63.9</v>
      </c>
      <c r="O26">
        <f t="shared" si="0"/>
        <v>62.599999999999994</v>
      </c>
      <c r="P26">
        <v>162</v>
      </c>
      <c r="Q26" s="13">
        <v>228</v>
      </c>
      <c r="R26">
        <f t="shared" si="1"/>
        <v>111</v>
      </c>
      <c r="S26">
        <f t="shared" si="2"/>
        <v>777</v>
      </c>
      <c r="T26">
        <f t="shared" si="3"/>
        <v>18697</v>
      </c>
    </row>
    <row r="27" spans="1:20" x14ac:dyDescent="0.4">
      <c r="A27" t="s">
        <v>433</v>
      </c>
      <c r="B27" t="s">
        <v>435</v>
      </c>
      <c r="C27" t="s">
        <v>434</v>
      </c>
      <c r="D27">
        <v>43</v>
      </c>
      <c r="E27" s="14">
        <v>108</v>
      </c>
      <c r="F27" s="14">
        <v>114</v>
      </c>
      <c r="G27">
        <v>153.30000000000001</v>
      </c>
      <c r="H27">
        <v>160.1</v>
      </c>
      <c r="I27">
        <v>1.6</v>
      </c>
      <c r="J27">
        <v>1.88</v>
      </c>
      <c r="K27">
        <v>2</v>
      </c>
      <c r="L27">
        <v>9.1</v>
      </c>
      <c r="M27">
        <v>61.5</v>
      </c>
      <c r="N27">
        <v>64.099999999999994</v>
      </c>
      <c r="O27">
        <f t="shared" si="0"/>
        <v>62.8</v>
      </c>
      <c r="P27">
        <v>162</v>
      </c>
      <c r="Q27" s="13">
        <v>228</v>
      </c>
      <c r="R27">
        <f t="shared" si="1"/>
        <v>111</v>
      </c>
      <c r="S27">
        <f t="shared" si="2"/>
        <v>777</v>
      </c>
      <c r="T27">
        <f t="shared" si="3"/>
        <v>19474</v>
      </c>
    </row>
    <row r="28" spans="1:20" x14ac:dyDescent="0.4">
      <c r="A28" t="s">
        <v>433</v>
      </c>
      <c r="B28" t="s">
        <v>435</v>
      </c>
      <c r="C28" t="s">
        <v>434</v>
      </c>
      <c r="D28">
        <v>44</v>
      </c>
      <c r="E28" s="14">
        <v>108</v>
      </c>
      <c r="F28" s="14">
        <v>114</v>
      </c>
      <c r="G28">
        <v>159.6</v>
      </c>
      <c r="H28">
        <v>166.5</v>
      </c>
      <c r="I28">
        <v>1.6</v>
      </c>
      <c r="J28">
        <v>1.88</v>
      </c>
      <c r="K28">
        <v>2</v>
      </c>
      <c r="L28">
        <v>9.5</v>
      </c>
      <c r="M28">
        <v>61.6</v>
      </c>
      <c r="N28">
        <v>64.2</v>
      </c>
      <c r="O28">
        <f t="shared" si="0"/>
        <v>62.900000000000006</v>
      </c>
      <c r="P28">
        <v>162</v>
      </c>
      <c r="Q28" s="13">
        <v>228</v>
      </c>
      <c r="R28">
        <f t="shared" si="1"/>
        <v>111</v>
      </c>
      <c r="S28">
        <f t="shared" si="2"/>
        <v>777</v>
      </c>
      <c r="T28">
        <f t="shared" si="3"/>
        <v>20251</v>
      </c>
    </row>
    <row r="29" spans="1:20" x14ac:dyDescent="0.4">
      <c r="A29" t="s">
        <v>433</v>
      </c>
      <c r="B29" t="s">
        <v>435</v>
      </c>
      <c r="C29" t="s">
        <v>434</v>
      </c>
      <c r="D29">
        <v>45</v>
      </c>
      <c r="E29" s="14">
        <v>107</v>
      </c>
      <c r="F29" s="14">
        <v>113</v>
      </c>
      <c r="G29">
        <v>165.8</v>
      </c>
      <c r="H29">
        <v>172.9</v>
      </c>
      <c r="I29">
        <v>1.7</v>
      </c>
      <c r="J29">
        <v>1.89</v>
      </c>
      <c r="K29">
        <v>2.0099999999999998</v>
      </c>
      <c r="L29">
        <v>9.9</v>
      </c>
      <c r="M29">
        <v>61.6</v>
      </c>
      <c r="N29">
        <v>64.2</v>
      </c>
      <c r="O29">
        <f t="shared" si="0"/>
        <v>62.900000000000006</v>
      </c>
      <c r="P29">
        <v>161</v>
      </c>
      <c r="Q29" s="13">
        <v>226</v>
      </c>
      <c r="R29">
        <f t="shared" si="1"/>
        <v>110</v>
      </c>
      <c r="S29">
        <f t="shared" si="2"/>
        <v>770</v>
      </c>
      <c r="T29">
        <f t="shared" si="3"/>
        <v>21021</v>
      </c>
    </row>
    <row r="30" spans="1:20" x14ac:dyDescent="0.4">
      <c r="A30" t="s">
        <v>433</v>
      </c>
      <c r="B30" t="s">
        <v>435</v>
      </c>
      <c r="C30" t="s">
        <v>434</v>
      </c>
      <c r="D30">
        <v>46</v>
      </c>
      <c r="E30" s="14">
        <v>107</v>
      </c>
      <c r="F30" s="14">
        <v>113</v>
      </c>
      <c r="G30">
        <v>172.1</v>
      </c>
      <c r="H30">
        <v>179.3</v>
      </c>
      <c r="I30">
        <v>1.8</v>
      </c>
      <c r="J30">
        <v>1.89</v>
      </c>
      <c r="K30">
        <v>2.0099999999999998</v>
      </c>
      <c r="L30">
        <v>10.3</v>
      </c>
      <c r="M30">
        <v>61.7</v>
      </c>
      <c r="N30">
        <v>64.3</v>
      </c>
      <c r="O30">
        <f t="shared" si="0"/>
        <v>63</v>
      </c>
      <c r="P30">
        <v>161</v>
      </c>
      <c r="Q30" s="13">
        <v>226</v>
      </c>
      <c r="R30">
        <f t="shared" si="1"/>
        <v>110</v>
      </c>
      <c r="S30">
        <f t="shared" si="2"/>
        <v>770</v>
      </c>
      <c r="T30">
        <f t="shared" si="3"/>
        <v>21791</v>
      </c>
    </row>
    <row r="31" spans="1:20" x14ac:dyDescent="0.4">
      <c r="A31" t="s">
        <v>433</v>
      </c>
      <c r="B31" t="s">
        <v>435</v>
      </c>
      <c r="C31" t="s">
        <v>434</v>
      </c>
      <c r="D31">
        <v>47</v>
      </c>
      <c r="E31" s="14">
        <v>107</v>
      </c>
      <c r="F31" s="14">
        <v>113</v>
      </c>
      <c r="G31">
        <v>178.2</v>
      </c>
      <c r="H31">
        <v>185.6</v>
      </c>
      <c r="I31">
        <v>1.9</v>
      </c>
      <c r="J31">
        <v>1.89</v>
      </c>
      <c r="K31">
        <v>2.0099999999999998</v>
      </c>
      <c r="L31">
        <v>10.6</v>
      </c>
      <c r="M31">
        <v>61.8</v>
      </c>
      <c r="N31">
        <v>64.400000000000006</v>
      </c>
      <c r="O31">
        <f t="shared" si="0"/>
        <v>63.1</v>
      </c>
      <c r="P31">
        <v>161</v>
      </c>
      <c r="Q31" s="13">
        <v>226</v>
      </c>
      <c r="R31">
        <f t="shared" si="1"/>
        <v>110</v>
      </c>
      <c r="S31">
        <f t="shared" si="2"/>
        <v>770</v>
      </c>
      <c r="T31">
        <f t="shared" si="3"/>
        <v>22561</v>
      </c>
    </row>
    <row r="32" spans="1:20" x14ac:dyDescent="0.4">
      <c r="A32" t="s">
        <v>433</v>
      </c>
      <c r="B32" t="s">
        <v>435</v>
      </c>
      <c r="C32" t="s">
        <v>434</v>
      </c>
      <c r="D32">
        <v>48</v>
      </c>
      <c r="E32" s="14">
        <v>107</v>
      </c>
      <c r="F32" s="14">
        <v>113</v>
      </c>
      <c r="G32">
        <v>184.4</v>
      </c>
      <c r="H32">
        <v>191.9</v>
      </c>
      <c r="I32">
        <v>1.9</v>
      </c>
      <c r="J32">
        <v>1.89</v>
      </c>
      <c r="K32">
        <v>2.0099999999999998</v>
      </c>
      <c r="L32">
        <v>11</v>
      </c>
      <c r="M32">
        <v>61.9</v>
      </c>
      <c r="N32">
        <v>64.5</v>
      </c>
      <c r="O32">
        <f t="shared" si="0"/>
        <v>63.2</v>
      </c>
      <c r="P32">
        <v>161</v>
      </c>
      <c r="Q32" s="13">
        <v>226</v>
      </c>
      <c r="R32">
        <f t="shared" si="1"/>
        <v>110</v>
      </c>
      <c r="S32">
        <f t="shared" si="2"/>
        <v>770</v>
      </c>
      <c r="T32">
        <f t="shared" si="3"/>
        <v>23331</v>
      </c>
    </row>
    <row r="33" spans="1:20" x14ac:dyDescent="0.4">
      <c r="A33" t="s">
        <v>433</v>
      </c>
      <c r="B33" t="s">
        <v>435</v>
      </c>
      <c r="C33" t="s">
        <v>434</v>
      </c>
      <c r="D33">
        <v>49</v>
      </c>
      <c r="E33" s="14">
        <v>107</v>
      </c>
      <c r="F33" s="14">
        <v>113</v>
      </c>
      <c r="G33">
        <v>190.5</v>
      </c>
      <c r="H33">
        <v>198.2</v>
      </c>
      <c r="I33">
        <v>2</v>
      </c>
      <c r="J33">
        <v>1.89</v>
      </c>
      <c r="K33">
        <v>2.0099999999999998</v>
      </c>
      <c r="L33">
        <v>11.4</v>
      </c>
      <c r="M33">
        <v>62</v>
      </c>
      <c r="N33">
        <v>64.599999999999994</v>
      </c>
      <c r="O33">
        <f t="shared" si="0"/>
        <v>63.3</v>
      </c>
      <c r="P33">
        <v>161</v>
      </c>
      <c r="Q33" s="13">
        <v>226</v>
      </c>
      <c r="R33">
        <f t="shared" si="1"/>
        <v>110</v>
      </c>
      <c r="S33">
        <f t="shared" si="2"/>
        <v>770</v>
      </c>
      <c r="T33">
        <f t="shared" si="3"/>
        <v>24101</v>
      </c>
    </row>
    <row r="34" spans="1:20" x14ac:dyDescent="0.4">
      <c r="A34" t="s">
        <v>433</v>
      </c>
      <c r="B34" t="s">
        <v>435</v>
      </c>
      <c r="C34" t="s">
        <v>434</v>
      </c>
      <c r="D34">
        <v>50</v>
      </c>
      <c r="E34" s="14">
        <v>107</v>
      </c>
      <c r="F34" s="14">
        <v>113</v>
      </c>
      <c r="G34">
        <v>196.7</v>
      </c>
      <c r="H34">
        <v>204.4</v>
      </c>
      <c r="I34">
        <v>2.1</v>
      </c>
      <c r="J34">
        <v>1.89</v>
      </c>
      <c r="K34">
        <v>2.0099999999999998</v>
      </c>
      <c r="L34">
        <v>11.8</v>
      </c>
      <c r="M34">
        <v>62.1</v>
      </c>
      <c r="N34">
        <v>64.7</v>
      </c>
      <c r="O34">
        <f t="shared" si="0"/>
        <v>63.400000000000006</v>
      </c>
      <c r="P34">
        <v>161</v>
      </c>
      <c r="Q34" s="13">
        <v>226</v>
      </c>
      <c r="R34">
        <f t="shared" si="1"/>
        <v>110</v>
      </c>
      <c r="S34">
        <f t="shared" si="2"/>
        <v>770</v>
      </c>
      <c r="T34">
        <f t="shared" si="3"/>
        <v>24871</v>
      </c>
    </row>
    <row r="35" spans="1:20" x14ac:dyDescent="0.4">
      <c r="A35" t="s">
        <v>433</v>
      </c>
      <c r="B35" t="s">
        <v>435</v>
      </c>
      <c r="C35" t="s">
        <v>434</v>
      </c>
      <c r="D35">
        <v>51</v>
      </c>
      <c r="E35" s="14">
        <v>106</v>
      </c>
      <c r="F35" s="14">
        <v>112</v>
      </c>
      <c r="G35">
        <v>202.8</v>
      </c>
      <c r="H35">
        <v>210.6</v>
      </c>
      <c r="I35">
        <v>2.1</v>
      </c>
      <c r="J35">
        <v>1.89</v>
      </c>
      <c r="K35">
        <v>2.0099999999999998</v>
      </c>
      <c r="L35">
        <v>12.2</v>
      </c>
      <c r="M35">
        <v>62.1</v>
      </c>
      <c r="N35">
        <v>64.7</v>
      </c>
      <c r="O35">
        <f t="shared" si="0"/>
        <v>63.400000000000006</v>
      </c>
      <c r="P35">
        <v>159</v>
      </c>
      <c r="Q35" s="13">
        <v>224</v>
      </c>
      <c r="R35">
        <f t="shared" si="1"/>
        <v>109</v>
      </c>
      <c r="S35">
        <f t="shared" si="2"/>
        <v>763</v>
      </c>
      <c r="T35">
        <f t="shared" si="3"/>
        <v>25634</v>
      </c>
    </row>
    <row r="36" spans="1:20" x14ac:dyDescent="0.4">
      <c r="A36" t="s">
        <v>433</v>
      </c>
      <c r="B36" t="s">
        <v>435</v>
      </c>
      <c r="C36" t="s">
        <v>434</v>
      </c>
      <c r="D36">
        <v>52</v>
      </c>
      <c r="E36" s="14">
        <v>106</v>
      </c>
      <c r="F36" s="14">
        <v>112</v>
      </c>
      <c r="G36">
        <v>208.9</v>
      </c>
      <c r="H36">
        <v>216.9</v>
      </c>
      <c r="I36">
        <v>2.2000000000000002</v>
      </c>
      <c r="J36">
        <v>1.89</v>
      </c>
      <c r="K36">
        <v>2.0099999999999998</v>
      </c>
      <c r="L36">
        <v>12.5</v>
      </c>
      <c r="M36">
        <v>62.2</v>
      </c>
      <c r="N36">
        <v>64.8</v>
      </c>
      <c r="O36">
        <f t="shared" si="0"/>
        <v>63.5</v>
      </c>
      <c r="P36">
        <v>159</v>
      </c>
      <c r="Q36" s="13">
        <v>224</v>
      </c>
      <c r="R36">
        <f t="shared" si="1"/>
        <v>109</v>
      </c>
      <c r="S36">
        <f t="shared" si="2"/>
        <v>763</v>
      </c>
      <c r="T36">
        <f t="shared" si="3"/>
        <v>26397</v>
      </c>
    </row>
    <row r="37" spans="1:20" x14ac:dyDescent="0.4">
      <c r="A37" t="s">
        <v>433</v>
      </c>
      <c r="B37" t="s">
        <v>435</v>
      </c>
      <c r="C37" t="s">
        <v>434</v>
      </c>
      <c r="D37">
        <v>53</v>
      </c>
      <c r="E37" s="14">
        <v>106</v>
      </c>
      <c r="F37" s="14">
        <v>112</v>
      </c>
      <c r="G37">
        <v>215</v>
      </c>
      <c r="H37">
        <v>223</v>
      </c>
      <c r="I37">
        <v>2.2999999999999998</v>
      </c>
      <c r="J37">
        <v>1.89</v>
      </c>
      <c r="K37">
        <v>2.0099999999999998</v>
      </c>
      <c r="L37">
        <v>12.9</v>
      </c>
      <c r="M37">
        <v>62.2</v>
      </c>
      <c r="N37">
        <v>64.8</v>
      </c>
      <c r="O37">
        <f t="shared" si="0"/>
        <v>63.5</v>
      </c>
      <c r="P37">
        <v>159</v>
      </c>
      <c r="Q37" s="13">
        <v>224</v>
      </c>
      <c r="R37">
        <f t="shared" si="1"/>
        <v>109</v>
      </c>
      <c r="S37">
        <f t="shared" si="2"/>
        <v>763</v>
      </c>
      <c r="T37">
        <f t="shared" si="3"/>
        <v>27160</v>
      </c>
    </row>
    <row r="38" spans="1:20" x14ac:dyDescent="0.4">
      <c r="A38" t="s">
        <v>433</v>
      </c>
      <c r="B38" t="s">
        <v>435</v>
      </c>
      <c r="C38" t="s">
        <v>434</v>
      </c>
      <c r="D38">
        <v>54</v>
      </c>
      <c r="E38" s="14">
        <v>106</v>
      </c>
      <c r="F38" s="14">
        <v>112</v>
      </c>
      <c r="G38">
        <v>221.1</v>
      </c>
      <c r="H38">
        <v>229.2</v>
      </c>
      <c r="I38">
        <v>2.2999999999999998</v>
      </c>
      <c r="J38">
        <v>1.89</v>
      </c>
      <c r="K38">
        <v>2.0099999999999998</v>
      </c>
      <c r="L38">
        <v>13.3</v>
      </c>
      <c r="M38">
        <v>62.2</v>
      </c>
      <c r="N38">
        <v>64.8</v>
      </c>
      <c r="O38">
        <f t="shared" si="0"/>
        <v>63.5</v>
      </c>
      <c r="P38">
        <v>159</v>
      </c>
      <c r="Q38" s="13">
        <v>224</v>
      </c>
      <c r="R38">
        <f t="shared" si="1"/>
        <v>109</v>
      </c>
      <c r="S38">
        <f t="shared" si="2"/>
        <v>763</v>
      </c>
      <c r="T38">
        <f t="shared" si="3"/>
        <v>27923</v>
      </c>
    </row>
    <row r="39" spans="1:20" x14ac:dyDescent="0.4">
      <c r="A39" t="s">
        <v>433</v>
      </c>
      <c r="B39" t="s">
        <v>435</v>
      </c>
      <c r="C39" t="s">
        <v>434</v>
      </c>
      <c r="D39">
        <v>55</v>
      </c>
      <c r="E39" s="14">
        <v>106</v>
      </c>
      <c r="F39" s="14">
        <v>112</v>
      </c>
      <c r="G39">
        <v>227.1</v>
      </c>
      <c r="H39">
        <v>235.3</v>
      </c>
      <c r="I39">
        <v>2.4</v>
      </c>
      <c r="J39">
        <v>1.9</v>
      </c>
      <c r="K39">
        <v>2.02</v>
      </c>
      <c r="L39">
        <v>13.7</v>
      </c>
      <c r="M39">
        <v>62.2</v>
      </c>
      <c r="N39">
        <v>64.8</v>
      </c>
      <c r="O39">
        <f t="shared" si="0"/>
        <v>63.5</v>
      </c>
      <c r="P39">
        <v>159</v>
      </c>
      <c r="Q39" s="13">
        <v>224</v>
      </c>
      <c r="R39">
        <f t="shared" si="1"/>
        <v>109</v>
      </c>
      <c r="S39">
        <f t="shared" si="2"/>
        <v>763</v>
      </c>
      <c r="T39">
        <f t="shared" si="3"/>
        <v>28686</v>
      </c>
    </row>
    <row r="40" spans="1:20" x14ac:dyDescent="0.4">
      <c r="A40" t="s">
        <v>433</v>
      </c>
      <c r="B40" t="s">
        <v>435</v>
      </c>
      <c r="C40" t="s">
        <v>434</v>
      </c>
      <c r="D40">
        <v>56</v>
      </c>
      <c r="E40" s="14">
        <v>106</v>
      </c>
      <c r="F40" s="14">
        <v>112</v>
      </c>
      <c r="G40">
        <v>233.1</v>
      </c>
      <c r="H40">
        <v>241.4</v>
      </c>
      <c r="I40">
        <v>2.5</v>
      </c>
      <c r="J40">
        <v>1.9</v>
      </c>
      <c r="K40">
        <v>2.02</v>
      </c>
      <c r="L40">
        <v>14</v>
      </c>
      <c r="M40">
        <v>62.3</v>
      </c>
      <c r="N40">
        <v>64.900000000000006</v>
      </c>
      <c r="O40">
        <f t="shared" si="0"/>
        <v>63.6</v>
      </c>
      <c r="P40">
        <v>159</v>
      </c>
      <c r="Q40" s="13">
        <v>224</v>
      </c>
      <c r="R40">
        <f t="shared" si="1"/>
        <v>109</v>
      </c>
      <c r="S40">
        <f t="shared" si="2"/>
        <v>763</v>
      </c>
      <c r="T40">
        <f t="shared" si="3"/>
        <v>29449</v>
      </c>
    </row>
    <row r="41" spans="1:20" x14ac:dyDescent="0.4">
      <c r="A41" t="s">
        <v>433</v>
      </c>
      <c r="B41" t="s">
        <v>435</v>
      </c>
      <c r="C41" t="s">
        <v>434</v>
      </c>
      <c r="D41">
        <v>57</v>
      </c>
      <c r="E41" s="14">
        <v>106</v>
      </c>
      <c r="F41" s="14">
        <v>112</v>
      </c>
      <c r="G41">
        <v>239.1</v>
      </c>
      <c r="H41">
        <v>247.5</v>
      </c>
      <c r="I41">
        <v>2.6</v>
      </c>
      <c r="J41">
        <v>1.9</v>
      </c>
      <c r="K41">
        <v>2.02</v>
      </c>
      <c r="L41">
        <v>14.4</v>
      </c>
      <c r="M41">
        <v>62.3</v>
      </c>
      <c r="N41">
        <v>64.900000000000006</v>
      </c>
      <c r="O41">
        <f t="shared" si="0"/>
        <v>63.6</v>
      </c>
      <c r="P41">
        <v>159</v>
      </c>
      <c r="Q41" s="13">
        <v>224</v>
      </c>
      <c r="R41">
        <f t="shared" si="1"/>
        <v>109</v>
      </c>
      <c r="S41">
        <f t="shared" si="2"/>
        <v>763</v>
      </c>
      <c r="T41">
        <f t="shared" si="3"/>
        <v>30212</v>
      </c>
    </row>
    <row r="42" spans="1:20" x14ac:dyDescent="0.4">
      <c r="A42" t="s">
        <v>433</v>
      </c>
      <c r="B42" t="s">
        <v>435</v>
      </c>
      <c r="C42" t="s">
        <v>434</v>
      </c>
      <c r="D42">
        <v>58</v>
      </c>
      <c r="E42" s="14">
        <v>106</v>
      </c>
      <c r="F42" s="14">
        <v>112</v>
      </c>
      <c r="G42">
        <v>245</v>
      </c>
      <c r="H42">
        <v>253.6</v>
      </c>
      <c r="I42">
        <v>2.6</v>
      </c>
      <c r="J42">
        <v>1.9</v>
      </c>
      <c r="K42">
        <v>2.02</v>
      </c>
      <c r="L42">
        <v>14.8</v>
      </c>
      <c r="M42">
        <v>62.3</v>
      </c>
      <c r="N42">
        <v>64.900000000000006</v>
      </c>
      <c r="O42">
        <f t="shared" si="0"/>
        <v>63.6</v>
      </c>
      <c r="P42">
        <v>159</v>
      </c>
      <c r="Q42" s="13">
        <v>224</v>
      </c>
      <c r="R42">
        <f t="shared" si="1"/>
        <v>109</v>
      </c>
      <c r="S42">
        <f t="shared" si="2"/>
        <v>763</v>
      </c>
      <c r="T42">
        <f t="shared" si="3"/>
        <v>30975</v>
      </c>
    </row>
    <row r="43" spans="1:20" x14ac:dyDescent="0.4">
      <c r="A43" t="s">
        <v>433</v>
      </c>
      <c r="B43" t="s">
        <v>435</v>
      </c>
      <c r="C43" t="s">
        <v>434</v>
      </c>
      <c r="D43">
        <v>59</v>
      </c>
      <c r="E43" s="14">
        <v>106</v>
      </c>
      <c r="F43" s="14">
        <v>112</v>
      </c>
      <c r="G43">
        <v>251</v>
      </c>
      <c r="H43">
        <v>259.7</v>
      </c>
      <c r="I43">
        <v>2.7</v>
      </c>
      <c r="J43">
        <v>1.9</v>
      </c>
      <c r="K43">
        <v>2.02</v>
      </c>
      <c r="L43">
        <v>15.1</v>
      </c>
      <c r="M43">
        <v>62.4</v>
      </c>
      <c r="N43">
        <v>65</v>
      </c>
      <c r="O43">
        <f t="shared" si="0"/>
        <v>63.7</v>
      </c>
      <c r="P43">
        <v>159</v>
      </c>
      <c r="Q43" s="13">
        <v>224</v>
      </c>
      <c r="R43">
        <f t="shared" si="1"/>
        <v>109</v>
      </c>
      <c r="S43">
        <f t="shared" si="2"/>
        <v>763</v>
      </c>
      <c r="T43">
        <f t="shared" si="3"/>
        <v>31738</v>
      </c>
    </row>
    <row r="44" spans="1:20" x14ac:dyDescent="0.4">
      <c r="A44" t="s">
        <v>433</v>
      </c>
      <c r="B44" t="s">
        <v>435</v>
      </c>
      <c r="C44" t="s">
        <v>434</v>
      </c>
      <c r="D44">
        <v>60</v>
      </c>
      <c r="E44" s="14">
        <v>106</v>
      </c>
      <c r="F44" s="14">
        <v>112</v>
      </c>
      <c r="G44">
        <v>256.8</v>
      </c>
      <c r="H44">
        <v>265.7</v>
      </c>
      <c r="I44">
        <v>2.8</v>
      </c>
      <c r="J44">
        <v>1.9</v>
      </c>
      <c r="K44">
        <v>2.02</v>
      </c>
      <c r="L44">
        <v>15.5</v>
      </c>
      <c r="M44">
        <v>62.4</v>
      </c>
      <c r="N44">
        <v>65</v>
      </c>
      <c r="O44">
        <f t="shared" si="0"/>
        <v>63.7</v>
      </c>
      <c r="P44">
        <v>159</v>
      </c>
      <c r="Q44" s="13">
        <v>224</v>
      </c>
      <c r="R44">
        <f t="shared" si="1"/>
        <v>109</v>
      </c>
      <c r="S44">
        <f t="shared" si="2"/>
        <v>763</v>
      </c>
      <c r="T44">
        <f t="shared" si="3"/>
        <v>32501</v>
      </c>
    </row>
    <row r="45" spans="1:20" x14ac:dyDescent="0.4">
      <c r="A45" t="s">
        <v>433</v>
      </c>
      <c r="B45" t="s">
        <v>435</v>
      </c>
      <c r="C45" t="s">
        <v>434</v>
      </c>
      <c r="D45">
        <v>61</v>
      </c>
      <c r="E45" s="14">
        <v>106</v>
      </c>
      <c r="F45" s="14">
        <v>112</v>
      </c>
      <c r="G45">
        <v>262.7</v>
      </c>
      <c r="H45">
        <v>271.7</v>
      </c>
      <c r="I45">
        <v>2.9</v>
      </c>
      <c r="J45">
        <v>1.9</v>
      </c>
      <c r="K45">
        <v>2.02</v>
      </c>
      <c r="L45">
        <v>15.9</v>
      </c>
      <c r="M45">
        <v>62.5</v>
      </c>
      <c r="N45">
        <v>65.099999999999994</v>
      </c>
      <c r="O45">
        <f t="shared" si="0"/>
        <v>63.8</v>
      </c>
      <c r="P45">
        <v>159</v>
      </c>
      <c r="Q45" s="13">
        <v>224</v>
      </c>
      <c r="R45">
        <f t="shared" si="1"/>
        <v>109</v>
      </c>
      <c r="S45">
        <f t="shared" si="2"/>
        <v>763</v>
      </c>
      <c r="T45">
        <f t="shared" si="3"/>
        <v>33264</v>
      </c>
    </row>
    <row r="46" spans="1:20" x14ac:dyDescent="0.4">
      <c r="A46" t="s">
        <v>433</v>
      </c>
      <c r="B46" t="s">
        <v>435</v>
      </c>
      <c r="C46" t="s">
        <v>434</v>
      </c>
      <c r="D46">
        <v>62</v>
      </c>
      <c r="E46" s="14">
        <v>106</v>
      </c>
      <c r="F46" s="14">
        <v>112</v>
      </c>
      <c r="G46">
        <v>268.5</v>
      </c>
      <c r="H46">
        <v>277.8</v>
      </c>
      <c r="I46">
        <v>2.9</v>
      </c>
      <c r="J46">
        <v>1.9</v>
      </c>
      <c r="K46">
        <v>2.02</v>
      </c>
      <c r="L46">
        <v>16.2</v>
      </c>
      <c r="M46">
        <v>62.5</v>
      </c>
      <c r="N46">
        <v>65.099999999999994</v>
      </c>
      <c r="O46">
        <f t="shared" si="0"/>
        <v>63.8</v>
      </c>
      <c r="P46">
        <v>159</v>
      </c>
      <c r="Q46" s="13">
        <v>224</v>
      </c>
      <c r="R46">
        <f t="shared" si="1"/>
        <v>109</v>
      </c>
      <c r="S46">
        <f t="shared" si="2"/>
        <v>763</v>
      </c>
      <c r="T46">
        <f t="shared" si="3"/>
        <v>34027</v>
      </c>
    </row>
    <row r="47" spans="1:20" x14ac:dyDescent="0.4">
      <c r="A47" t="s">
        <v>433</v>
      </c>
      <c r="B47" t="s">
        <v>435</v>
      </c>
      <c r="C47" t="s">
        <v>434</v>
      </c>
      <c r="D47">
        <v>63</v>
      </c>
      <c r="E47" s="14">
        <v>106</v>
      </c>
      <c r="F47" s="14">
        <v>112</v>
      </c>
      <c r="G47">
        <v>274.3</v>
      </c>
      <c r="H47">
        <v>283.7</v>
      </c>
      <c r="I47">
        <v>3</v>
      </c>
      <c r="J47">
        <v>1.9</v>
      </c>
      <c r="K47">
        <v>2.02</v>
      </c>
      <c r="L47">
        <v>16.600000000000001</v>
      </c>
      <c r="M47">
        <v>62.6</v>
      </c>
      <c r="N47">
        <v>65.2</v>
      </c>
      <c r="O47">
        <f t="shared" si="0"/>
        <v>63.900000000000006</v>
      </c>
      <c r="P47">
        <v>159</v>
      </c>
      <c r="Q47" s="13">
        <v>224</v>
      </c>
      <c r="R47">
        <f t="shared" si="1"/>
        <v>109</v>
      </c>
      <c r="S47">
        <f t="shared" si="2"/>
        <v>763</v>
      </c>
      <c r="T47">
        <f t="shared" si="3"/>
        <v>34790</v>
      </c>
    </row>
    <row r="48" spans="1:20" x14ac:dyDescent="0.4">
      <c r="A48" t="s">
        <v>433</v>
      </c>
      <c r="B48" t="s">
        <v>435</v>
      </c>
      <c r="C48" t="s">
        <v>434</v>
      </c>
      <c r="D48">
        <v>64</v>
      </c>
      <c r="E48" s="14">
        <v>106</v>
      </c>
      <c r="F48" s="14">
        <v>112</v>
      </c>
      <c r="G48">
        <v>280.10000000000002</v>
      </c>
      <c r="H48">
        <v>289.7</v>
      </c>
      <c r="I48">
        <v>3.1</v>
      </c>
      <c r="J48">
        <v>1.9</v>
      </c>
      <c r="K48">
        <v>2.02</v>
      </c>
      <c r="L48">
        <v>16.899999999999999</v>
      </c>
      <c r="M48">
        <v>62.6</v>
      </c>
      <c r="N48">
        <v>65.2</v>
      </c>
      <c r="O48">
        <f t="shared" si="0"/>
        <v>63.900000000000006</v>
      </c>
      <c r="P48">
        <v>159</v>
      </c>
      <c r="Q48" s="13">
        <v>224</v>
      </c>
      <c r="R48">
        <f t="shared" si="1"/>
        <v>109</v>
      </c>
      <c r="S48">
        <f t="shared" si="2"/>
        <v>763</v>
      </c>
      <c r="T48">
        <f t="shared" si="3"/>
        <v>35553</v>
      </c>
    </row>
    <row r="49" spans="1:20" x14ac:dyDescent="0.4">
      <c r="A49" t="s">
        <v>433</v>
      </c>
      <c r="B49" t="s">
        <v>435</v>
      </c>
      <c r="C49" t="s">
        <v>434</v>
      </c>
      <c r="D49">
        <v>65</v>
      </c>
      <c r="E49" s="14">
        <v>106</v>
      </c>
      <c r="F49" s="14">
        <v>112</v>
      </c>
      <c r="G49">
        <v>286</v>
      </c>
      <c r="H49">
        <v>295.60000000000002</v>
      </c>
      <c r="I49">
        <v>3.2</v>
      </c>
      <c r="J49">
        <v>1.9</v>
      </c>
      <c r="K49">
        <v>2.02</v>
      </c>
      <c r="L49">
        <v>17.3</v>
      </c>
      <c r="M49">
        <v>62.7</v>
      </c>
      <c r="N49">
        <v>65.3</v>
      </c>
      <c r="O49">
        <f t="shared" si="0"/>
        <v>64</v>
      </c>
      <c r="P49">
        <v>159</v>
      </c>
      <c r="Q49" s="13">
        <v>224</v>
      </c>
      <c r="R49">
        <f t="shared" si="1"/>
        <v>109</v>
      </c>
      <c r="S49">
        <f t="shared" si="2"/>
        <v>763</v>
      </c>
      <c r="T49">
        <f t="shared" si="3"/>
        <v>36316</v>
      </c>
    </row>
    <row r="50" spans="1:20" x14ac:dyDescent="0.4">
      <c r="A50" t="s">
        <v>433</v>
      </c>
      <c r="B50" t="s">
        <v>435</v>
      </c>
      <c r="C50" t="s">
        <v>434</v>
      </c>
      <c r="D50">
        <v>66</v>
      </c>
      <c r="E50" s="14">
        <v>106</v>
      </c>
      <c r="F50" s="14">
        <v>112</v>
      </c>
      <c r="G50">
        <v>291.7</v>
      </c>
      <c r="H50">
        <v>301.5</v>
      </c>
      <c r="I50">
        <v>3.3</v>
      </c>
      <c r="J50">
        <v>1.9</v>
      </c>
      <c r="K50">
        <v>2.02</v>
      </c>
      <c r="L50">
        <v>17.7</v>
      </c>
      <c r="M50">
        <v>62.7</v>
      </c>
      <c r="N50">
        <v>65.3</v>
      </c>
      <c r="O50">
        <f t="shared" si="0"/>
        <v>64</v>
      </c>
      <c r="P50">
        <v>159</v>
      </c>
      <c r="Q50" s="13">
        <v>224</v>
      </c>
      <c r="R50">
        <f t="shared" si="1"/>
        <v>109</v>
      </c>
      <c r="S50">
        <f t="shared" si="2"/>
        <v>763</v>
      </c>
      <c r="T50">
        <f t="shared" si="3"/>
        <v>37079</v>
      </c>
    </row>
    <row r="51" spans="1:20" x14ac:dyDescent="0.4">
      <c r="A51" t="s">
        <v>433</v>
      </c>
      <c r="B51" t="s">
        <v>435</v>
      </c>
      <c r="C51" t="s">
        <v>434</v>
      </c>
      <c r="D51">
        <v>67</v>
      </c>
      <c r="E51" s="14">
        <v>106</v>
      </c>
      <c r="F51" s="14">
        <v>112</v>
      </c>
      <c r="G51">
        <v>297.39999999999998</v>
      </c>
      <c r="H51">
        <v>307.39999999999998</v>
      </c>
      <c r="I51">
        <v>3.4</v>
      </c>
      <c r="J51">
        <v>1.9</v>
      </c>
      <c r="K51">
        <v>2.02</v>
      </c>
      <c r="L51">
        <v>18</v>
      </c>
      <c r="M51">
        <v>62.8</v>
      </c>
      <c r="N51">
        <v>65.400000000000006</v>
      </c>
      <c r="O51">
        <f t="shared" si="0"/>
        <v>64.099999999999994</v>
      </c>
      <c r="P51">
        <v>159</v>
      </c>
      <c r="Q51" s="13">
        <v>224</v>
      </c>
      <c r="R51">
        <f t="shared" si="1"/>
        <v>109</v>
      </c>
      <c r="S51">
        <f t="shared" si="2"/>
        <v>763</v>
      </c>
      <c r="T51">
        <f t="shared" si="3"/>
        <v>37842</v>
      </c>
    </row>
    <row r="52" spans="1:20" x14ac:dyDescent="0.4">
      <c r="A52" t="s">
        <v>433</v>
      </c>
      <c r="B52" t="s">
        <v>435</v>
      </c>
      <c r="C52" t="s">
        <v>434</v>
      </c>
      <c r="D52">
        <v>68</v>
      </c>
      <c r="E52" s="14">
        <v>106</v>
      </c>
      <c r="F52" s="14">
        <v>112</v>
      </c>
      <c r="G52">
        <v>303</v>
      </c>
      <c r="H52">
        <v>313.2</v>
      </c>
      <c r="I52">
        <v>3.5</v>
      </c>
      <c r="J52">
        <v>1.9</v>
      </c>
      <c r="K52">
        <v>2.02</v>
      </c>
      <c r="L52">
        <v>18.399999999999999</v>
      </c>
      <c r="M52">
        <v>62.8</v>
      </c>
      <c r="N52">
        <v>65.400000000000006</v>
      </c>
      <c r="O52">
        <f t="shared" si="0"/>
        <v>64.099999999999994</v>
      </c>
      <c r="P52">
        <v>159</v>
      </c>
      <c r="Q52" s="13">
        <v>224</v>
      </c>
      <c r="R52">
        <f t="shared" si="1"/>
        <v>109</v>
      </c>
      <c r="S52">
        <f t="shared" si="2"/>
        <v>763</v>
      </c>
      <c r="T52">
        <f t="shared" si="3"/>
        <v>38605</v>
      </c>
    </row>
    <row r="53" spans="1:20" x14ac:dyDescent="0.4">
      <c r="A53" t="s">
        <v>433</v>
      </c>
      <c r="B53" t="s">
        <v>435</v>
      </c>
      <c r="C53" t="s">
        <v>434</v>
      </c>
      <c r="D53">
        <v>69</v>
      </c>
      <c r="E53" s="14">
        <v>106</v>
      </c>
      <c r="F53" s="14">
        <v>112</v>
      </c>
      <c r="G53">
        <v>308.7</v>
      </c>
      <c r="H53">
        <v>318.89999999999998</v>
      </c>
      <c r="I53">
        <v>3.7</v>
      </c>
      <c r="J53">
        <v>1.9</v>
      </c>
      <c r="K53">
        <v>2.02</v>
      </c>
      <c r="L53">
        <v>18.7</v>
      </c>
      <c r="M53">
        <v>62.9</v>
      </c>
      <c r="N53">
        <v>65.5</v>
      </c>
      <c r="O53">
        <f t="shared" si="0"/>
        <v>64.2</v>
      </c>
      <c r="P53">
        <v>159</v>
      </c>
      <c r="Q53" s="13">
        <v>224</v>
      </c>
      <c r="R53">
        <f t="shared" si="1"/>
        <v>109</v>
      </c>
      <c r="S53">
        <f t="shared" si="2"/>
        <v>763</v>
      </c>
      <c r="T53">
        <f t="shared" si="3"/>
        <v>39368</v>
      </c>
    </row>
    <row r="54" spans="1:20" x14ac:dyDescent="0.4">
      <c r="A54" t="s">
        <v>433</v>
      </c>
      <c r="B54" t="s">
        <v>435</v>
      </c>
      <c r="C54" t="s">
        <v>434</v>
      </c>
      <c r="D54">
        <v>70</v>
      </c>
      <c r="E54" s="14">
        <v>106</v>
      </c>
      <c r="F54" s="14">
        <v>112</v>
      </c>
      <c r="G54">
        <v>314.3</v>
      </c>
      <c r="H54">
        <v>324.7</v>
      </c>
      <c r="I54">
        <v>3.8</v>
      </c>
      <c r="J54">
        <v>1.91</v>
      </c>
      <c r="K54">
        <v>2.0299999999999998</v>
      </c>
      <c r="L54">
        <v>19.100000000000001</v>
      </c>
      <c r="M54">
        <v>62.9</v>
      </c>
      <c r="N54">
        <v>65.5</v>
      </c>
      <c r="O54">
        <f t="shared" si="0"/>
        <v>64.2</v>
      </c>
      <c r="P54">
        <v>159</v>
      </c>
      <c r="Q54" s="13">
        <v>224</v>
      </c>
      <c r="R54">
        <f t="shared" si="1"/>
        <v>109</v>
      </c>
      <c r="S54">
        <f t="shared" si="2"/>
        <v>763</v>
      </c>
      <c r="T54">
        <f t="shared" si="3"/>
        <v>40131</v>
      </c>
    </row>
    <row r="55" spans="1:20" x14ac:dyDescent="0.4">
      <c r="A55" t="s">
        <v>433</v>
      </c>
      <c r="B55" t="s">
        <v>435</v>
      </c>
      <c r="C55" t="s">
        <v>434</v>
      </c>
      <c r="D55">
        <v>71</v>
      </c>
      <c r="E55" s="14">
        <v>106</v>
      </c>
      <c r="F55" s="14">
        <v>112</v>
      </c>
      <c r="G55">
        <v>319.8</v>
      </c>
      <c r="H55">
        <v>330.3</v>
      </c>
      <c r="I55">
        <v>3.9</v>
      </c>
      <c r="J55">
        <v>1.91</v>
      </c>
      <c r="K55">
        <v>2.0299999999999998</v>
      </c>
      <c r="L55">
        <v>19.399999999999999</v>
      </c>
      <c r="M55">
        <v>63</v>
      </c>
      <c r="N55">
        <v>65.599999999999994</v>
      </c>
      <c r="O55">
        <f t="shared" si="0"/>
        <v>64.3</v>
      </c>
      <c r="P55">
        <v>159</v>
      </c>
      <c r="Q55" s="13">
        <v>224</v>
      </c>
      <c r="R55">
        <f t="shared" si="1"/>
        <v>109</v>
      </c>
      <c r="S55">
        <f t="shared" si="2"/>
        <v>763</v>
      </c>
      <c r="T55">
        <f t="shared" si="3"/>
        <v>40894</v>
      </c>
    </row>
    <row r="56" spans="1:20" x14ac:dyDescent="0.4">
      <c r="A56" t="s">
        <v>433</v>
      </c>
      <c r="B56" t="s">
        <v>435</v>
      </c>
      <c r="C56" t="s">
        <v>434</v>
      </c>
      <c r="D56">
        <v>72</v>
      </c>
      <c r="E56" s="14">
        <v>106</v>
      </c>
      <c r="F56" s="14">
        <v>112</v>
      </c>
      <c r="G56">
        <v>325.39999999999998</v>
      </c>
      <c r="H56">
        <v>336</v>
      </c>
      <c r="I56">
        <v>4</v>
      </c>
      <c r="J56">
        <v>1.91</v>
      </c>
      <c r="K56">
        <v>2.0299999999999998</v>
      </c>
      <c r="L56">
        <v>19.7</v>
      </c>
      <c r="M56">
        <v>63</v>
      </c>
      <c r="N56">
        <v>65.599999999999994</v>
      </c>
      <c r="O56">
        <f t="shared" si="0"/>
        <v>64.3</v>
      </c>
      <c r="P56">
        <v>159</v>
      </c>
      <c r="Q56" s="13">
        <v>224</v>
      </c>
      <c r="R56">
        <f t="shared" si="1"/>
        <v>109</v>
      </c>
      <c r="S56">
        <f t="shared" si="2"/>
        <v>763</v>
      </c>
      <c r="T56">
        <f t="shared" si="3"/>
        <v>41657</v>
      </c>
    </row>
    <row r="57" spans="1:20" x14ac:dyDescent="0.4">
      <c r="A57" t="s">
        <v>433</v>
      </c>
      <c r="B57" t="s">
        <v>435</v>
      </c>
      <c r="C57" t="s">
        <v>434</v>
      </c>
      <c r="D57">
        <v>73</v>
      </c>
      <c r="E57" s="14">
        <v>106</v>
      </c>
      <c r="F57" s="14">
        <v>112</v>
      </c>
      <c r="G57">
        <v>330.8</v>
      </c>
      <c r="H57">
        <v>341.6</v>
      </c>
      <c r="I57">
        <v>4.0999999999999996</v>
      </c>
      <c r="J57">
        <v>1.91</v>
      </c>
      <c r="K57">
        <v>2.0299999999999998</v>
      </c>
      <c r="L57">
        <v>20.100000000000001</v>
      </c>
      <c r="M57">
        <v>63.1</v>
      </c>
      <c r="N57">
        <v>65.7</v>
      </c>
      <c r="O57">
        <f t="shared" si="0"/>
        <v>64.400000000000006</v>
      </c>
      <c r="P57">
        <v>159</v>
      </c>
      <c r="Q57" s="13">
        <v>224</v>
      </c>
      <c r="R57">
        <f t="shared" si="1"/>
        <v>109</v>
      </c>
      <c r="S57">
        <f t="shared" si="2"/>
        <v>763</v>
      </c>
      <c r="T57">
        <f t="shared" si="3"/>
        <v>42420</v>
      </c>
    </row>
    <row r="58" spans="1:20" x14ac:dyDescent="0.4">
      <c r="A58" t="s">
        <v>433</v>
      </c>
      <c r="B58" t="s">
        <v>435</v>
      </c>
      <c r="C58" t="s">
        <v>434</v>
      </c>
      <c r="D58">
        <v>74</v>
      </c>
      <c r="E58" s="14">
        <v>106</v>
      </c>
      <c r="F58" s="14">
        <v>112</v>
      </c>
      <c r="G58">
        <v>336.2</v>
      </c>
      <c r="H58">
        <v>347.2</v>
      </c>
      <c r="I58">
        <v>4.3</v>
      </c>
      <c r="J58">
        <v>1.91</v>
      </c>
      <c r="K58">
        <v>2.0299999999999998</v>
      </c>
      <c r="L58">
        <v>20.399999999999999</v>
      </c>
      <c r="M58">
        <v>63.1</v>
      </c>
      <c r="N58">
        <v>65.7</v>
      </c>
      <c r="O58">
        <f t="shared" si="0"/>
        <v>64.400000000000006</v>
      </c>
      <c r="P58">
        <v>159</v>
      </c>
      <c r="Q58" s="13">
        <v>224</v>
      </c>
      <c r="R58">
        <f t="shared" si="1"/>
        <v>109</v>
      </c>
      <c r="S58">
        <f t="shared" si="2"/>
        <v>763</v>
      </c>
      <c r="T58">
        <f t="shared" si="3"/>
        <v>43183</v>
      </c>
    </row>
    <row r="59" spans="1:20" x14ac:dyDescent="0.4">
      <c r="A59" t="s">
        <v>433</v>
      </c>
      <c r="B59" t="s">
        <v>435</v>
      </c>
      <c r="C59" t="s">
        <v>434</v>
      </c>
      <c r="D59">
        <v>75</v>
      </c>
      <c r="E59" s="14">
        <v>106</v>
      </c>
      <c r="F59" s="14">
        <v>112</v>
      </c>
      <c r="G59">
        <v>341.5</v>
      </c>
      <c r="H59">
        <v>352.7</v>
      </c>
      <c r="I59">
        <v>4.4000000000000004</v>
      </c>
      <c r="J59">
        <v>1.91</v>
      </c>
      <c r="K59">
        <v>2.0299999999999998</v>
      </c>
      <c r="L59">
        <v>20.7</v>
      </c>
      <c r="M59">
        <v>63.2</v>
      </c>
      <c r="N59">
        <v>65.8</v>
      </c>
      <c r="O59">
        <f t="shared" si="0"/>
        <v>64.5</v>
      </c>
      <c r="P59">
        <v>159</v>
      </c>
      <c r="Q59" s="13">
        <v>224</v>
      </c>
      <c r="R59">
        <f t="shared" si="1"/>
        <v>109</v>
      </c>
      <c r="S59">
        <f t="shared" si="2"/>
        <v>763</v>
      </c>
      <c r="T59">
        <f t="shared" si="3"/>
        <v>43946</v>
      </c>
    </row>
    <row r="60" spans="1:20" x14ac:dyDescent="0.4">
      <c r="A60" t="s">
        <v>433</v>
      </c>
      <c r="B60" t="s">
        <v>435</v>
      </c>
      <c r="C60" t="s">
        <v>434</v>
      </c>
      <c r="D60">
        <v>76</v>
      </c>
      <c r="E60" s="14">
        <v>106</v>
      </c>
      <c r="F60" s="14">
        <v>112</v>
      </c>
      <c r="G60">
        <v>346.9</v>
      </c>
      <c r="H60">
        <v>358.2</v>
      </c>
      <c r="I60">
        <v>4.5</v>
      </c>
      <c r="J60">
        <v>1.91</v>
      </c>
      <c r="K60">
        <v>2.0299999999999998</v>
      </c>
      <c r="L60">
        <v>21.1</v>
      </c>
      <c r="M60">
        <v>63.2</v>
      </c>
      <c r="N60">
        <v>65.8</v>
      </c>
      <c r="O60">
        <f t="shared" si="0"/>
        <v>64.5</v>
      </c>
      <c r="P60">
        <v>159</v>
      </c>
      <c r="Q60" s="13">
        <v>224</v>
      </c>
      <c r="R60">
        <f t="shared" si="1"/>
        <v>109</v>
      </c>
      <c r="S60">
        <f t="shared" si="2"/>
        <v>763</v>
      </c>
      <c r="T60">
        <f t="shared" si="3"/>
        <v>44709</v>
      </c>
    </row>
    <row r="61" spans="1:20" x14ac:dyDescent="0.4">
      <c r="A61" t="s">
        <v>433</v>
      </c>
      <c r="B61" t="s">
        <v>435</v>
      </c>
      <c r="C61" t="s">
        <v>434</v>
      </c>
      <c r="D61">
        <v>77</v>
      </c>
      <c r="E61" s="14">
        <v>106</v>
      </c>
      <c r="F61" s="14">
        <v>112</v>
      </c>
      <c r="G61">
        <v>352.1</v>
      </c>
      <c r="H61">
        <v>363.6</v>
      </c>
      <c r="I61">
        <v>4.7</v>
      </c>
      <c r="J61">
        <v>1.91</v>
      </c>
      <c r="K61">
        <v>2.0299999999999998</v>
      </c>
      <c r="L61">
        <v>21.4</v>
      </c>
      <c r="M61">
        <v>63.3</v>
      </c>
      <c r="N61">
        <v>65.900000000000006</v>
      </c>
      <c r="O61">
        <f t="shared" si="0"/>
        <v>64.599999999999994</v>
      </c>
      <c r="P61">
        <v>159</v>
      </c>
      <c r="Q61" s="13">
        <v>224</v>
      </c>
      <c r="R61">
        <f t="shared" si="1"/>
        <v>109</v>
      </c>
      <c r="S61">
        <f t="shared" si="2"/>
        <v>763</v>
      </c>
      <c r="T61">
        <f t="shared" si="3"/>
        <v>45472</v>
      </c>
    </row>
    <row r="62" spans="1:20" x14ac:dyDescent="0.4">
      <c r="A62" t="s">
        <v>433</v>
      </c>
      <c r="B62" t="s">
        <v>435</v>
      </c>
      <c r="C62" t="s">
        <v>434</v>
      </c>
      <c r="D62">
        <v>78</v>
      </c>
      <c r="E62" s="14">
        <v>106</v>
      </c>
      <c r="F62" s="14">
        <v>112</v>
      </c>
      <c r="G62">
        <v>357.4</v>
      </c>
      <c r="H62">
        <v>369</v>
      </c>
      <c r="I62">
        <v>4.8</v>
      </c>
      <c r="J62">
        <v>1.91</v>
      </c>
      <c r="K62">
        <v>2.0299999999999998</v>
      </c>
      <c r="L62">
        <v>21.7</v>
      </c>
      <c r="M62">
        <v>63.3</v>
      </c>
      <c r="N62">
        <v>65.900000000000006</v>
      </c>
      <c r="O62">
        <f t="shared" si="0"/>
        <v>64.599999999999994</v>
      </c>
      <c r="P62">
        <v>159</v>
      </c>
      <c r="Q62" s="13">
        <v>224</v>
      </c>
      <c r="R62">
        <f t="shared" si="1"/>
        <v>109</v>
      </c>
      <c r="S62">
        <f t="shared" si="2"/>
        <v>763</v>
      </c>
      <c r="T62">
        <f t="shared" si="3"/>
        <v>46235</v>
      </c>
    </row>
    <row r="63" spans="1:20" x14ac:dyDescent="0.4">
      <c r="A63" t="s">
        <v>433</v>
      </c>
      <c r="B63" t="s">
        <v>435</v>
      </c>
      <c r="C63" t="s">
        <v>434</v>
      </c>
      <c r="D63">
        <v>79</v>
      </c>
      <c r="E63" s="14">
        <v>106</v>
      </c>
      <c r="F63" s="14">
        <v>112</v>
      </c>
      <c r="G63">
        <v>362.5</v>
      </c>
      <c r="H63">
        <v>374.4</v>
      </c>
      <c r="I63">
        <v>5</v>
      </c>
      <c r="J63">
        <v>1.91</v>
      </c>
      <c r="K63">
        <v>2.0299999999999998</v>
      </c>
      <c r="L63">
        <v>22</v>
      </c>
      <c r="M63">
        <v>63.4</v>
      </c>
      <c r="N63">
        <v>66</v>
      </c>
      <c r="O63">
        <f t="shared" si="0"/>
        <v>64.7</v>
      </c>
      <c r="P63">
        <v>159</v>
      </c>
      <c r="Q63" s="13">
        <v>224</v>
      </c>
      <c r="R63">
        <f t="shared" si="1"/>
        <v>109</v>
      </c>
      <c r="S63">
        <f t="shared" si="2"/>
        <v>763</v>
      </c>
      <c r="T63">
        <f t="shared" si="3"/>
        <v>46998</v>
      </c>
    </row>
    <row r="64" spans="1:20" x14ac:dyDescent="0.4">
      <c r="A64" t="s">
        <v>433</v>
      </c>
      <c r="B64" t="s">
        <v>435</v>
      </c>
      <c r="C64" t="s">
        <v>434</v>
      </c>
      <c r="D64">
        <v>80</v>
      </c>
      <c r="E64" s="14">
        <v>106</v>
      </c>
      <c r="F64" s="14">
        <v>112</v>
      </c>
      <c r="G64">
        <v>367.7</v>
      </c>
      <c r="H64">
        <v>379.7</v>
      </c>
      <c r="I64">
        <v>5.0999999999999996</v>
      </c>
      <c r="J64">
        <v>1.91</v>
      </c>
      <c r="K64">
        <v>2.0299999999999998</v>
      </c>
      <c r="L64">
        <v>22.4</v>
      </c>
      <c r="M64">
        <v>63.5</v>
      </c>
      <c r="N64">
        <v>66.099999999999994</v>
      </c>
      <c r="O64">
        <f t="shared" si="0"/>
        <v>64.8</v>
      </c>
      <c r="P64">
        <v>159</v>
      </c>
      <c r="Q64" s="13">
        <v>224</v>
      </c>
      <c r="R64">
        <f t="shared" si="1"/>
        <v>109</v>
      </c>
      <c r="S64">
        <f t="shared" si="2"/>
        <v>763</v>
      </c>
      <c r="T64">
        <f t="shared" si="3"/>
        <v>47761</v>
      </c>
    </row>
    <row r="65" spans="1:20" x14ac:dyDescent="0.4">
      <c r="A65" t="s">
        <v>433</v>
      </c>
      <c r="B65" t="s">
        <v>435</v>
      </c>
      <c r="C65" t="s">
        <v>434</v>
      </c>
      <c r="D65">
        <v>81</v>
      </c>
      <c r="E65" s="14">
        <v>106</v>
      </c>
      <c r="F65" s="14">
        <v>112</v>
      </c>
      <c r="G65">
        <v>372.9</v>
      </c>
      <c r="H65">
        <v>385</v>
      </c>
      <c r="I65">
        <v>5.3</v>
      </c>
      <c r="J65">
        <v>1.91</v>
      </c>
      <c r="K65">
        <v>2.0299999999999998</v>
      </c>
      <c r="L65">
        <v>22.7</v>
      </c>
      <c r="M65">
        <v>63.5</v>
      </c>
      <c r="N65">
        <v>66.099999999999994</v>
      </c>
      <c r="O65">
        <f t="shared" si="0"/>
        <v>64.8</v>
      </c>
      <c r="P65">
        <v>159</v>
      </c>
      <c r="Q65" s="13">
        <v>224</v>
      </c>
      <c r="R65">
        <f t="shared" si="1"/>
        <v>109</v>
      </c>
      <c r="S65">
        <f t="shared" si="2"/>
        <v>763</v>
      </c>
      <c r="T65">
        <f t="shared" si="3"/>
        <v>48524</v>
      </c>
    </row>
    <row r="66" spans="1:20" x14ac:dyDescent="0.4">
      <c r="A66" t="s">
        <v>433</v>
      </c>
      <c r="B66" t="s">
        <v>435</v>
      </c>
      <c r="C66" t="s">
        <v>434</v>
      </c>
      <c r="D66">
        <v>82</v>
      </c>
      <c r="E66" s="14">
        <v>106</v>
      </c>
      <c r="F66" s="14">
        <v>112</v>
      </c>
      <c r="G66">
        <v>378.1</v>
      </c>
      <c r="H66">
        <v>390.3</v>
      </c>
      <c r="I66">
        <v>5.4</v>
      </c>
      <c r="J66">
        <v>1.91</v>
      </c>
      <c r="K66">
        <v>2.0299999999999998</v>
      </c>
      <c r="L66">
        <v>23</v>
      </c>
      <c r="M66">
        <v>63.5</v>
      </c>
      <c r="N66">
        <v>66.099999999999994</v>
      </c>
      <c r="O66">
        <f t="shared" si="0"/>
        <v>64.8</v>
      </c>
      <c r="P66">
        <v>159</v>
      </c>
      <c r="Q66" s="13">
        <v>224</v>
      </c>
      <c r="R66">
        <f t="shared" si="1"/>
        <v>109</v>
      </c>
      <c r="S66">
        <f t="shared" si="2"/>
        <v>763</v>
      </c>
      <c r="T66">
        <f t="shared" si="3"/>
        <v>49287</v>
      </c>
    </row>
    <row r="67" spans="1:20" x14ac:dyDescent="0.4">
      <c r="A67" t="s">
        <v>433</v>
      </c>
      <c r="B67" t="s">
        <v>435</v>
      </c>
      <c r="C67" t="s">
        <v>434</v>
      </c>
      <c r="D67">
        <v>83</v>
      </c>
      <c r="E67" s="14">
        <v>106</v>
      </c>
      <c r="F67" s="14">
        <v>112</v>
      </c>
      <c r="G67">
        <v>383.2</v>
      </c>
      <c r="H67">
        <v>395.6</v>
      </c>
      <c r="I67">
        <v>5.6</v>
      </c>
      <c r="J67">
        <v>1.91</v>
      </c>
      <c r="K67">
        <v>2.0299999999999998</v>
      </c>
      <c r="L67">
        <v>23.3</v>
      </c>
      <c r="M67">
        <v>63.6</v>
      </c>
      <c r="N67">
        <v>66.2</v>
      </c>
      <c r="O67">
        <f t="shared" ref="O67:O84" si="4">AVERAGE(M67,N67)</f>
        <v>64.900000000000006</v>
      </c>
      <c r="P67">
        <v>159</v>
      </c>
      <c r="Q67" s="13">
        <v>224</v>
      </c>
      <c r="R67">
        <f t="shared" ref="R67:R84" si="5">(F67+E67)/2</f>
        <v>109</v>
      </c>
      <c r="S67">
        <f t="shared" ref="S67:S84" si="6">R67*7</f>
        <v>763</v>
      </c>
      <c r="T67">
        <f t="shared" si="3"/>
        <v>50050</v>
      </c>
    </row>
    <row r="68" spans="1:20" x14ac:dyDescent="0.4">
      <c r="A68" t="s">
        <v>433</v>
      </c>
      <c r="B68" t="s">
        <v>435</v>
      </c>
      <c r="C68" t="s">
        <v>434</v>
      </c>
      <c r="D68">
        <v>84</v>
      </c>
      <c r="E68" s="14">
        <v>106</v>
      </c>
      <c r="F68" s="14">
        <v>112</v>
      </c>
      <c r="G68">
        <v>388.3</v>
      </c>
      <c r="H68">
        <v>400.8</v>
      </c>
      <c r="I68">
        <v>5.7</v>
      </c>
      <c r="J68">
        <v>1.91</v>
      </c>
      <c r="K68">
        <v>2.0299999999999998</v>
      </c>
      <c r="L68">
        <v>23.6</v>
      </c>
      <c r="M68">
        <v>63.6</v>
      </c>
      <c r="N68">
        <v>66.2</v>
      </c>
      <c r="O68">
        <f t="shared" si="4"/>
        <v>64.900000000000006</v>
      </c>
      <c r="P68">
        <v>159</v>
      </c>
      <c r="Q68" s="13">
        <v>224</v>
      </c>
      <c r="R68">
        <f t="shared" si="5"/>
        <v>109</v>
      </c>
      <c r="S68">
        <f t="shared" si="6"/>
        <v>763</v>
      </c>
      <c r="T68">
        <f t="shared" ref="T68:T84" si="7">S68+T67</f>
        <v>50813</v>
      </c>
    </row>
    <row r="69" spans="1:20" x14ac:dyDescent="0.4">
      <c r="A69" t="s">
        <v>433</v>
      </c>
      <c r="B69" t="s">
        <v>435</v>
      </c>
      <c r="C69" t="s">
        <v>434</v>
      </c>
      <c r="D69">
        <v>85</v>
      </c>
      <c r="E69" s="14">
        <v>106</v>
      </c>
      <c r="F69" s="14">
        <v>112</v>
      </c>
      <c r="G69">
        <v>393.4</v>
      </c>
      <c r="H69">
        <v>406.1</v>
      </c>
      <c r="I69">
        <v>5.9</v>
      </c>
      <c r="J69">
        <v>1.91</v>
      </c>
      <c r="K69">
        <v>2.0299999999999998</v>
      </c>
      <c r="L69">
        <v>23.9</v>
      </c>
      <c r="M69">
        <v>63.6</v>
      </c>
      <c r="N69">
        <v>66.2</v>
      </c>
      <c r="O69">
        <f t="shared" si="4"/>
        <v>64.900000000000006</v>
      </c>
      <c r="P69">
        <v>159</v>
      </c>
      <c r="Q69" s="13">
        <v>224</v>
      </c>
      <c r="R69">
        <f t="shared" si="5"/>
        <v>109</v>
      </c>
      <c r="S69">
        <f t="shared" si="6"/>
        <v>763</v>
      </c>
      <c r="T69">
        <f t="shared" si="7"/>
        <v>51576</v>
      </c>
    </row>
    <row r="70" spans="1:20" x14ac:dyDescent="0.4">
      <c r="A70" t="s">
        <v>433</v>
      </c>
      <c r="B70" t="s">
        <v>435</v>
      </c>
      <c r="C70" t="s">
        <v>434</v>
      </c>
      <c r="D70">
        <v>86</v>
      </c>
      <c r="E70" s="14">
        <v>106</v>
      </c>
      <c r="F70" s="14">
        <v>112</v>
      </c>
      <c r="G70">
        <v>398.5</v>
      </c>
      <c r="H70">
        <v>411.3</v>
      </c>
      <c r="I70">
        <v>6</v>
      </c>
      <c r="J70">
        <v>1.91</v>
      </c>
      <c r="K70">
        <v>2.0299999999999998</v>
      </c>
      <c r="L70">
        <v>24.2</v>
      </c>
      <c r="M70">
        <v>63.6</v>
      </c>
      <c r="N70">
        <v>66.2</v>
      </c>
      <c r="O70">
        <f t="shared" si="4"/>
        <v>64.900000000000006</v>
      </c>
      <c r="P70">
        <v>159</v>
      </c>
      <c r="Q70" s="13">
        <v>224</v>
      </c>
      <c r="R70">
        <f t="shared" si="5"/>
        <v>109</v>
      </c>
      <c r="S70">
        <f t="shared" si="6"/>
        <v>763</v>
      </c>
      <c r="T70">
        <f t="shared" si="7"/>
        <v>52339</v>
      </c>
    </row>
    <row r="71" spans="1:20" x14ac:dyDescent="0.4">
      <c r="A71" t="s">
        <v>433</v>
      </c>
      <c r="B71" t="s">
        <v>435</v>
      </c>
      <c r="C71" t="s">
        <v>434</v>
      </c>
      <c r="D71">
        <v>87</v>
      </c>
      <c r="E71" s="14">
        <v>106</v>
      </c>
      <c r="F71" s="14">
        <v>112</v>
      </c>
      <c r="G71">
        <v>403.6</v>
      </c>
      <c r="H71">
        <v>416.5</v>
      </c>
      <c r="I71">
        <v>6.2</v>
      </c>
      <c r="J71">
        <v>1.91</v>
      </c>
      <c r="K71">
        <v>2.0299999999999998</v>
      </c>
      <c r="L71">
        <v>24.5</v>
      </c>
      <c r="M71">
        <v>63.7</v>
      </c>
      <c r="N71">
        <v>66.3</v>
      </c>
      <c r="O71">
        <f t="shared" si="4"/>
        <v>65</v>
      </c>
      <c r="P71">
        <v>159</v>
      </c>
      <c r="Q71" s="13">
        <v>224</v>
      </c>
      <c r="R71">
        <f t="shared" si="5"/>
        <v>109</v>
      </c>
      <c r="S71">
        <f t="shared" si="6"/>
        <v>763</v>
      </c>
      <c r="T71">
        <f t="shared" si="7"/>
        <v>53102</v>
      </c>
    </row>
    <row r="72" spans="1:20" x14ac:dyDescent="0.4">
      <c r="A72" t="s">
        <v>433</v>
      </c>
      <c r="B72" t="s">
        <v>435</v>
      </c>
      <c r="C72" t="s">
        <v>434</v>
      </c>
      <c r="D72">
        <v>88</v>
      </c>
      <c r="E72" s="14">
        <v>106</v>
      </c>
      <c r="F72" s="14">
        <v>112</v>
      </c>
      <c r="G72">
        <v>408.6</v>
      </c>
      <c r="H72">
        <v>421.7</v>
      </c>
      <c r="I72">
        <v>6.3</v>
      </c>
      <c r="J72">
        <v>1.91</v>
      </c>
      <c r="K72">
        <v>2.0299999999999998</v>
      </c>
      <c r="L72">
        <v>24.9</v>
      </c>
      <c r="M72">
        <v>63.7</v>
      </c>
      <c r="N72">
        <v>66.3</v>
      </c>
      <c r="O72">
        <f t="shared" si="4"/>
        <v>65</v>
      </c>
      <c r="P72">
        <v>159</v>
      </c>
      <c r="Q72" s="13">
        <v>224</v>
      </c>
      <c r="R72">
        <f t="shared" si="5"/>
        <v>109</v>
      </c>
      <c r="S72">
        <f t="shared" si="6"/>
        <v>763</v>
      </c>
      <c r="T72">
        <f t="shared" si="7"/>
        <v>53865</v>
      </c>
    </row>
    <row r="73" spans="1:20" x14ac:dyDescent="0.4">
      <c r="A73" t="s">
        <v>433</v>
      </c>
      <c r="B73" t="s">
        <v>435</v>
      </c>
      <c r="C73" t="s">
        <v>434</v>
      </c>
      <c r="D73">
        <v>89</v>
      </c>
      <c r="E73" s="14">
        <v>106</v>
      </c>
      <c r="F73" s="14">
        <v>112</v>
      </c>
      <c r="G73">
        <v>413.6</v>
      </c>
      <c r="H73">
        <v>426.9</v>
      </c>
      <c r="I73">
        <v>6.5</v>
      </c>
      <c r="J73">
        <v>1.91</v>
      </c>
      <c r="K73">
        <v>2.0299999999999998</v>
      </c>
      <c r="L73">
        <v>25.2</v>
      </c>
      <c r="M73">
        <v>63.7</v>
      </c>
      <c r="N73">
        <v>66.3</v>
      </c>
      <c r="O73">
        <f t="shared" si="4"/>
        <v>65</v>
      </c>
      <c r="P73">
        <v>159</v>
      </c>
      <c r="Q73" s="13">
        <v>224</v>
      </c>
      <c r="R73">
        <f t="shared" si="5"/>
        <v>109</v>
      </c>
      <c r="S73">
        <f t="shared" si="6"/>
        <v>763</v>
      </c>
      <c r="T73">
        <f t="shared" si="7"/>
        <v>54628</v>
      </c>
    </row>
    <row r="74" spans="1:20" x14ac:dyDescent="0.4">
      <c r="A74" t="s">
        <v>433</v>
      </c>
      <c r="B74" t="s">
        <v>435</v>
      </c>
      <c r="C74" t="s">
        <v>434</v>
      </c>
      <c r="D74">
        <v>90</v>
      </c>
      <c r="E74" s="14">
        <v>106</v>
      </c>
      <c r="F74" s="14">
        <v>112</v>
      </c>
      <c r="G74">
        <v>418.7</v>
      </c>
      <c r="H74">
        <v>432</v>
      </c>
      <c r="I74">
        <v>6.6</v>
      </c>
      <c r="J74">
        <v>1.91</v>
      </c>
      <c r="K74">
        <v>2.0299999999999998</v>
      </c>
      <c r="L74">
        <v>25.5</v>
      </c>
      <c r="M74">
        <v>63.7</v>
      </c>
      <c r="N74">
        <v>66.3</v>
      </c>
      <c r="O74">
        <f t="shared" si="4"/>
        <v>65</v>
      </c>
      <c r="P74">
        <v>159</v>
      </c>
      <c r="Q74" s="13">
        <v>224</v>
      </c>
      <c r="R74">
        <f t="shared" si="5"/>
        <v>109</v>
      </c>
      <c r="S74">
        <f t="shared" si="6"/>
        <v>763</v>
      </c>
      <c r="T74">
        <f t="shared" si="7"/>
        <v>55391</v>
      </c>
    </row>
    <row r="75" spans="1:20" x14ac:dyDescent="0.4">
      <c r="A75" t="s">
        <v>433</v>
      </c>
      <c r="B75" t="s">
        <v>435</v>
      </c>
      <c r="C75" t="s">
        <v>434</v>
      </c>
      <c r="D75">
        <v>91</v>
      </c>
      <c r="E75" s="14">
        <v>105</v>
      </c>
      <c r="F75" s="14">
        <v>111</v>
      </c>
      <c r="G75">
        <v>423.6</v>
      </c>
      <c r="H75">
        <v>437.2</v>
      </c>
      <c r="I75">
        <v>6.8</v>
      </c>
      <c r="J75">
        <v>1.92</v>
      </c>
      <c r="K75">
        <v>2.04</v>
      </c>
      <c r="L75">
        <v>25.8</v>
      </c>
      <c r="M75">
        <v>63.8</v>
      </c>
      <c r="N75">
        <v>66.400000000000006</v>
      </c>
      <c r="O75">
        <f t="shared" si="4"/>
        <v>65.099999999999994</v>
      </c>
      <c r="P75">
        <v>157</v>
      </c>
      <c r="Q75" s="13">
        <v>222</v>
      </c>
      <c r="R75">
        <f t="shared" si="5"/>
        <v>108</v>
      </c>
      <c r="S75">
        <f t="shared" si="6"/>
        <v>756</v>
      </c>
      <c r="T75">
        <f t="shared" si="7"/>
        <v>56147</v>
      </c>
    </row>
    <row r="76" spans="1:20" x14ac:dyDescent="0.4">
      <c r="A76" t="s">
        <v>433</v>
      </c>
      <c r="B76" t="s">
        <v>435</v>
      </c>
      <c r="C76" t="s">
        <v>434</v>
      </c>
      <c r="D76">
        <v>92</v>
      </c>
      <c r="E76" s="14">
        <v>105</v>
      </c>
      <c r="F76" s="14">
        <v>111</v>
      </c>
      <c r="G76">
        <v>428.6</v>
      </c>
      <c r="H76">
        <v>442.3</v>
      </c>
      <c r="I76">
        <v>7</v>
      </c>
      <c r="J76">
        <v>1.92</v>
      </c>
      <c r="K76">
        <v>2.04</v>
      </c>
      <c r="L76">
        <v>26.1</v>
      </c>
      <c r="M76">
        <v>63.8</v>
      </c>
      <c r="N76">
        <v>66.400000000000006</v>
      </c>
      <c r="O76">
        <f t="shared" si="4"/>
        <v>65.099999999999994</v>
      </c>
      <c r="P76">
        <v>157</v>
      </c>
      <c r="Q76" s="13">
        <v>222</v>
      </c>
      <c r="R76">
        <f t="shared" si="5"/>
        <v>108</v>
      </c>
      <c r="S76">
        <f t="shared" si="6"/>
        <v>756</v>
      </c>
      <c r="T76">
        <f t="shared" si="7"/>
        <v>56903</v>
      </c>
    </row>
    <row r="77" spans="1:20" x14ac:dyDescent="0.4">
      <c r="A77" t="s">
        <v>433</v>
      </c>
      <c r="B77" t="s">
        <v>435</v>
      </c>
      <c r="C77" t="s">
        <v>434</v>
      </c>
      <c r="D77">
        <v>93</v>
      </c>
      <c r="E77" s="14">
        <v>105</v>
      </c>
      <c r="F77" s="14">
        <v>111</v>
      </c>
      <c r="G77">
        <v>433.6</v>
      </c>
      <c r="H77">
        <v>447.4</v>
      </c>
      <c r="I77">
        <v>7.1</v>
      </c>
      <c r="J77">
        <v>1.92</v>
      </c>
      <c r="K77">
        <v>2.04</v>
      </c>
      <c r="L77">
        <v>26.4</v>
      </c>
      <c r="M77">
        <v>63.8</v>
      </c>
      <c r="N77">
        <v>66.400000000000006</v>
      </c>
      <c r="O77">
        <f t="shared" si="4"/>
        <v>65.099999999999994</v>
      </c>
      <c r="P77">
        <v>157</v>
      </c>
      <c r="Q77" s="13">
        <v>222</v>
      </c>
      <c r="R77">
        <f t="shared" si="5"/>
        <v>108</v>
      </c>
      <c r="S77">
        <f t="shared" si="6"/>
        <v>756</v>
      </c>
      <c r="T77">
        <f t="shared" si="7"/>
        <v>57659</v>
      </c>
    </row>
    <row r="78" spans="1:20" x14ac:dyDescent="0.4">
      <c r="A78" t="s">
        <v>433</v>
      </c>
      <c r="B78" t="s">
        <v>435</v>
      </c>
      <c r="C78" t="s">
        <v>434</v>
      </c>
      <c r="D78">
        <v>94</v>
      </c>
      <c r="E78" s="14">
        <v>105</v>
      </c>
      <c r="F78" s="14">
        <v>111</v>
      </c>
      <c r="G78">
        <v>438.6</v>
      </c>
      <c r="H78">
        <v>452.5</v>
      </c>
      <c r="I78">
        <v>7.3</v>
      </c>
      <c r="J78">
        <v>1.92</v>
      </c>
      <c r="K78">
        <v>2.04</v>
      </c>
      <c r="L78">
        <v>26.7</v>
      </c>
      <c r="M78">
        <v>63.9</v>
      </c>
      <c r="N78">
        <v>66.5</v>
      </c>
      <c r="O78">
        <f t="shared" si="4"/>
        <v>65.2</v>
      </c>
      <c r="P78">
        <v>157</v>
      </c>
      <c r="Q78" s="13">
        <v>222</v>
      </c>
      <c r="R78">
        <f t="shared" si="5"/>
        <v>108</v>
      </c>
      <c r="S78">
        <f t="shared" si="6"/>
        <v>756</v>
      </c>
      <c r="T78">
        <f t="shared" si="7"/>
        <v>58415</v>
      </c>
    </row>
    <row r="79" spans="1:20" x14ac:dyDescent="0.4">
      <c r="A79" t="s">
        <v>433</v>
      </c>
      <c r="B79" t="s">
        <v>435</v>
      </c>
      <c r="C79" t="s">
        <v>434</v>
      </c>
      <c r="D79">
        <v>95</v>
      </c>
      <c r="E79" s="14">
        <v>105</v>
      </c>
      <c r="F79" s="14">
        <v>111</v>
      </c>
      <c r="G79">
        <v>443.5</v>
      </c>
      <c r="H79">
        <v>457.5</v>
      </c>
      <c r="I79">
        <v>7.5</v>
      </c>
      <c r="J79">
        <v>1.92</v>
      </c>
      <c r="K79">
        <v>2.04</v>
      </c>
      <c r="L79">
        <v>27</v>
      </c>
      <c r="M79">
        <v>63.9</v>
      </c>
      <c r="N79">
        <v>66.5</v>
      </c>
      <c r="O79">
        <f t="shared" si="4"/>
        <v>65.2</v>
      </c>
      <c r="P79">
        <v>157</v>
      </c>
      <c r="Q79" s="13">
        <v>222</v>
      </c>
      <c r="R79">
        <f t="shared" si="5"/>
        <v>108</v>
      </c>
      <c r="S79">
        <f t="shared" si="6"/>
        <v>756</v>
      </c>
      <c r="T79">
        <f t="shared" si="7"/>
        <v>59171</v>
      </c>
    </row>
    <row r="80" spans="1:20" x14ac:dyDescent="0.4">
      <c r="A80" t="s">
        <v>433</v>
      </c>
      <c r="B80" t="s">
        <v>435</v>
      </c>
      <c r="C80" t="s">
        <v>434</v>
      </c>
      <c r="D80">
        <v>96</v>
      </c>
      <c r="E80" s="14">
        <v>105</v>
      </c>
      <c r="F80" s="14">
        <v>111</v>
      </c>
      <c r="G80">
        <v>448.4</v>
      </c>
      <c r="H80">
        <v>462.6</v>
      </c>
      <c r="I80">
        <v>7.6</v>
      </c>
      <c r="J80">
        <v>1.92</v>
      </c>
      <c r="K80">
        <v>2.04</v>
      </c>
      <c r="L80">
        <v>27.3</v>
      </c>
      <c r="M80">
        <v>63.9</v>
      </c>
      <c r="N80">
        <v>66.5</v>
      </c>
      <c r="O80">
        <f t="shared" si="4"/>
        <v>65.2</v>
      </c>
      <c r="P80">
        <v>157</v>
      </c>
      <c r="Q80" s="13">
        <v>222</v>
      </c>
      <c r="R80">
        <f t="shared" si="5"/>
        <v>108</v>
      </c>
      <c r="S80">
        <f t="shared" si="6"/>
        <v>756</v>
      </c>
      <c r="T80">
        <f t="shared" si="7"/>
        <v>59927</v>
      </c>
    </row>
    <row r="81" spans="1:20" x14ac:dyDescent="0.4">
      <c r="A81" t="s">
        <v>433</v>
      </c>
      <c r="B81" t="s">
        <v>435</v>
      </c>
      <c r="C81" t="s">
        <v>434</v>
      </c>
      <c r="D81">
        <v>97</v>
      </c>
      <c r="E81" s="14">
        <v>105</v>
      </c>
      <c r="F81" s="14">
        <v>111</v>
      </c>
      <c r="G81">
        <v>453.3</v>
      </c>
      <c r="H81">
        <v>467.6</v>
      </c>
      <c r="I81">
        <v>7.8</v>
      </c>
      <c r="J81">
        <v>1.92</v>
      </c>
      <c r="K81">
        <v>2.04</v>
      </c>
      <c r="L81">
        <v>27.6</v>
      </c>
      <c r="M81">
        <v>64</v>
      </c>
      <c r="N81">
        <v>66.599999999999994</v>
      </c>
      <c r="O81">
        <f t="shared" si="4"/>
        <v>65.3</v>
      </c>
      <c r="P81">
        <v>157</v>
      </c>
      <c r="Q81" s="13">
        <v>222</v>
      </c>
      <c r="R81">
        <f t="shared" si="5"/>
        <v>108</v>
      </c>
      <c r="S81">
        <f t="shared" si="6"/>
        <v>756</v>
      </c>
      <c r="T81">
        <f t="shared" si="7"/>
        <v>60683</v>
      </c>
    </row>
    <row r="82" spans="1:20" x14ac:dyDescent="0.4">
      <c r="A82" t="s">
        <v>433</v>
      </c>
      <c r="B82" t="s">
        <v>435</v>
      </c>
      <c r="C82" t="s">
        <v>434</v>
      </c>
      <c r="D82">
        <v>98</v>
      </c>
      <c r="E82" s="14">
        <v>105</v>
      </c>
      <c r="F82" s="14">
        <v>111</v>
      </c>
      <c r="G82">
        <v>458.1</v>
      </c>
      <c r="H82">
        <v>472.6</v>
      </c>
      <c r="I82">
        <v>8</v>
      </c>
      <c r="J82">
        <v>1.92</v>
      </c>
      <c r="K82">
        <v>2.04</v>
      </c>
      <c r="L82">
        <v>27.8</v>
      </c>
      <c r="M82">
        <v>64</v>
      </c>
      <c r="N82">
        <v>66.599999999999994</v>
      </c>
      <c r="O82">
        <f t="shared" si="4"/>
        <v>65.3</v>
      </c>
      <c r="P82">
        <v>157</v>
      </c>
      <c r="Q82" s="13">
        <v>222</v>
      </c>
      <c r="R82">
        <f t="shared" si="5"/>
        <v>108</v>
      </c>
      <c r="S82">
        <f t="shared" si="6"/>
        <v>756</v>
      </c>
      <c r="T82">
        <f t="shared" si="7"/>
        <v>61439</v>
      </c>
    </row>
    <row r="83" spans="1:20" x14ac:dyDescent="0.4">
      <c r="A83" t="s">
        <v>433</v>
      </c>
      <c r="B83" t="s">
        <v>435</v>
      </c>
      <c r="C83" t="s">
        <v>434</v>
      </c>
      <c r="D83">
        <v>99</v>
      </c>
      <c r="E83" s="14">
        <v>105</v>
      </c>
      <c r="F83" s="14">
        <v>111</v>
      </c>
      <c r="G83">
        <v>462.9</v>
      </c>
      <c r="H83">
        <v>477.5</v>
      </c>
      <c r="I83">
        <v>8.1999999999999993</v>
      </c>
      <c r="J83">
        <v>1.92</v>
      </c>
      <c r="K83">
        <v>2.04</v>
      </c>
      <c r="L83">
        <v>28.1</v>
      </c>
      <c r="M83">
        <v>64</v>
      </c>
      <c r="N83">
        <v>66.599999999999994</v>
      </c>
      <c r="O83">
        <f t="shared" si="4"/>
        <v>65.3</v>
      </c>
      <c r="P83">
        <v>157</v>
      </c>
      <c r="Q83" s="13">
        <v>222</v>
      </c>
      <c r="R83">
        <f t="shared" si="5"/>
        <v>108</v>
      </c>
      <c r="S83">
        <f t="shared" si="6"/>
        <v>756</v>
      </c>
      <c r="T83">
        <f t="shared" si="7"/>
        <v>62195</v>
      </c>
    </row>
    <row r="84" spans="1:20" x14ac:dyDescent="0.4">
      <c r="A84" t="s">
        <v>433</v>
      </c>
      <c r="B84" t="s">
        <v>435</v>
      </c>
      <c r="C84" t="s">
        <v>434</v>
      </c>
      <c r="D84">
        <v>100</v>
      </c>
      <c r="E84" s="14">
        <v>105</v>
      </c>
      <c r="F84" s="14">
        <v>111</v>
      </c>
      <c r="G84">
        <v>467.7</v>
      </c>
      <c r="H84">
        <v>482.5</v>
      </c>
      <c r="I84">
        <v>8.4</v>
      </c>
      <c r="J84">
        <v>1.92</v>
      </c>
      <c r="K84">
        <v>2.04</v>
      </c>
      <c r="L84">
        <v>28.4</v>
      </c>
      <c r="M84">
        <v>64</v>
      </c>
      <c r="N84">
        <v>66.7</v>
      </c>
      <c r="O84">
        <f t="shared" si="4"/>
        <v>65.349999999999994</v>
      </c>
      <c r="P84">
        <v>157</v>
      </c>
      <c r="Q84" s="13">
        <v>222</v>
      </c>
      <c r="R84">
        <f t="shared" si="5"/>
        <v>108</v>
      </c>
      <c r="S84">
        <f t="shared" si="6"/>
        <v>756</v>
      </c>
      <c r="T84">
        <f t="shared" si="7"/>
        <v>62951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C6FC-9C18-491D-9371-04A10A5E2B2E}">
  <dimension ref="A1:P84"/>
  <sheetViews>
    <sheetView tabSelected="1" topLeftCell="A41" workbookViewId="0">
      <selection activeCell="E75" sqref="E75"/>
    </sheetView>
  </sheetViews>
  <sheetFormatPr defaultRowHeight="14.6" x14ac:dyDescent="0.4"/>
  <cols>
    <col min="1" max="1" width="13.61328125" customWidth="1"/>
    <col min="2" max="2" width="13.07421875" customWidth="1"/>
    <col min="3" max="3" width="13.84375" customWidth="1"/>
    <col min="4" max="4" width="16.61328125" customWidth="1"/>
    <col min="5" max="5" width="16.3828125" customWidth="1"/>
    <col min="6" max="6" width="17.07421875" customWidth="1"/>
    <col min="7" max="7" width="21.15234375" customWidth="1"/>
    <col min="8" max="8" width="18.15234375" customWidth="1"/>
    <col min="9" max="9" width="22.53515625" customWidth="1"/>
    <col min="10" max="10" width="18.61328125" customWidth="1"/>
    <col min="11" max="11" width="14.15234375" customWidth="1"/>
    <col min="12" max="12" width="16.3828125" customWidth="1"/>
    <col min="13" max="13" width="15.4609375" customWidth="1"/>
    <col min="14" max="14" width="18.84375" style="15" customWidth="1"/>
    <col min="15" max="15" width="19.921875" style="15" customWidth="1"/>
    <col min="16" max="16" width="14.15234375" style="15" customWidth="1"/>
  </cols>
  <sheetData>
    <row r="1" spans="1:16" x14ac:dyDescent="0.4">
      <c r="A1" t="s">
        <v>423</v>
      </c>
      <c r="B1" t="s">
        <v>422</v>
      </c>
      <c r="C1" t="s">
        <v>421</v>
      </c>
      <c r="D1" t="s">
        <v>424</v>
      </c>
      <c r="E1" t="s">
        <v>425</v>
      </c>
      <c r="F1" t="s">
        <v>437</v>
      </c>
      <c r="G1" t="s">
        <v>453</v>
      </c>
      <c r="H1" t="s">
        <v>454</v>
      </c>
      <c r="I1" t="s">
        <v>428</v>
      </c>
      <c r="J1" t="s">
        <v>429</v>
      </c>
      <c r="K1" t="s">
        <v>430</v>
      </c>
      <c r="L1" t="s">
        <v>440</v>
      </c>
      <c r="M1" t="s">
        <v>449</v>
      </c>
      <c r="N1" s="15" t="s">
        <v>450</v>
      </c>
      <c r="O1" s="15" t="s">
        <v>451</v>
      </c>
      <c r="P1" s="15" t="s">
        <v>439</v>
      </c>
    </row>
    <row r="2" spans="1:16" x14ac:dyDescent="0.4">
      <c r="A2" t="s">
        <v>433</v>
      </c>
      <c r="B2" t="s">
        <v>447</v>
      </c>
      <c r="C2" t="s">
        <v>448</v>
      </c>
      <c r="D2">
        <v>18</v>
      </c>
      <c r="E2">
        <v>63</v>
      </c>
      <c r="F2">
        <v>74</v>
      </c>
      <c r="G2">
        <v>0.1</v>
      </c>
      <c r="H2">
        <v>0.2</v>
      </c>
      <c r="I2">
        <v>0.1</v>
      </c>
      <c r="J2">
        <v>1.23</v>
      </c>
      <c r="K2">
        <v>1.3</v>
      </c>
      <c r="L2">
        <v>0.01</v>
      </c>
      <c r="M2">
        <v>44.2</v>
      </c>
      <c r="N2" s="15">
        <f>(F2-E2)/2+E2</f>
        <v>68.5</v>
      </c>
      <c r="O2" s="15">
        <f>N2*7</f>
        <v>479.5</v>
      </c>
      <c r="P2" s="15">
        <f>O2</f>
        <v>479.5</v>
      </c>
    </row>
    <row r="3" spans="1:16" x14ac:dyDescent="0.4">
      <c r="A3" t="s">
        <v>433</v>
      </c>
      <c r="B3" t="s">
        <v>447</v>
      </c>
      <c r="C3" t="s">
        <v>448</v>
      </c>
      <c r="D3">
        <v>19</v>
      </c>
      <c r="E3">
        <v>68</v>
      </c>
      <c r="F3">
        <v>77</v>
      </c>
      <c r="G3">
        <v>1.2</v>
      </c>
      <c r="H3">
        <v>1.8</v>
      </c>
      <c r="I3">
        <v>0.1</v>
      </c>
      <c r="L3">
        <v>7.0000000000000007E-2</v>
      </c>
      <c r="M3">
        <v>45</v>
      </c>
      <c r="N3" s="15">
        <f t="shared" ref="N3:N66" si="0">(F3-E3)/2+E3</f>
        <v>72.5</v>
      </c>
      <c r="O3" s="15">
        <f t="shared" ref="O3:O66" si="1">N3*7</f>
        <v>507.5</v>
      </c>
      <c r="P3" s="15">
        <f>P2+O3</f>
        <v>987</v>
      </c>
    </row>
    <row r="4" spans="1:16" x14ac:dyDescent="0.4">
      <c r="A4" t="s">
        <v>433</v>
      </c>
      <c r="B4" t="s">
        <v>447</v>
      </c>
      <c r="C4" t="s">
        <v>448</v>
      </c>
      <c r="D4">
        <v>20</v>
      </c>
      <c r="E4">
        <v>73</v>
      </c>
      <c r="F4">
        <v>80</v>
      </c>
      <c r="G4">
        <v>3.6</v>
      </c>
      <c r="H4">
        <v>5.3</v>
      </c>
      <c r="I4">
        <v>0.1</v>
      </c>
      <c r="L4">
        <v>0.2</v>
      </c>
      <c r="M4">
        <v>45.9</v>
      </c>
      <c r="N4" s="15">
        <f t="shared" si="0"/>
        <v>76.5</v>
      </c>
      <c r="O4" s="15">
        <f t="shared" si="1"/>
        <v>535.5</v>
      </c>
      <c r="P4" s="15">
        <f t="shared" ref="P4:P67" si="2">P3+O4</f>
        <v>1522.5</v>
      </c>
    </row>
    <row r="5" spans="1:16" x14ac:dyDescent="0.4">
      <c r="A5" t="s">
        <v>433</v>
      </c>
      <c r="B5" t="s">
        <v>447</v>
      </c>
      <c r="C5" t="s">
        <v>448</v>
      </c>
      <c r="D5">
        <v>21</v>
      </c>
      <c r="E5">
        <v>76</v>
      </c>
      <c r="F5">
        <v>84</v>
      </c>
      <c r="G5">
        <v>7.8</v>
      </c>
      <c r="H5">
        <v>9.9</v>
      </c>
      <c r="I5">
        <v>0.2</v>
      </c>
      <c r="L5">
        <v>0.4</v>
      </c>
      <c r="M5">
        <v>48</v>
      </c>
      <c r="N5" s="15">
        <f t="shared" si="0"/>
        <v>80</v>
      </c>
      <c r="O5" s="15">
        <f t="shared" si="1"/>
        <v>560</v>
      </c>
      <c r="P5" s="15">
        <f t="shared" si="2"/>
        <v>2082.5</v>
      </c>
    </row>
    <row r="6" spans="1:16" x14ac:dyDescent="0.4">
      <c r="A6" t="s">
        <v>433</v>
      </c>
      <c r="B6" t="s">
        <v>447</v>
      </c>
      <c r="C6" t="s">
        <v>448</v>
      </c>
      <c r="D6">
        <v>22</v>
      </c>
      <c r="E6">
        <v>80</v>
      </c>
      <c r="F6">
        <v>88</v>
      </c>
      <c r="G6">
        <v>13.4</v>
      </c>
      <c r="H6">
        <v>15.8</v>
      </c>
      <c r="I6">
        <v>0.2</v>
      </c>
      <c r="L6">
        <v>0.7</v>
      </c>
      <c r="M6">
        <v>49.8</v>
      </c>
      <c r="N6" s="15">
        <f t="shared" si="0"/>
        <v>84</v>
      </c>
      <c r="O6" s="15">
        <f t="shared" si="1"/>
        <v>588</v>
      </c>
      <c r="P6" s="15">
        <f t="shared" si="2"/>
        <v>2670.5</v>
      </c>
    </row>
    <row r="7" spans="1:16" x14ac:dyDescent="0.4">
      <c r="A7" t="s">
        <v>433</v>
      </c>
      <c r="B7" t="s">
        <v>447</v>
      </c>
      <c r="C7" t="s">
        <v>448</v>
      </c>
      <c r="D7">
        <v>23</v>
      </c>
      <c r="E7">
        <v>85</v>
      </c>
      <c r="F7">
        <v>93</v>
      </c>
      <c r="G7">
        <v>19.600000000000001</v>
      </c>
      <c r="H7">
        <v>22.2</v>
      </c>
      <c r="I7">
        <v>0.3</v>
      </c>
      <c r="L7">
        <v>1</v>
      </c>
      <c r="M7">
        <v>51.3</v>
      </c>
      <c r="N7" s="15">
        <f t="shared" si="0"/>
        <v>89</v>
      </c>
      <c r="O7" s="15">
        <f t="shared" si="1"/>
        <v>623</v>
      </c>
      <c r="P7" s="15">
        <f t="shared" si="2"/>
        <v>3293.5</v>
      </c>
    </row>
    <row r="8" spans="1:16" x14ac:dyDescent="0.4">
      <c r="A8" t="s">
        <v>433</v>
      </c>
      <c r="B8" t="s">
        <v>447</v>
      </c>
      <c r="C8" t="s">
        <v>448</v>
      </c>
      <c r="D8">
        <v>24</v>
      </c>
      <c r="E8">
        <v>89</v>
      </c>
      <c r="F8">
        <v>96</v>
      </c>
      <c r="G8">
        <v>26</v>
      </c>
      <c r="H8">
        <v>28.8</v>
      </c>
      <c r="I8">
        <v>0.4</v>
      </c>
      <c r="L8">
        <v>1.4</v>
      </c>
      <c r="M8">
        <v>52.6</v>
      </c>
      <c r="N8" s="15">
        <f t="shared" si="0"/>
        <v>92.5</v>
      </c>
      <c r="O8" s="15">
        <f t="shared" si="1"/>
        <v>647.5</v>
      </c>
      <c r="P8" s="15">
        <f t="shared" si="2"/>
        <v>3941</v>
      </c>
    </row>
    <row r="9" spans="1:16" x14ac:dyDescent="0.4">
      <c r="A9" t="s">
        <v>433</v>
      </c>
      <c r="B9" t="s">
        <v>447</v>
      </c>
      <c r="C9" t="s">
        <v>448</v>
      </c>
      <c r="D9">
        <v>25</v>
      </c>
      <c r="E9">
        <v>93</v>
      </c>
      <c r="F9">
        <v>99</v>
      </c>
      <c r="G9">
        <v>32.5</v>
      </c>
      <c r="H9">
        <v>35.4</v>
      </c>
      <c r="I9">
        <v>0.5</v>
      </c>
      <c r="L9">
        <v>1.7</v>
      </c>
      <c r="M9">
        <v>53.7</v>
      </c>
      <c r="N9" s="15">
        <f t="shared" si="0"/>
        <v>96</v>
      </c>
      <c r="O9" s="15">
        <f t="shared" si="1"/>
        <v>672</v>
      </c>
      <c r="P9" s="15">
        <f t="shared" si="2"/>
        <v>4613</v>
      </c>
    </row>
    <row r="10" spans="1:16" x14ac:dyDescent="0.4">
      <c r="A10" t="s">
        <v>433</v>
      </c>
      <c r="B10" t="s">
        <v>447</v>
      </c>
      <c r="C10" t="s">
        <v>448</v>
      </c>
      <c r="D10">
        <v>26</v>
      </c>
      <c r="E10">
        <v>94</v>
      </c>
      <c r="F10">
        <v>101</v>
      </c>
      <c r="G10">
        <v>39.1</v>
      </c>
      <c r="H10">
        <v>42.1</v>
      </c>
      <c r="I10">
        <v>0.5</v>
      </c>
      <c r="L10">
        <v>2.1</v>
      </c>
      <c r="M10">
        <v>54.7</v>
      </c>
      <c r="N10" s="15">
        <f t="shared" si="0"/>
        <v>97.5</v>
      </c>
      <c r="O10" s="15">
        <f t="shared" si="1"/>
        <v>682.5</v>
      </c>
      <c r="P10" s="15">
        <f t="shared" si="2"/>
        <v>5295.5</v>
      </c>
    </row>
    <row r="11" spans="1:16" x14ac:dyDescent="0.4">
      <c r="A11" t="s">
        <v>433</v>
      </c>
      <c r="B11" t="s">
        <v>447</v>
      </c>
      <c r="C11" t="s">
        <v>448</v>
      </c>
      <c r="D11">
        <v>27</v>
      </c>
      <c r="E11">
        <v>96</v>
      </c>
      <c r="F11">
        <v>102</v>
      </c>
      <c r="G11">
        <v>45.7</v>
      </c>
      <c r="H11">
        <v>48.8</v>
      </c>
      <c r="I11">
        <v>0.6</v>
      </c>
      <c r="L11">
        <v>2.5</v>
      </c>
      <c r="M11">
        <v>55.5</v>
      </c>
      <c r="N11" s="15">
        <f t="shared" si="0"/>
        <v>99</v>
      </c>
      <c r="O11" s="15">
        <f t="shared" si="1"/>
        <v>693</v>
      </c>
      <c r="P11" s="15">
        <f t="shared" si="2"/>
        <v>5988.5</v>
      </c>
    </row>
    <row r="12" spans="1:16" x14ac:dyDescent="0.4">
      <c r="A12" t="s">
        <v>433</v>
      </c>
      <c r="B12" t="s">
        <v>447</v>
      </c>
      <c r="C12" t="s">
        <v>448</v>
      </c>
      <c r="D12">
        <v>28</v>
      </c>
      <c r="E12">
        <v>96</v>
      </c>
      <c r="F12">
        <v>103</v>
      </c>
      <c r="G12">
        <v>52.4</v>
      </c>
      <c r="H12">
        <v>55.5</v>
      </c>
      <c r="I12">
        <v>0.6</v>
      </c>
      <c r="L12">
        <v>2.8</v>
      </c>
      <c r="M12">
        <v>56.3</v>
      </c>
      <c r="N12" s="15">
        <f t="shared" si="0"/>
        <v>99.5</v>
      </c>
      <c r="O12" s="15">
        <f t="shared" si="1"/>
        <v>696.5</v>
      </c>
      <c r="P12" s="15">
        <f t="shared" si="2"/>
        <v>6685</v>
      </c>
    </row>
    <row r="13" spans="1:16" x14ac:dyDescent="0.4">
      <c r="A13" t="s">
        <v>433</v>
      </c>
      <c r="B13" t="s">
        <v>447</v>
      </c>
      <c r="C13" t="s">
        <v>448</v>
      </c>
      <c r="D13">
        <v>29</v>
      </c>
      <c r="E13">
        <v>97</v>
      </c>
      <c r="F13">
        <v>103</v>
      </c>
      <c r="G13">
        <v>59</v>
      </c>
      <c r="H13">
        <v>62.2</v>
      </c>
      <c r="I13">
        <v>0.7</v>
      </c>
      <c r="L13">
        <v>3.2</v>
      </c>
      <c r="M13">
        <v>57</v>
      </c>
      <c r="N13" s="15">
        <f t="shared" si="0"/>
        <v>100</v>
      </c>
      <c r="O13" s="15">
        <f t="shared" si="1"/>
        <v>700</v>
      </c>
      <c r="P13" s="15">
        <f t="shared" si="2"/>
        <v>7385</v>
      </c>
    </row>
    <row r="14" spans="1:16" x14ac:dyDescent="0.4">
      <c r="A14" t="s">
        <v>433</v>
      </c>
      <c r="B14" t="s">
        <v>447</v>
      </c>
      <c r="C14" t="s">
        <v>448</v>
      </c>
      <c r="D14">
        <v>30</v>
      </c>
      <c r="E14">
        <v>97</v>
      </c>
      <c r="F14">
        <v>103</v>
      </c>
      <c r="G14">
        <v>65.599999999999994</v>
      </c>
      <c r="H14">
        <v>68.900000000000006</v>
      </c>
      <c r="I14">
        <v>0.7</v>
      </c>
      <c r="L14">
        <v>3.6</v>
      </c>
      <c r="M14">
        <v>57.6</v>
      </c>
      <c r="N14" s="15">
        <f t="shared" si="0"/>
        <v>100</v>
      </c>
      <c r="O14" s="15">
        <f t="shared" si="1"/>
        <v>700</v>
      </c>
      <c r="P14" s="15">
        <f t="shared" si="2"/>
        <v>8085</v>
      </c>
    </row>
    <row r="15" spans="1:16" x14ac:dyDescent="0.4">
      <c r="A15" t="s">
        <v>433</v>
      </c>
      <c r="B15" t="s">
        <v>447</v>
      </c>
      <c r="C15" t="s">
        <v>448</v>
      </c>
      <c r="D15">
        <v>31</v>
      </c>
      <c r="E15">
        <v>97</v>
      </c>
      <c r="F15">
        <v>103</v>
      </c>
      <c r="G15">
        <v>72.3</v>
      </c>
      <c r="H15">
        <v>75.599999999999994</v>
      </c>
      <c r="I15">
        <v>0.8</v>
      </c>
      <c r="L15">
        <v>4</v>
      </c>
      <c r="M15">
        <v>58.1</v>
      </c>
      <c r="N15" s="15">
        <f t="shared" si="0"/>
        <v>100</v>
      </c>
      <c r="O15" s="15">
        <f t="shared" si="1"/>
        <v>700</v>
      </c>
      <c r="P15" s="15">
        <f t="shared" si="2"/>
        <v>8785</v>
      </c>
    </row>
    <row r="16" spans="1:16" x14ac:dyDescent="0.4">
      <c r="A16" t="s">
        <v>433</v>
      </c>
      <c r="B16" t="s">
        <v>447</v>
      </c>
      <c r="C16" t="s">
        <v>448</v>
      </c>
      <c r="D16">
        <v>32</v>
      </c>
      <c r="E16">
        <v>98</v>
      </c>
      <c r="F16">
        <v>104</v>
      </c>
      <c r="G16">
        <v>78.900000000000006</v>
      </c>
      <c r="H16">
        <v>82.3</v>
      </c>
      <c r="I16">
        <v>0.9</v>
      </c>
      <c r="L16">
        <v>4.4000000000000004</v>
      </c>
      <c r="M16">
        <v>58.5</v>
      </c>
      <c r="N16" s="15">
        <f t="shared" si="0"/>
        <v>101</v>
      </c>
      <c r="O16" s="15">
        <f t="shared" si="1"/>
        <v>707</v>
      </c>
      <c r="P16" s="15">
        <f t="shared" si="2"/>
        <v>9492</v>
      </c>
    </row>
    <row r="17" spans="1:16" x14ac:dyDescent="0.4">
      <c r="A17" t="s">
        <v>433</v>
      </c>
      <c r="B17" t="s">
        <v>447</v>
      </c>
      <c r="C17" t="s">
        <v>448</v>
      </c>
      <c r="D17">
        <v>33</v>
      </c>
      <c r="E17">
        <v>98</v>
      </c>
      <c r="F17">
        <v>104</v>
      </c>
      <c r="G17">
        <v>85.5</v>
      </c>
      <c r="H17">
        <v>89</v>
      </c>
      <c r="I17">
        <v>0.9</v>
      </c>
      <c r="L17">
        <v>4.8</v>
      </c>
      <c r="M17">
        <v>59</v>
      </c>
      <c r="N17" s="15">
        <f t="shared" si="0"/>
        <v>101</v>
      </c>
      <c r="O17" s="15">
        <f t="shared" si="1"/>
        <v>707</v>
      </c>
      <c r="P17" s="15">
        <f t="shared" si="2"/>
        <v>10199</v>
      </c>
    </row>
    <row r="18" spans="1:16" x14ac:dyDescent="0.4">
      <c r="A18" t="s">
        <v>433</v>
      </c>
      <c r="B18" t="s">
        <v>447</v>
      </c>
      <c r="C18" t="s">
        <v>448</v>
      </c>
      <c r="D18">
        <v>34</v>
      </c>
      <c r="E18">
        <v>98</v>
      </c>
      <c r="F18">
        <v>104</v>
      </c>
      <c r="G18">
        <v>92.1</v>
      </c>
      <c r="H18">
        <v>95.6</v>
      </c>
      <c r="I18">
        <v>1</v>
      </c>
      <c r="L18">
        <v>5.0999999999999996</v>
      </c>
      <c r="M18">
        <v>59.3</v>
      </c>
      <c r="N18" s="15">
        <f t="shared" si="0"/>
        <v>101</v>
      </c>
      <c r="O18" s="15">
        <f t="shared" si="1"/>
        <v>707</v>
      </c>
      <c r="P18" s="15">
        <f t="shared" si="2"/>
        <v>10906</v>
      </c>
    </row>
    <row r="19" spans="1:16" x14ac:dyDescent="0.4">
      <c r="A19" t="s">
        <v>433</v>
      </c>
      <c r="B19" t="s">
        <v>447</v>
      </c>
      <c r="C19" t="s">
        <v>448</v>
      </c>
      <c r="D19">
        <v>35</v>
      </c>
      <c r="E19">
        <v>98</v>
      </c>
      <c r="F19">
        <v>104</v>
      </c>
      <c r="G19">
        <v>98.7</v>
      </c>
      <c r="H19">
        <v>102.2</v>
      </c>
      <c r="I19">
        <v>1</v>
      </c>
      <c r="L19">
        <v>5.5</v>
      </c>
      <c r="M19">
        <v>59.7</v>
      </c>
      <c r="N19" s="15">
        <f t="shared" si="0"/>
        <v>101</v>
      </c>
      <c r="O19" s="15">
        <f t="shared" si="1"/>
        <v>707</v>
      </c>
      <c r="P19" s="15">
        <f t="shared" si="2"/>
        <v>11613</v>
      </c>
    </row>
    <row r="20" spans="1:16" x14ac:dyDescent="0.4">
      <c r="A20" t="s">
        <v>433</v>
      </c>
      <c r="B20" t="s">
        <v>447</v>
      </c>
      <c r="C20" t="s">
        <v>448</v>
      </c>
      <c r="D20">
        <v>36</v>
      </c>
      <c r="E20">
        <v>98</v>
      </c>
      <c r="F20">
        <v>105</v>
      </c>
      <c r="G20">
        <v>105.2</v>
      </c>
      <c r="H20">
        <v>108.8</v>
      </c>
      <c r="I20">
        <v>1.1000000000000001</v>
      </c>
      <c r="L20">
        <v>5.9</v>
      </c>
      <c r="M20">
        <v>60</v>
      </c>
      <c r="N20" s="15">
        <f t="shared" si="0"/>
        <v>101.5</v>
      </c>
      <c r="O20" s="15">
        <f t="shared" si="1"/>
        <v>710.5</v>
      </c>
      <c r="P20" s="15">
        <f t="shared" si="2"/>
        <v>12323.5</v>
      </c>
    </row>
    <row r="21" spans="1:16" x14ac:dyDescent="0.4">
      <c r="A21" t="s">
        <v>433</v>
      </c>
      <c r="B21" t="s">
        <v>447</v>
      </c>
      <c r="C21" t="s">
        <v>448</v>
      </c>
      <c r="D21">
        <v>37</v>
      </c>
      <c r="E21">
        <v>98</v>
      </c>
      <c r="F21">
        <v>105</v>
      </c>
      <c r="G21">
        <v>111.8</v>
      </c>
      <c r="H21">
        <v>115.4</v>
      </c>
      <c r="I21">
        <v>1.1000000000000001</v>
      </c>
      <c r="L21">
        <v>6.3</v>
      </c>
      <c r="M21">
        <v>60.3</v>
      </c>
      <c r="N21" s="15">
        <f t="shared" si="0"/>
        <v>101.5</v>
      </c>
      <c r="O21" s="15">
        <f t="shared" si="1"/>
        <v>710.5</v>
      </c>
      <c r="P21" s="15">
        <f t="shared" si="2"/>
        <v>13034</v>
      </c>
    </row>
    <row r="22" spans="1:16" x14ac:dyDescent="0.4">
      <c r="A22" t="s">
        <v>433</v>
      </c>
      <c r="B22" t="s">
        <v>447</v>
      </c>
      <c r="C22" t="s">
        <v>448</v>
      </c>
      <c r="D22">
        <v>38</v>
      </c>
      <c r="E22">
        <v>98</v>
      </c>
      <c r="F22">
        <v>105</v>
      </c>
      <c r="G22">
        <v>118.3</v>
      </c>
      <c r="H22">
        <v>122</v>
      </c>
      <c r="I22">
        <v>1.2</v>
      </c>
      <c r="L22">
        <v>6.7</v>
      </c>
      <c r="M22">
        <v>60.5</v>
      </c>
      <c r="N22" s="15">
        <f t="shared" si="0"/>
        <v>101.5</v>
      </c>
      <c r="O22" s="15">
        <f t="shared" si="1"/>
        <v>710.5</v>
      </c>
      <c r="P22" s="15">
        <f t="shared" si="2"/>
        <v>13744.5</v>
      </c>
    </row>
    <row r="23" spans="1:16" x14ac:dyDescent="0.4">
      <c r="A23" t="s">
        <v>433</v>
      </c>
      <c r="B23" t="s">
        <v>447</v>
      </c>
      <c r="C23" t="s">
        <v>448</v>
      </c>
      <c r="D23">
        <v>39</v>
      </c>
      <c r="E23">
        <v>98</v>
      </c>
      <c r="F23">
        <v>105</v>
      </c>
      <c r="G23">
        <v>124.8</v>
      </c>
      <c r="H23">
        <v>128.5</v>
      </c>
      <c r="I23">
        <v>1.3</v>
      </c>
      <c r="L23">
        <v>7.1</v>
      </c>
      <c r="M23">
        <v>60.7</v>
      </c>
      <c r="N23" s="15">
        <f t="shared" si="0"/>
        <v>101.5</v>
      </c>
      <c r="O23" s="15">
        <f t="shared" si="1"/>
        <v>710.5</v>
      </c>
      <c r="P23" s="15">
        <f t="shared" si="2"/>
        <v>14455</v>
      </c>
    </row>
    <row r="24" spans="1:16" x14ac:dyDescent="0.4">
      <c r="A24" t="s">
        <v>433</v>
      </c>
      <c r="B24" t="s">
        <v>447</v>
      </c>
      <c r="C24" t="s">
        <v>448</v>
      </c>
      <c r="D24">
        <v>40</v>
      </c>
      <c r="E24">
        <v>99</v>
      </c>
      <c r="F24">
        <v>105</v>
      </c>
      <c r="G24">
        <v>131.30000000000001</v>
      </c>
      <c r="H24">
        <v>135</v>
      </c>
      <c r="I24">
        <v>1.3</v>
      </c>
      <c r="L24">
        <v>7.5</v>
      </c>
      <c r="M24">
        <v>60.9</v>
      </c>
      <c r="N24" s="15">
        <f t="shared" si="0"/>
        <v>102</v>
      </c>
      <c r="O24" s="15">
        <f t="shared" si="1"/>
        <v>714</v>
      </c>
      <c r="P24" s="15">
        <f t="shared" si="2"/>
        <v>15169</v>
      </c>
    </row>
    <row r="25" spans="1:16" x14ac:dyDescent="0.4">
      <c r="A25" t="s">
        <v>433</v>
      </c>
      <c r="B25" t="s">
        <v>447</v>
      </c>
      <c r="C25" t="s">
        <v>448</v>
      </c>
      <c r="D25">
        <v>41</v>
      </c>
      <c r="E25">
        <v>99</v>
      </c>
      <c r="F25">
        <v>105</v>
      </c>
      <c r="G25">
        <v>137.69999999999999</v>
      </c>
      <c r="H25">
        <v>141.5</v>
      </c>
      <c r="I25">
        <v>1.4</v>
      </c>
      <c r="L25">
        <v>7.9</v>
      </c>
      <c r="M25">
        <v>61.1</v>
      </c>
      <c r="N25" s="15">
        <f t="shared" si="0"/>
        <v>102</v>
      </c>
      <c r="O25" s="15">
        <f t="shared" si="1"/>
        <v>714</v>
      </c>
      <c r="P25" s="15">
        <f t="shared" si="2"/>
        <v>15883</v>
      </c>
    </row>
    <row r="26" spans="1:16" x14ac:dyDescent="0.4">
      <c r="A26" t="s">
        <v>433</v>
      </c>
      <c r="B26" t="s">
        <v>447</v>
      </c>
      <c r="C26" t="s">
        <v>448</v>
      </c>
      <c r="D26">
        <v>42</v>
      </c>
      <c r="E26">
        <v>99</v>
      </c>
      <c r="F26">
        <v>105</v>
      </c>
      <c r="G26">
        <v>144.19999999999999</v>
      </c>
      <c r="H26">
        <v>148</v>
      </c>
      <c r="I26">
        <v>1.5</v>
      </c>
      <c r="L26">
        <v>8.3000000000000007</v>
      </c>
      <c r="M26">
        <v>61.3</v>
      </c>
      <c r="N26" s="15">
        <f t="shared" si="0"/>
        <v>102</v>
      </c>
      <c r="O26" s="15">
        <f t="shared" si="1"/>
        <v>714</v>
      </c>
      <c r="P26" s="15">
        <f t="shared" si="2"/>
        <v>16597</v>
      </c>
    </row>
    <row r="27" spans="1:16" x14ac:dyDescent="0.4">
      <c r="A27" t="s">
        <v>433</v>
      </c>
      <c r="B27" t="s">
        <v>447</v>
      </c>
      <c r="C27" t="s">
        <v>448</v>
      </c>
      <c r="D27">
        <v>43</v>
      </c>
      <c r="E27">
        <v>99</v>
      </c>
      <c r="F27">
        <v>105</v>
      </c>
      <c r="G27">
        <v>150.6</v>
      </c>
      <c r="H27">
        <v>154</v>
      </c>
      <c r="I27">
        <v>1.6</v>
      </c>
      <c r="L27">
        <v>8.6999999999999993</v>
      </c>
      <c r="M27">
        <v>61.5</v>
      </c>
      <c r="N27" s="15">
        <f t="shared" si="0"/>
        <v>102</v>
      </c>
      <c r="O27" s="15">
        <f t="shared" si="1"/>
        <v>714</v>
      </c>
      <c r="P27" s="15">
        <f t="shared" si="2"/>
        <v>17311</v>
      </c>
    </row>
    <row r="28" spans="1:16" x14ac:dyDescent="0.4">
      <c r="A28" t="s">
        <v>433</v>
      </c>
      <c r="B28" t="s">
        <v>447</v>
      </c>
      <c r="C28" t="s">
        <v>448</v>
      </c>
      <c r="D28">
        <v>44</v>
      </c>
      <c r="E28">
        <v>99</v>
      </c>
      <c r="F28">
        <v>105</v>
      </c>
      <c r="G28">
        <v>156.9</v>
      </c>
      <c r="H28">
        <v>160.9</v>
      </c>
      <c r="I28">
        <v>1.6</v>
      </c>
      <c r="L28">
        <v>9.1</v>
      </c>
      <c r="M28">
        <v>61.6</v>
      </c>
      <c r="N28" s="15">
        <f t="shared" si="0"/>
        <v>102</v>
      </c>
      <c r="O28" s="15">
        <f t="shared" si="1"/>
        <v>714</v>
      </c>
      <c r="P28" s="15">
        <f t="shared" si="2"/>
        <v>18025</v>
      </c>
    </row>
    <row r="29" spans="1:16" x14ac:dyDescent="0.4">
      <c r="A29" t="s">
        <v>433</v>
      </c>
      <c r="B29" t="s">
        <v>447</v>
      </c>
      <c r="C29" t="s">
        <v>448</v>
      </c>
      <c r="D29">
        <v>45</v>
      </c>
      <c r="E29">
        <v>99</v>
      </c>
      <c r="F29">
        <v>105</v>
      </c>
      <c r="G29">
        <v>163.30000000000001</v>
      </c>
      <c r="H29">
        <v>167.2</v>
      </c>
      <c r="I29">
        <v>1.7</v>
      </c>
      <c r="L29">
        <v>9.5</v>
      </c>
      <c r="M29">
        <v>61.8</v>
      </c>
      <c r="N29" s="15">
        <f t="shared" si="0"/>
        <v>102</v>
      </c>
      <c r="O29" s="15">
        <f t="shared" si="1"/>
        <v>714</v>
      </c>
      <c r="P29" s="15">
        <f t="shared" si="2"/>
        <v>18739</v>
      </c>
    </row>
    <row r="30" spans="1:16" x14ac:dyDescent="0.4">
      <c r="A30" t="s">
        <v>433</v>
      </c>
      <c r="B30" t="s">
        <v>447</v>
      </c>
      <c r="C30" t="s">
        <v>448</v>
      </c>
      <c r="D30">
        <v>46</v>
      </c>
      <c r="E30">
        <v>99</v>
      </c>
      <c r="F30">
        <v>105</v>
      </c>
      <c r="G30">
        <v>169.6</v>
      </c>
      <c r="H30">
        <v>173.6</v>
      </c>
      <c r="I30">
        <v>1.8</v>
      </c>
      <c r="L30">
        <v>9.8000000000000007</v>
      </c>
      <c r="M30">
        <v>61.9</v>
      </c>
      <c r="N30" s="15">
        <f t="shared" si="0"/>
        <v>102</v>
      </c>
      <c r="O30" s="15">
        <f t="shared" si="1"/>
        <v>714</v>
      </c>
      <c r="P30" s="15">
        <f t="shared" si="2"/>
        <v>19453</v>
      </c>
    </row>
    <row r="31" spans="1:16" x14ac:dyDescent="0.4">
      <c r="A31" t="s">
        <v>433</v>
      </c>
      <c r="B31" t="s">
        <v>447</v>
      </c>
      <c r="C31" t="s">
        <v>448</v>
      </c>
      <c r="D31">
        <v>47</v>
      </c>
      <c r="E31">
        <v>99</v>
      </c>
      <c r="F31">
        <v>105</v>
      </c>
      <c r="G31">
        <v>175.9</v>
      </c>
      <c r="H31">
        <v>179.9</v>
      </c>
      <c r="I31">
        <v>1.9</v>
      </c>
      <c r="L31">
        <v>10.199999999999999</v>
      </c>
      <c r="M31">
        <v>62</v>
      </c>
      <c r="N31" s="15">
        <f t="shared" si="0"/>
        <v>102</v>
      </c>
      <c r="O31" s="15">
        <f t="shared" si="1"/>
        <v>714</v>
      </c>
      <c r="P31" s="15">
        <f t="shared" si="2"/>
        <v>20167</v>
      </c>
    </row>
    <row r="32" spans="1:16" x14ac:dyDescent="0.4">
      <c r="A32" t="s">
        <v>433</v>
      </c>
      <c r="B32" t="s">
        <v>447</v>
      </c>
      <c r="C32" t="s">
        <v>448</v>
      </c>
      <c r="D32">
        <v>48</v>
      </c>
      <c r="E32">
        <v>99</v>
      </c>
      <c r="F32">
        <v>105</v>
      </c>
      <c r="G32">
        <v>182.2</v>
      </c>
      <c r="H32">
        <v>186.2</v>
      </c>
      <c r="I32">
        <v>1.9</v>
      </c>
      <c r="L32">
        <v>10.6</v>
      </c>
      <c r="M32">
        <v>62.1</v>
      </c>
      <c r="N32" s="15">
        <f t="shared" si="0"/>
        <v>102</v>
      </c>
      <c r="O32" s="15">
        <f t="shared" si="1"/>
        <v>714</v>
      </c>
      <c r="P32" s="15">
        <f t="shared" si="2"/>
        <v>20881</v>
      </c>
    </row>
    <row r="33" spans="1:16" x14ac:dyDescent="0.4">
      <c r="A33" t="s">
        <v>433</v>
      </c>
      <c r="B33" t="s">
        <v>447</v>
      </c>
      <c r="C33" t="s">
        <v>448</v>
      </c>
      <c r="D33">
        <v>49</v>
      </c>
      <c r="E33">
        <v>99</v>
      </c>
      <c r="F33">
        <v>105</v>
      </c>
      <c r="G33">
        <v>188.5</v>
      </c>
      <c r="H33">
        <v>194.5</v>
      </c>
      <c r="I33">
        <v>2</v>
      </c>
      <c r="L33">
        <v>11</v>
      </c>
      <c r="M33">
        <v>62.2</v>
      </c>
      <c r="N33" s="15">
        <f t="shared" si="0"/>
        <v>102</v>
      </c>
      <c r="O33" s="15">
        <f t="shared" si="1"/>
        <v>714</v>
      </c>
      <c r="P33" s="15">
        <f t="shared" si="2"/>
        <v>21595</v>
      </c>
    </row>
    <row r="34" spans="1:16" x14ac:dyDescent="0.4">
      <c r="A34" t="s">
        <v>433</v>
      </c>
      <c r="B34" t="s">
        <v>447</v>
      </c>
      <c r="C34" t="s">
        <v>448</v>
      </c>
      <c r="D34">
        <v>50</v>
      </c>
      <c r="E34">
        <v>99</v>
      </c>
      <c r="F34">
        <v>105</v>
      </c>
      <c r="G34">
        <v>194.7</v>
      </c>
      <c r="H34">
        <v>200.9</v>
      </c>
      <c r="I34">
        <v>2.1</v>
      </c>
      <c r="L34">
        <v>11.4</v>
      </c>
      <c r="M34">
        <v>62.3</v>
      </c>
      <c r="N34" s="15">
        <f t="shared" si="0"/>
        <v>102</v>
      </c>
      <c r="O34" s="15">
        <f t="shared" si="1"/>
        <v>714</v>
      </c>
      <c r="P34" s="15">
        <f t="shared" si="2"/>
        <v>22309</v>
      </c>
    </row>
    <row r="35" spans="1:16" x14ac:dyDescent="0.4">
      <c r="A35" t="s">
        <v>433</v>
      </c>
      <c r="B35" t="s">
        <v>447</v>
      </c>
      <c r="C35" t="s">
        <v>448</v>
      </c>
      <c r="D35">
        <v>51</v>
      </c>
      <c r="E35">
        <v>99</v>
      </c>
      <c r="F35">
        <v>105</v>
      </c>
      <c r="G35">
        <v>200.9</v>
      </c>
      <c r="H35">
        <v>207.3</v>
      </c>
      <c r="I35">
        <v>2.2000000000000002</v>
      </c>
      <c r="L35">
        <v>11.8</v>
      </c>
      <c r="M35">
        <v>62.4</v>
      </c>
      <c r="N35" s="15">
        <f t="shared" si="0"/>
        <v>102</v>
      </c>
      <c r="O35" s="15">
        <f t="shared" si="1"/>
        <v>714</v>
      </c>
      <c r="P35" s="15">
        <f t="shared" si="2"/>
        <v>23023</v>
      </c>
    </row>
    <row r="36" spans="1:16" x14ac:dyDescent="0.4">
      <c r="A36" t="s">
        <v>433</v>
      </c>
      <c r="B36" t="s">
        <v>447</v>
      </c>
      <c r="C36" t="s">
        <v>448</v>
      </c>
      <c r="D36">
        <v>52</v>
      </c>
      <c r="E36">
        <v>99</v>
      </c>
      <c r="F36">
        <v>105</v>
      </c>
      <c r="G36">
        <v>207.2</v>
      </c>
      <c r="H36">
        <v>213.7</v>
      </c>
      <c r="I36">
        <v>2.2000000000000002</v>
      </c>
      <c r="L36">
        <v>12.2</v>
      </c>
      <c r="M36">
        <v>62.5</v>
      </c>
      <c r="N36" s="15">
        <f t="shared" si="0"/>
        <v>102</v>
      </c>
      <c r="O36" s="15">
        <f t="shared" si="1"/>
        <v>714</v>
      </c>
      <c r="P36" s="15">
        <f t="shared" si="2"/>
        <v>23737</v>
      </c>
    </row>
    <row r="37" spans="1:16" x14ac:dyDescent="0.4">
      <c r="A37" t="s">
        <v>433</v>
      </c>
      <c r="B37" t="s">
        <v>447</v>
      </c>
      <c r="C37" t="s">
        <v>448</v>
      </c>
      <c r="D37">
        <v>53</v>
      </c>
      <c r="E37">
        <v>99</v>
      </c>
      <c r="F37">
        <v>105</v>
      </c>
      <c r="G37">
        <v>213.4</v>
      </c>
      <c r="H37">
        <v>220</v>
      </c>
      <c r="I37">
        <v>2.2999999999999998</v>
      </c>
      <c r="L37">
        <v>12.5</v>
      </c>
      <c r="M37">
        <v>62.5</v>
      </c>
      <c r="N37" s="15">
        <f t="shared" si="0"/>
        <v>102</v>
      </c>
      <c r="O37" s="15">
        <f t="shared" si="1"/>
        <v>714</v>
      </c>
      <c r="P37" s="15">
        <f t="shared" si="2"/>
        <v>24451</v>
      </c>
    </row>
    <row r="38" spans="1:16" x14ac:dyDescent="0.4">
      <c r="A38" t="s">
        <v>433</v>
      </c>
      <c r="B38" t="s">
        <v>447</v>
      </c>
      <c r="C38" t="s">
        <v>448</v>
      </c>
      <c r="D38">
        <v>54</v>
      </c>
      <c r="E38">
        <v>99</v>
      </c>
      <c r="F38">
        <v>105</v>
      </c>
      <c r="G38">
        <v>219.5</v>
      </c>
      <c r="H38">
        <v>226.3</v>
      </c>
      <c r="I38">
        <v>2.4</v>
      </c>
      <c r="L38">
        <v>12.9</v>
      </c>
      <c r="M38">
        <v>62.6</v>
      </c>
      <c r="N38" s="15">
        <f t="shared" si="0"/>
        <v>102</v>
      </c>
      <c r="O38" s="15">
        <f t="shared" si="1"/>
        <v>714</v>
      </c>
      <c r="P38" s="15">
        <f t="shared" si="2"/>
        <v>25165</v>
      </c>
    </row>
    <row r="39" spans="1:16" x14ac:dyDescent="0.4">
      <c r="A39" t="s">
        <v>433</v>
      </c>
      <c r="B39" t="s">
        <v>447</v>
      </c>
      <c r="C39" t="s">
        <v>448</v>
      </c>
      <c r="D39">
        <v>55</v>
      </c>
      <c r="E39">
        <v>99</v>
      </c>
      <c r="F39">
        <v>105</v>
      </c>
      <c r="G39">
        <v>225.6</v>
      </c>
      <c r="H39">
        <v>232.6</v>
      </c>
      <c r="I39">
        <v>2.5</v>
      </c>
      <c r="L39">
        <v>13.3</v>
      </c>
      <c r="M39">
        <v>62.7</v>
      </c>
      <c r="N39" s="15">
        <f t="shared" si="0"/>
        <v>102</v>
      </c>
      <c r="O39" s="15">
        <f t="shared" si="1"/>
        <v>714</v>
      </c>
      <c r="P39" s="15">
        <f t="shared" si="2"/>
        <v>25879</v>
      </c>
    </row>
    <row r="40" spans="1:16" x14ac:dyDescent="0.4">
      <c r="A40" t="s">
        <v>433</v>
      </c>
      <c r="B40" t="s">
        <v>447</v>
      </c>
      <c r="C40" t="s">
        <v>448</v>
      </c>
      <c r="D40">
        <v>56</v>
      </c>
      <c r="E40">
        <v>99</v>
      </c>
      <c r="F40">
        <v>105</v>
      </c>
      <c r="G40">
        <v>231.8</v>
      </c>
      <c r="H40">
        <v>238.9</v>
      </c>
      <c r="I40">
        <v>2.6</v>
      </c>
      <c r="L40">
        <v>13.7</v>
      </c>
      <c r="M40">
        <v>62.7</v>
      </c>
      <c r="N40" s="15">
        <f t="shared" si="0"/>
        <v>102</v>
      </c>
      <c r="O40" s="15">
        <f t="shared" si="1"/>
        <v>714</v>
      </c>
      <c r="P40" s="15">
        <f t="shared" si="2"/>
        <v>26593</v>
      </c>
    </row>
    <row r="41" spans="1:16" x14ac:dyDescent="0.4">
      <c r="A41" t="s">
        <v>433</v>
      </c>
      <c r="B41" t="s">
        <v>447</v>
      </c>
      <c r="C41" t="s">
        <v>448</v>
      </c>
      <c r="D41">
        <v>57</v>
      </c>
      <c r="E41">
        <v>99</v>
      </c>
      <c r="F41">
        <v>105</v>
      </c>
      <c r="G41">
        <v>237.8</v>
      </c>
      <c r="H41">
        <v>245.1</v>
      </c>
      <c r="I41">
        <v>2.7</v>
      </c>
      <c r="L41">
        <v>14.1</v>
      </c>
      <c r="M41">
        <v>62.8</v>
      </c>
      <c r="N41" s="15">
        <f t="shared" si="0"/>
        <v>102</v>
      </c>
      <c r="O41" s="15">
        <f t="shared" si="1"/>
        <v>714</v>
      </c>
      <c r="P41" s="15">
        <f t="shared" si="2"/>
        <v>27307</v>
      </c>
    </row>
    <row r="42" spans="1:16" x14ac:dyDescent="0.4">
      <c r="A42" t="s">
        <v>433</v>
      </c>
      <c r="B42" t="s">
        <v>447</v>
      </c>
      <c r="C42" t="s">
        <v>448</v>
      </c>
      <c r="D42">
        <v>58</v>
      </c>
      <c r="E42">
        <v>99</v>
      </c>
      <c r="F42">
        <v>105</v>
      </c>
      <c r="G42">
        <v>243.9</v>
      </c>
      <c r="H42">
        <v>251.3</v>
      </c>
      <c r="I42">
        <v>2.8</v>
      </c>
      <c r="L42">
        <v>14.4</v>
      </c>
      <c r="M42">
        <v>62.9</v>
      </c>
      <c r="N42" s="15">
        <f t="shared" si="0"/>
        <v>102</v>
      </c>
      <c r="O42" s="15">
        <f t="shared" si="1"/>
        <v>714</v>
      </c>
      <c r="P42" s="15">
        <f t="shared" si="2"/>
        <v>28021</v>
      </c>
    </row>
    <row r="43" spans="1:16" x14ac:dyDescent="0.4">
      <c r="A43" t="s">
        <v>433</v>
      </c>
      <c r="B43" t="s">
        <v>447</v>
      </c>
      <c r="C43" t="s">
        <v>448</v>
      </c>
      <c r="D43">
        <v>59</v>
      </c>
      <c r="E43">
        <v>99</v>
      </c>
      <c r="F43">
        <v>105</v>
      </c>
      <c r="G43">
        <v>249.9</v>
      </c>
      <c r="H43">
        <v>257.5</v>
      </c>
      <c r="I43">
        <v>2.8</v>
      </c>
      <c r="L43">
        <v>14.8</v>
      </c>
      <c r="M43">
        <v>62.9</v>
      </c>
      <c r="N43" s="15">
        <f t="shared" si="0"/>
        <v>102</v>
      </c>
      <c r="O43" s="15">
        <f t="shared" si="1"/>
        <v>714</v>
      </c>
      <c r="P43" s="15">
        <f t="shared" si="2"/>
        <v>28735</v>
      </c>
    </row>
    <row r="44" spans="1:16" x14ac:dyDescent="0.4">
      <c r="A44" t="s">
        <v>433</v>
      </c>
      <c r="B44" t="s">
        <v>447</v>
      </c>
      <c r="C44" t="s">
        <v>448</v>
      </c>
      <c r="D44">
        <v>60</v>
      </c>
      <c r="E44">
        <v>99</v>
      </c>
      <c r="F44">
        <v>105</v>
      </c>
      <c r="G44">
        <v>256</v>
      </c>
      <c r="H44">
        <v>263.7</v>
      </c>
      <c r="I44">
        <v>2.9</v>
      </c>
      <c r="L44">
        <v>15.2</v>
      </c>
      <c r="M44">
        <v>63</v>
      </c>
      <c r="N44" s="15">
        <f t="shared" si="0"/>
        <v>102</v>
      </c>
      <c r="O44" s="15">
        <f t="shared" si="1"/>
        <v>714</v>
      </c>
      <c r="P44" s="15">
        <f t="shared" si="2"/>
        <v>29449</v>
      </c>
    </row>
    <row r="45" spans="1:16" x14ac:dyDescent="0.4">
      <c r="A45" t="s">
        <v>433</v>
      </c>
      <c r="B45" t="s">
        <v>447</v>
      </c>
      <c r="C45" t="s">
        <v>448</v>
      </c>
      <c r="D45">
        <v>61</v>
      </c>
      <c r="E45">
        <v>99</v>
      </c>
      <c r="F45">
        <v>105</v>
      </c>
      <c r="G45">
        <v>261.89999999999998</v>
      </c>
      <c r="H45">
        <v>269.8</v>
      </c>
      <c r="I45">
        <v>3</v>
      </c>
      <c r="L45">
        <v>15.6</v>
      </c>
      <c r="M45">
        <v>63</v>
      </c>
      <c r="N45" s="15">
        <f t="shared" si="0"/>
        <v>102</v>
      </c>
      <c r="O45" s="15">
        <f t="shared" si="1"/>
        <v>714</v>
      </c>
      <c r="P45" s="15">
        <f t="shared" si="2"/>
        <v>30163</v>
      </c>
    </row>
    <row r="46" spans="1:16" x14ac:dyDescent="0.4">
      <c r="A46" t="s">
        <v>433</v>
      </c>
      <c r="B46" t="s">
        <v>447</v>
      </c>
      <c r="C46" t="s">
        <v>448</v>
      </c>
      <c r="D46">
        <v>62</v>
      </c>
      <c r="E46">
        <v>99</v>
      </c>
      <c r="F46">
        <v>105</v>
      </c>
      <c r="G46">
        <v>267.89999999999998</v>
      </c>
      <c r="H46">
        <v>276</v>
      </c>
      <c r="I46">
        <v>3.1</v>
      </c>
      <c r="L46">
        <v>15.9</v>
      </c>
      <c r="M46">
        <v>63</v>
      </c>
      <c r="N46" s="15">
        <f t="shared" si="0"/>
        <v>102</v>
      </c>
      <c r="O46" s="15">
        <f t="shared" si="1"/>
        <v>714</v>
      </c>
      <c r="P46" s="15">
        <f t="shared" si="2"/>
        <v>30877</v>
      </c>
    </row>
    <row r="47" spans="1:16" x14ac:dyDescent="0.4">
      <c r="A47" t="s">
        <v>433</v>
      </c>
      <c r="B47" t="s">
        <v>447</v>
      </c>
      <c r="C47" t="s">
        <v>448</v>
      </c>
      <c r="D47">
        <v>63</v>
      </c>
      <c r="E47">
        <v>99</v>
      </c>
      <c r="F47">
        <v>105</v>
      </c>
      <c r="G47">
        <v>273.89999999999998</v>
      </c>
      <c r="H47">
        <v>282.10000000000002</v>
      </c>
      <c r="I47">
        <v>3.2</v>
      </c>
      <c r="L47">
        <v>16.3</v>
      </c>
      <c r="M47">
        <v>63.1</v>
      </c>
      <c r="N47" s="15">
        <f t="shared" si="0"/>
        <v>102</v>
      </c>
      <c r="O47" s="15">
        <f t="shared" si="1"/>
        <v>714</v>
      </c>
      <c r="P47" s="15">
        <f t="shared" si="2"/>
        <v>31591</v>
      </c>
    </row>
    <row r="48" spans="1:16" x14ac:dyDescent="0.4">
      <c r="A48" t="s">
        <v>433</v>
      </c>
      <c r="B48" t="s">
        <v>447</v>
      </c>
      <c r="C48" t="s">
        <v>448</v>
      </c>
      <c r="D48">
        <v>64</v>
      </c>
      <c r="E48">
        <v>99</v>
      </c>
      <c r="F48">
        <v>105</v>
      </c>
      <c r="G48">
        <v>279.8</v>
      </c>
      <c r="H48">
        <v>288.10000000000002</v>
      </c>
      <c r="I48">
        <v>3.3</v>
      </c>
      <c r="L48">
        <v>16.7</v>
      </c>
      <c r="M48">
        <v>63.1</v>
      </c>
      <c r="N48" s="15">
        <f t="shared" si="0"/>
        <v>102</v>
      </c>
      <c r="O48" s="15">
        <f t="shared" si="1"/>
        <v>714</v>
      </c>
      <c r="P48" s="15">
        <f t="shared" si="2"/>
        <v>32305</v>
      </c>
    </row>
    <row r="49" spans="1:16" x14ac:dyDescent="0.4">
      <c r="A49" t="s">
        <v>433</v>
      </c>
      <c r="B49" t="s">
        <v>447</v>
      </c>
      <c r="C49" t="s">
        <v>448</v>
      </c>
      <c r="D49">
        <v>65</v>
      </c>
      <c r="E49">
        <v>99</v>
      </c>
      <c r="F49">
        <v>105</v>
      </c>
      <c r="G49">
        <v>285.7</v>
      </c>
      <c r="H49">
        <v>294.2</v>
      </c>
      <c r="I49">
        <v>3.4</v>
      </c>
      <c r="L49">
        <v>17</v>
      </c>
      <c r="M49">
        <v>63.2</v>
      </c>
      <c r="N49" s="15">
        <f t="shared" si="0"/>
        <v>102</v>
      </c>
      <c r="O49" s="15">
        <f t="shared" si="1"/>
        <v>714</v>
      </c>
      <c r="P49" s="15">
        <f t="shared" si="2"/>
        <v>33019</v>
      </c>
    </row>
    <row r="50" spans="1:16" x14ac:dyDescent="0.4">
      <c r="A50" t="s">
        <v>433</v>
      </c>
      <c r="B50" t="s">
        <v>447</v>
      </c>
      <c r="C50" t="s">
        <v>448</v>
      </c>
      <c r="D50">
        <v>66</v>
      </c>
      <c r="E50">
        <v>99</v>
      </c>
      <c r="F50">
        <v>105</v>
      </c>
      <c r="G50">
        <v>291.5</v>
      </c>
      <c r="H50">
        <v>300.2</v>
      </c>
      <c r="I50">
        <v>3.5</v>
      </c>
      <c r="L50">
        <v>17.399999999999999</v>
      </c>
      <c r="M50">
        <v>63.2</v>
      </c>
      <c r="N50" s="15">
        <f t="shared" si="0"/>
        <v>102</v>
      </c>
      <c r="O50" s="15">
        <f t="shared" si="1"/>
        <v>714</v>
      </c>
      <c r="P50" s="15">
        <f t="shared" si="2"/>
        <v>33733</v>
      </c>
    </row>
    <row r="51" spans="1:16" x14ac:dyDescent="0.4">
      <c r="A51" t="s">
        <v>433</v>
      </c>
      <c r="B51" t="s">
        <v>447</v>
      </c>
      <c r="C51" t="s">
        <v>448</v>
      </c>
      <c r="D51">
        <v>67</v>
      </c>
      <c r="E51">
        <v>99</v>
      </c>
      <c r="F51">
        <v>105</v>
      </c>
      <c r="G51">
        <v>297.3</v>
      </c>
      <c r="H51">
        <v>306.2</v>
      </c>
      <c r="I51">
        <v>3.6</v>
      </c>
      <c r="L51">
        <v>17.7</v>
      </c>
      <c r="M51">
        <v>63.2</v>
      </c>
      <c r="N51" s="15">
        <f t="shared" si="0"/>
        <v>102</v>
      </c>
      <c r="O51" s="15">
        <f t="shared" si="1"/>
        <v>714</v>
      </c>
      <c r="P51" s="15">
        <f t="shared" si="2"/>
        <v>34447</v>
      </c>
    </row>
    <row r="52" spans="1:16" x14ac:dyDescent="0.4">
      <c r="A52" t="s">
        <v>433</v>
      </c>
      <c r="B52" t="s">
        <v>447</v>
      </c>
      <c r="C52" t="s">
        <v>448</v>
      </c>
      <c r="D52">
        <v>68</v>
      </c>
      <c r="E52">
        <v>99</v>
      </c>
      <c r="F52">
        <v>105</v>
      </c>
      <c r="G52">
        <v>303.10000000000002</v>
      </c>
      <c r="H52">
        <v>312.10000000000002</v>
      </c>
      <c r="I52">
        <v>3.7</v>
      </c>
      <c r="L52">
        <v>18.100000000000001</v>
      </c>
      <c r="M52">
        <v>63.3</v>
      </c>
      <c r="N52" s="15">
        <f t="shared" si="0"/>
        <v>102</v>
      </c>
      <c r="O52" s="15">
        <f t="shared" si="1"/>
        <v>714</v>
      </c>
      <c r="P52" s="15">
        <f t="shared" si="2"/>
        <v>35161</v>
      </c>
    </row>
    <row r="53" spans="1:16" x14ac:dyDescent="0.4">
      <c r="A53" t="s">
        <v>433</v>
      </c>
      <c r="B53" t="s">
        <v>447</v>
      </c>
      <c r="C53" t="s">
        <v>448</v>
      </c>
      <c r="D53">
        <v>69</v>
      </c>
      <c r="E53">
        <v>99</v>
      </c>
      <c r="F53">
        <v>105</v>
      </c>
      <c r="G53">
        <v>308.89999999999998</v>
      </c>
      <c r="H53">
        <v>318.10000000000002</v>
      </c>
      <c r="I53">
        <v>3.8</v>
      </c>
      <c r="L53">
        <v>18.5</v>
      </c>
      <c r="M53">
        <v>63.3</v>
      </c>
      <c r="N53" s="15">
        <f t="shared" si="0"/>
        <v>102</v>
      </c>
      <c r="O53" s="15">
        <f t="shared" si="1"/>
        <v>714</v>
      </c>
      <c r="P53" s="15">
        <f t="shared" si="2"/>
        <v>35875</v>
      </c>
    </row>
    <row r="54" spans="1:16" x14ac:dyDescent="0.4">
      <c r="A54" t="s">
        <v>433</v>
      </c>
      <c r="B54" t="s">
        <v>447</v>
      </c>
      <c r="C54" t="s">
        <v>448</v>
      </c>
      <c r="D54">
        <v>70</v>
      </c>
      <c r="E54">
        <v>99</v>
      </c>
      <c r="F54">
        <v>105</v>
      </c>
      <c r="G54">
        <v>314.60000000000002</v>
      </c>
      <c r="H54">
        <v>324</v>
      </c>
      <c r="I54">
        <v>3.9</v>
      </c>
      <c r="L54">
        <v>18.8</v>
      </c>
      <c r="M54">
        <v>63.3</v>
      </c>
      <c r="N54" s="15">
        <f t="shared" si="0"/>
        <v>102</v>
      </c>
      <c r="O54" s="15">
        <f t="shared" si="1"/>
        <v>714</v>
      </c>
      <c r="P54" s="15">
        <f t="shared" si="2"/>
        <v>36589</v>
      </c>
    </row>
    <row r="55" spans="1:16" x14ac:dyDescent="0.4">
      <c r="A55" t="s">
        <v>433</v>
      </c>
      <c r="B55" t="s">
        <v>447</v>
      </c>
      <c r="C55" t="s">
        <v>448</v>
      </c>
      <c r="D55">
        <v>71</v>
      </c>
      <c r="E55">
        <v>99</v>
      </c>
      <c r="F55">
        <v>105</v>
      </c>
      <c r="G55">
        <v>320.3</v>
      </c>
      <c r="H55">
        <v>329.8</v>
      </c>
      <c r="I55">
        <v>4</v>
      </c>
      <c r="L55">
        <v>19.2</v>
      </c>
      <c r="M55">
        <v>63.3</v>
      </c>
      <c r="N55" s="15">
        <f t="shared" si="0"/>
        <v>102</v>
      </c>
      <c r="O55" s="15">
        <f t="shared" si="1"/>
        <v>714</v>
      </c>
      <c r="P55" s="15">
        <f t="shared" si="2"/>
        <v>37303</v>
      </c>
    </row>
    <row r="56" spans="1:16" x14ac:dyDescent="0.4">
      <c r="A56" t="s">
        <v>433</v>
      </c>
      <c r="B56" t="s">
        <v>447</v>
      </c>
      <c r="C56" t="s">
        <v>448</v>
      </c>
      <c r="D56">
        <v>72</v>
      </c>
      <c r="E56">
        <v>99</v>
      </c>
      <c r="F56">
        <v>105</v>
      </c>
      <c r="G56">
        <v>325.89999999999998</v>
      </c>
      <c r="H56">
        <v>335.7</v>
      </c>
      <c r="I56">
        <v>4</v>
      </c>
      <c r="L56">
        <v>19.5</v>
      </c>
      <c r="M56">
        <v>63.4</v>
      </c>
      <c r="N56" s="15">
        <f t="shared" si="0"/>
        <v>102</v>
      </c>
      <c r="O56" s="15">
        <f t="shared" si="1"/>
        <v>714</v>
      </c>
      <c r="P56" s="15">
        <f t="shared" si="2"/>
        <v>38017</v>
      </c>
    </row>
    <row r="57" spans="1:16" x14ac:dyDescent="0.4">
      <c r="A57" t="s">
        <v>433</v>
      </c>
      <c r="B57" t="s">
        <v>447</v>
      </c>
      <c r="C57" t="s">
        <v>448</v>
      </c>
      <c r="D57">
        <v>73</v>
      </c>
      <c r="E57">
        <v>99</v>
      </c>
      <c r="F57">
        <v>105</v>
      </c>
      <c r="G57">
        <v>331.6</v>
      </c>
      <c r="H57">
        <v>341.5</v>
      </c>
      <c r="I57">
        <v>4.0999999999999996</v>
      </c>
      <c r="L57">
        <v>19.899999999999999</v>
      </c>
      <c r="M57">
        <v>63.4</v>
      </c>
      <c r="N57" s="15">
        <f t="shared" si="0"/>
        <v>102</v>
      </c>
      <c r="O57" s="15">
        <f t="shared" si="1"/>
        <v>714</v>
      </c>
      <c r="P57" s="15">
        <f t="shared" si="2"/>
        <v>38731</v>
      </c>
    </row>
    <row r="58" spans="1:16" x14ac:dyDescent="0.4">
      <c r="A58" t="s">
        <v>433</v>
      </c>
      <c r="B58" t="s">
        <v>447</v>
      </c>
      <c r="C58" t="s">
        <v>448</v>
      </c>
      <c r="D58">
        <v>74</v>
      </c>
      <c r="E58">
        <v>99</v>
      </c>
      <c r="F58">
        <v>105</v>
      </c>
      <c r="G58">
        <v>337.2</v>
      </c>
      <c r="H58">
        <v>347.3</v>
      </c>
      <c r="I58">
        <v>4.2</v>
      </c>
      <c r="L58">
        <v>20.2</v>
      </c>
      <c r="M58">
        <v>63.4</v>
      </c>
      <c r="N58" s="15">
        <f t="shared" si="0"/>
        <v>102</v>
      </c>
      <c r="O58" s="15">
        <f t="shared" si="1"/>
        <v>714</v>
      </c>
      <c r="P58" s="15">
        <f t="shared" si="2"/>
        <v>39445</v>
      </c>
    </row>
    <row r="59" spans="1:16" x14ac:dyDescent="0.4">
      <c r="A59" t="s">
        <v>433</v>
      </c>
      <c r="B59" t="s">
        <v>447</v>
      </c>
      <c r="C59" t="s">
        <v>448</v>
      </c>
      <c r="D59">
        <v>75</v>
      </c>
      <c r="E59">
        <v>99</v>
      </c>
      <c r="F59">
        <v>105</v>
      </c>
      <c r="G59">
        <v>342.7</v>
      </c>
      <c r="H59">
        <v>353</v>
      </c>
      <c r="I59">
        <v>4.3</v>
      </c>
      <c r="L59">
        <v>20.6</v>
      </c>
      <c r="M59">
        <v>63.4</v>
      </c>
      <c r="N59" s="15">
        <f t="shared" si="0"/>
        <v>102</v>
      </c>
      <c r="O59" s="15">
        <f t="shared" si="1"/>
        <v>714</v>
      </c>
      <c r="P59" s="15">
        <f t="shared" si="2"/>
        <v>40159</v>
      </c>
    </row>
    <row r="60" spans="1:16" x14ac:dyDescent="0.4">
      <c r="A60" t="s">
        <v>433</v>
      </c>
      <c r="B60" t="s">
        <v>447</v>
      </c>
      <c r="C60" t="s">
        <v>448</v>
      </c>
      <c r="D60">
        <v>76</v>
      </c>
      <c r="E60">
        <v>99</v>
      </c>
      <c r="F60">
        <v>105</v>
      </c>
      <c r="G60">
        <v>348.3</v>
      </c>
      <c r="H60">
        <v>358.8</v>
      </c>
      <c r="I60">
        <v>4.3</v>
      </c>
      <c r="L60">
        <v>20.9</v>
      </c>
      <c r="M60">
        <v>63.5</v>
      </c>
      <c r="N60" s="15">
        <f t="shared" si="0"/>
        <v>102</v>
      </c>
      <c r="O60" s="15">
        <f t="shared" si="1"/>
        <v>714</v>
      </c>
      <c r="P60" s="15">
        <f t="shared" si="2"/>
        <v>40873</v>
      </c>
    </row>
    <row r="61" spans="1:16" x14ac:dyDescent="0.4">
      <c r="A61" t="s">
        <v>433</v>
      </c>
      <c r="B61" t="s">
        <v>447</v>
      </c>
      <c r="C61" t="s">
        <v>448</v>
      </c>
      <c r="D61">
        <v>77</v>
      </c>
      <c r="E61">
        <v>99</v>
      </c>
      <c r="F61">
        <v>105</v>
      </c>
      <c r="G61">
        <v>353.8</v>
      </c>
      <c r="H61">
        <v>364.5</v>
      </c>
      <c r="I61">
        <v>4.4000000000000004</v>
      </c>
      <c r="L61">
        <v>21.2</v>
      </c>
      <c r="M61">
        <v>63.5</v>
      </c>
      <c r="N61" s="15">
        <f t="shared" si="0"/>
        <v>102</v>
      </c>
      <c r="O61" s="15">
        <f t="shared" si="1"/>
        <v>714</v>
      </c>
      <c r="P61" s="15">
        <f t="shared" si="2"/>
        <v>41587</v>
      </c>
    </row>
    <row r="62" spans="1:16" x14ac:dyDescent="0.4">
      <c r="A62" t="s">
        <v>433</v>
      </c>
      <c r="B62" t="s">
        <v>447</v>
      </c>
      <c r="C62" t="s">
        <v>448</v>
      </c>
      <c r="D62">
        <v>78</v>
      </c>
      <c r="E62">
        <v>99</v>
      </c>
      <c r="F62">
        <v>105</v>
      </c>
      <c r="G62">
        <v>359.3</v>
      </c>
      <c r="H62">
        <v>370.2</v>
      </c>
      <c r="I62">
        <v>4.5999999999999996</v>
      </c>
      <c r="L62">
        <v>21.6</v>
      </c>
      <c r="M62">
        <v>63.5</v>
      </c>
      <c r="N62" s="15">
        <f t="shared" si="0"/>
        <v>102</v>
      </c>
      <c r="O62" s="15">
        <f t="shared" si="1"/>
        <v>714</v>
      </c>
      <c r="P62" s="15">
        <f t="shared" si="2"/>
        <v>42301</v>
      </c>
    </row>
    <row r="63" spans="1:16" x14ac:dyDescent="0.4">
      <c r="A63" t="s">
        <v>433</v>
      </c>
      <c r="B63" t="s">
        <v>447</v>
      </c>
      <c r="C63" t="s">
        <v>448</v>
      </c>
      <c r="D63">
        <v>79</v>
      </c>
      <c r="E63">
        <v>99</v>
      </c>
      <c r="F63">
        <v>105</v>
      </c>
      <c r="G63">
        <v>364.7</v>
      </c>
      <c r="H63">
        <v>375.8</v>
      </c>
      <c r="I63">
        <v>4.5999999999999996</v>
      </c>
      <c r="L63">
        <v>22.2</v>
      </c>
      <c r="M63">
        <v>63.5</v>
      </c>
      <c r="N63" s="15">
        <f t="shared" si="0"/>
        <v>102</v>
      </c>
      <c r="O63" s="15">
        <f t="shared" si="1"/>
        <v>714</v>
      </c>
      <c r="P63" s="15">
        <f t="shared" si="2"/>
        <v>43015</v>
      </c>
    </row>
    <row r="64" spans="1:16" x14ac:dyDescent="0.4">
      <c r="A64" t="s">
        <v>433</v>
      </c>
      <c r="B64" t="s">
        <v>447</v>
      </c>
      <c r="C64" t="s">
        <v>448</v>
      </c>
      <c r="D64">
        <v>80</v>
      </c>
      <c r="E64">
        <v>99</v>
      </c>
      <c r="F64">
        <v>105</v>
      </c>
      <c r="G64">
        <v>370.1</v>
      </c>
      <c r="H64">
        <v>381.4</v>
      </c>
      <c r="I64">
        <v>4.7</v>
      </c>
      <c r="L64">
        <v>22.6</v>
      </c>
      <c r="M64">
        <v>63.5</v>
      </c>
      <c r="N64" s="15">
        <f t="shared" si="0"/>
        <v>102</v>
      </c>
      <c r="O64" s="15">
        <f t="shared" si="1"/>
        <v>714</v>
      </c>
      <c r="P64" s="15">
        <f t="shared" si="2"/>
        <v>43729</v>
      </c>
    </row>
    <row r="65" spans="1:16" x14ac:dyDescent="0.4">
      <c r="A65" t="s">
        <v>433</v>
      </c>
      <c r="B65" t="s">
        <v>447</v>
      </c>
      <c r="C65" t="s">
        <v>448</v>
      </c>
      <c r="D65">
        <v>81</v>
      </c>
      <c r="E65">
        <v>99</v>
      </c>
      <c r="F65">
        <v>105</v>
      </c>
      <c r="G65">
        <v>375.5</v>
      </c>
      <c r="H65">
        <v>387</v>
      </c>
      <c r="I65">
        <v>4.9000000000000004</v>
      </c>
      <c r="L65">
        <v>22.9</v>
      </c>
      <c r="M65">
        <v>63.5</v>
      </c>
      <c r="N65" s="15">
        <f t="shared" si="0"/>
        <v>102</v>
      </c>
      <c r="O65" s="15">
        <f t="shared" si="1"/>
        <v>714</v>
      </c>
      <c r="P65" s="15">
        <f t="shared" si="2"/>
        <v>44443</v>
      </c>
    </row>
    <row r="66" spans="1:16" x14ac:dyDescent="0.4">
      <c r="A66" t="s">
        <v>433</v>
      </c>
      <c r="B66" t="s">
        <v>447</v>
      </c>
      <c r="C66" t="s">
        <v>448</v>
      </c>
      <c r="D66">
        <v>82</v>
      </c>
      <c r="E66">
        <v>99</v>
      </c>
      <c r="F66">
        <v>105</v>
      </c>
      <c r="G66">
        <v>380.8</v>
      </c>
      <c r="H66">
        <v>392.6</v>
      </c>
      <c r="I66">
        <v>5</v>
      </c>
      <c r="L66">
        <v>23.2</v>
      </c>
      <c r="M66">
        <v>63.6</v>
      </c>
      <c r="N66" s="15">
        <f t="shared" si="0"/>
        <v>102</v>
      </c>
      <c r="O66" s="15">
        <f t="shared" si="1"/>
        <v>714</v>
      </c>
      <c r="P66" s="15">
        <f t="shared" si="2"/>
        <v>45157</v>
      </c>
    </row>
    <row r="67" spans="1:16" x14ac:dyDescent="0.4">
      <c r="A67" t="s">
        <v>433</v>
      </c>
      <c r="B67" t="s">
        <v>447</v>
      </c>
      <c r="C67" t="s">
        <v>448</v>
      </c>
      <c r="D67">
        <v>83</v>
      </c>
      <c r="E67">
        <v>99</v>
      </c>
      <c r="F67">
        <v>105</v>
      </c>
      <c r="G67">
        <v>386.1</v>
      </c>
      <c r="H67">
        <v>398.1</v>
      </c>
      <c r="I67">
        <v>5.2</v>
      </c>
      <c r="L67">
        <v>23.6</v>
      </c>
      <c r="M67">
        <v>63.6</v>
      </c>
      <c r="N67" s="15">
        <f t="shared" ref="N67:N84" si="3">(F67-E67)/2+E67</f>
        <v>102</v>
      </c>
      <c r="O67" s="15">
        <f t="shared" ref="O67:O84" si="4">N67*7</f>
        <v>714</v>
      </c>
      <c r="P67" s="15">
        <f t="shared" si="2"/>
        <v>45871</v>
      </c>
    </row>
    <row r="68" spans="1:16" x14ac:dyDescent="0.4">
      <c r="A68" t="s">
        <v>433</v>
      </c>
      <c r="B68" t="s">
        <v>447</v>
      </c>
      <c r="C68" t="s">
        <v>448</v>
      </c>
      <c r="D68">
        <v>84</v>
      </c>
      <c r="E68">
        <v>99</v>
      </c>
      <c r="F68">
        <v>105</v>
      </c>
      <c r="G68">
        <v>391.4</v>
      </c>
      <c r="H68">
        <v>403.6</v>
      </c>
      <c r="I68">
        <v>5.3</v>
      </c>
      <c r="L68">
        <v>23.9</v>
      </c>
      <c r="M68">
        <v>63.6</v>
      </c>
      <c r="N68" s="15">
        <f t="shared" si="3"/>
        <v>102</v>
      </c>
      <c r="O68" s="15">
        <f t="shared" si="4"/>
        <v>714</v>
      </c>
      <c r="P68" s="15">
        <f t="shared" ref="P68:P84" si="5">P67+O68</f>
        <v>46585</v>
      </c>
    </row>
    <row r="69" spans="1:16" x14ac:dyDescent="0.4">
      <c r="A69" t="s">
        <v>433</v>
      </c>
      <c r="B69" t="s">
        <v>447</v>
      </c>
      <c r="C69" t="s">
        <v>448</v>
      </c>
      <c r="D69">
        <v>85</v>
      </c>
      <c r="E69">
        <v>99</v>
      </c>
      <c r="F69">
        <v>105</v>
      </c>
      <c r="G69">
        <v>396.6</v>
      </c>
      <c r="H69">
        <v>409</v>
      </c>
      <c r="I69">
        <v>5.5</v>
      </c>
      <c r="L69">
        <v>24.2</v>
      </c>
      <c r="M69">
        <v>63.6</v>
      </c>
      <c r="N69" s="15">
        <f t="shared" si="3"/>
        <v>102</v>
      </c>
      <c r="O69" s="15">
        <f t="shared" si="4"/>
        <v>714</v>
      </c>
      <c r="P69" s="15">
        <f t="shared" si="5"/>
        <v>47299</v>
      </c>
    </row>
    <row r="70" spans="1:16" x14ac:dyDescent="0.4">
      <c r="A70" t="s">
        <v>433</v>
      </c>
      <c r="B70" t="s">
        <v>447</v>
      </c>
      <c r="C70" t="s">
        <v>448</v>
      </c>
      <c r="D70">
        <v>86</v>
      </c>
      <c r="E70">
        <v>99</v>
      </c>
      <c r="F70">
        <v>105</v>
      </c>
      <c r="G70">
        <v>401.8</v>
      </c>
      <c r="H70">
        <v>414.4</v>
      </c>
      <c r="I70">
        <v>5.6</v>
      </c>
      <c r="L70">
        <v>24.5</v>
      </c>
      <c r="M70">
        <v>63.6</v>
      </c>
      <c r="N70" s="15">
        <f t="shared" si="3"/>
        <v>102</v>
      </c>
      <c r="O70" s="15">
        <f t="shared" si="4"/>
        <v>714</v>
      </c>
      <c r="P70" s="15">
        <f t="shared" si="5"/>
        <v>48013</v>
      </c>
    </row>
    <row r="71" spans="1:16" x14ac:dyDescent="0.4">
      <c r="A71" t="s">
        <v>433</v>
      </c>
      <c r="B71" t="s">
        <v>447</v>
      </c>
      <c r="C71" t="s">
        <v>448</v>
      </c>
      <c r="D71">
        <v>87</v>
      </c>
      <c r="E71">
        <v>99</v>
      </c>
      <c r="F71">
        <v>105</v>
      </c>
      <c r="G71">
        <v>406.9</v>
      </c>
      <c r="H71">
        <v>419.8</v>
      </c>
      <c r="I71">
        <v>5.8</v>
      </c>
      <c r="L71">
        <v>24.8</v>
      </c>
      <c r="M71">
        <v>63.6</v>
      </c>
      <c r="N71" s="15">
        <f t="shared" si="3"/>
        <v>102</v>
      </c>
      <c r="O71" s="15">
        <f t="shared" si="4"/>
        <v>714</v>
      </c>
      <c r="P71" s="15">
        <f t="shared" si="5"/>
        <v>48727</v>
      </c>
    </row>
    <row r="72" spans="1:16" x14ac:dyDescent="0.4">
      <c r="A72" t="s">
        <v>433</v>
      </c>
      <c r="B72" t="s">
        <v>447</v>
      </c>
      <c r="C72" t="s">
        <v>448</v>
      </c>
      <c r="D72">
        <v>88</v>
      </c>
      <c r="E72">
        <v>99</v>
      </c>
      <c r="F72">
        <v>105</v>
      </c>
      <c r="G72">
        <v>412.1</v>
      </c>
      <c r="H72">
        <v>425.1</v>
      </c>
      <c r="I72">
        <v>6</v>
      </c>
      <c r="L72">
        <v>25.1</v>
      </c>
      <c r="M72">
        <v>63.6</v>
      </c>
      <c r="N72" s="15">
        <f t="shared" si="3"/>
        <v>102</v>
      </c>
      <c r="O72" s="15">
        <f t="shared" si="4"/>
        <v>714</v>
      </c>
      <c r="P72" s="15">
        <f t="shared" si="5"/>
        <v>49441</v>
      </c>
    </row>
    <row r="73" spans="1:16" x14ac:dyDescent="0.4">
      <c r="A73" t="s">
        <v>433</v>
      </c>
      <c r="B73" t="s">
        <v>447</v>
      </c>
      <c r="C73" t="s">
        <v>448</v>
      </c>
      <c r="D73">
        <v>89</v>
      </c>
      <c r="E73">
        <v>99</v>
      </c>
      <c r="F73">
        <v>105</v>
      </c>
      <c r="G73">
        <v>417.1</v>
      </c>
      <c r="H73">
        <v>430.4</v>
      </c>
      <c r="I73">
        <v>6.1</v>
      </c>
      <c r="L73">
        <v>25.4</v>
      </c>
      <c r="M73">
        <v>63.7</v>
      </c>
      <c r="N73" s="15">
        <f t="shared" si="3"/>
        <v>102</v>
      </c>
      <c r="O73" s="15">
        <f t="shared" si="4"/>
        <v>714</v>
      </c>
      <c r="P73" s="15">
        <f t="shared" si="5"/>
        <v>50155</v>
      </c>
    </row>
    <row r="74" spans="1:16" x14ac:dyDescent="0.4">
      <c r="A74" t="s">
        <v>433</v>
      </c>
      <c r="B74" t="s">
        <v>447</v>
      </c>
      <c r="C74" t="s">
        <v>448</v>
      </c>
      <c r="D74">
        <v>90</v>
      </c>
      <c r="E74">
        <v>99</v>
      </c>
      <c r="F74">
        <v>105</v>
      </c>
      <c r="G74">
        <v>422.2</v>
      </c>
      <c r="H74">
        <v>435.7</v>
      </c>
      <c r="I74">
        <v>6.3</v>
      </c>
      <c r="L74">
        <v>25.7</v>
      </c>
      <c r="M74">
        <v>63.7</v>
      </c>
      <c r="N74" s="15">
        <f t="shared" si="3"/>
        <v>102</v>
      </c>
      <c r="O74" s="15">
        <f t="shared" si="4"/>
        <v>714</v>
      </c>
      <c r="P74" s="15">
        <f t="shared" si="5"/>
        <v>50869</v>
      </c>
    </row>
    <row r="75" spans="1:16" x14ac:dyDescent="0.4">
      <c r="A75" t="s">
        <v>433</v>
      </c>
      <c r="B75" t="s">
        <v>447</v>
      </c>
      <c r="C75" t="s">
        <v>448</v>
      </c>
      <c r="D75">
        <v>91</v>
      </c>
      <c r="E75">
        <v>99</v>
      </c>
      <c r="F75">
        <v>105</v>
      </c>
      <c r="G75">
        <v>427.2</v>
      </c>
      <c r="H75">
        <v>440.9</v>
      </c>
      <c r="I75">
        <v>6.5</v>
      </c>
      <c r="L75">
        <v>26</v>
      </c>
      <c r="M75">
        <v>63.7</v>
      </c>
      <c r="N75" s="15">
        <f t="shared" si="3"/>
        <v>102</v>
      </c>
      <c r="O75" s="15">
        <f t="shared" si="4"/>
        <v>714</v>
      </c>
      <c r="P75" s="15">
        <f t="shared" si="5"/>
        <v>51583</v>
      </c>
    </row>
    <row r="76" spans="1:16" x14ac:dyDescent="0.4">
      <c r="A76" t="s">
        <v>433</v>
      </c>
      <c r="B76" t="s">
        <v>447</v>
      </c>
      <c r="C76" t="s">
        <v>448</v>
      </c>
      <c r="D76">
        <v>92</v>
      </c>
      <c r="E76">
        <v>99</v>
      </c>
      <c r="F76">
        <v>105</v>
      </c>
      <c r="G76">
        <v>432.2</v>
      </c>
      <c r="H76">
        <v>446.1</v>
      </c>
      <c r="I76">
        <v>6.7</v>
      </c>
      <c r="L76">
        <v>26.3</v>
      </c>
      <c r="M76">
        <v>63.7</v>
      </c>
      <c r="N76" s="15">
        <f t="shared" si="3"/>
        <v>102</v>
      </c>
      <c r="O76" s="15">
        <f t="shared" si="4"/>
        <v>714</v>
      </c>
      <c r="P76" s="15">
        <f t="shared" si="5"/>
        <v>52297</v>
      </c>
    </row>
    <row r="77" spans="1:16" x14ac:dyDescent="0.4">
      <c r="A77" t="s">
        <v>433</v>
      </c>
      <c r="B77" t="s">
        <v>447</v>
      </c>
      <c r="C77" t="s">
        <v>448</v>
      </c>
      <c r="D77">
        <v>93</v>
      </c>
      <c r="E77">
        <v>99</v>
      </c>
      <c r="F77">
        <v>105</v>
      </c>
      <c r="G77">
        <v>437.1</v>
      </c>
      <c r="H77">
        <v>451.3</v>
      </c>
      <c r="I77">
        <v>6.8</v>
      </c>
      <c r="L77">
        <v>26.6</v>
      </c>
      <c r="M77">
        <v>63.7</v>
      </c>
      <c r="N77" s="15">
        <f t="shared" si="3"/>
        <v>102</v>
      </c>
      <c r="O77" s="15">
        <f t="shared" si="4"/>
        <v>714</v>
      </c>
      <c r="P77" s="15">
        <f t="shared" si="5"/>
        <v>53011</v>
      </c>
    </row>
    <row r="78" spans="1:16" x14ac:dyDescent="0.4">
      <c r="A78" t="s">
        <v>433</v>
      </c>
      <c r="B78" t="s">
        <v>447</v>
      </c>
      <c r="C78" t="s">
        <v>448</v>
      </c>
      <c r="D78">
        <v>94</v>
      </c>
      <c r="E78">
        <v>99</v>
      </c>
      <c r="F78">
        <v>105</v>
      </c>
      <c r="G78">
        <v>442</v>
      </c>
      <c r="H78">
        <v>456.4</v>
      </c>
      <c r="I78">
        <v>7</v>
      </c>
      <c r="L78">
        <v>26.9</v>
      </c>
      <c r="M78">
        <v>63.7</v>
      </c>
      <c r="N78" s="15">
        <f t="shared" si="3"/>
        <v>102</v>
      </c>
      <c r="O78" s="15">
        <f t="shared" si="4"/>
        <v>714</v>
      </c>
      <c r="P78" s="15">
        <f t="shared" si="5"/>
        <v>53725</v>
      </c>
    </row>
    <row r="79" spans="1:16" x14ac:dyDescent="0.4">
      <c r="A79" t="s">
        <v>433</v>
      </c>
      <c r="B79" t="s">
        <v>447</v>
      </c>
      <c r="C79" t="s">
        <v>448</v>
      </c>
      <c r="D79">
        <v>95</v>
      </c>
      <c r="E79">
        <v>99</v>
      </c>
      <c r="F79">
        <v>105</v>
      </c>
      <c r="G79">
        <v>446.9</v>
      </c>
      <c r="H79">
        <v>461.5</v>
      </c>
      <c r="I79">
        <v>7.2</v>
      </c>
      <c r="L79">
        <v>27.2</v>
      </c>
      <c r="M79">
        <v>63.7</v>
      </c>
      <c r="N79" s="15">
        <f t="shared" si="3"/>
        <v>102</v>
      </c>
      <c r="O79" s="15">
        <f t="shared" si="4"/>
        <v>714</v>
      </c>
      <c r="P79" s="15">
        <f t="shared" si="5"/>
        <v>54439</v>
      </c>
    </row>
    <row r="80" spans="1:16" x14ac:dyDescent="0.4">
      <c r="A80" t="s">
        <v>433</v>
      </c>
      <c r="B80" t="s">
        <v>447</v>
      </c>
      <c r="C80" t="s">
        <v>448</v>
      </c>
      <c r="D80">
        <v>96</v>
      </c>
      <c r="E80">
        <v>99</v>
      </c>
      <c r="F80">
        <v>105</v>
      </c>
      <c r="G80">
        <v>451.8</v>
      </c>
      <c r="H80">
        <v>466.6</v>
      </c>
      <c r="I80">
        <v>7.4</v>
      </c>
      <c r="L80">
        <v>27.5</v>
      </c>
      <c r="M80">
        <v>63.7</v>
      </c>
      <c r="N80" s="15">
        <f t="shared" si="3"/>
        <v>102</v>
      </c>
      <c r="O80" s="15">
        <f t="shared" si="4"/>
        <v>714</v>
      </c>
      <c r="P80" s="15">
        <f t="shared" si="5"/>
        <v>55153</v>
      </c>
    </row>
    <row r="81" spans="1:16" x14ac:dyDescent="0.4">
      <c r="A81" t="s">
        <v>433</v>
      </c>
      <c r="B81" t="s">
        <v>447</v>
      </c>
      <c r="C81" t="s">
        <v>448</v>
      </c>
      <c r="D81">
        <v>97</v>
      </c>
      <c r="E81">
        <v>99</v>
      </c>
      <c r="F81">
        <v>105</v>
      </c>
      <c r="G81">
        <v>456.6</v>
      </c>
      <c r="H81">
        <v>471.6</v>
      </c>
      <c r="I81">
        <v>7.6</v>
      </c>
      <c r="L81">
        <v>27.8</v>
      </c>
      <c r="M81">
        <v>63.7</v>
      </c>
      <c r="N81" s="15">
        <f t="shared" si="3"/>
        <v>102</v>
      </c>
      <c r="O81" s="15">
        <f t="shared" si="4"/>
        <v>714</v>
      </c>
      <c r="P81" s="15">
        <f t="shared" si="5"/>
        <v>55867</v>
      </c>
    </row>
    <row r="82" spans="1:16" x14ac:dyDescent="0.4">
      <c r="A82" t="s">
        <v>433</v>
      </c>
      <c r="B82" t="s">
        <v>447</v>
      </c>
      <c r="C82" t="s">
        <v>448</v>
      </c>
      <c r="D82">
        <v>98</v>
      </c>
      <c r="E82">
        <v>99</v>
      </c>
      <c r="F82">
        <v>105</v>
      </c>
      <c r="G82">
        <v>461.3</v>
      </c>
      <c r="H82">
        <v>476.6</v>
      </c>
      <c r="I82">
        <v>7.8</v>
      </c>
      <c r="L82">
        <v>28.1</v>
      </c>
      <c r="M82">
        <v>63.7</v>
      </c>
      <c r="N82" s="15">
        <f t="shared" si="3"/>
        <v>102</v>
      </c>
      <c r="O82" s="15">
        <f t="shared" si="4"/>
        <v>714</v>
      </c>
      <c r="P82" s="15">
        <f t="shared" si="5"/>
        <v>56581</v>
      </c>
    </row>
    <row r="83" spans="1:16" x14ac:dyDescent="0.4">
      <c r="A83" t="s">
        <v>433</v>
      </c>
      <c r="B83" t="s">
        <v>447</v>
      </c>
      <c r="C83" t="s">
        <v>448</v>
      </c>
      <c r="D83">
        <v>99</v>
      </c>
      <c r="E83">
        <v>99</v>
      </c>
      <c r="F83">
        <v>105</v>
      </c>
      <c r="G83">
        <v>466.1</v>
      </c>
      <c r="H83">
        <v>481.6</v>
      </c>
      <c r="I83">
        <v>7.9</v>
      </c>
      <c r="L83">
        <v>28.3</v>
      </c>
      <c r="M83">
        <v>63.7</v>
      </c>
      <c r="N83" s="15">
        <f t="shared" si="3"/>
        <v>102</v>
      </c>
      <c r="O83" s="15">
        <f t="shared" si="4"/>
        <v>714</v>
      </c>
      <c r="P83" s="15">
        <f t="shared" si="5"/>
        <v>57295</v>
      </c>
    </row>
    <row r="84" spans="1:16" x14ac:dyDescent="0.4">
      <c r="A84" t="s">
        <v>433</v>
      </c>
      <c r="B84" t="s">
        <v>447</v>
      </c>
      <c r="C84" t="s">
        <v>448</v>
      </c>
      <c r="D84">
        <v>100</v>
      </c>
      <c r="E84">
        <v>99</v>
      </c>
      <c r="F84">
        <v>105</v>
      </c>
      <c r="G84">
        <v>470.8</v>
      </c>
      <c r="H84">
        <v>486.5</v>
      </c>
      <c r="I84">
        <v>8</v>
      </c>
      <c r="L84">
        <v>28.4</v>
      </c>
      <c r="M84">
        <v>63.8</v>
      </c>
      <c r="N84" s="15">
        <f t="shared" si="3"/>
        <v>102</v>
      </c>
      <c r="O84" s="15">
        <f t="shared" si="4"/>
        <v>714</v>
      </c>
      <c r="P84" s="15">
        <f t="shared" si="5"/>
        <v>58009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9EEA9-078C-41A4-BB82-A03965B9CBE9}">
  <dimension ref="A1:P84"/>
  <sheetViews>
    <sheetView topLeftCell="A40" workbookViewId="0">
      <selection activeCell="B74" sqref="B74"/>
    </sheetView>
  </sheetViews>
  <sheetFormatPr defaultRowHeight="14.6" x14ac:dyDescent="0.4"/>
  <cols>
    <col min="1" max="1" width="13.61328125" customWidth="1"/>
    <col min="2" max="2" width="13.07421875" customWidth="1"/>
    <col min="3" max="3" width="13.84375" customWidth="1"/>
    <col min="4" max="4" width="16.61328125" customWidth="1"/>
    <col min="5" max="5" width="16.3828125" customWidth="1"/>
    <col min="6" max="6" width="17.07421875" customWidth="1"/>
    <col min="7" max="7" width="21.15234375" customWidth="1"/>
    <col min="8" max="8" width="21.3046875" customWidth="1"/>
    <col min="9" max="9" width="22.53515625" customWidth="1"/>
    <col min="10" max="10" width="18.61328125" customWidth="1"/>
    <col min="11" max="11" width="14.15234375" customWidth="1"/>
    <col min="12" max="12" width="16.3828125" customWidth="1"/>
    <col min="13" max="13" width="15.4609375" customWidth="1"/>
    <col min="14" max="14" width="18.84375" customWidth="1"/>
    <col min="15" max="15" width="19.921875" customWidth="1"/>
    <col min="16" max="16" width="14.15234375" customWidth="1"/>
  </cols>
  <sheetData>
    <row r="1" spans="1:16" x14ac:dyDescent="0.4">
      <c r="A1" t="s">
        <v>423</v>
      </c>
      <c r="B1" t="s">
        <v>422</v>
      </c>
      <c r="C1" t="s">
        <v>421</v>
      </c>
      <c r="D1" t="s">
        <v>424</v>
      </c>
      <c r="E1" t="s">
        <v>425</v>
      </c>
      <c r="F1" t="s">
        <v>437</v>
      </c>
      <c r="G1" t="s">
        <v>453</v>
      </c>
      <c r="H1" t="s">
        <v>454</v>
      </c>
      <c r="I1" t="s">
        <v>428</v>
      </c>
      <c r="J1" t="s">
        <v>429</v>
      </c>
      <c r="K1" t="s">
        <v>430</v>
      </c>
      <c r="L1" t="s">
        <v>440</v>
      </c>
      <c r="M1" t="s">
        <v>449</v>
      </c>
      <c r="N1" t="s">
        <v>450</v>
      </c>
      <c r="O1" t="s">
        <v>451</v>
      </c>
      <c r="P1" t="s">
        <v>439</v>
      </c>
    </row>
    <row r="2" spans="1:16" x14ac:dyDescent="0.4">
      <c r="A2" t="s">
        <v>433</v>
      </c>
      <c r="B2" t="s">
        <v>435</v>
      </c>
      <c r="C2" t="s">
        <v>434</v>
      </c>
      <c r="D2">
        <v>18</v>
      </c>
      <c r="E2">
        <v>82</v>
      </c>
      <c r="F2">
        <v>88</v>
      </c>
      <c r="G2">
        <v>0.3</v>
      </c>
      <c r="H2">
        <v>1</v>
      </c>
      <c r="I2">
        <v>0</v>
      </c>
      <c r="J2">
        <v>1.23</v>
      </c>
      <c r="K2">
        <v>1.3</v>
      </c>
      <c r="L2">
        <v>0</v>
      </c>
      <c r="M2">
        <v>49.4</v>
      </c>
      <c r="N2">
        <f>(F2-E2)/2+E2</f>
        <v>85</v>
      </c>
      <c r="O2">
        <f>N2*7</f>
        <v>595</v>
      </c>
      <c r="P2">
        <f>O2</f>
        <v>595</v>
      </c>
    </row>
    <row r="3" spans="1:16" x14ac:dyDescent="0.4">
      <c r="A3" t="s">
        <v>433</v>
      </c>
      <c r="B3" t="s">
        <v>435</v>
      </c>
      <c r="C3" t="s">
        <v>434</v>
      </c>
      <c r="D3">
        <v>19</v>
      </c>
      <c r="E3">
        <v>85</v>
      </c>
      <c r="F3">
        <v>91</v>
      </c>
      <c r="G3">
        <v>2</v>
      </c>
      <c r="H3">
        <v>3.6</v>
      </c>
      <c r="I3">
        <v>0.1</v>
      </c>
      <c r="L3">
        <v>0.1</v>
      </c>
      <c r="M3">
        <v>50</v>
      </c>
      <c r="N3">
        <f t="shared" ref="N3:N66" si="0">(F3-E3)/2+E3</f>
        <v>88</v>
      </c>
      <c r="O3">
        <f t="shared" ref="O3:O66" si="1">N3*7</f>
        <v>616</v>
      </c>
      <c r="P3">
        <f>P2+O3</f>
        <v>1211</v>
      </c>
    </row>
    <row r="4" spans="1:16" x14ac:dyDescent="0.4">
      <c r="A4" t="s">
        <v>433</v>
      </c>
      <c r="B4" t="s">
        <v>435</v>
      </c>
      <c r="C4" t="s">
        <v>434</v>
      </c>
      <c r="D4">
        <v>20</v>
      </c>
      <c r="E4">
        <v>91</v>
      </c>
      <c r="F4">
        <v>97</v>
      </c>
      <c r="G4">
        <v>5.0999999999999996</v>
      </c>
      <c r="H4">
        <v>8.6999999999999993</v>
      </c>
      <c r="I4">
        <v>0.1</v>
      </c>
      <c r="L4">
        <v>0.3</v>
      </c>
      <c r="M4">
        <v>51.2</v>
      </c>
      <c r="N4">
        <f t="shared" si="0"/>
        <v>94</v>
      </c>
      <c r="O4">
        <f t="shared" si="1"/>
        <v>658</v>
      </c>
      <c r="P4">
        <f t="shared" ref="P4:P67" si="2">P3+O4</f>
        <v>1869</v>
      </c>
    </row>
    <row r="5" spans="1:16" x14ac:dyDescent="0.4">
      <c r="A5" t="s">
        <v>433</v>
      </c>
      <c r="B5" t="s">
        <v>435</v>
      </c>
      <c r="C5" t="s">
        <v>434</v>
      </c>
      <c r="D5">
        <v>21</v>
      </c>
      <c r="E5">
        <v>95</v>
      </c>
      <c r="F5">
        <v>101</v>
      </c>
      <c r="G5">
        <v>10.4</v>
      </c>
      <c r="H5">
        <v>14.7</v>
      </c>
      <c r="I5">
        <v>0.2</v>
      </c>
      <c r="L5">
        <v>0.5</v>
      </c>
      <c r="M5">
        <v>52.55</v>
      </c>
      <c r="N5">
        <f t="shared" si="0"/>
        <v>98</v>
      </c>
      <c r="O5">
        <f t="shared" si="1"/>
        <v>686</v>
      </c>
      <c r="P5">
        <f t="shared" si="2"/>
        <v>2555</v>
      </c>
    </row>
    <row r="6" spans="1:16" x14ac:dyDescent="0.4">
      <c r="A6" t="s">
        <v>433</v>
      </c>
      <c r="B6" t="s">
        <v>435</v>
      </c>
      <c r="C6" t="s">
        <v>434</v>
      </c>
      <c r="D6">
        <v>22</v>
      </c>
      <c r="E6">
        <v>99</v>
      </c>
      <c r="F6">
        <v>105</v>
      </c>
      <c r="G6">
        <v>16.5</v>
      </c>
      <c r="H6">
        <v>21.1</v>
      </c>
      <c r="I6">
        <v>0.3</v>
      </c>
      <c r="L6">
        <v>0.9</v>
      </c>
      <c r="M6">
        <v>54.2</v>
      </c>
      <c r="N6">
        <f t="shared" si="0"/>
        <v>102</v>
      </c>
      <c r="O6">
        <f t="shared" si="1"/>
        <v>714</v>
      </c>
      <c r="P6">
        <f t="shared" si="2"/>
        <v>3269</v>
      </c>
    </row>
    <row r="7" spans="1:16" x14ac:dyDescent="0.4">
      <c r="A7" t="s">
        <v>433</v>
      </c>
      <c r="B7" t="s">
        <v>435</v>
      </c>
      <c r="C7" t="s">
        <v>434</v>
      </c>
      <c r="D7">
        <v>23</v>
      </c>
      <c r="E7">
        <v>103</v>
      </c>
      <c r="F7">
        <v>109</v>
      </c>
      <c r="G7">
        <v>22.9</v>
      </c>
      <c r="H7">
        <v>27.7</v>
      </c>
      <c r="I7">
        <v>0.3</v>
      </c>
      <c r="L7">
        <v>1.2</v>
      </c>
      <c r="M7">
        <v>55.5</v>
      </c>
      <c r="N7">
        <f t="shared" si="0"/>
        <v>106</v>
      </c>
      <c r="O7">
        <f t="shared" si="1"/>
        <v>742</v>
      </c>
      <c r="P7">
        <f t="shared" si="2"/>
        <v>4011</v>
      </c>
    </row>
    <row r="8" spans="1:16" x14ac:dyDescent="0.4">
      <c r="A8" t="s">
        <v>433</v>
      </c>
      <c r="B8" t="s">
        <v>435</v>
      </c>
      <c r="C8" t="s">
        <v>434</v>
      </c>
      <c r="D8">
        <v>24</v>
      </c>
      <c r="E8">
        <v>105</v>
      </c>
      <c r="F8">
        <v>111</v>
      </c>
      <c r="G8">
        <v>29.3</v>
      </c>
      <c r="H8">
        <v>34.4</v>
      </c>
      <c r="I8">
        <v>0.4</v>
      </c>
      <c r="L8">
        <v>1.6</v>
      </c>
      <c r="M8">
        <v>56.6</v>
      </c>
      <c r="N8">
        <f t="shared" si="0"/>
        <v>108</v>
      </c>
      <c r="O8">
        <f t="shared" si="1"/>
        <v>756</v>
      </c>
      <c r="P8">
        <f t="shared" si="2"/>
        <v>4767</v>
      </c>
    </row>
    <row r="9" spans="1:16" x14ac:dyDescent="0.4">
      <c r="A9" t="s">
        <v>433</v>
      </c>
      <c r="B9" t="s">
        <v>435</v>
      </c>
      <c r="C9" t="s">
        <v>434</v>
      </c>
      <c r="D9">
        <v>25</v>
      </c>
      <c r="E9">
        <v>106</v>
      </c>
      <c r="F9">
        <v>112</v>
      </c>
      <c r="G9">
        <v>35.799999999999997</v>
      </c>
      <c r="H9">
        <v>41</v>
      </c>
      <c r="I9">
        <v>0.4</v>
      </c>
      <c r="L9">
        <v>2</v>
      </c>
      <c r="M9">
        <v>57.8</v>
      </c>
      <c r="N9">
        <f t="shared" si="0"/>
        <v>109</v>
      </c>
      <c r="O9">
        <f t="shared" si="1"/>
        <v>763</v>
      </c>
      <c r="P9">
        <f t="shared" si="2"/>
        <v>5530</v>
      </c>
    </row>
    <row r="10" spans="1:16" x14ac:dyDescent="0.4">
      <c r="A10" t="s">
        <v>433</v>
      </c>
      <c r="B10" t="s">
        <v>435</v>
      </c>
      <c r="C10" t="s">
        <v>434</v>
      </c>
      <c r="D10">
        <v>26</v>
      </c>
      <c r="E10">
        <v>107</v>
      </c>
      <c r="F10">
        <v>113</v>
      </c>
      <c r="G10">
        <v>42.4</v>
      </c>
      <c r="H10">
        <v>47.7</v>
      </c>
      <c r="I10">
        <v>0.5</v>
      </c>
      <c r="L10">
        <v>2.2999999999999998</v>
      </c>
      <c r="M10">
        <v>58.5</v>
      </c>
      <c r="N10">
        <f t="shared" si="0"/>
        <v>110</v>
      </c>
      <c r="O10">
        <f t="shared" si="1"/>
        <v>770</v>
      </c>
      <c r="P10">
        <f t="shared" si="2"/>
        <v>6300</v>
      </c>
    </row>
    <row r="11" spans="1:16" x14ac:dyDescent="0.4">
      <c r="A11" t="s">
        <v>433</v>
      </c>
      <c r="B11" t="s">
        <v>435</v>
      </c>
      <c r="C11" t="s">
        <v>434</v>
      </c>
      <c r="D11">
        <v>27</v>
      </c>
      <c r="E11">
        <v>107</v>
      </c>
      <c r="F11">
        <v>113</v>
      </c>
      <c r="G11">
        <v>49.1</v>
      </c>
      <c r="H11">
        <v>54.5</v>
      </c>
      <c r="I11">
        <v>0.6</v>
      </c>
      <c r="L11">
        <v>2.7</v>
      </c>
      <c r="M11">
        <v>59.599999999999994</v>
      </c>
      <c r="N11">
        <f t="shared" si="0"/>
        <v>110</v>
      </c>
      <c r="O11">
        <f t="shared" si="1"/>
        <v>770</v>
      </c>
      <c r="P11">
        <f t="shared" si="2"/>
        <v>7070</v>
      </c>
    </row>
    <row r="12" spans="1:16" x14ac:dyDescent="0.4">
      <c r="A12" t="s">
        <v>433</v>
      </c>
      <c r="B12" t="s">
        <v>435</v>
      </c>
      <c r="C12" t="s">
        <v>434</v>
      </c>
      <c r="D12">
        <v>28</v>
      </c>
      <c r="E12">
        <v>107</v>
      </c>
      <c r="F12">
        <v>113</v>
      </c>
      <c r="G12">
        <v>55.7</v>
      </c>
      <c r="H12">
        <v>61.2</v>
      </c>
      <c r="I12">
        <v>0.6</v>
      </c>
      <c r="L12">
        <v>3.1</v>
      </c>
      <c r="M12">
        <v>60.2</v>
      </c>
      <c r="N12">
        <f t="shared" si="0"/>
        <v>110</v>
      </c>
      <c r="O12">
        <f t="shared" si="1"/>
        <v>770</v>
      </c>
      <c r="P12">
        <f t="shared" si="2"/>
        <v>7840</v>
      </c>
    </row>
    <row r="13" spans="1:16" x14ac:dyDescent="0.4">
      <c r="A13" t="s">
        <v>433</v>
      </c>
      <c r="B13" t="s">
        <v>435</v>
      </c>
      <c r="C13" t="s">
        <v>434</v>
      </c>
      <c r="D13">
        <v>29</v>
      </c>
      <c r="E13">
        <v>107</v>
      </c>
      <c r="F13">
        <v>113</v>
      </c>
      <c r="G13">
        <v>62.4</v>
      </c>
      <c r="H13">
        <v>67.900000000000006</v>
      </c>
      <c r="I13">
        <v>0.7</v>
      </c>
      <c r="L13">
        <v>3.5</v>
      </c>
      <c r="M13">
        <v>60.5</v>
      </c>
      <c r="N13">
        <f t="shared" si="0"/>
        <v>110</v>
      </c>
      <c r="O13">
        <f t="shared" si="1"/>
        <v>770</v>
      </c>
      <c r="P13">
        <f t="shared" si="2"/>
        <v>8610</v>
      </c>
    </row>
    <row r="14" spans="1:16" x14ac:dyDescent="0.4">
      <c r="A14" t="s">
        <v>433</v>
      </c>
      <c r="B14" t="s">
        <v>435</v>
      </c>
      <c r="C14" t="s">
        <v>434</v>
      </c>
      <c r="D14">
        <v>30</v>
      </c>
      <c r="E14">
        <v>107</v>
      </c>
      <c r="F14">
        <v>113</v>
      </c>
      <c r="G14">
        <v>69</v>
      </c>
      <c r="H14">
        <v>74.599999999999994</v>
      </c>
      <c r="I14">
        <v>0.7</v>
      </c>
      <c r="L14">
        <v>3.9</v>
      </c>
      <c r="M14">
        <v>60.900000000000006</v>
      </c>
      <c r="N14">
        <f t="shared" si="0"/>
        <v>110</v>
      </c>
      <c r="O14">
        <f t="shared" si="1"/>
        <v>770</v>
      </c>
      <c r="P14">
        <f t="shared" si="2"/>
        <v>9380</v>
      </c>
    </row>
    <row r="15" spans="1:16" x14ac:dyDescent="0.4">
      <c r="A15" t="s">
        <v>433</v>
      </c>
      <c r="B15" t="s">
        <v>435</v>
      </c>
      <c r="C15" t="s">
        <v>434</v>
      </c>
      <c r="D15">
        <v>31</v>
      </c>
      <c r="E15">
        <v>108</v>
      </c>
      <c r="F15">
        <v>113</v>
      </c>
      <c r="G15">
        <v>75.5</v>
      </c>
      <c r="H15">
        <v>81.3</v>
      </c>
      <c r="I15">
        <v>0.8</v>
      </c>
      <c r="L15">
        <v>4.3</v>
      </c>
      <c r="M15">
        <v>61.099999999999994</v>
      </c>
      <c r="N15">
        <f t="shared" si="0"/>
        <v>110.5</v>
      </c>
      <c r="O15">
        <f t="shared" si="1"/>
        <v>773.5</v>
      </c>
      <c r="P15">
        <f t="shared" si="2"/>
        <v>10153.5</v>
      </c>
    </row>
    <row r="16" spans="1:16" x14ac:dyDescent="0.4">
      <c r="A16" t="s">
        <v>433</v>
      </c>
      <c r="B16" t="s">
        <v>435</v>
      </c>
      <c r="C16" t="s">
        <v>434</v>
      </c>
      <c r="D16">
        <v>32</v>
      </c>
      <c r="E16">
        <v>108</v>
      </c>
      <c r="F16">
        <v>114</v>
      </c>
      <c r="G16">
        <v>82.1</v>
      </c>
      <c r="H16">
        <v>88</v>
      </c>
      <c r="I16">
        <v>0.9</v>
      </c>
      <c r="L16">
        <v>4.7</v>
      </c>
      <c r="M16">
        <v>61.3</v>
      </c>
      <c r="N16">
        <f t="shared" si="0"/>
        <v>111</v>
      </c>
      <c r="O16">
        <f t="shared" si="1"/>
        <v>777</v>
      </c>
      <c r="P16">
        <f t="shared" si="2"/>
        <v>10930.5</v>
      </c>
    </row>
    <row r="17" spans="1:16" x14ac:dyDescent="0.4">
      <c r="A17" t="s">
        <v>433</v>
      </c>
      <c r="B17" t="s">
        <v>435</v>
      </c>
      <c r="C17" t="s">
        <v>434</v>
      </c>
      <c r="D17">
        <v>33</v>
      </c>
      <c r="E17">
        <v>108</v>
      </c>
      <c r="F17">
        <v>114</v>
      </c>
      <c r="G17">
        <v>88.7</v>
      </c>
      <c r="H17">
        <v>94.6</v>
      </c>
      <c r="I17">
        <v>0.9</v>
      </c>
      <c r="L17">
        <v>5.0999999999999996</v>
      </c>
      <c r="M17">
        <v>61.5</v>
      </c>
      <c r="N17">
        <f t="shared" si="0"/>
        <v>111</v>
      </c>
      <c r="O17">
        <f t="shared" si="1"/>
        <v>777</v>
      </c>
      <c r="P17">
        <f t="shared" si="2"/>
        <v>11707.5</v>
      </c>
    </row>
    <row r="18" spans="1:16" x14ac:dyDescent="0.4">
      <c r="A18" t="s">
        <v>433</v>
      </c>
      <c r="B18" t="s">
        <v>435</v>
      </c>
      <c r="C18" t="s">
        <v>434</v>
      </c>
      <c r="D18">
        <v>34</v>
      </c>
      <c r="E18">
        <v>108</v>
      </c>
      <c r="F18">
        <v>114</v>
      </c>
      <c r="G18">
        <v>95.3</v>
      </c>
      <c r="H18">
        <v>101.3</v>
      </c>
      <c r="I18">
        <v>1</v>
      </c>
      <c r="L18">
        <v>5.5</v>
      </c>
      <c r="M18">
        <v>61.7</v>
      </c>
      <c r="N18">
        <f t="shared" si="0"/>
        <v>111</v>
      </c>
      <c r="O18">
        <f t="shared" si="1"/>
        <v>777</v>
      </c>
      <c r="P18">
        <f t="shared" si="2"/>
        <v>12484.5</v>
      </c>
    </row>
    <row r="19" spans="1:16" x14ac:dyDescent="0.4">
      <c r="A19" t="s">
        <v>433</v>
      </c>
      <c r="B19" t="s">
        <v>435</v>
      </c>
      <c r="C19" t="s">
        <v>434</v>
      </c>
      <c r="D19">
        <v>35</v>
      </c>
      <c r="E19">
        <v>108</v>
      </c>
      <c r="F19">
        <v>114</v>
      </c>
      <c r="G19">
        <v>101.9</v>
      </c>
      <c r="H19">
        <v>107.9</v>
      </c>
      <c r="I19">
        <v>1</v>
      </c>
      <c r="L19">
        <v>5.9</v>
      </c>
      <c r="M19">
        <v>61.8</v>
      </c>
      <c r="N19">
        <f t="shared" si="0"/>
        <v>111</v>
      </c>
      <c r="O19">
        <f t="shared" si="1"/>
        <v>777</v>
      </c>
      <c r="P19">
        <f t="shared" si="2"/>
        <v>13261.5</v>
      </c>
    </row>
    <row r="20" spans="1:16" x14ac:dyDescent="0.4">
      <c r="A20" t="s">
        <v>433</v>
      </c>
      <c r="B20" t="s">
        <v>435</v>
      </c>
      <c r="C20" t="s">
        <v>434</v>
      </c>
      <c r="D20">
        <v>36</v>
      </c>
      <c r="E20">
        <v>108</v>
      </c>
      <c r="F20">
        <v>114</v>
      </c>
      <c r="G20">
        <v>108.4</v>
      </c>
      <c r="H20">
        <v>114.5</v>
      </c>
      <c r="I20">
        <v>1.1000000000000001</v>
      </c>
      <c r="L20">
        <v>6.3</v>
      </c>
      <c r="M20">
        <v>61.900000000000006</v>
      </c>
      <c r="N20">
        <f t="shared" si="0"/>
        <v>111</v>
      </c>
      <c r="O20">
        <f t="shared" si="1"/>
        <v>777</v>
      </c>
      <c r="P20">
        <f t="shared" si="2"/>
        <v>14038.5</v>
      </c>
    </row>
    <row r="21" spans="1:16" x14ac:dyDescent="0.4">
      <c r="A21" t="s">
        <v>433</v>
      </c>
      <c r="B21" t="s">
        <v>435</v>
      </c>
      <c r="C21" t="s">
        <v>434</v>
      </c>
      <c r="D21">
        <v>37</v>
      </c>
      <c r="E21">
        <v>108</v>
      </c>
      <c r="F21">
        <v>114</v>
      </c>
      <c r="G21">
        <v>114.9</v>
      </c>
      <c r="H21">
        <v>121.1</v>
      </c>
      <c r="I21">
        <v>1.2</v>
      </c>
      <c r="L21">
        <v>6.7</v>
      </c>
      <c r="M21">
        <v>62</v>
      </c>
      <c r="N21">
        <f t="shared" si="0"/>
        <v>111</v>
      </c>
      <c r="O21">
        <f t="shared" si="1"/>
        <v>777</v>
      </c>
      <c r="P21">
        <f t="shared" si="2"/>
        <v>14815.5</v>
      </c>
    </row>
    <row r="22" spans="1:16" x14ac:dyDescent="0.4">
      <c r="A22" t="s">
        <v>433</v>
      </c>
      <c r="B22" t="s">
        <v>435</v>
      </c>
      <c r="C22" t="s">
        <v>434</v>
      </c>
      <c r="D22">
        <v>38</v>
      </c>
      <c r="E22">
        <v>108</v>
      </c>
      <c r="F22">
        <v>114</v>
      </c>
      <c r="G22">
        <v>121.4</v>
      </c>
      <c r="H22">
        <v>127.7</v>
      </c>
      <c r="I22">
        <v>1.2</v>
      </c>
      <c r="L22">
        <v>7.1</v>
      </c>
      <c r="M22">
        <v>62.099999999999994</v>
      </c>
      <c r="N22">
        <f t="shared" si="0"/>
        <v>111</v>
      </c>
      <c r="O22">
        <f t="shared" si="1"/>
        <v>777</v>
      </c>
      <c r="P22">
        <f t="shared" si="2"/>
        <v>15592.5</v>
      </c>
    </row>
    <row r="23" spans="1:16" x14ac:dyDescent="0.4">
      <c r="A23" t="s">
        <v>433</v>
      </c>
      <c r="B23" t="s">
        <v>435</v>
      </c>
      <c r="C23" t="s">
        <v>434</v>
      </c>
      <c r="D23">
        <v>39</v>
      </c>
      <c r="E23">
        <v>108</v>
      </c>
      <c r="F23">
        <v>113</v>
      </c>
      <c r="G23">
        <v>127.8</v>
      </c>
      <c r="H23">
        <v>134.19999999999999</v>
      </c>
      <c r="I23">
        <v>1.3</v>
      </c>
      <c r="L23">
        <v>7.5</v>
      </c>
      <c r="M23">
        <v>62.2</v>
      </c>
      <c r="N23">
        <f t="shared" si="0"/>
        <v>110.5</v>
      </c>
      <c r="O23">
        <f t="shared" si="1"/>
        <v>773.5</v>
      </c>
      <c r="P23">
        <f t="shared" si="2"/>
        <v>16366</v>
      </c>
    </row>
    <row r="24" spans="1:16" x14ac:dyDescent="0.4">
      <c r="A24" t="s">
        <v>433</v>
      </c>
      <c r="B24" t="s">
        <v>435</v>
      </c>
      <c r="C24" t="s">
        <v>434</v>
      </c>
      <c r="D24">
        <v>40</v>
      </c>
      <c r="E24">
        <v>108</v>
      </c>
      <c r="F24">
        <v>114</v>
      </c>
      <c r="G24">
        <v>134.30000000000001</v>
      </c>
      <c r="H24">
        <v>140.69999999999999</v>
      </c>
      <c r="I24">
        <v>1.4</v>
      </c>
      <c r="L24">
        <v>7.9</v>
      </c>
      <c r="M24">
        <v>62.3</v>
      </c>
      <c r="N24">
        <f t="shared" si="0"/>
        <v>111</v>
      </c>
      <c r="O24">
        <f t="shared" si="1"/>
        <v>777</v>
      </c>
      <c r="P24">
        <f t="shared" si="2"/>
        <v>17143</v>
      </c>
    </row>
    <row r="25" spans="1:16" x14ac:dyDescent="0.4">
      <c r="A25" t="s">
        <v>433</v>
      </c>
      <c r="B25" t="s">
        <v>435</v>
      </c>
      <c r="C25" t="s">
        <v>434</v>
      </c>
      <c r="D25">
        <v>41</v>
      </c>
      <c r="E25">
        <v>108</v>
      </c>
      <c r="F25">
        <v>114</v>
      </c>
      <c r="G25">
        <v>140.6</v>
      </c>
      <c r="H25">
        <v>147.19999999999999</v>
      </c>
      <c r="I25">
        <v>1.4</v>
      </c>
      <c r="L25">
        <v>8.3000000000000007</v>
      </c>
      <c r="M25">
        <v>62.400000000000006</v>
      </c>
      <c r="N25">
        <f t="shared" si="0"/>
        <v>111</v>
      </c>
      <c r="O25">
        <f t="shared" si="1"/>
        <v>777</v>
      </c>
      <c r="P25">
        <f t="shared" si="2"/>
        <v>17920</v>
      </c>
    </row>
    <row r="26" spans="1:16" x14ac:dyDescent="0.4">
      <c r="A26" t="s">
        <v>433</v>
      </c>
      <c r="B26" t="s">
        <v>435</v>
      </c>
      <c r="C26" t="s">
        <v>434</v>
      </c>
      <c r="D26">
        <v>42</v>
      </c>
      <c r="E26">
        <v>108</v>
      </c>
      <c r="F26">
        <v>114</v>
      </c>
      <c r="G26">
        <v>147</v>
      </c>
      <c r="H26">
        <v>153.69999999999999</v>
      </c>
      <c r="I26">
        <v>1.5</v>
      </c>
      <c r="L26">
        <v>8.6999999999999993</v>
      </c>
      <c r="M26">
        <v>62.599999999999994</v>
      </c>
      <c r="N26">
        <f t="shared" si="0"/>
        <v>111</v>
      </c>
      <c r="O26">
        <f t="shared" si="1"/>
        <v>777</v>
      </c>
      <c r="P26">
        <f t="shared" si="2"/>
        <v>18697</v>
      </c>
    </row>
    <row r="27" spans="1:16" x14ac:dyDescent="0.4">
      <c r="A27" t="s">
        <v>433</v>
      </c>
      <c r="B27" t="s">
        <v>435</v>
      </c>
      <c r="C27" t="s">
        <v>434</v>
      </c>
      <c r="D27">
        <v>43</v>
      </c>
      <c r="E27">
        <v>108</v>
      </c>
      <c r="F27">
        <v>114</v>
      </c>
      <c r="G27">
        <v>153.30000000000001</v>
      </c>
      <c r="H27">
        <v>160.1</v>
      </c>
      <c r="I27">
        <v>1.6</v>
      </c>
      <c r="L27">
        <v>9.1</v>
      </c>
      <c r="M27">
        <v>62.8</v>
      </c>
      <c r="N27">
        <f t="shared" si="0"/>
        <v>111</v>
      </c>
      <c r="O27">
        <f t="shared" si="1"/>
        <v>777</v>
      </c>
      <c r="P27">
        <f t="shared" si="2"/>
        <v>19474</v>
      </c>
    </row>
    <row r="28" spans="1:16" x14ac:dyDescent="0.4">
      <c r="A28" t="s">
        <v>433</v>
      </c>
      <c r="B28" t="s">
        <v>435</v>
      </c>
      <c r="C28" t="s">
        <v>434</v>
      </c>
      <c r="D28">
        <v>44</v>
      </c>
      <c r="E28">
        <v>108</v>
      </c>
      <c r="F28">
        <v>114</v>
      </c>
      <c r="G28">
        <v>159.6</v>
      </c>
      <c r="H28">
        <v>166.5</v>
      </c>
      <c r="I28">
        <v>1.6</v>
      </c>
      <c r="L28">
        <v>9.5</v>
      </c>
      <c r="M28">
        <v>62.900000000000006</v>
      </c>
      <c r="N28">
        <f t="shared" si="0"/>
        <v>111</v>
      </c>
      <c r="O28">
        <f t="shared" si="1"/>
        <v>777</v>
      </c>
      <c r="P28">
        <f t="shared" si="2"/>
        <v>20251</v>
      </c>
    </row>
    <row r="29" spans="1:16" x14ac:dyDescent="0.4">
      <c r="A29" t="s">
        <v>433</v>
      </c>
      <c r="B29" t="s">
        <v>435</v>
      </c>
      <c r="C29" t="s">
        <v>434</v>
      </c>
      <c r="D29">
        <v>45</v>
      </c>
      <c r="E29">
        <v>107</v>
      </c>
      <c r="F29">
        <v>113</v>
      </c>
      <c r="G29">
        <v>165.8</v>
      </c>
      <c r="H29">
        <v>172.9</v>
      </c>
      <c r="I29">
        <v>1.7</v>
      </c>
      <c r="L29">
        <v>9.9</v>
      </c>
      <c r="M29">
        <v>62.900000000000006</v>
      </c>
      <c r="N29">
        <f t="shared" si="0"/>
        <v>110</v>
      </c>
      <c r="O29">
        <f t="shared" si="1"/>
        <v>770</v>
      </c>
      <c r="P29">
        <f t="shared" si="2"/>
        <v>21021</v>
      </c>
    </row>
    <row r="30" spans="1:16" x14ac:dyDescent="0.4">
      <c r="A30" t="s">
        <v>433</v>
      </c>
      <c r="B30" t="s">
        <v>435</v>
      </c>
      <c r="C30" t="s">
        <v>434</v>
      </c>
      <c r="D30">
        <v>46</v>
      </c>
      <c r="E30">
        <v>107</v>
      </c>
      <c r="F30">
        <v>113</v>
      </c>
      <c r="G30">
        <v>172.1</v>
      </c>
      <c r="H30">
        <v>179.3</v>
      </c>
      <c r="I30">
        <v>1.8</v>
      </c>
      <c r="L30">
        <v>10.3</v>
      </c>
      <c r="M30">
        <v>63</v>
      </c>
      <c r="N30">
        <f t="shared" si="0"/>
        <v>110</v>
      </c>
      <c r="O30">
        <f t="shared" si="1"/>
        <v>770</v>
      </c>
      <c r="P30">
        <f t="shared" si="2"/>
        <v>21791</v>
      </c>
    </row>
    <row r="31" spans="1:16" x14ac:dyDescent="0.4">
      <c r="A31" t="s">
        <v>433</v>
      </c>
      <c r="B31" t="s">
        <v>435</v>
      </c>
      <c r="C31" t="s">
        <v>434</v>
      </c>
      <c r="D31">
        <v>47</v>
      </c>
      <c r="E31">
        <v>107</v>
      </c>
      <c r="F31">
        <v>113</v>
      </c>
      <c r="G31">
        <v>178.2</v>
      </c>
      <c r="H31">
        <v>185.6</v>
      </c>
      <c r="I31">
        <v>1.9</v>
      </c>
      <c r="L31">
        <v>10.6</v>
      </c>
      <c r="M31">
        <v>63.1</v>
      </c>
      <c r="N31">
        <f t="shared" si="0"/>
        <v>110</v>
      </c>
      <c r="O31">
        <f t="shared" si="1"/>
        <v>770</v>
      </c>
      <c r="P31">
        <f t="shared" si="2"/>
        <v>22561</v>
      </c>
    </row>
    <row r="32" spans="1:16" x14ac:dyDescent="0.4">
      <c r="A32" t="s">
        <v>433</v>
      </c>
      <c r="B32" t="s">
        <v>435</v>
      </c>
      <c r="C32" t="s">
        <v>434</v>
      </c>
      <c r="D32">
        <v>48</v>
      </c>
      <c r="E32">
        <v>107</v>
      </c>
      <c r="F32">
        <v>113</v>
      </c>
      <c r="G32">
        <v>184.4</v>
      </c>
      <c r="H32">
        <v>191.9</v>
      </c>
      <c r="I32">
        <v>1.9</v>
      </c>
      <c r="L32">
        <v>11</v>
      </c>
      <c r="M32">
        <v>63.2</v>
      </c>
      <c r="N32">
        <f t="shared" si="0"/>
        <v>110</v>
      </c>
      <c r="O32">
        <f t="shared" si="1"/>
        <v>770</v>
      </c>
      <c r="P32">
        <f t="shared" si="2"/>
        <v>23331</v>
      </c>
    </row>
    <row r="33" spans="1:16" x14ac:dyDescent="0.4">
      <c r="A33" t="s">
        <v>433</v>
      </c>
      <c r="B33" t="s">
        <v>435</v>
      </c>
      <c r="C33" t="s">
        <v>434</v>
      </c>
      <c r="D33">
        <v>49</v>
      </c>
      <c r="E33">
        <v>107</v>
      </c>
      <c r="F33">
        <v>113</v>
      </c>
      <c r="G33">
        <v>190.5</v>
      </c>
      <c r="H33">
        <v>198.2</v>
      </c>
      <c r="I33">
        <v>2</v>
      </c>
      <c r="L33">
        <v>11.4</v>
      </c>
      <c r="M33">
        <v>63.3</v>
      </c>
      <c r="N33">
        <f t="shared" si="0"/>
        <v>110</v>
      </c>
      <c r="O33">
        <f t="shared" si="1"/>
        <v>770</v>
      </c>
      <c r="P33">
        <f t="shared" si="2"/>
        <v>24101</v>
      </c>
    </row>
    <row r="34" spans="1:16" x14ac:dyDescent="0.4">
      <c r="A34" t="s">
        <v>433</v>
      </c>
      <c r="B34" t="s">
        <v>435</v>
      </c>
      <c r="C34" t="s">
        <v>434</v>
      </c>
      <c r="D34">
        <v>50</v>
      </c>
      <c r="E34">
        <v>107</v>
      </c>
      <c r="F34">
        <v>113</v>
      </c>
      <c r="G34">
        <v>196.7</v>
      </c>
      <c r="H34">
        <v>204.4</v>
      </c>
      <c r="I34">
        <v>2.1</v>
      </c>
      <c r="L34">
        <v>11.8</v>
      </c>
      <c r="M34">
        <v>63.400000000000006</v>
      </c>
      <c r="N34">
        <f t="shared" si="0"/>
        <v>110</v>
      </c>
      <c r="O34">
        <f t="shared" si="1"/>
        <v>770</v>
      </c>
      <c r="P34">
        <f t="shared" si="2"/>
        <v>24871</v>
      </c>
    </row>
    <row r="35" spans="1:16" x14ac:dyDescent="0.4">
      <c r="A35" t="s">
        <v>433</v>
      </c>
      <c r="B35" t="s">
        <v>435</v>
      </c>
      <c r="C35" t="s">
        <v>434</v>
      </c>
      <c r="D35">
        <v>51</v>
      </c>
      <c r="E35">
        <v>106</v>
      </c>
      <c r="F35">
        <v>112</v>
      </c>
      <c r="G35">
        <v>202.8</v>
      </c>
      <c r="H35">
        <v>210.6</v>
      </c>
      <c r="I35">
        <v>2.1</v>
      </c>
      <c r="L35">
        <v>12.2</v>
      </c>
      <c r="M35">
        <v>63.400000000000006</v>
      </c>
      <c r="N35">
        <f t="shared" si="0"/>
        <v>109</v>
      </c>
      <c r="O35">
        <f t="shared" si="1"/>
        <v>763</v>
      </c>
      <c r="P35">
        <f t="shared" si="2"/>
        <v>25634</v>
      </c>
    </row>
    <row r="36" spans="1:16" x14ac:dyDescent="0.4">
      <c r="A36" t="s">
        <v>433</v>
      </c>
      <c r="B36" t="s">
        <v>435</v>
      </c>
      <c r="C36" t="s">
        <v>434</v>
      </c>
      <c r="D36">
        <v>52</v>
      </c>
      <c r="E36">
        <v>106</v>
      </c>
      <c r="F36">
        <v>112</v>
      </c>
      <c r="G36">
        <v>208.9</v>
      </c>
      <c r="H36">
        <v>216.9</v>
      </c>
      <c r="I36">
        <v>2.2000000000000002</v>
      </c>
      <c r="L36">
        <v>12.5</v>
      </c>
      <c r="M36">
        <v>63.5</v>
      </c>
      <c r="N36">
        <f t="shared" si="0"/>
        <v>109</v>
      </c>
      <c r="O36">
        <f t="shared" si="1"/>
        <v>763</v>
      </c>
      <c r="P36">
        <f t="shared" si="2"/>
        <v>26397</v>
      </c>
    </row>
    <row r="37" spans="1:16" x14ac:dyDescent="0.4">
      <c r="A37" t="s">
        <v>433</v>
      </c>
      <c r="B37" t="s">
        <v>435</v>
      </c>
      <c r="C37" t="s">
        <v>434</v>
      </c>
      <c r="D37">
        <v>53</v>
      </c>
      <c r="E37">
        <v>106</v>
      </c>
      <c r="F37">
        <v>112</v>
      </c>
      <c r="G37">
        <v>215</v>
      </c>
      <c r="H37">
        <v>223</v>
      </c>
      <c r="I37">
        <v>2.2999999999999998</v>
      </c>
      <c r="L37">
        <v>12.9</v>
      </c>
      <c r="M37">
        <v>63.5</v>
      </c>
      <c r="N37">
        <f t="shared" si="0"/>
        <v>109</v>
      </c>
      <c r="O37">
        <f t="shared" si="1"/>
        <v>763</v>
      </c>
      <c r="P37">
        <f t="shared" si="2"/>
        <v>27160</v>
      </c>
    </row>
    <row r="38" spans="1:16" x14ac:dyDescent="0.4">
      <c r="A38" t="s">
        <v>433</v>
      </c>
      <c r="B38" t="s">
        <v>435</v>
      </c>
      <c r="C38" t="s">
        <v>434</v>
      </c>
      <c r="D38">
        <v>54</v>
      </c>
      <c r="E38">
        <v>106</v>
      </c>
      <c r="F38">
        <v>112</v>
      </c>
      <c r="G38">
        <v>221.1</v>
      </c>
      <c r="H38">
        <v>229.2</v>
      </c>
      <c r="I38">
        <v>2.2999999999999998</v>
      </c>
      <c r="L38">
        <v>13.3</v>
      </c>
      <c r="M38">
        <v>63.5</v>
      </c>
      <c r="N38">
        <f t="shared" si="0"/>
        <v>109</v>
      </c>
      <c r="O38">
        <f t="shared" si="1"/>
        <v>763</v>
      </c>
      <c r="P38">
        <f t="shared" si="2"/>
        <v>27923</v>
      </c>
    </row>
    <row r="39" spans="1:16" x14ac:dyDescent="0.4">
      <c r="A39" t="s">
        <v>433</v>
      </c>
      <c r="B39" t="s">
        <v>435</v>
      </c>
      <c r="C39" t="s">
        <v>434</v>
      </c>
      <c r="D39">
        <v>55</v>
      </c>
      <c r="E39">
        <v>106</v>
      </c>
      <c r="F39">
        <v>112</v>
      </c>
      <c r="G39">
        <v>227.1</v>
      </c>
      <c r="H39">
        <v>235.3</v>
      </c>
      <c r="I39">
        <v>2.4</v>
      </c>
      <c r="L39">
        <v>13.7</v>
      </c>
      <c r="M39">
        <v>63.5</v>
      </c>
      <c r="N39">
        <f t="shared" si="0"/>
        <v>109</v>
      </c>
      <c r="O39">
        <f t="shared" si="1"/>
        <v>763</v>
      </c>
      <c r="P39">
        <f t="shared" si="2"/>
        <v>28686</v>
      </c>
    </row>
    <row r="40" spans="1:16" x14ac:dyDescent="0.4">
      <c r="A40" t="s">
        <v>433</v>
      </c>
      <c r="B40" t="s">
        <v>435</v>
      </c>
      <c r="C40" t="s">
        <v>434</v>
      </c>
      <c r="D40">
        <v>56</v>
      </c>
      <c r="E40">
        <v>106</v>
      </c>
      <c r="F40">
        <v>112</v>
      </c>
      <c r="G40">
        <v>233.1</v>
      </c>
      <c r="H40">
        <v>241.4</v>
      </c>
      <c r="I40">
        <v>2.5</v>
      </c>
      <c r="L40">
        <v>14</v>
      </c>
      <c r="M40">
        <v>63.6</v>
      </c>
      <c r="N40">
        <f t="shared" si="0"/>
        <v>109</v>
      </c>
      <c r="O40">
        <f t="shared" si="1"/>
        <v>763</v>
      </c>
      <c r="P40">
        <f t="shared" si="2"/>
        <v>29449</v>
      </c>
    </row>
    <row r="41" spans="1:16" x14ac:dyDescent="0.4">
      <c r="A41" t="s">
        <v>433</v>
      </c>
      <c r="B41" t="s">
        <v>435</v>
      </c>
      <c r="C41" t="s">
        <v>434</v>
      </c>
      <c r="D41">
        <v>57</v>
      </c>
      <c r="E41">
        <v>106</v>
      </c>
      <c r="F41">
        <v>112</v>
      </c>
      <c r="G41">
        <v>239.1</v>
      </c>
      <c r="H41">
        <v>247.5</v>
      </c>
      <c r="I41">
        <v>2.6</v>
      </c>
      <c r="L41">
        <v>14.4</v>
      </c>
      <c r="M41">
        <v>63.6</v>
      </c>
      <c r="N41">
        <f t="shared" si="0"/>
        <v>109</v>
      </c>
      <c r="O41">
        <f t="shared" si="1"/>
        <v>763</v>
      </c>
      <c r="P41">
        <f t="shared" si="2"/>
        <v>30212</v>
      </c>
    </row>
    <row r="42" spans="1:16" x14ac:dyDescent="0.4">
      <c r="A42" t="s">
        <v>433</v>
      </c>
      <c r="B42" t="s">
        <v>435</v>
      </c>
      <c r="C42" t="s">
        <v>434</v>
      </c>
      <c r="D42">
        <v>58</v>
      </c>
      <c r="E42">
        <v>106</v>
      </c>
      <c r="F42">
        <v>112</v>
      </c>
      <c r="G42">
        <v>245</v>
      </c>
      <c r="H42">
        <v>253.6</v>
      </c>
      <c r="I42">
        <v>2.6</v>
      </c>
      <c r="L42">
        <v>14.8</v>
      </c>
      <c r="M42">
        <v>63.6</v>
      </c>
      <c r="N42">
        <f t="shared" si="0"/>
        <v>109</v>
      </c>
      <c r="O42">
        <f t="shared" si="1"/>
        <v>763</v>
      </c>
      <c r="P42">
        <f t="shared" si="2"/>
        <v>30975</v>
      </c>
    </row>
    <row r="43" spans="1:16" x14ac:dyDescent="0.4">
      <c r="A43" t="s">
        <v>433</v>
      </c>
      <c r="B43" t="s">
        <v>435</v>
      </c>
      <c r="C43" t="s">
        <v>434</v>
      </c>
      <c r="D43">
        <v>59</v>
      </c>
      <c r="E43">
        <v>106</v>
      </c>
      <c r="F43">
        <v>112</v>
      </c>
      <c r="G43">
        <v>251</v>
      </c>
      <c r="H43">
        <v>259.7</v>
      </c>
      <c r="I43">
        <v>2.7</v>
      </c>
      <c r="L43">
        <v>15.1</v>
      </c>
      <c r="M43">
        <v>63.7</v>
      </c>
      <c r="N43">
        <f t="shared" si="0"/>
        <v>109</v>
      </c>
      <c r="O43">
        <f t="shared" si="1"/>
        <v>763</v>
      </c>
      <c r="P43">
        <f t="shared" si="2"/>
        <v>31738</v>
      </c>
    </row>
    <row r="44" spans="1:16" x14ac:dyDescent="0.4">
      <c r="A44" t="s">
        <v>433</v>
      </c>
      <c r="B44" t="s">
        <v>435</v>
      </c>
      <c r="C44" t="s">
        <v>434</v>
      </c>
      <c r="D44">
        <v>60</v>
      </c>
      <c r="E44">
        <v>106</v>
      </c>
      <c r="F44">
        <v>112</v>
      </c>
      <c r="G44">
        <v>256.8</v>
      </c>
      <c r="H44">
        <v>265.7</v>
      </c>
      <c r="I44">
        <v>2.8</v>
      </c>
      <c r="L44">
        <v>15.5</v>
      </c>
      <c r="M44">
        <v>63.7</v>
      </c>
      <c r="N44">
        <f t="shared" si="0"/>
        <v>109</v>
      </c>
      <c r="O44">
        <f t="shared" si="1"/>
        <v>763</v>
      </c>
      <c r="P44">
        <f t="shared" si="2"/>
        <v>32501</v>
      </c>
    </row>
    <row r="45" spans="1:16" x14ac:dyDescent="0.4">
      <c r="A45" t="s">
        <v>433</v>
      </c>
      <c r="B45" t="s">
        <v>435</v>
      </c>
      <c r="C45" t="s">
        <v>434</v>
      </c>
      <c r="D45">
        <v>61</v>
      </c>
      <c r="E45">
        <v>106</v>
      </c>
      <c r="F45">
        <v>112</v>
      </c>
      <c r="G45">
        <v>262.7</v>
      </c>
      <c r="H45">
        <v>271.7</v>
      </c>
      <c r="I45">
        <v>2.9</v>
      </c>
      <c r="L45">
        <v>15.9</v>
      </c>
      <c r="M45">
        <v>63.8</v>
      </c>
      <c r="N45">
        <f t="shared" si="0"/>
        <v>109</v>
      </c>
      <c r="O45">
        <f t="shared" si="1"/>
        <v>763</v>
      </c>
      <c r="P45">
        <f t="shared" si="2"/>
        <v>33264</v>
      </c>
    </row>
    <row r="46" spans="1:16" x14ac:dyDescent="0.4">
      <c r="A46" t="s">
        <v>433</v>
      </c>
      <c r="B46" t="s">
        <v>435</v>
      </c>
      <c r="C46" t="s">
        <v>434</v>
      </c>
      <c r="D46">
        <v>62</v>
      </c>
      <c r="E46">
        <v>106</v>
      </c>
      <c r="F46">
        <v>112</v>
      </c>
      <c r="G46">
        <v>268.5</v>
      </c>
      <c r="H46">
        <v>277.8</v>
      </c>
      <c r="I46">
        <v>2.9</v>
      </c>
      <c r="L46">
        <v>16.2</v>
      </c>
      <c r="M46">
        <v>63.8</v>
      </c>
      <c r="N46">
        <f t="shared" si="0"/>
        <v>109</v>
      </c>
      <c r="O46">
        <f t="shared" si="1"/>
        <v>763</v>
      </c>
      <c r="P46">
        <f t="shared" si="2"/>
        <v>34027</v>
      </c>
    </row>
    <row r="47" spans="1:16" x14ac:dyDescent="0.4">
      <c r="A47" t="s">
        <v>433</v>
      </c>
      <c r="B47" t="s">
        <v>435</v>
      </c>
      <c r="C47" t="s">
        <v>434</v>
      </c>
      <c r="D47">
        <v>63</v>
      </c>
      <c r="E47">
        <v>106</v>
      </c>
      <c r="F47">
        <v>112</v>
      </c>
      <c r="G47">
        <v>274.3</v>
      </c>
      <c r="H47">
        <v>283.7</v>
      </c>
      <c r="I47">
        <v>3</v>
      </c>
      <c r="L47">
        <v>16.600000000000001</v>
      </c>
      <c r="M47">
        <v>63.900000000000006</v>
      </c>
      <c r="N47">
        <f t="shared" si="0"/>
        <v>109</v>
      </c>
      <c r="O47">
        <f t="shared" si="1"/>
        <v>763</v>
      </c>
      <c r="P47">
        <f t="shared" si="2"/>
        <v>34790</v>
      </c>
    </row>
    <row r="48" spans="1:16" x14ac:dyDescent="0.4">
      <c r="A48" t="s">
        <v>433</v>
      </c>
      <c r="B48" t="s">
        <v>435</v>
      </c>
      <c r="C48" t="s">
        <v>434</v>
      </c>
      <c r="D48">
        <v>64</v>
      </c>
      <c r="E48">
        <v>106</v>
      </c>
      <c r="F48">
        <v>112</v>
      </c>
      <c r="G48">
        <v>280.10000000000002</v>
      </c>
      <c r="H48">
        <v>289.7</v>
      </c>
      <c r="I48">
        <v>3.1</v>
      </c>
      <c r="L48">
        <v>16.899999999999999</v>
      </c>
      <c r="M48">
        <v>63.900000000000006</v>
      </c>
      <c r="N48">
        <f t="shared" si="0"/>
        <v>109</v>
      </c>
      <c r="O48">
        <f t="shared" si="1"/>
        <v>763</v>
      </c>
      <c r="P48">
        <f t="shared" si="2"/>
        <v>35553</v>
      </c>
    </row>
    <row r="49" spans="1:16" x14ac:dyDescent="0.4">
      <c r="A49" t="s">
        <v>433</v>
      </c>
      <c r="B49" t="s">
        <v>435</v>
      </c>
      <c r="C49" t="s">
        <v>434</v>
      </c>
      <c r="D49">
        <v>65</v>
      </c>
      <c r="E49">
        <v>106</v>
      </c>
      <c r="F49">
        <v>112</v>
      </c>
      <c r="G49">
        <v>286</v>
      </c>
      <c r="H49">
        <v>295.60000000000002</v>
      </c>
      <c r="I49">
        <v>3.2</v>
      </c>
      <c r="L49">
        <v>17.3</v>
      </c>
      <c r="M49">
        <v>64</v>
      </c>
      <c r="N49">
        <f t="shared" si="0"/>
        <v>109</v>
      </c>
      <c r="O49">
        <f t="shared" si="1"/>
        <v>763</v>
      </c>
      <c r="P49">
        <f t="shared" si="2"/>
        <v>36316</v>
      </c>
    </row>
    <row r="50" spans="1:16" x14ac:dyDescent="0.4">
      <c r="A50" t="s">
        <v>433</v>
      </c>
      <c r="B50" t="s">
        <v>435</v>
      </c>
      <c r="C50" t="s">
        <v>434</v>
      </c>
      <c r="D50">
        <v>66</v>
      </c>
      <c r="E50">
        <v>106</v>
      </c>
      <c r="F50">
        <v>112</v>
      </c>
      <c r="G50">
        <v>291.7</v>
      </c>
      <c r="H50">
        <v>301.5</v>
      </c>
      <c r="I50">
        <v>3.3</v>
      </c>
      <c r="L50">
        <v>17.7</v>
      </c>
      <c r="M50">
        <v>64</v>
      </c>
      <c r="N50">
        <f t="shared" si="0"/>
        <v>109</v>
      </c>
      <c r="O50">
        <f t="shared" si="1"/>
        <v>763</v>
      </c>
      <c r="P50">
        <f t="shared" si="2"/>
        <v>37079</v>
      </c>
    </row>
    <row r="51" spans="1:16" x14ac:dyDescent="0.4">
      <c r="A51" t="s">
        <v>433</v>
      </c>
      <c r="B51" t="s">
        <v>435</v>
      </c>
      <c r="C51" t="s">
        <v>434</v>
      </c>
      <c r="D51">
        <v>67</v>
      </c>
      <c r="E51">
        <v>106</v>
      </c>
      <c r="F51">
        <v>112</v>
      </c>
      <c r="G51">
        <v>297.39999999999998</v>
      </c>
      <c r="H51">
        <v>307.39999999999998</v>
      </c>
      <c r="I51">
        <v>3.4</v>
      </c>
      <c r="L51">
        <v>18</v>
      </c>
      <c r="M51">
        <v>64.099999999999994</v>
      </c>
      <c r="N51">
        <f t="shared" si="0"/>
        <v>109</v>
      </c>
      <c r="O51">
        <f t="shared" si="1"/>
        <v>763</v>
      </c>
      <c r="P51">
        <f t="shared" si="2"/>
        <v>37842</v>
      </c>
    </row>
    <row r="52" spans="1:16" x14ac:dyDescent="0.4">
      <c r="A52" t="s">
        <v>433</v>
      </c>
      <c r="B52" t="s">
        <v>435</v>
      </c>
      <c r="C52" t="s">
        <v>434</v>
      </c>
      <c r="D52">
        <v>68</v>
      </c>
      <c r="E52">
        <v>106</v>
      </c>
      <c r="F52">
        <v>112</v>
      </c>
      <c r="G52">
        <v>303</v>
      </c>
      <c r="H52">
        <v>313.2</v>
      </c>
      <c r="I52">
        <v>3.5</v>
      </c>
      <c r="L52">
        <v>18.399999999999999</v>
      </c>
      <c r="M52">
        <v>64.099999999999994</v>
      </c>
      <c r="N52">
        <f t="shared" si="0"/>
        <v>109</v>
      </c>
      <c r="O52">
        <f t="shared" si="1"/>
        <v>763</v>
      </c>
      <c r="P52">
        <f t="shared" si="2"/>
        <v>38605</v>
      </c>
    </row>
    <row r="53" spans="1:16" x14ac:dyDescent="0.4">
      <c r="A53" t="s">
        <v>433</v>
      </c>
      <c r="B53" t="s">
        <v>435</v>
      </c>
      <c r="C53" t="s">
        <v>434</v>
      </c>
      <c r="D53">
        <v>69</v>
      </c>
      <c r="E53">
        <v>106</v>
      </c>
      <c r="F53">
        <v>112</v>
      </c>
      <c r="G53">
        <v>308.7</v>
      </c>
      <c r="H53">
        <v>318.89999999999998</v>
      </c>
      <c r="I53">
        <v>3.7</v>
      </c>
      <c r="L53">
        <v>18.7</v>
      </c>
      <c r="M53">
        <v>64.2</v>
      </c>
      <c r="N53">
        <f t="shared" si="0"/>
        <v>109</v>
      </c>
      <c r="O53">
        <f t="shared" si="1"/>
        <v>763</v>
      </c>
      <c r="P53">
        <f t="shared" si="2"/>
        <v>39368</v>
      </c>
    </row>
    <row r="54" spans="1:16" x14ac:dyDescent="0.4">
      <c r="A54" t="s">
        <v>433</v>
      </c>
      <c r="B54" t="s">
        <v>435</v>
      </c>
      <c r="C54" t="s">
        <v>434</v>
      </c>
      <c r="D54">
        <v>70</v>
      </c>
      <c r="E54">
        <v>106</v>
      </c>
      <c r="F54">
        <v>112</v>
      </c>
      <c r="G54">
        <v>314.3</v>
      </c>
      <c r="H54">
        <v>324.7</v>
      </c>
      <c r="I54">
        <v>3.8</v>
      </c>
      <c r="L54">
        <v>19.100000000000001</v>
      </c>
      <c r="M54">
        <v>64.2</v>
      </c>
      <c r="N54">
        <f t="shared" si="0"/>
        <v>109</v>
      </c>
      <c r="O54">
        <f t="shared" si="1"/>
        <v>763</v>
      </c>
      <c r="P54">
        <f t="shared" si="2"/>
        <v>40131</v>
      </c>
    </row>
    <row r="55" spans="1:16" x14ac:dyDescent="0.4">
      <c r="A55" t="s">
        <v>433</v>
      </c>
      <c r="B55" t="s">
        <v>435</v>
      </c>
      <c r="C55" t="s">
        <v>434</v>
      </c>
      <c r="D55">
        <v>71</v>
      </c>
      <c r="E55">
        <v>106</v>
      </c>
      <c r="F55">
        <v>112</v>
      </c>
      <c r="G55">
        <v>319.8</v>
      </c>
      <c r="H55">
        <v>330.3</v>
      </c>
      <c r="I55">
        <v>3.9</v>
      </c>
      <c r="L55">
        <v>19.399999999999999</v>
      </c>
      <c r="M55">
        <v>64.3</v>
      </c>
      <c r="N55">
        <f t="shared" si="0"/>
        <v>109</v>
      </c>
      <c r="O55">
        <f t="shared" si="1"/>
        <v>763</v>
      </c>
      <c r="P55">
        <f t="shared" si="2"/>
        <v>40894</v>
      </c>
    </row>
    <row r="56" spans="1:16" x14ac:dyDescent="0.4">
      <c r="A56" t="s">
        <v>433</v>
      </c>
      <c r="B56" t="s">
        <v>435</v>
      </c>
      <c r="C56" t="s">
        <v>434</v>
      </c>
      <c r="D56">
        <v>72</v>
      </c>
      <c r="E56">
        <v>106</v>
      </c>
      <c r="F56">
        <v>112</v>
      </c>
      <c r="G56">
        <v>325.39999999999998</v>
      </c>
      <c r="H56">
        <v>336</v>
      </c>
      <c r="I56">
        <v>4</v>
      </c>
      <c r="L56">
        <v>19.7</v>
      </c>
      <c r="M56">
        <v>64.3</v>
      </c>
      <c r="N56">
        <f t="shared" si="0"/>
        <v>109</v>
      </c>
      <c r="O56">
        <f t="shared" si="1"/>
        <v>763</v>
      </c>
      <c r="P56">
        <f t="shared" si="2"/>
        <v>41657</v>
      </c>
    </row>
    <row r="57" spans="1:16" x14ac:dyDescent="0.4">
      <c r="A57" t="s">
        <v>433</v>
      </c>
      <c r="B57" t="s">
        <v>435</v>
      </c>
      <c r="C57" t="s">
        <v>434</v>
      </c>
      <c r="D57">
        <v>73</v>
      </c>
      <c r="E57">
        <v>106</v>
      </c>
      <c r="F57">
        <v>112</v>
      </c>
      <c r="G57">
        <v>330.8</v>
      </c>
      <c r="H57">
        <v>341.6</v>
      </c>
      <c r="I57">
        <v>4.0999999999999996</v>
      </c>
      <c r="L57">
        <v>20.100000000000001</v>
      </c>
      <c r="M57">
        <v>64.400000000000006</v>
      </c>
      <c r="N57">
        <f t="shared" si="0"/>
        <v>109</v>
      </c>
      <c r="O57">
        <f t="shared" si="1"/>
        <v>763</v>
      </c>
      <c r="P57">
        <f t="shared" si="2"/>
        <v>42420</v>
      </c>
    </row>
    <row r="58" spans="1:16" x14ac:dyDescent="0.4">
      <c r="A58" t="s">
        <v>433</v>
      </c>
      <c r="B58" t="s">
        <v>435</v>
      </c>
      <c r="C58" t="s">
        <v>434</v>
      </c>
      <c r="D58">
        <v>74</v>
      </c>
      <c r="E58">
        <v>106</v>
      </c>
      <c r="F58">
        <v>112</v>
      </c>
      <c r="G58">
        <v>336.2</v>
      </c>
      <c r="H58">
        <v>347.2</v>
      </c>
      <c r="I58">
        <v>4.3</v>
      </c>
      <c r="L58">
        <v>20.399999999999999</v>
      </c>
      <c r="M58">
        <v>64.400000000000006</v>
      </c>
      <c r="N58">
        <f t="shared" si="0"/>
        <v>109</v>
      </c>
      <c r="O58">
        <f t="shared" si="1"/>
        <v>763</v>
      </c>
      <c r="P58">
        <f t="shared" si="2"/>
        <v>43183</v>
      </c>
    </row>
    <row r="59" spans="1:16" x14ac:dyDescent="0.4">
      <c r="A59" t="s">
        <v>433</v>
      </c>
      <c r="B59" t="s">
        <v>435</v>
      </c>
      <c r="C59" t="s">
        <v>434</v>
      </c>
      <c r="D59">
        <v>75</v>
      </c>
      <c r="E59">
        <v>106</v>
      </c>
      <c r="F59">
        <v>112</v>
      </c>
      <c r="G59">
        <v>341.5</v>
      </c>
      <c r="H59">
        <v>352.7</v>
      </c>
      <c r="I59">
        <v>4.4000000000000004</v>
      </c>
      <c r="L59">
        <v>20.7</v>
      </c>
      <c r="M59">
        <v>64.5</v>
      </c>
      <c r="N59">
        <f t="shared" si="0"/>
        <v>109</v>
      </c>
      <c r="O59">
        <f t="shared" si="1"/>
        <v>763</v>
      </c>
      <c r="P59">
        <f t="shared" si="2"/>
        <v>43946</v>
      </c>
    </row>
    <row r="60" spans="1:16" x14ac:dyDescent="0.4">
      <c r="A60" t="s">
        <v>433</v>
      </c>
      <c r="B60" t="s">
        <v>435</v>
      </c>
      <c r="C60" t="s">
        <v>434</v>
      </c>
      <c r="D60">
        <v>76</v>
      </c>
      <c r="E60">
        <v>106</v>
      </c>
      <c r="F60">
        <v>112</v>
      </c>
      <c r="G60">
        <v>346.9</v>
      </c>
      <c r="H60">
        <v>358.2</v>
      </c>
      <c r="I60">
        <v>4.5</v>
      </c>
      <c r="L60">
        <v>21.1</v>
      </c>
      <c r="M60">
        <v>64.5</v>
      </c>
      <c r="N60">
        <f t="shared" si="0"/>
        <v>109</v>
      </c>
      <c r="O60">
        <f t="shared" si="1"/>
        <v>763</v>
      </c>
      <c r="P60">
        <f t="shared" si="2"/>
        <v>44709</v>
      </c>
    </row>
    <row r="61" spans="1:16" x14ac:dyDescent="0.4">
      <c r="A61" t="s">
        <v>433</v>
      </c>
      <c r="B61" t="s">
        <v>435</v>
      </c>
      <c r="C61" t="s">
        <v>434</v>
      </c>
      <c r="D61">
        <v>77</v>
      </c>
      <c r="E61">
        <v>106</v>
      </c>
      <c r="F61">
        <v>112</v>
      </c>
      <c r="G61">
        <v>352.1</v>
      </c>
      <c r="H61">
        <v>363.6</v>
      </c>
      <c r="I61">
        <v>4.7</v>
      </c>
      <c r="L61">
        <v>21.4</v>
      </c>
      <c r="M61">
        <v>64.599999999999994</v>
      </c>
      <c r="N61">
        <f t="shared" si="0"/>
        <v>109</v>
      </c>
      <c r="O61">
        <f t="shared" si="1"/>
        <v>763</v>
      </c>
      <c r="P61">
        <f t="shared" si="2"/>
        <v>45472</v>
      </c>
    </row>
    <row r="62" spans="1:16" x14ac:dyDescent="0.4">
      <c r="A62" t="s">
        <v>433</v>
      </c>
      <c r="B62" t="s">
        <v>435</v>
      </c>
      <c r="C62" t="s">
        <v>434</v>
      </c>
      <c r="D62">
        <v>78</v>
      </c>
      <c r="E62">
        <v>106</v>
      </c>
      <c r="F62">
        <v>112</v>
      </c>
      <c r="G62">
        <v>357.4</v>
      </c>
      <c r="H62">
        <v>369</v>
      </c>
      <c r="I62">
        <v>4.8</v>
      </c>
      <c r="L62">
        <v>21.7</v>
      </c>
      <c r="M62">
        <v>64.599999999999994</v>
      </c>
      <c r="N62">
        <f t="shared" si="0"/>
        <v>109</v>
      </c>
      <c r="O62">
        <f t="shared" si="1"/>
        <v>763</v>
      </c>
      <c r="P62">
        <f t="shared" si="2"/>
        <v>46235</v>
      </c>
    </row>
    <row r="63" spans="1:16" x14ac:dyDescent="0.4">
      <c r="A63" t="s">
        <v>433</v>
      </c>
      <c r="B63" t="s">
        <v>435</v>
      </c>
      <c r="C63" t="s">
        <v>434</v>
      </c>
      <c r="D63">
        <v>79</v>
      </c>
      <c r="E63">
        <v>106</v>
      </c>
      <c r="F63">
        <v>112</v>
      </c>
      <c r="G63">
        <v>362.5</v>
      </c>
      <c r="H63">
        <v>374.4</v>
      </c>
      <c r="I63">
        <v>5</v>
      </c>
      <c r="L63">
        <v>22</v>
      </c>
      <c r="M63">
        <v>64.7</v>
      </c>
      <c r="N63">
        <f t="shared" si="0"/>
        <v>109</v>
      </c>
      <c r="O63">
        <f t="shared" si="1"/>
        <v>763</v>
      </c>
      <c r="P63">
        <f t="shared" si="2"/>
        <v>46998</v>
      </c>
    </row>
    <row r="64" spans="1:16" x14ac:dyDescent="0.4">
      <c r="A64" t="s">
        <v>433</v>
      </c>
      <c r="B64" t="s">
        <v>435</v>
      </c>
      <c r="C64" t="s">
        <v>434</v>
      </c>
      <c r="D64">
        <v>80</v>
      </c>
      <c r="E64">
        <v>106</v>
      </c>
      <c r="F64">
        <v>112</v>
      </c>
      <c r="G64">
        <v>367.7</v>
      </c>
      <c r="H64">
        <v>379.7</v>
      </c>
      <c r="I64">
        <v>5.0999999999999996</v>
      </c>
      <c r="L64">
        <v>22.4</v>
      </c>
      <c r="M64">
        <v>64.8</v>
      </c>
      <c r="N64">
        <f t="shared" si="0"/>
        <v>109</v>
      </c>
      <c r="O64">
        <f t="shared" si="1"/>
        <v>763</v>
      </c>
      <c r="P64">
        <f t="shared" si="2"/>
        <v>47761</v>
      </c>
    </row>
    <row r="65" spans="1:16" x14ac:dyDescent="0.4">
      <c r="A65" t="s">
        <v>433</v>
      </c>
      <c r="B65" t="s">
        <v>435</v>
      </c>
      <c r="C65" t="s">
        <v>434</v>
      </c>
      <c r="D65">
        <v>81</v>
      </c>
      <c r="E65">
        <v>106</v>
      </c>
      <c r="F65">
        <v>112</v>
      </c>
      <c r="G65">
        <v>372.9</v>
      </c>
      <c r="H65">
        <v>385</v>
      </c>
      <c r="I65">
        <v>5.3</v>
      </c>
      <c r="L65">
        <v>22.7</v>
      </c>
      <c r="M65">
        <v>64.8</v>
      </c>
      <c r="N65">
        <f t="shared" si="0"/>
        <v>109</v>
      </c>
      <c r="O65">
        <f t="shared" si="1"/>
        <v>763</v>
      </c>
      <c r="P65">
        <f t="shared" si="2"/>
        <v>48524</v>
      </c>
    </row>
    <row r="66" spans="1:16" x14ac:dyDescent="0.4">
      <c r="A66" t="s">
        <v>433</v>
      </c>
      <c r="B66" t="s">
        <v>435</v>
      </c>
      <c r="C66" t="s">
        <v>434</v>
      </c>
      <c r="D66">
        <v>82</v>
      </c>
      <c r="E66">
        <v>106</v>
      </c>
      <c r="F66">
        <v>112</v>
      </c>
      <c r="G66">
        <v>378.1</v>
      </c>
      <c r="H66">
        <v>390.3</v>
      </c>
      <c r="I66">
        <v>5.4</v>
      </c>
      <c r="L66">
        <v>23</v>
      </c>
      <c r="M66">
        <v>64.8</v>
      </c>
      <c r="N66">
        <f t="shared" si="0"/>
        <v>109</v>
      </c>
      <c r="O66">
        <f t="shared" si="1"/>
        <v>763</v>
      </c>
      <c r="P66">
        <f t="shared" si="2"/>
        <v>49287</v>
      </c>
    </row>
    <row r="67" spans="1:16" x14ac:dyDescent="0.4">
      <c r="A67" t="s">
        <v>433</v>
      </c>
      <c r="B67" t="s">
        <v>435</v>
      </c>
      <c r="C67" t="s">
        <v>434</v>
      </c>
      <c r="D67">
        <v>83</v>
      </c>
      <c r="E67">
        <v>106</v>
      </c>
      <c r="F67">
        <v>112</v>
      </c>
      <c r="G67">
        <v>383.2</v>
      </c>
      <c r="H67">
        <v>395.6</v>
      </c>
      <c r="I67">
        <v>5.6</v>
      </c>
      <c r="L67">
        <v>23.3</v>
      </c>
      <c r="M67">
        <v>64.900000000000006</v>
      </c>
      <c r="N67">
        <f t="shared" ref="N67:N84" si="3">(F67-E67)/2+E67</f>
        <v>109</v>
      </c>
      <c r="O67">
        <f t="shared" ref="O67:O84" si="4">N67*7</f>
        <v>763</v>
      </c>
      <c r="P67">
        <f t="shared" si="2"/>
        <v>50050</v>
      </c>
    </row>
    <row r="68" spans="1:16" x14ac:dyDescent="0.4">
      <c r="A68" t="s">
        <v>433</v>
      </c>
      <c r="B68" t="s">
        <v>435</v>
      </c>
      <c r="C68" t="s">
        <v>434</v>
      </c>
      <c r="D68">
        <v>84</v>
      </c>
      <c r="E68">
        <v>106</v>
      </c>
      <c r="F68">
        <v>112</v>
      </c>
      <c r="G68">
        <v>388.3</v>
      </c>
      <c r="H68">
        <v>400.8</v>
      </c>
      <c r="I68">
        <v>5.7</v>
      </c>
      <c r="L68">
        <v>23.6</v>
      </c>
      <c r="M68">
        <v>64.900000000000006</v>
      </c>
      <c r="N68">
        <f t="shared" si="3"/>
        <v>109</v>
      </c>
      <c r="O68">
        <f t="shared" si="4"/>
        <v>763</v>
      </c>
      <c r="P68">
        <f t="shared" ref="P68:P84" si="5">P67+O68</f>
        <v>50813</v>
      </c>
    </row>
    <row r="69" spans="1:16" x14ac:dyDescent="0.4">
      <c r="A69" t="s">
        <v>433</v>
      </c>
      <c r="B69" t="s">
        <v>435</v>
      </c>
      <c r="C69" t="s">
        <v>434</v>
      </c>
      <c r="D69">
        <v>85</v>
      </c>
      <c r="E69">
        <v>106</v>
      </c>
      <c r="F69">
        <v>112</v>
      </c>
      <c r="G69">
        <v>393.4</v>
      </c>
      <c r="H69">
        <v>406.1</v>
      </c>
      <c r="I69">
        <v>5.9</v>
      </c>
      <c r="L69">
        <v>23.9</v>
      </c>
      <c r="M69">
        <v>64.900000000000006</v>
      </c>
      <c r="N69">
        <f t="shared" si="3"/>
        <v>109</v>
      </c>
      <c r="O69">
        <f t="shared" si="4"/>
        <v>763</v>
      </c>
      <c r="P69">
        <f t="shared" si="5"/>
        <v>51576</v>
      </c>
    </row>
    <row r="70" spans="1:16" x14ac:dyDescent="0.4">
      <c r="A70" t="s">
        <v>433</v>
      </c>
      <c r="B70" t="s">
        <v>435</v>
      </c>
      <c r="C70" t="s">
        <v>434</v>
      </c>
      <c r="D70">
        <v>86</v>
      </c>
      <c r="E70">
        <v>106</v>
      </c>
      <c r="F70">
        <v>112</v>
      </c>
      <c r="G70">
        <v>398.5</v>
      </c>
      <c r="H70">
        <v>411.3</v>
      </c>
      <c r="I70">
        <v>6</v>
      </c>
      <c r="L70">
        <v>24.2</v>
      </c>
      <c r="M70">
        <v>64.900000000000006</v>
      </c>
      <c r="N70">
        <f t="shared" si="3"/>
        <v>109</v>
      </c>
      <c r="O70">
        <f t="shared" si="4"/>
        <v>763</v>
      </c>
      <c r="P70">
        <f t="shared" si="5"/>
        <v>52339</v>
      </c>
    </row>
    <row r="71" spans="1:16" x14ac:dyDescent="0.4">
      <c r="A71" t="s">
        <v>433</v>
      </c>
      <c r="B71" t="s">
        <v>435</v>
      </c>
      <c r="C71" t="s">
        <v>434</v>
      </c>
      <c r="D71">
        <v>87</v>
      </c>
      <c r="E71">
        <v>106</v>
      </c>
      <c r="F71">
        <v>112</v>
      </c>
      <c r="G71">
        <v>403.6</v>
      </c>
      <c r="H71">
        <v>416.5</v>
      </c>
      <c r="I71">
        <v>6.2</v>
      </c>
      <c r="L71">
        <v>24.5</v>
      </c>
      <c r="M71">
        <v>65</v>
      </c>
      <c r="N71">
        <f t="shared" si="3"/>
        <v>109</v>
      </c>
      <c r="O71">
        <f t="shared" si="4"/>
        <v>763</v>
      </c>
      <c r="P71">
        <f t="shared" si="5"/>
        <v>53102</v>
      </c>
    </row>
    <row r="72" spans="1:16" x14ac:dyDescent="0.4">
      <c r="A72" t="s">
        <v>433</v>
      </c>
      <c r="B72" t="s">
        <v>435</v>
      </c>
      <c r="C72" t="s">
        <v>434</v>
      </c>
      <c r="D72">
        <v>88</v>
      </c>
      <c r="E72">
        <v>106</v>
      </c>
      <c r="F72">
        <v>112</v>
      </c>
      <c r="G72">
        <v>408.6</v>
      </c>
      <c r="H72">
        <v>421.7</v>
      </c>
      <c r="I72">
        <v>6.3</v>
      </c>
      <c r="L72">
        <v>24.9</v>
      </c>
      <c r="M72">
        <v>65</v>
      </c>
      <c r="N72">
        <f t="shared" si="3"/>
        <v>109</v>
      </c>
      <c r="O72">
        <f t="shared" si="4"/>
        <v>763</v>
      </c>
      <c r="P72">
        <f t="shared" si="5"/>
        <v>53865</v>
      </c>
    </row>
    <row r="73" spans="1:16" x14ac:dyDescent="0.4">
      <c r="A73" t="s">
        <v>433</v>
      </c>
      <c r="B73" t="s">
        <v>435</v>
      </c>
      <c r="C73" t="s">
        <v>434</v>
      </c>
      <c r="D73">
        <v>89</v>
      </c>
      <c r="E73">
        <v>106</v>
      </c>
      <c r="F73">
        <v>112</v>
      </c>
      <c r="G73">
        <v>413.6</v>
      </c>
      <c r="H73">
        <v>426.9</v>
      </c>
      <c r="I73">
        <v>6.5</v>
      </c>
      <c r="L73">
        <v>25.2</v>
      </c>
      <c r="M73">
        <v>65</v>
      </c>
      <c r="N73">
        <f t="shared" si="3"/>
        <v>109</v>
      </c>
      <c r="O73">
        <f t="shared" si="4"/>
        <v>763</v>
      </c>
      <c r="P73">
        <f t="shared" si="5"/>
        <v>54628</v>
      </c>
    </row>
    <row r="74" spans="1:16" x14ac:dyDescent="0.4">
      <c r="A74" t="s">
        <v>433</v>
      </c>
      <c r="B74" t="s">
        <v>435</v>
      </c>
      <c r="C74" t="s">
        <v>434</v>
      </c>
      <c r="D74">
        <v>90</v>
      </c>
      <c r="E74">
        <v>106</v>
      </c>
      <c r="F74">
        <v>112</v>
      </c>
      <c r="G74">
        <v>418.7</v>
      </c>
      <c r="H74">
        <v>432</v>
      </c>
      <c r="I74">
        <v>6.6</v>
      </c>
      <c r="L74">
        <v>25.5</v>
      </c>
      <c r="M74">
        <v>65</v>
      </c>
      <c r="N74">
        <f t="shared" si="3"/>
        <v>109</v>
      </c>
      <c r="O74">
        <f t="shared" si="4"/>
        <v>763</v>
      </c>
      <c r="P74">
        <f t="shared" si="5"/>
        <v>55391</v>
      </c>
    </row>
    <row r="75" spans="1:16" x14ac:dyDescent="0.4">
      <c r="A75" t="s">
        <v>433</v>
      </c>
      <c r="B75" t="s">
        <v>435</v>
      </c>
      <c r="C75" t="s">
        <v>434</v>
      </c>
      <c r="D75">
        <v>91</v>
      </c>
      <c r="E75">
        <v>105</v>
      </c>
      <c r="F75">
        <v>111</v>
      </c>
      <c r="G75">
        <v>423.6</v>
      </c>
      <c r="H75">
        <v>437.2</v>
      </c>
      <c r="I75">
        <v>6.8</v>
      </c>
      <c r="L75">
        <v>25.8</v>
      </c>
      <c r="M75">
        <v>65.099999999999994</v>
      </c>
      <c r="N75">
        <f t="shared" si="3"/>
        <v>108</v>
      </c>
      <c r="O75">
        <f t="shared" si="4"/>
        <v>756</v>
      </c>
      <c r="P75">
        <f t="shared" si="5"/>
        <v>56147</v>
      </c>
    </row>
    <row r="76" spans="1:16" x14ac:dyDescent="0.4">
      <c r="A76" t="s">
        <v>433</v>
      </c>
      <c r="B76" t="s">
        <v>435</v>
      </c>
      <c r="C76" t="s">
        <v>434</v>
      </c>
      <c r="D76">
        <v>92</v>
      </c>
      <c r="E76">
        <v>105</v>
      </c>
      <c r="F76">
        <v>111</v>
      </c>
      <c r="G76">
        <v>428.6</v>
      </c>
      <c r="H76">
        <v>442.3</v>
      </c>
      <c r="I76">
        <v>7</v>
      </c>
      <c r="L76">
        <v>26.1</v>
      </c>
      <c r="M76">
        <v>65.099999999999994</v>
      </c>
      <c r="N76">
        <f t="shared" si="3"/>
        <v>108</v>
      </c>
      <c r="O76">
        <f t="shared" si="4"/>
        <v>756</v>
      </c>
      <c r="P76">
        <f t="shared" si="5"/>
        <v>56903</v>
      </c>
    </row>
    <row r="77" spans="1:16" x14ac:dyDescent="0.4">
      <c r="A77" t="s">
        <v>433</v>
      </c>
      <c r="B77" t="s">
        <v>435</v>
      </c>
      <c r="C77" t="s">
        <v>434</v>
      </c>
      <c r="D77">
        <v>93</v>
      </c>
      <c r="E77">
        <v>105</v>
      </c>
      <c r="F77">
        <v>111</v>
      </c>
      <c r="G77">
        <v>433.6</v>
      </c>
      <c r="H77">
        <v>447.4</v>
      </c>
      <c r="I77">
        <v>7.1</v>
      </c>
      <c r="L77">
        <v>26.4</v>
      </c>
      <c r="M77">
        <v>65.099999999999994</v>
      </c>
      <c r="N77">
        <f t="shared" si="3"/>
        <v>108</v>
      </c>
      <c r="O77">
        <f t="shared" si="4"/>
        <v>756</v>
      </c>
      <c r="P77">
        <f t="shared" si="5"/>
        <v>57659</v>
      </c>
    </row>
    <row r="78" spans="1:16" x14ac:dyDescent="0.4">
      <c r="A78" t="s">
        <v>433</v>
      </c>
      <c r="B78" t="s">
        <v>435</v>
      </c>
      <c r="C78" t="s">
        <v>434</v>
      </c>
      <c r="D78">
        <v>94</v>
      </c>
      <c r="E78">
        <v>105</v>
      </c>
      <c r="F78">
        <v>111</v>
      </c>
      <c r="G78">
        <v>438.6</v>
      </c>
      <c r="H78">
        <v>452.5</v>
      </c>
      <c r="I78">
        <v>7.3</v>
      </c>
      <c r="L78">
        <v>26.7</v>
      </c>
      <c r="M78">
        <v>65.2</v>
      </c>
      <c r="N78">
        <f t="shared" si="3"/>
        <v>108</v>
      </c>
      <c r="O78">
        <f t="shared" si="4"/>
        <v>756</v>
      </c>
      <c r="P78">
        <f t="shared" si="5"/>
        <v>58415</v>
      </c>
    </row>
    <row r="79" spans="1:16" x14ac:dyDescent="0.4">
      <c r="A79" t="s">
        <v>433</v>
      </c>
      <c r="B79" t="s">
        <v>435</v>
      </c>
      <c r="C79" t="s">
        <v>434</v>
      </c>
      <c r="D79">
        <v>95</v>
      </c>
      <c r="E79">
        <v>105</v>
      </c>
      <c r="F79">
        <v>111</v>
      </c>
      <c r="G79">
        <v>443.5</v>
      </c>
      <c r="H79">
        <v>457.5</v>
      </c>
      <c r="I79">
        <v>7.5</v>
      </c>
      <c r="L79">
        <v>27</v>
      </c>
      <c r="M79">
        <v>65.2</v>
      </c>
      <c r="N79">
        <f t="shared" si="3"/>
        <v>108</v>
      </c>
      <c r="O79">
        <f t="shared" si="4"/>
        <v>756</v>
      </c>
      <c r="P79">
        <f t="shared" si="5"/>
        <v>59171</v>
      </c>
    </row>
    <row r="80" spans="1:16" x14ac:dyDescent="0.4">
      <c r="A80" t="s">
        <v>433</v>
      </c>
      <c r="B80" t="s">
        <v>435</v>
      </c>
      <c r="C80" t="s">
        <v>434</v>
      </c>
      <c r="D80">
        <v>96</v>
      </c>
      <c r="E80">
        <v>105</v>
      </c>
      <c r="F80">
        <v>111</v>
      </c>
      <c r="G80">
        <v>448.4</v>
      </c>
      <c r="H80">
        <v>462.6</v>
      </c>
      <c r="I80">
        <v>7.6</v>
      </c>
      <c r="L80">
        <v>27.3</v>
      </c>
      <c r="M80">
        <v>65.2</v>
      </c>
      <c r="N80">
        <f t="shared" si="3"/>
        <v>108</v>
      </c>
      <c r="O80">
        <f t="shared" si="4"/>
        <v>756</v>
      </c>
      <c r="P80">
        <f t="shared" si="5"/>
        <v>59927</v>
      </c>
    </row>
    <row r="81" spans="1:16" x14ac:dyDescent="0.4">
      <c r="A81" t="s">
        <v>433</v>
      </c>
      <c r="B81" t="s">
        <v>435</v>
      </c>
      <c r="C81" t="s">
        <v>434</v>
      </c>
      <c r="D81">
        <v>97</v>
      </c>
      <c r="E81">
        <v>105</v>
      </c>
      <c r="F81">
        <v>111</v>
      </c>
      <c r="G81">
        <v>453.3</v>
      </c>
      <c r="H81">
        <v>467.6</v>
      </c>
      <c r="I81">
        <v>7.8</v>
      </c>
      <c r="L81">
        <v>27.6</v>
      </c>
      <c r="M81">
        <v>65.3</v>
      </c>
      <c r="N81">
        <f t="shared" si="3"/>
        <v>108</v>
      </c>
      <c r="O81">
        <f t="shared" si="4"/>
        <v>756</v>
      </c>
      <c r="P81">
        <f t="shared" si="5"/>
        <v>60683</v>
      </c>
    </row>
    <row r="82" spans="1:16" x14ac:dyDescent="0.4">
      <c r="A82" t="s">
        <v>433</v>
      </c>
      <c r="B82" t="s">
        <v>435</v>
      </c>
      <c r="C82" t="s">
        <v>434</v>
      </c>
      <c r="D82">
        <v>98</v>
      </c>
      <c r="E82">
        <v>105</v>
      </c>
      <c r="F82">
        <v>111</v>
      </c>
      <c r="G82">
        <v>458.1</v>
      </c>
      <c r="H82">
        <v>472.6</v>
      </c>
      <c r="I82">
        <v>8</v>
      </c>
      <c r="L82">
        <v>27.8</v>
      </c>
      <c r="M82">
        <v>65.3</v>
      </c>
      <c r="N82">
        <f t="shared" si="3"/>
        <v>108</v>
      </c>
      <c r="O82">
        <f t="shared" si="4"/>
        <v>756</v>
      </c>
      <c r="P82">
        <f t="shared" si="5"/>
        <v>61439</v>
      </c>
    </row>
    <row r="83" spans="1:16" x14ac:dyDescent="0.4">
      <c r="A83" t="s">
        <v>433</v>
      </c>
      <c r="B83" t="s">
        <v>435</v>
      </c>
      <c r="C83" t="s">
        <v>434</v>
      </c>
      <c r="D83">
        <v>99</v>
      </c>
      <c r="E83">
        <v>105</v>
      </c>
      <c r="F83">
        <v>111</v>
      </c>
      <c r="G83">
        <v>462.9</v>
      </c>
      <c r="H83">
        <v>477.5</v>
      </c>
      <c r="I83">
        <v>8.1999999999999993</v>
      </c>
      <c r="L83">
        <v>28.1</v>
      </c>
      <c r="M83">
        <v>65.3</v>
      </c>
      <c r="N83">
        <f t="shared" si="3"/>
        <v>108</v>
      </c>
      <c r="O83">
        <f t="shared" si="4"/>
        <v>756</v>
      </c>
      <c r="P83">
        <f t="shared" si="5"/>
        <v>62195</v>
      </c>
    </row>
    <row r="84" spans="1:16" x14ac:dyDescent="0.4">
      <c r="A84" t="s">
        <v>433</v>
      </c>
      <c r="B84" t="s">
        <v>435</v>
      </c>
      <c r="C84" t="s">
        <v>434</v>
      </c>
      <c r="D84">
        <v>100</v>
      </c>
      <c r="E84">
        <v>105</v>
      </c>
      <c r="F84">
        <v>111</v>
      </c>
      <c r="G84">
        <v>467.7</v>
      </c>
      <c r="H84">
        <v>482.5</v>
      </c>
      <c r="I84">
        <v>8.4</v>
      </c>
      <c r="L84">
        <v>28.4</v>
      </c>
      <c r="M84">
        <v>65.349999999999994</v>
      </c>
      <c r="N84">
        <f t="shared" si="3"/>
        <v>108</v>
      </c>
      <c r="O84">
        <f t="shared" si="4"/>
        <v>756</v>
      </c>
      <c r="P84">
        <f t="shared" si="5"/>
        <v>62951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C3267-FAFE-4731-98C7-FAEA2F693A53}">
  <sheetPr codeName="Sheet5"/>
  <dimension ref="A1"/>
  <sheetViews>
    <sheetView workbookViewId="0">
      <selection activeCell="J1" sqref="J1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787F-904D-4FED-BBDE-8BED3DDF4D86}">
  <dimension ref="A1:S83"/>
  <sheetViews>
    <sheetView workbookViewId="0">
      <selection activeCell="P15" sqref="P15"/>
    </sheetView>
  </sheetViews>
  <sheetFormatPr defaultRowHeight="14.6" x14ac:dyDescent="0.4"/>
  <cols>
    <col min="1" max="1" width="13.61328125" customWidth="1"/>
    <col min="2" max="2" width="15.4609375" customWidth="1"/>
    <col min="3" max="3" width="11.3828125" customWidth="1"/>
    <col min="4" max="4" width="16.61328125" customWidth="1"/>
    <col min="5" max="5" width="16.3828125" customWidth="1"/>
    <col min="6" max="6" width="17.07421875" customWidth="1"/>
    <col min="7" max="7" width="21.15234375" customWidth="1"/>
    <col min="8" max="8" width="21.69140625" customWidth="1"/>
    <col min="9" max="9" width="22.53515625" customWidth="1"/>
    <col min="10" max="10" width="18.61328125" customWidth="1"/>
    <col min="11" max="11" width="14.15234375" customWidth="1"/>
    <col min="12" max="12" width="16.3828125" customWidth="1"/>
    <col min="13" max="13" width="15.4609375" customWidth="1"/>
    <col min="14" max="14" width="18.84375" style="15" customWidth="1"/>
    <col min="15" max="15" width="19.921875" style="15" customWidth="1"/>
    <col min="16" max="16" width="14.15234375" style="15" customWidth="1"/>
  </cols>
  <sheetData>
    <row r="1" spans="1:19" x14ac:dyDescent="0.4">
      <c r="A1" t="s">
        <v>423</v>
      </c>
      <c r="B1" t="s">
        <v>422</v>
      </c>
      <c r="C1" t="s">
        <v>421</v>
      </c>
      <c r="D1" t="s">
        <v>424</v>
      </c>
      <c r="E1" t="s">
        <v>425</v>
      </c>
      <c r="F1" t="s">
        <v>437</v>
      </c>
      <c r="G1" t="s">
        <v>453</v>
      </c>
      <c r="H1" t="s">
        <v>454</v>
      </c>
      <c r="I1" t="s">
        <v>428</v>
      </c>
      <c r="J1" t="s">
        <v>429</v>
      </c>
      <c r="K1" t="s">
        <v>430</v>
      </c>
      <c r="L1" t="s">
        <v>440</v>
      </c>
      <c r="M1" t="s">
        <v>449</v>
      </c>
      <c r="N1" s="15" t="s">
        <v>450</v>
      </c>
      <c r="O1" s="15" t="s">
        <v>451</v>
      </c>
      <c r="P1" s="15" t="s">
        <v>439</v>
      </c>
      <c r="R1" s="15" t="s">
        <v>457</v>
      </c>
      <c r="S1" s="15" t="s">
        <v>458</v>
      </c>
    </row>
    <row r="2" spans="1:19" x14ac:dyDescent="0.4">
      <c r="A2" t="s">
        <v>455</v>
      </c>
      <c r="B2" t="s">
        <v>456</v>
      </c>
      <c r="C2" t="s">
        <v>434</v>
      </c>
      <c r="D2">
        <v>19</v>
      </c>
      <c r="E2">
        <v>89</v>
      </c>
      <c r="F2">
        <f>E2</f>
        <v>89</v>
      </c>
      <c r="G2">
        <f>R2*(1+I2/100)</f>
        <v>1.002</v>
      </c>
      <c r="H2">
        <f>G2</f>
        <v>1.002</v>
      </c>
      <c r="I2">
        <f>100-S2</f>
        <v>0.20000000000000284</v>
      </c>
      <c r="M2">
        <v>46.1</v>
      </c>
      <c r="N2" s="15">
        <f t="shared" ref="N2:N65" si="0">(F2-E2)/2+E2</f>
        <v>89</v>
      </c>
      <c r="O2" s="15">
        <f t="shared" ref="O2:O65" si="1">N2*7</f>
        <v>623</v>
      </c>
      <c r="P2" s="15">
        <f>O2</f>
        <v>623</v>
      </c>
      <c r="R2">
        <v>1</v>
      </c>
      <c r="S2">
        <v>99.8</v>
      </c>
    </row>
    <row r="3" spans="1:19" x14ac:dyDescent="0.4">
      <c r="A3" t="s">
        <v>455</v>
      </c>
      <c r="B3" t="s">
        <v>456</v>
      </c>
      <c r="C3" t="s">
        <v>434</v>
      </c>
      <c r="D3">
        <v>20</v>
      </c>
      <c r="E3">
        <v>97</v>
      </c>
      <c r="F3">
        <f t="shared" ref="F3:F66" si="2">E3</f>
        <v>97</v>
      </c>
      <c r="G3">
        <f t="shared" ref="G3:G66" si="3">R3*(1+I3/100)</f>
        <v>4.008</v>
      </c>
      <c r="H3">
        <f t="shared" ref="H3:H66" si="4">G3</f>
        <v>4.008</v>
      </c>
      <c r="I3">
        <f t="shared" ref="I3:I66" si="5">100-S3</f>
        <v>0.20000000000000284</v>
      </c>
      <c r="M3">
        <v>49.2</v>
      </c>
      <c r="N3" s="15">
        <f t="shared" si="0"/>
        <v>97</v>
      </c>
      <c r="O3" s="15">
        <f t="shared" si="1"/>
        <v>679</v>
      </c>
      <c r="P3" s="15">
        <f t="shared" ref="P3:P66" si="6">P2+O3</f>
        <v>1302</v>
      </c>
      <c r="R3">
        <v>4</v>
      </c>
      <c r="S3">
        <v>99.8</v>
      </c>
    </row>
    <row r="4" spans="1:19" x14ac:dyDescent="0.4">
      <c r="A4" t="s">
        <v>455</v>
      </c>
      <c r="B4" t="s">
        <v>456</v>
      </c>
      <c r="C4" t="s">
        <v>434</v>
      </c>
      <c r="D4">
        <v>21</v>
      </c>
      <c r="E4">
        <v>104</v>
      </c>
      <c r="F4">
        <f t="shared" si="2"/>
        <v>104</v>
      </c>
      <c r="G4">
        <f t="shared" si="3"/>
        <v>9.0269999999999992</v>
      </c>
      <c r="H4">
        <f t="shared" si="4"/>
        <v>9.0269999999999992</v>
      </c>
      <c r="I4">
        <f t="shared" si="5"/>
        <v>0.29999999999999716</v>
      </c>
      <c r="M4">
        <v>52</v>
      </c>
      <c r="N4" s="15">
        <f t="shared" si="0"/>
        <v>104</v>
      </c>
      <c r="O4" s="15">
        <f t="shared" si="1"/>
        <v>728</v>
      </c>
      <c r="P4" s="15">
        <f t="shared" si="6"/>
        <v>2030</v>
      </c>
      <c r="R4">
        <v>9</v>
      </c>
      <c r="S4">
        <v>99.7</v>
      </c>
    </row>
    <row r="5" spans="1:19" x14ac:dyDescent="0.4">
      <c r="A5" t="s">
        <v>455</v>
      </c>
      <c r="B5" t="s">
        <v>456</v>
      </c>
      <c r="C5" t="s">
        <v>434</v>
      </c>
      <c r="D5">
        <v>22</v>
      </c>
      <c r="E5">
        <v>110</v>
      </c>
      <c r="F5">
        <f t="shared" si="2"/>
        <v>110</v>
      </c>
      <c r="G5">
        <f t="shared" si="3"/>
        <v>14.056000000000001</v>
      </c>
      <c r="H5">
        <f t="shared" si="4"/>
        <v>14.056000000000001</v>
      </c>
      <c r="I5">
        <f t="shared" si="5"/>
        <v>0.40000000000000568</v>
      </c>
      <c r="M5">
        <v>54.2</v>
      </c>
      <c r="N5" s="15">
        <f t="shared" si="0"/>
        <v>110</v>
      </c>
      <c r="O5" s="15">
        <f t="shared" si="1"/>
        <v>770</v>
      </c>
      <c r="P5" s="15">
        <f t="shared" si="6"/>
        <v>2800</v>
      </c>
      <c r="R5">
        <v>14</v>
      </c>
      <c r="S5">
        <v>99.6</v>
      </c>
    </row>
    <row r="6" spans="1:19" x14ac:dyDescent="0.4">
      <c r="A6" t="s">
        <v>455</v>
      </c>
      <c r="B6" t="s">
        <v>456</v>
      </c>
      <c r="C6" t="s">
        <v>434</v>
      </c>
      <c r="D6">
        <v>23</v>
      </c>
      <c r="E6">
        <v>112</v>
      </c>
      <c r="F6">
        <f t="shared" si="2"/>
        <v>112</v>
      </c>
      <c r="G6">
        <f t="shared" si="3"/>
        <v>21.104999999999997</v>
      </c>
      <c r="H6">
        <f t="shared" si="4"/>
        <v>21.104999999999997</v>
      </c>
      <c r="I6">
        <f t="shared" si="5"/>
        <v>0.5</v>
      </c>
      <c r="M6">
        <v>56</v>
      </c>
      <c r="N6" s="15">
        <f t="shared" si="0"/>
        <v>112</v>
      </c>
      <c r="O6" s="15">
        <f t="shared" si="1"/>
        <v>784</v>
      </c>
      <c r="P6" s="15">
        <f t="shared" si="6"/>
        <v>3584</v>
      </c>
      <c r="R6">
        <v>21</v>
      </c>
      <c r="S6">
        <v>99.5</v>
      </c>
    </row>
    <row r="7" spans="1:19" x14ac:dyDescent="0.4">
      <c r="A7" t="s">
        <v>455</v>
      </c>
      <c r="B7" t="s">
        <v>456</v>
      </c>
      <c r="C7" t="s">
        <v>434</v>
      </c>
      <c r="D7">
        <v>24</v>
      </c>
      <c r="E7">
        <v>112</v>
      </c>
      <c r="F7">
        <f t="shared" si="2"/>
        <v>112</v>
      </c>
      <c r="G7">
        <f t="shared" si="3"/>
        <v>28.167999999999999</v>
      </c>
      <c r="H7">
        <f t="shared" si="4"/>
        <v>28.167999999999999</v>
      </c>
      <c r="I7">
        <f t="shared" si="5"/>
        <v>0.59999999999999432</v>
      </c>
      <c r="M7">
        <v>57.4</v>
      </c>
      <c r="N7" s="15">
        <f t="shared" si="0"/>
        <v>112</v>
      </c>
      <c r="O7" s="15">
        <f t="shared" si="1"/>
        <v>784</v>
      </c>
      <c r="P7" s="15">
        <f t="shared" si="6"/>
        <v>4368</v>
      </c>
      <c r="R7">
        <v>28</v>
      </c>
      <c r="S7">
        <v>99.4</v>
      </c>
    </row>
    <row r="8" spans="1:19" x14ac:dyDescent="0.4">
      <c r="A8" t="s">
        <v>455</v>
      </c>
      <c r="B8" t="s">
        <v>456</v>
      </c>
      <c r="C8" t="s">
        <v>434</v>
      </c>
      <c r="D8">
        <v>25</v>
      </c>
      <c r="E8">
        <v>112</v>
      </c>
      <c r="F8">
        <f t="shared" si="2"/>
        <v>112</v>
      </c>
      <c r="G8">
        <f t="shared" si="3"/>
        <v>34.238000000000007</v>
      </c>
      <c r="H8">
        <f t="shared" si="4"/>
        <v>34.238000000000007</v>
      </c>
      <c r="I8">
        <f t="shared" si="5"/>
        <v>0.70000000000000284</v>
      </c>
      <c r="M8">
        <v>58.6</v>
      </c>
      <c r="N8" s="15">
        <f t="shared" si="0"/>
        <v>112</v>
      </c>
      <c r="O8" s="15">
        <f t="shared" si="1"/>
        <v>784</v>
      </c>
      <c r="P8" s="15">
        <f t="shared" si="6"/>
        <v>5152</v>
      </c>
      <c r="R8">
        <v>34</v>
      </c>
      <c r="S8">
        <v>99.3</v>
      </c>
    </row>
    <row r="9" spans="1:19" x14ac:dyDescent="0.4">
      <c r="A9" t="s">
        <v>455</v>
      </c>
      <c r="B9" t="s">
        <v>456</v>
      </c>
      <c r="C9" t="s">
        <v>434</v>
      </c>
      <c r="D9">
        <v>26</v>
      </c>
      <c r="E9">
        <v>112</v>
      </c>
      <c r="F9">
        <f t="shared" si="2"/>
        <v>112</v>
      </c>
      <c r="G9">
        <f t="shared" si="3"/>
        <v>41.287000000000006</v>
      </c>
      <c r="H9">
        <f t="shared" si="4"/>
        <v>41.287000000000006</v>
      </c>
      <c r="I9">
        <f t="shared" si="5"/>
        <v>0.70000000000000284</v>
      </c>
      <c r="M9">
        <v>59.5</v>
      </c>
      <c r="N9" s="15">
        <f t="shared" si="0"/>
        <v>112</v>
      </c>
      <c r="O9" s="15">
        <f t="shared" si="1"/>
        <v>784</v>
      </c>
      <c r="P9" s="15">
        <f t="shared" si="6"/>
        <v>5936</v>
      </c>
      <c r="R9">
        <v>41</v>
      </c>
      <c r="S9">
        <v>99.3</v>
      </c>
    </row>
    <row r="10" spans="1:19" x14ac:dyDescent="0.4">
      <c r="A10" t="s">
        <v>455</v>
      </c>
      <c r="B10" t="s">
        <v>456</v>
      </c>
      <c r="C10" t="s">
        <v>434</v>
      </c>
      <c r="D10">
        <v>27</v>
      </c>
      <c r="E10">
        <v>112</v>
      </c>
      <c r="F10">
        <f t="shared" si="2"/>
        <v>112</v>
      </c>
      <c r="G10">
        <f t="shared" si="3"/>
        <v>48.384</v>
      </c>
      <c r="H10">
        <f t="shared" si="4"/>
        <v>48.384</v>
      </c>
      <c r="I10">
        <f t="shared" si="5"/>
        <v>0.79999999999999716</v>
      </c>
      <c r="M10">
        <v>60.2</v>
      </c>
      <c r="N10" s="15">
        <f t="shared" si="0"/>
        <v>112</v>
      </c>
      <c r="O10" s="15">
        <f t="shared" si="1"/>
        <v>784</v>
      </c>
      <c r="P10" s="15">
        <f t="shared" si="6"/>
        <v>6720</v>
      </c>
      <c r="R10">
        <v>48</v>
      </c>
      <c r="S10">
        <v>99.2</v>
      </c>
    </row>
    <row r="11" spans="1:19" x14ac:dyDescent="0.4">
      <c r="A11" t="s">
        <v>455</v>
      </c>
      <c r="B11" t="s">
        <v>456</v>
      </c>
      <c r="C11" t="s">
        <v>434</v>
      </c>
      <c r="D11">
        <v>28</v>
      </c>
      <c r="E11">
        <v>112</v>
      </c>
      <c r="F11">
        <f t="shared" si="2"/>
        <v>112</v>
      </c>
      <c r="G11">
        <f t="shared" si="3"/>
        <v>54.486000000000004</v>
      </c>
      <c r="H11">
        <f t="shared" si="4"/>
        <v>54.486000000000004</v>
      </c>
      <c r="I11">
        <f t="shared" si="5"/>
        <v>0.90000000000000568</v>
      </c>
      <c r="M11">
        <v>60.8</v>
      </c>
      <c r="N11" s="15">
        <f t="shared" si="0"/>
        <v>112</v>
      </c>
      <c r="O11" s="15">
        <f t="shared" si="1"/>
        <v>784</v>
      </c>
      <c r="P11" s="15">
        <f t="shared" si="6"/>
        <v>7504</v>
      </c>
      <c r="R11">
        <v>54</v>
      </c>
      <c r="S11">
        <v>99.1</v>
      </c>
    </row>
    <row r="12" spans="1:19" x14ac:dyDescent="0.4">
      <c r="A12" t="s">
        <v>455</v>
      </c>
      <c r="B12" t="s">
        <v>456</v>
      </c>
      <c r="C12" t="s">
        <v>434</v>
      </c>
      <c r="D12">
        <v>29</v>
      </c>
      <c r="E12">
        <v>112</v>
      </c>
      <c r="F12">
        <f t="shared" si="2"/>
        <v>112</v>
      </c>
      <c r="G12">
        <f t="shared" si="3"/>
        <v>61.61</v>
      </c>
      <c r="H12">
        <f t="shared" si="4"/>
        <v>61.61</v>
      </c>
      <c r="I12">
        <f t="shared" si="5"/>
        <v>1</v>
      </c>
      <c r="M12">
        <v>61.2</v>
      </c>
      <c r="N12" s="15">
        <f t="shared" si="0"/>
        <v>112</v>
      </c>
      <c r="O12" s="15">
        <f t="shared" si="1"/>
        <v>784</v>
      </c>
      <c r="P12" s="15">
        <f t="shared" si="6"/>
        <v>8288</v>
      </c>
      <c r="R12">
        <v>61</v>
      </c>
      <c r="S12">
        <v>99</v>
      </c>
    </row>
    <row r="13" spans="1:19" x14ac:dyDescent="0.4">
      <c r="A13" t="s">
        <v>455</v>
      </c>
      <c r="B13" t="s">
        <v>456</v>
      </c>
      <c r="C13" t="s">
        <v>434</v>
      </c>
      <c r="D13">
        <v>30</v>
      </c>
      <c r="E13">
        <v>112</v>
      </c>
      <c r="F13">
        <f t="shared" si="2"/>
        <v>112</v>
      </c>
      <c r="G13">
        <f t="shared" si="3"/>
        <v>68.74799999999999</v>
      </c>
      <c r="H13">
        <f t="shared" si="4"/>
        <v>68.74799999999999</v>
      </c>
      <c r="I13">
        <f t="shared" si="5"/>
        <v>1.0999999999999943</v>
      </c>
      <c r="M13">
        <v>61.6</v>
      </c>
      <c r="N13" s="15">
        <f t="shared" si="0"/>
        <v>112</v>
      </c>
      <c r="O13" s="15">
        <f t="shared" si="1"/>
        <v>784</v>
      </c>
      <c r="P13" s="15">
        <f t="shared" si="6"/>
        <v>9072</v>
      </c>
      <c r="R13">
        <v>68</v>
      </c>
      <c r="S13">
        <v>98.9</v>
      </c>
    </row>
    <row r="14" spans="1:19" x14ac:dyDescent="0.4">
      <c r="A14" t="s">
        <v>455</v>
      </c>
      <c r="B14" t="s">
        <v>456</v>
      </c>
      <c r="C14" t="s">
        <v>434</v>
      </c>
      <c r="D14">
        <v>31</v>
      </c>
      <c r="E14">
        <v>112</v>
      </c>
      <c r="F14">
        <f t="shared" si="2"/>
        <v>112</v>
      </c>
      <c r="G14">
        <f t="shared" si="3"/>
        <v>74.813999999999993</v>
      </c>
      <c r="H14">
        <f t="shared" si="4"/>
        <v>74.813999999999993</v>
      </c>
      <c r="I14">
        <f t="shared" si="5"/>
        <v>1.0999999999999943</v>
      </c>
      <c r="M14">
        <v>61.9</v>
      </c>
      <c r="N14" s="15">
        <f t="shared" si="0"/>
        <v>112</v>
      </c>
      <c r="O14" s="15">
        <f t="shared" si="1"/>
        <v>784</v>
      </c>
      <c r="P14" s="15">
        <f t="shared" si="6"/>
        <v>9856</v>
      </c>
      <c r="R14">
        <v>74</v>
      </c>
      <c r="S14">
        <v>98.9</v>
      </c>
    </row>
    <row r="15" spans="1:19" x14ac:dyDescent="0.4">
      <c r="A15" t="s">
        <v>455</v>
      </c>
      <c r="B15" t="s">
        <v>456</v>
      </c>
      <c r="C15" t="s">
        <v>434</v>
      </c>
      <c r="D15">
        <v>32</v>
      </c>
      <c r="E15">
        <v>112</v>
      </c>
      <c r="F15">
        <f t="shared" si="2"/>
        <v>112</v>
      </c>
      <c r="G15">
        <f t="shared" si="3"/>
        <v>81.971999999999994</v>
      </c>
      <c r="H15">
        <f t="shared" si="4"/>
        <v>81.971999999999994</v>
      </c>
      <c r="I15">
        <f t="shared" si="5"/>
        <v>1.2000000000000028</v>
      </c>
      <c r="M15">
        <v>62.1</v>
      </c>
      <c r="N15" s="15">
        <f t="shared" si="0"/>
        <v>112</v>
      </c>
      <c r="O15" s="15">
        <f t="shared" si="1"/>
        <v>784</v>
      </c>
      <c r="P15" s="15">
        <f t="shared" si="6"/>
        <v>10640</v>
      </c>
      <c r="R15">
        <v>81</v>
      </c>
      <c r="S15">
        <v>98.8</v>
      </c>
    </row>
    <row r="16" spans="1:19" x14ac:dyDescent="0.4">
      <c r="A16" t="s">
        <v>455</v>
      </c>
      <c r="B16" t="s">
        <v>456</v>
      </c>
      <c r="C16" t="s">
        <v>434</v>
      </c>
      <c r="D16">
        <v>33</v>
      </c>
      <c r="E16">
        <v>112</v>
      </c>
      <c r="F16">
        <f t="shared" si="2"/>
        <v>112</v>
      </c>
      <c r="G16">
        <f t="shared" si="3"/>
        <v>88.130999999999986</v>
      </c>
      <c r="H16">
        <f t="shared" si="4"/>
        <v>88.130999999999986</v>
      </c>
      <c r="I16">
        <f t="shared" si="5"/>
        <v>1.2999999999999972</v>
      </c>
      <c r="M16">
        <v>62.3</v>
      </c>
      <c r="N16" s="15">
        <f t="shared" si="0"/>
        <v>112</v>
      </c>
      <c r="O16" s="15">
        <f t="shared" si="1"/>
        <v>784</v>
      </c>
      <c r="P16" s="15">
        <f t="shared" si="6"/>
        <v>11424</v>
      </c>
      <c r="R16">
        <v>87</v>
      </c>
      <c r="S16">
        <v>98.7</v>
      </c>
    </row>
    <row r="17" spans="1:19" x14ac:dyDescent="0.4">
      <c r="A17" t="s">
        <v>455</v>
      </c>
      <c r="B17" t="s">
        <v>456</v>
      </c>
      <c r="C17" t="s">
        <v>434</v>
      </c>
      <c r="D17">
        <v>34</v>
      </c>
      <c r="E17">
        <v>112</v>
      </c>
      <c r="F17">
        <f t="shared" si="2"/>
        <v>112</v>
      </c>
      <c r="G17">
        <f t="shared" si="3"/>
        <v>95.316000000000003</v>
      </c>
      <c r="H17">
        <f t="shared" si="4"/>
        <v>95.316000000000003</v>
      </c>
      <c r="I17">
        <f t="shared" si="5"/>
        <v>1.4000000000000057</v>
      </c>
      <c r="M17">
        <v>62.5</v>
      </c>
      <c r="N17" s="15">
        <f t="shared" si="0"/>
        <v>112</v>
      </c>
      <c r="O17" s="15">
        <f t="shared" si="1"/>
        <v>784</v>
      </c>
      <c r="P17" s="15">
        <f t="shared" si="6"/>
        <v>12208</v>
      </c>
      <c r="R17">
        <v>94</v>
      </c>
      <c r="S17">
        <v>98.6</v>
      </c>
    </row>
    <row r="18" spans="1:19" x14ac:dyDescent="0.4">
      <c r="A18" t="s">
        <v>455</v>
      </c>
      <c r="B18" t="s">
        <v>456</v>
      </c>
      <c r="C18" t="s">
        <v>434</v>
      </c>
      <c r="D18">
        <v>35</v>
      </c>
      <c r="E18">
        <v>112</v>
      </c>
      <c r="F18">
        <f t="shared" si="2"/>
        <v>112</v>
      </c>
      <c r="G18">
        <f t="shared" si="3"/>
        <v>102.51499999999999</v>
      </c>
      <c r="H18">
        <f t="shared" si="4"/>
        <v>102.51499999999999</v>
      </c>
      <c r="I18">
        <f t="shared" si="5"/>
        <v>1.5</v>
      </c>
      <c r="M18">
        <v>62.7</v>
      </c>
      <c r="N18" s="15">
        <f t="shared" si="0"/>
        <v>112</v>
      </c>
      <c r="O18" s="15">
        <f t="shared" si="1"/>
        <v>784</v>
      </c>
      <c r="P18" s="15">
        <f t="shared" si="6"/>
        <v>12992</v>
      </c>
      <c r="R18">
        <v>101</v>
      </c>
      <c r="S18">
        <v>98.5</v>
      </c>
    </row>
    <row r="19" spans="1:19" x14ac:dyDescent="0.4">
      <c r="A19" t="s">
        <v>455</v>
      </c>
      <c r="B19" t="s">
        <v>456</v>
      </c>
      <c r="C19" t="s">
        <v>434</v>
      </c>
      <c r="D19">
        <v>36</v>
      </c>
      <c r="E19">
        <v>112</v>
      </c>
      <c r="F19">
        <f t="shared" si="2"/>
        <v>112</v>
      </c>
      <c r="G19">
        <f t="shared" si="3"/>
        <v>108.712</v>
      </c>
      <c r="H19">
        <f t="shared" si="4"/>
        <v>108.712</v>
      </c>
      <c r="I19">
        <f t="shared" si="5"/>
        <v>1.5999999999999943</v>
      </c>
      <c r="M19">
        <v>62.9</v>
      </c>
      <c r="N19" s="15">
        <f t="shared" si="0"/>
        <v>112</v>
      </c>
      <c r="O19" s="15">
        <f t="shared" si="1"/>
        <v>784</v>
      </c>
      <c r="P19" s="15">
        <f t="shared" si="6"/>
        <v>13776</v>
      </c>
      <c r="R19">
        <v>107</v>
      </c>
      <c r="S19">
        <v>98.4</v>
      </c>
    </row>
    <row r="20" spans="1:19" x14ac:dyDescent="0.4">
      <c r="A20" t="s">
        <v>455</v>
      </c>
      <c r="B20" t="s">
        <v>456</v>
      </c>
      <c r="C20" t="s">
        <v>434</v>
      </c>
      <c r="D20">
        <v>37</v>
      </c>
      <c r="E20">
        <v>112</v>
      </c>
      <c r="F20">
        <f t="shared" si="2"/>
        <v>112</v>
      </c>
      <c r="G20">
        <f t="shared" si="3"/>
        <v>115.824</v>
      </c>
      <c r="H20">
        <f t="shared" si="4"/>
        <v>115.824</v>
      </c>
      <c r="I20">
        <f t="shared" si="5"/>
        <v>1.5999999999999943</v>
      </c>
      <c r="M20">
        <v>63.1</v>
      </c>
      <c r="N20" s="15">
        <f t="shared" si="0"/>
        <v>112</v>
      </c>
      <c r="O20" s="15">
        <f t="shared" si="1"/>
        <v>784</v>
      </c>
      <c r="P20" s="15">
        <f t="shared" si="6"/>
        <v>14560</v>
      </c>
      <c r="R20">
        <v>114</v>
      </c>
      <c r="S20">
        <v>98.4</v>
      </c>
    </row>
    <row r="21" spans="1:19" x14ac:dyDescent="0.4">
      <c r="A21" t="s">
        <v>455</v>
      </c>
      <c r="B21" t="s">
        <v>456</v>
      </c>
      <c r="C21" t="s">
        <v>434</v>
      </c>
      <c r="D21">
        <v>38</v>
      </c>
      <c r="E21">
        <v>112</v>
      </c>
      <c r="F21">
        <f t="shared" si="2"/>
        <v>112</v>
      </c>
      <c r="G21">
        <f t="shared" si="3"/>
        <v>122.04000000000002</v>
      </c>
      <c r="H21">
        <f t="shared" si="4"/>
        <v>122.04000000000002</v>
      </c>
      <c r="I21">
        <f t="shared" si="5"/>
        <v>1.7000000000000028</v>
      </c>
      <c r="M21">
        <v>63.2</v>
      </c>
      <c r="N21" s="15">
        <f t="shared" si="0"/>
        <v>112</v>
      </c>
      <c r="O21" s="15">
        <f t="shared" si="1"/>
        <v>784</v>
      </c>
      <c r="P21" s="15">
        <f t="shared" si="6"/>
        <v>15344</v>
      </c>
      <c r="R21">
        <v>120</v>
      </c>
      <c r="S21">
        <v>98.3</v>
      </c>
    </row>
    <row r="22" spans="1:19" x14ac:dyDescent="0.4">
      <c r="A22" t="s">
        <v>455</v>
      </c>
      <c r="B22" t="s">
        <v>456</v>
      </c>
      <c r="C22" t="s">
        <v>434</v>
      </c>
      <c r="D22">
        <v>39</v>
      </c>
      <c r="E22">
        <v>112</v>
      </c>
      <c r="F22">
        <f t="shared" si="2"/>
        <v>112</v>
      </c>
      <c r="G22">
        <f t="shared" si="3"/>
        <v>129.286</v>
      </c>
      <c r="H22">
        <f t="shared" si="4"/>
        <v>129.286</v>
      </c>
      <c r="I22">
        <f t="shared" si="5"/>
        <v>1.7999999999999972</v>
      </c>
      <c r="M22">
        <v>63.3</v>
      </c>
      <c r="N22" s="15">
        <f t="shared" si="0"/>
        <v>112</v>
      </c>
      <c r="O22" s="15">
        <f t="shared" si="1"/>
        <v>784</v>
      </c>
      <c r="P22" s="15">
        <f t="shared" si="6"/>
        <v>16128</v>
      </c>
      <c r="R22">
        <v>127</v>
      </c>
      <c r="S22">
        <v>98.2</v>
      </c>
    </row>
    <row r="23" spans="1:19" x14ac:dyDescent="0.4">
      <c r="A23" t="s">
        <v>455</v>
      </c>
      <c r="B23" t="s">
        <v>456</v>
      </c>
      <c r="C23" t="s">
        <v>434</v>
      </c>
      <c r="D23">
        <v>40</v>
      </c>
      <c r="E23">
        <v>112</v>
      </c>
      <c r="F23">
        <f t="shared" si="2"/>
        <v>112</v>
      </c>
      <c r="G23">
        <f t="shared" si="3"/>
        <v>135.52700000000002</v>
      </c>
      <c r="H23">
        <f t="shared" si="4"/>
        <v>135.52700000000002</v>
      </c>
      <c r="I23">
        <f t="shared" si="5"/>
        <v>1.9000000000000057</v>
      </c>
      <c r="M23">
        <v>63.4</v>
      </c>
      <c r="N23" s="15">
        <f t="shared" si="0"/>
        <v>112</v>
      </c>
      <c r="O23" s="15">
        <f t="shared" si="1"/>
        <v>784</v>
      </c>
      <c r="P23" s="15">
        <f t="shared" si="6"/>
        <v>16912</v>
      </c>
      <c r="R23">
        <v>133</v>
      </c>
      <c r="S23">
        <v>98.1</v>
      </c>
    </row>
    <row r="24" spans="1:19" x14ac:dyDescent="0.4">
      <c r="A24" t="s">
        <v>455</v>
      </c>
      <c r="B24" t="s">
        <v>456</v>
      </c>
      <c r="C24" t="s">
        <v>434</v>
      </c>
      <c r="D24">
        <v>41</v>
      </c>
      <c r="E24">
        <v>112</v>
      </c>
      <c r="F24">
        <f t="shared" si="2"/>
        <v>112</v>
      </c>
      <c r="G24">
        <f t="shared" si="3"/>
        <v>142.80000000000001</v>
      </c>
      <c r="H24">
        <f t="shared" si="4"/>
        <v>142.80000000000001</v>
      </c>
      <c r="I24">
        <f t="shared" si="5"/>
        <v>2</v>
      </c>
      <c r="M24">
        <v>63.4</v>
      </c>
      <c r="N24" s="15">
        <f t="shared" si="0"/>
        <v>112</v>
      </c>
      <c r="O24" s="15">
        <f t="shared" si="1"/>
        <v>784</v>
      </c>
      <c r="P24" s="15">
        <f t="shared" si="6"/>
        <v>17696</v>
      </c>
      <c r="R24">
        <v>140</v>
      </c>
      <c r="S24">
        <v>98</v>
      </c>
    </row>
    <row r="25" spans="1:19" x14ac:dyDescent="0.4">
      <c r="A25" t="s">
        <v>455</v>
      </c>
      <c r="B25" t="s">
        <v>456</v>
      </c>
      <c r="C25" t="s">
        <v>434</v>
      </c>
      <c r="D25">
        <v>42</v>
      </c>
      <c r="E25">
        <v>112</v>
      </c>
      <c r="F25">
        <f t="shared" si="2"/>
        <v>112</v>
      </c>
      <c r="G25">
        <f t="shared" si="3"/>
        <v>148.92000000000002</v>
      </c>
      <c r="H25">
        <f t="shared" si="4"/>
        <v>148.92000000000002</v>
      </c>
      <c r="I25">
        <f t="shared" si="5"/>
        <v>2</v>
      </c>
      <c r="M25">
        <v>63.5</v>
      </c>
      <c r="N25" s="15">
        <f t="shared" si="0"/>
        <v>112</v>
      </c>
      <c r="O25" s="15">
        <f t="shared" si="1"/>
        <v>784</v>
      </c>
      <c r="P25" s="15">
        <f t="shared" si="6"/>
        <v>18480</v>
      </c>
      <c r="R25">
        <v>146</v>
      </c>
      <c r="S25">
        <v>98</v>
      </c>
    </row>
    <row r="26" spans="1:19" x14ac:dyDescent="0.4">
      <c r="A26" t="s">
        <v>455</v>
      </c>
      <c r="B26" t="s">
        <v>456</v>
      </c>
      <c r="C26" t="s">
        <v>434</v>
      </c>
      <c r="D26">
        <v>43</v>
      </c>
      <c r="E26">
        <v>112</v>
      </c>
      <c r="F26">
        <f t="shared" si="2"/>
        <v>112</v>
      </c>
      <c r="G26">
        <f t="shared" si="3"/>
        <v>156.21299999999999</v>
      </c>
      <c r="H26">
        <f t="shared" si="4"/>
        <v>156.21299999999999</v>
      </c>
      <c r="I26">
        <f t="shared" si="5"/>
        <v>2.0999999999999943</v>
      </c>
      <c r="M26">
        <v>63.5</v>
      </c>
      <c r="N26" s="15">
        <f t="shared" si="0"/>
        <v>112</v>
      </c>
      <c r="O26" s="15">
        <f t="shared" si="1"/>
        <v>784</v>
      </c>
      <c r="P26" s="15">
        <f t="shared" si="6"/>
        <v>19264</v>
      </c>
      <c r="R26">
        <v>153</v>
      </c>
      <c r="S26">
        <v>97.9</v>
      </c>
    </row>
    <row r="27" spans="1:19" x14ac:dyDescent="0.4">
      <c r="A27" t="s">
        <v>455</v>
      </c>
      <c r="B27" t="s">
        <v>456</v>
      </c>
      <c r="C27" t="s">
        <v>434</v>
      </c>
      <c r="D27">
        <v>44</v>
      </c>
      <c r="E27">
        <v>112</v>
      </c>
      <c r="F27">
        <f t="shared" si="2"/>
        <v>112</v>
      </c>
      <c r="G27">
        <f t="shared" si="3"/>
        <v>162.49799999999999</v>
      </c>
      <c r="H27">
        <f t="shared" si="4"/>
        <v>162.49799999999999</v>
      </c>
      <c r="I27">
        <f t="shared" si="5"/>
        <v>2.2000000000000028</v>
      </c>
      <c r="M27">
        <v>63.5</v>
      </c>
      <c r="N27" s="15">
        <f t="shared" si="0"/>
        <v>112</v>
      </c>
      <c r="O27" s="15">
        <f t="shared" si="1"/>
        <v>784</v>
      </c>
      <c r="P27" s="15">
        <f t="shared" si="6"/>
        <v>20048</v>
      </c>
      <c r="R27">
        <v>159</v>
      </c>
      <c r="S27">
        <v>97.8</v>
      </c>
    </row>
    <row r="28" spans="1:19" x14ac:dyDescent="0.4">
      <c r="A28" t="s">
        <v>455</v>
      </c>
      <c r="B28" t="s">
        <v>456</v>
      </c>
      <c r="C28" t="s">
        <v>434</v>
      </c>
      <c r="D28">
        <v>45</v>
      </c>
      <c r="E28">
        <v>112</v>
      </c>
      <c r="F28">
        <f t="shared" si="2"/>
        <v>112</v>
      </c>
      <c r="G28">
        <f t="shared" si="3"/>
        <v>168.79499999999999</v>
      </c>
      <c r="H28">
        <f t="shared" si="4"/>
        <v>168.79499999999999</v>
      </c>
      <c r="I28">
        <f t="shared" si="5"/>
        <v>2.2999999999999972</v>
      </c>
      <c r="M28">
        <v>63.5</v>
      </c>
      <c r="N28" s="15">
        <f t="shared" si="0"/>
        <v>112</v>
      </c>
      <c r="O28" s="15">
        <f t="shared" si="1"/>
        <v>784</v>
      </c>
      <c r="P28" s="15">
        <f t="shared" si="6"/>
        <v>20832</v>
      </c>
      <c r="R28">
        <v>165</v>
      </c>
      <c r="S28">
        <v>97.7</v>
      </c>
    </row>
    <row r="29" spans="1:19" x14ac:dyDescent="0.4">
      <c r="A29" t="s">
        <v>455</v>
      </c>
      <c r="B29" t="s">
        <v>456</v>
      </c>
      <c r="C29" t="s">
        <v>434</v>
      </c>
      <c r="D29">
        <v>46</v>
      </c>
      <c r="E29">
        <v>112</v>
      </c>
      <c r="F29">
        <f t="shared" si="2"/>
        <v>112</v>
      </c>
      <c r="G29">
        <f t="shared" si="3"/>
        <v>176.12800000000001</v>
      </c>
      <c r="H29">
        <f t="shared" si="4"/>
        <v>176.12800000000001</v>
      </c>
      <c r="I29">
        <f t="shared" si="5"/>
        <v>2.4000000000000057</v>
      </c>
      <c r="M29">
        <v>63.6</v>
      </c>
      <c r="N29" s="15">
        <f t="shared" si="0"/>
        <v>112</v>
      </c>
      <c r="O29" s="15">
        <f t="shared" si="1"/>
        <v>784</v>
      </c>
      <c r="P29" s="15">
        <f t="shared" si="6"/>
        <v>21616</v>
      </c>
      <c r="R29">
        <v>172</v>
      </c>
      <c r="S29">
        <v>97.6</v>
      </c>
    </row>
    <row r="30" spans="1:19" x14ac:dyDescent="0.4">
      <c r="A30" t="s">
        <v>455</v>
      </c>
      <c r="B30" t="s">
        <v>456</v>
      </c>
      <c r="C30" t="s">
        <v>434</v>
      </c>
      <c r="D30">
        <v>47</v>
      </c>
      <c r="E30">
        <v>112</v>
      </c>
      <c r="F30">
        <f t="shared" si="2"/>
        <v>112</v>
      </c>
      <c r="G30">
        <f t="shared" si="3"/>
        <v>182.45</v>
      </c>
      <c r="H30">
        <f t="shared" si="4"/>
        <v>182.45</v>
      </c>
      <c r="I30">
        <f t="shared" si="5"/>
        <v>2.5</v>
      </c>
      <c r="M30">
        <v>63.6</v>
      </c>
      <c r="N30" s="15">
        <f t="shared" si="0"/>
        <v>112</v>
      </c>
      <c r="O30" s="15">
        <f t="shared" si="1"/>
        <v>784</v>
      </c>
      <c r="P30" s="15">
        <f t="shared" si="6"/>
        <v>22400</v>
      </c>
      <c r="R30">
        <v>178</v>
      </c>
      <c r="S30">
        <v>97.5</v>
      </c>
    </row>
    <row r="31" spans="1:19" x14ac:dyDescent="0.4">
      <c r="A31" t="s">
        <v>455</v>
      </c>
      <c r="B31" t="s">
        <v>456</v>
      </c>
      <c r="C31" t="s">
        <v>434</v>
      </c>
      <c r="D31">
        <v>48</v>
      </c>
      <c r="E31">
        <v>112</v>
      </c>
      <c r="F31">
        <f t="shared" si="2"/>
        <v>112</v>
      </c>
      <c r="G31">
        <f t="shared" si="3"/>
        <v>188.6</v>
      </c>
      <c r="H31">
        <f t="shared" si="4"/>
        <v>188.6</v>
      </c>
      <c r="I31">
        <f t="shared" si="5"/>
        <v>2.5</v>
      </c>
      <c r="M31">
        <v>63.6</v>
      </c>
      <c r="N31" s="15">
        <f t="shared" si="0"/>
        <v>112</v>
      </c>
      <c r="O31" s="15">
        <f t="shared" si="1"/>
        <v>784</v>
      </c>
      <c r="P31" s="15">
        <f t="shared" si="6"/>
        <v>23184</v>
      </c>
      <c r="R31">
        <v>184</v>
      </c>
      <c r="S31">
        <v>97.5</v>
      </c>
    </row>
    <row r="32" spans="1:19" x14ac:dyDescent="0.4">
      <c r="A32" t="s">
        <v>455</v>
      </c>
      <c r="B32" t="s">
        <v>456</v>
      </c>
      <c r="C32" t="s">
        <v>434</v>
      </c>
      <c r="D32">
        <v>49</v>
      </c>
      <c r="E32">
        <v>112</v>
      </c>
      <c r="F32">
        <f t="shared" si="2"/>
        <v>112</v>
      </c>
      <c r="G32">
        <f t="shared" si="3"/>
        <v>195.96600000000001</v>
      </c>
      <c r="H32">
        <f t="shared" si="4"/>
        <v>195.96600000000001</v>
      </c>
      <c r="I32">
        <f t="shared" si="5"/>
        <v>2.5999999999999943</v>
      </c>
      <c r="M32">
        <v>63.6</v>
      </c>
      <c r="N32" s="15">
        <f t="shared" si="0"/>
        <v>112</v>
      </c>
      <c r="O32" s="15">
        <f t="shared" si="1"/>
        <v>784</v>
      </c>
      <c r="P32" s="15">
        <f t="shared" si="6"/>
        <v>23968</v>
      </c>
      <c r="R32">
        <v>191</v>
      </c>
      <c r="S32">
        <v>97.4</v>
      </c>
    </row>
    <row r="33" spans="1:19" x14ac:dyDescent="0.4">
      <c r="A33" t="s">
        <v>455</v>
      </c>
      <c r="B33" t="s">
        <v>456</v>
      </c>
      <c r="C33" t="s">
        <v>434</v>
      </c>
      <c r="D33">
        <v>50</v>
      </c>
      <c r="E33">
        <v>112</v>
      </c>
      <c r="F33">
        <f t="shared" si="2"/>
        <v>112</v>
      </c>
      <c r="G33">
        <f t="shared" si="3"/>
        <v>202.31900000000002</v>
      </c>
      <c r="H33">
        <f t="shared" si="4"/>
        <v>202.31900000000002</v>
      </c>
      <c r="I33">
        <f t="shared" si="5"/>
        <v>2.7000000000000028</v>
      </c>
      <c r="M33">
        <v>63.6</v>
      </c>
      <c r="N33" s="15">
        <f t="shared" si="0"/>
        <v>112</v>
      </c>
      <c r="O33" s="15">
        <f t="shared" si="1"/>
        <v>784</v>
      </c>
      <c r="P33" s="15">
        <f t="shared" si="6"/>
        <v>24752</v>
      </c>
      <c r="R33">
        <v>197</v>
      </c>
      <c r="S33">
        <v>97.3</v>
      </c>
    </row>
    <row r="34" spans="1:19" x14ac:dyDescent="0.4">
      <c r="A34" t="s">
        <v>455</v>
      </c>
      <c r="B34" t="s">
        <v>456</v>
      </c>
      <c r="C34" t="s">
        <v>434</v>
      </c>
      <c r="D34">
        <v>51</v>
      </c>
      <c r="E34">
        <v>112</v>
      </c>
      <c r="F34">
        <f t="shared" si="2"/>
        <v>112</v>
      </c>
      <c r="G34">
        <f t="shared" si="3"/>
        <v>208.684</v>
      </c>
      <c r="H34">
        <f t="shared" si="4"/>
        <v>208.684</v>
      </c>
      <c r="I34">
        <f t="shared" si="5"/>
        <v>2.7999999999999972</v>
      </c>
      <c r="M34">
        <v>63.7</v>
      </c>
      <c r="N34" s="15">
        <f t="shared" si="0"/>
        <v>112</v>
      </c>
      <c r="O34" s="15">
        <f t="shared" si="1"/>
        <v>784</v>
      </c>
      <c r="P34" s="15">
        <f t="shared" si="6"/>
        <v>25536</v>
      </c>
      <c r="R34">
        <v>203</v>
      </c>
      <c r="S34">
        <v>97.2</v>
      </c>
    </row>
    <row r="35" spans="1:19" x14ac:dyDescent="0.4">
      <c r="A35" t="s">
        <v>455</v>
      </c>
      <c r="B35" t="s">
        <v>456</v>
      </c>
      <c r="C35" t="s">
        <v>434</v>
      </c>
      <c r="D35">
        <v>52</v>
      </c>
      <c r="E35">
        <v>112</v>
      </c>
      <c r="F35">
        <f t="shared" si="2"/>
        <v>112</v>
      </c>
      <c r="G35">
        <f t="shared" si="3"/>
        <v>215.06100000000004</v>
      </c>
      <c r="H35">
        <f t="shared" si="4"/>
        <v>215.06100000000004</v>
      </c>
      <c r="I35">
        <f t="shared" si="5"/>
        <v>2.9000000000000057</v>
      </c>
      <c r="M35">
        <v>63.7</v>
      </c>
      <c r="N35" s="15">
        <f t="shared" si="0"/>
        <v>112</v>
      </c>
      <c r="O35" s="15">
        <f t="shared" si="1"/>
        <v>784</v>
      </c>
      <c r="P35" s="15">
        <f t="shared" si="6"/>
        <v>26320</v>
      </c>
      <c r="R35">
        <v>209</v>
      </c>
      <c r="S35">
        <v>97.1</v>
      </c>
    </row>
    <row r="36" spans="1:19" x14ac:dyDescent="0.4">
      <c r="A36" t="s">
        <v>455</v>
      </c>
      <c r="B36" t="s">
        <v>456</v>
      </c>
      <c r="C36" t="s">
        <v>434</v>
      </c>
      <c r="D36">
        <v>53</v>
      </c>
      <c r="E36">
        <v>112</v>
      </c>
      <c r="F36">
        <f t="shared" si="2"/>
        <v>112</v>
      </c>
      <c r="G36">
        <f t="shared" si="3"/>
        <v>222.48000000000002</v>
      </c>
      <c r="H36">
        <f t="shared" si="4"/>
        <v>222.48000000000002</v>
      </c>
      <c r="I36">
        <f t="shared" si="5"/>
        <v>3</v>
      </c>
      <c r="M36">
        <v>63.7</v>
      </c>
      <c r="N36" s="15">
        <f t="shared" si="0"/>
        <v>112</v>
      </c>
      <c r="O36" s="15">
        <f t="shared" si="1"/>
        <v>784</v>
      </c>
      <c r="P36" s="15">
        <f t="shared" si="6"/>
        <v>27104</v>
      </c>
      <c r="R36">
        <v>216</v>
      </c>
      <c r="S36">
        <v>97</v>
      </c>
    </row>
    <row r="37" spans="1:19" x14ac:dyDescent="0.4">
      <c r="A37" t="s">
        <v>455</v>
      </c>
      <c r="B37" t="s">
        <v>456</v>
      </c>
      <c r="C37" t="s">
        <v>434</v>
      </c>
      <c r="D37">
        <v>54</v>
      </c>
      <c r="E37">
        <v>113</v>
      </c>
      <c r="F37">
        <f t="shared" si="2"/>
        <v>113</v>
      </c>
      <c r="G37">
        <f t="shared" si="3"/>
        <v>228.66</v>
      </c>
      <c r="H37">
        <f t="shared" si="4"/>
        <v>228.66</v>
      </c>
      <c r="I37">
        <f t="shared" si="5"/>
        <v>3</v>
      </c>
      <c r="M37">
        <v>63.8</v>
      </c>
      <c r="N37" s="15">
        <f t="shared" si="0"/>
        <v>113</v>
      </c>
      <c r="O37" s="15">
        <f t="shared" si="1"/>
        <v>791</v>
      </c>
      <c r="P37" s="15">
        <f t="shared" si="6"/>
        <v>27895</v>
      </c>
      <c r="R37">
        <v>222</v>
      </c>
      <c r="S37">
        <v>97</v>
      </c>
    </row>
    <row r="38" spans="1:19" x14ac:dyDescent="0.4">
      <c r="A38" t="s">
        <v>455</v>
      </c>
      <c r="B38" t="s">
        <v>456</v>
      </c>
      <c r="C38" t="s">
        <v>434</v>
      </c>
      <c r="D38">
        <v>55</v>
      </c>
      <c r="E38">
        <v>113</v>
      </c>
      <c r="F38">
        <f t="shared" si="2"/>
        <v>113</v>
      </c>
      <c r="G38">
        <f t="shared" si="3"/>
        <v>235.06799999999998</v>
      </c>
      <c r="H38">
        <f t="shared" si="4"/>
        <v>235.06799999999998</v>
      </c>
      <c r="I38">
        <f t="shared" si="5"/>
        <v>3.0999999999999943</v>
      </c>
      <c r="M38">
        <v>63.8</v>
      </c>
      <c r="N38" s="15">
        <f t="shared" si="0"/>
        <v>113</v>
      </c>
      <c r="O38" s="15">
        <f t="shared" si="1"/>
        <v>791</v>
      </c>
      <c r="P38" s="15">
        <f t="shared" si="6"/>
        <v>28686</v>
      </c>
      <c r="R38">
        <v>228</v>
      </c>
      <c r="S38">
        <v>96.9</v>
      </c>
    </row>
    <row r="39" spans="1:19" x14ac:dyDescent="0.4">
      <c r="A39" t="s">
        <v>455</v>
      </c>
      <c r="B39" t="s">
        <v>456</v>
      </c>
      <c r="C39" t="s">
        <v>434</v>
      </c>
      <c r="D39">
        <v>56</v>
      </c>
      <c r="E39">
        <v>113</v>
      </c>
      <c r="F39">
        <f t="shared" si="2"/>
        <v>113</v>
      </c>
      <c r="G39">
        <f t="shared" si="3"/>
        <v>241.488</v>
      </c>
      <c r="H39">
        <f t="shared" si="4"/>
        <v>241.488</v>
      </c>
      <c r="I39">
        <f t="shared" si="5"/>
        <v>3.2000000000000028</v>
      </c>
      <c r="M39">
        <v>63.8</v>
      </c>
      <c r="N39" s="15">
        <f t="shared" si="0"/>
        <v>113</v>
      </c>
      <c r="O39" s="15">
        <f t="shared" si="1"/>
        <v>791</v>
      </c>
      <c r="P39" s="15">
        <f t="shared" si="6"/>
        <v>29477</v>
      </c>
      <c r="R39">
        <v>234</v>
      </c>
      <c r="S39">
        <v>96.8</v>
      </c>
    </row>
    <row r="40" spans="1:19" x14ac:dyDescent="0.4">
      <c r="A40" t="s">
        <v>455</v>
      </c>
      <c r="B40" t="s">
        <v>456</v>
      </c>
      <c r="C40" t="s">
        <v>434</v>
      </c>
      <c r="D40">
        <v>57</v>
      </c>
      <c r="E40">
        <v>113</v>
      </c>
      <c r="F40">
        <f t="shared" si="2"/>
        <v>113</v>
      </c>
      <c r="G40">
        <f t="shared" si="3"/>
        <v>247.92</v>
      </c>
      <c r="H40">
        <f t="shared" si="4"/>
        <v>247.92</v>
      </c>
      <c r="I40">
        <f t="shared" si="5"/>
        <v>3.2999999999999972</v>
      </c>
      <c r="M40">
        <v>63.8</v>
      </c>
      <c r="N40" s="15">
        <f t="shared" si="0"/>
        <v>113</v>
      </c>
      <c r="O40" s="15">
        <f t="shared" si="1"/>
        <v>791</v>
      </c>
      <c r="P40" s="15">
        <f t="shared" si="6"/>
        <v>30268</v>
      </c>
      <c r="R40">
        <v>240</v>
      </c>
      <c r="S40">
        <v>96.7</v>
      </c>
    </row>
    <row r="41" spans="1:19" x14ac:dyDescent="0.4">
      <c r="A41" t="s">
        <v>455</v>
      </c>
      <c r="B41" t="s">
        <v>456</v>
      </c>
      <c r="C41" t="s">
        <v>434</v>
      </c>
      <c r="D41">
        <v>58</v>
      </c>
      <c r="E41">
        <v>113</v>
      </c>
      <c r="F41">
        <f t="shared" si="2"/>
        <v>113</v>
      </c>
      <c r="G41">
        <f t="shared" si="3"/>
        <v>254.364</v>
      </c>
      <c r="H41">
        <f t="shared" si="4"/>
        <v>254.364</v>
      </c>
      <c r="I41">
        <f t="shared" si="5"/>
        <v>3.4000000000000057</v>
      </c>
      <c r="M41">
        <v>63.9</v>
      </c>
      <c r="N41" s="15">
        <f t="shared" si="0"/>
        <v>113</v>
      </c>
      <c r="O41" s="15">
        <f t="shared" si="1"/>
        <v>791</v>
      </c>
      <c r="P41" s="15">
        <f t="shared" si="6"/>
        <v>31059</v>
      </c>
      <c r="R41">
        <v>246</v>
      </c>
      <c r="S41">
        <v>96.6</v>
      </c>
    </row>
    <row r="42" spans="1:19" x14ac:dyDescent="0.4">
      <c r="A42" t="s">
        <v>455</v>
      </c>
      <c r="B42" t="s">
        <v>456</v>
      </c>
      <c r="C42" t="s">
        <v>434</v>
      </c>
      <c r="D42">
        <v>59</v>
      </c>
      <c r="E42">
        <v>113</v>
      </c>
      <c r="F42">
        <f t="shared" si="2"/>
        <v>113</v>
      </c>
      <c r="G42">
        <f t="shared" si="3"/>
        <v>260.56799999999998</v>
      </c>
      <c r="H42">
        <f t="shared" si="4"/>
        <v>260.56799999999998</v>
      </c>
      <c r="I42">
        <f t="shared" si="5"/>
        <v>3.4000000000000057</v>
      </c>
      <c r="M42">
        <v>63.9</v>
      </c>
      <c r="N42" s="15">
        <f t="shared" si="0"/>
        <v>113</v>
      </c>
      <c r="O42" s="15">
        <f t="shared" si="1"/>
        <v>791</v>
      </c>
      <c r="P42" s="15">
        <f t="shared" si="6"/>
        <v>31850</v>
      </c>
      <c r="R42">
        <v>252</v>
      </c>
      <c r="S42">
        <v>96.6</v>
      </c>
    </row>
    <row r="43" spans="1:19" x14ac:dyDescent="0.4">
      <c r="A43" t="s">
        <v>455</v>
      </c>
      <c r="B43" t="s">
        <v>456</v>
      </c>
      <c r="C43" t="s">
        <v>434</v>
      </c>
      <c r="D43">
        <v>60</v>
      </c>
      <c r="E43">
        <v>113</v>
      </c>
      <c r="F43">
        <f t="shared" si="2"/>
        <v>113</v>
      </c>
      <c r="G43">
        <f t="shared" si="3"/>
        <v>267.02999999999997</v>
      </c>
      <c r="H43">
        <f t="shared" si="4"/>
        <v>267.02999999999997</v>
      </c>
      <c r="I43">
        <f t="shared" si="5"/>
        <v>3.5</v>
      </c>
      <c r="M43">
        <v>63.9</v>
      </c>
      <c r="N43" s="15">
        <f t="shared" si="0"/>
        <v>113</v>
      </c>
      <c r="O43" s="15">
        <f t="shared" si="1"/>
        <v>791</v>
      </c>
      <c r="P43" s="15">
        <f t="shared" si="6"/>
        <v>32641</v>
      </c>
      <c r="R43">
        <v>258</v>
      </c>
      <c r="S43">
        <v>96.5</v>
      </c>
    </row>
    <row r="44" spans="1:19" x14ac:dyDescent="0.4">
      <c r="A44" t="s">
        <v>455</v>
      </c>
      <c r="B44" t="s">
        <v>456</v>
      </c>
      <c r="C44" t="s">
        <v>434</v>
      </c>
      <c r="D44">
        <v>61</v>
      </c>
      <c r="E44">
        <v>113</v>
      </c>
      <c r="F44">
        <f t="shared" si="2"/>
        <v>113</v>
      </c>
      <c r="G44">
        <f t="shared" si="3"/>
        <v>273.23999999999995</v>
      </c>
      <c r="H44">
        <f t="shared" si="4"/>
        <v>273.23999999999995</v>
      </c>
      <c r="I44">
        <f t="shared" si="5"/>
        <v>3.5</v>
      </c>
      <c r="M44">
        <v>63.9</v>
      </c>
      <c r="N44" s="15">
        <f t="shared" si="0"/>
        <v>113</v>
      </c>
      <c r="O44" s="15">
        <f t="shared" si="1"/>
        <v>791</v>
      </c>
      <c r="P44" s="15">
        <f t="shared" si="6"/>
        <v>33432</v>
      </c>
      <c r="R44">
        <v>264</v>
      </c>
      <c r="S44">
        <v>96.5</v>
      </c>
    </row>
    <row r="45" spans="1:19" x14ac:dyDescent="0.4">
      <c r="A45" t="s">
        <v>455</v>
      </c>
      <c r="B45" t="s">
        <v>456</v>
      </c>
      <c r="C45" t="s">
        <v>434</v>
      </c>
      <c r="D45">
        <v>62</v>
      </c>
      <c r="E45">
        <v>113</v>
      </c>
      <c r="F45">
        <f t="shared" si="2"/>
        <v>113</v>
      </c>
      <c r="G45">
        <f t="shared" si="3"/>
        <v>279.98999999999995</v>
      </c>
      <c r="H45">
        <f t="shared" si="4"/>
        <v>279.98999999999995</v>
      </c>
      <c r="I45">
        <f t="shared" si="5"/>
        <v>3.7000000000000028</v>
      </c>
      <c r="M45">
        <v>64</v>
      </c>
      <c r="N45" s="15">
        <f t="shared" si="0"/>
        <v>113</v>
      </c>
      <c r="O45" s="15">
        <f t="shared" si="1"/>
        <v>791</v>
      </c>
      <c r="P45" s="15">
        <f t="shared" si="6"/>
        <v>34223</v>
      </c>
      <c r="R45">
        <v>270</v>
      </c>
      <c r="S45">
        <v>96.3</v>
      </c>
    </row>
    <row r="46" spans="1:19" x14ac:dyDescent="0.4">
      <c r="A46" t="s">
        <v>455</v>
      </c>
      <c r="B46" t="s">
        <v>456</v>
      </c>
      <c r="C46" t="s">
        <v>434</v>
      </c>
      <c r="D46">
        <v>63</v>
      </c>
      <c r="E46">
        <v>113</v>
      </c>
      <c r="F46">
        <f t="shared" si="2"/>
        <v>113</v>
      </c>
      <c r="G46">
        <f t="shared" si="3"/>
        <v>286.488</v>
      </c>
      <c r="H46">
        <f t="shared" si="4"/>
        <v>286.488</v>
      </c>
      <c r="I46">
        <f t="shared" si="5"/>
        <v>3.7999999999999972</v>
      </c>
      <c r="M46">
        <v>64</v>
      </c>
      <c r="N46" s="15">
        <f t="shared" si="0"/>
        <v>113</v>
      </c>
      <c r="O46" s="15">
        <f t="shared" si="1"/>
        <v>791</v>
      </c>
      <c r="P46" s="15">
        <f t="shared" si="6"/>
        <v>35014</v>
      </c>
      <c r="R46">
        <v>276</v>
      </c>
      <c r="S46">
        <v>96.2</v>
      </c>
    </row>
    <row r="47" spans="1:19" x14ac:dyDescent="0.4">
      <c r="A47" t="s">
        <v>455</v>
      </c>
      <c r="B47" t="s">
        <v>456</v>
      </c>
      <c r="C47" t="s">
        <v>434</v>
      </c>
      <c r="D47">
        <v>64</v>
      </c>
      <c r="E47">
        <v>113</v>
      </c>
      <c r="F47">
        <f t="shared" si="2"/>
        <v>113</v>
      </c>
      <c r="G47">
        <f t="shared" si="3"/>
        <v>291.95900000000006</v>
      </c>
      <c r="H47">
        <f t="shared" si="4"/>
        <v>291.95900000000006</v>
      </c>
      <c r="I47">
        <f t="shared" si="5"/>
        <v>3.9000000000000057</v>
      </c>
      <c r="M47">
        <v>64</v>
      </c>
      <c r="N47" s="15">
        <f t="shared" si="0"/>
        <v>113</v>
      </c>
      <c r="O47" s="15">
        <f t="shared" si="1"/>
        <v>791</v>
      </c>
      <c r="P47" s="15">
        <f t="shared" si="6"/>
        <v>35805</v>
      </c>
      <c r="R47">
        <v>281</v>
      </c>
      <c r="S47">
        <v>96.1</v>
      </c>
    </row>
    <row r="48" spans="1:19" x14ac:dyDescent="0.4">
      <c r="A48" t="s">
        <v>455</v>
      </c>
      <c r="B48" t="s">
        <v>456</v>
      </c>
      <c r="C48" t="s">
        <v>434</v>
      </c>
      <c r="D48">
        <v>65</v>
      </c>
      <c r="E48">
        <v>113</v>
      </c>
      <c r="F48">
        <f t="shared" si="2"/>
        <v>113</v>
      </c>
      <c r="G48">
        <f t="shared" si="3"/>
        <v>298.19300000000004</v>
      </c>
      <c r="H48">
        <f t="shared" si="4"/>
        <v>298.19300000000004</v>
      </c>
      <c r="I48">
        <f t="shared" si="5"/>
        <v>3.9000000000000057</v>
      </c>
      <c r="M48">
        <v>64</v>
      </c>
      <c r="N48" s="15">
        <f t="shared" si="0"/>
        <v>113</v>
      </c>
      <c r="O48" s="15">
        <f t="shared" si="1"/>
        <v>791</v>
      </c>
      <c r="P48" s="15">
        <f t="shared" si="6"/>
        <v>36596</v>
      </c>
      <c r="R48">
        <v>287</v>
      </c>
      <c r="S48">
        <v>96.1</v>
      </c>
    </row>
    <row r="49" spans="1:19" x14ac:dyDescent="0.4">
      <c r="A49" t="s">
        <v>455</v>
      </c>
      <c r="B49" t="s">
        <v>456</v>
      </c>
      <c r="C49" t="s">
        <v>434</v>
      </c>
      <c r="D49">
        <v>66</v>
      </c>
      <c r="E49">
        <v>113</v>
      </c>
      <c r="F49">
        <f t="shared" si="2"/>
        <v>113</v>
      </c>
      <c r="G49">
        <f t="shared" si="3"/>
        <v>304.72000000000003</v>
      </c>
      <c r="H49">
        <f t="shared" si="4"/>
        <v>304.72000000000003</v>
      </c>
      <c r="I49">
        <f t="shared" si="5"/>
        <v>4</v>
      </c>
      <c r="M49">
        <v>64.099999999999994</v>
      </c>
      <c r="N49" s="15">
        <f t="shared" si="0"/>
        <v>113</v>
      </c>
      <c r="O49" s="15">
        <f t="shared" si="1"/>
        <v>791</v>
      </c>
      <c r="P49" s="15">
        <f t="shared" si="6"/>
        <v>37387</v>
      </c>
      <c r="R49">
        <v>293</v>
      </c>
      <c r="S49">
        <v>96</v>
      </c>
    </row>
    <row r="50" spans="1:19" x14ac:dyDescent="0.4">
      <c r="A50" t="s">
        <v>455</v>
      </c>
      <c r="B50" t="s">
        <v>456</v>
      </c>
      <c r="C50" t="s">
        <v>434</v>
      </c>
      <c r="D50">
        <v>67</v>
      </c>
      <c r="E50">
        <v>113</v>
      </c>
      <c r="F50">
        <f t="shared" si="2"/>
        <v>113</v>
      </c>
      <c r="G50">
        <f t="shared" si="3"/>
        <v>311.25899999999996</v>
      </c>
      <c r="H50">
        <f t="shared" si="4"/>
        <v>311.25899999999996</v>
      </c>
      <c r="I50">
        <f t="shared" si="5"/>
        <v>4.0999999999999943</v>
      </c>
      <c r="M50">
        <v>64.099999999999994</v>
      </c>
      <c r="N50" s="15">
        <f t="shared" si="0"/>
        <v>113</v>
      </c>
      <c r="O50" s="15">
        <f t="shared" si="1"/>
        <v>791</v>
      </c>
      <c r="P50" s="15">
        <f t="shared" si="6"/>
        <v>38178</v>
      </c>
      <c r="R50">
        <v>299</v>
      </c>
      <c r="S50">
        <v>95.9</v>
      </c>
    </row>
    <row r="51" spans="1:19" x14ac:dyDescent="0.4">
      <c r="A51" t="s">
        <v>455</v>
      </c>
      <c r="B51" t="s">
        <v>456</v>
      </c>
      <c r="C51" t="s">
        <v>434</v>
      </c>
      <c r="D51">
        <v>68</v>
      </c>
      <c r="E51">
        <v>113</v>
      </c>
      <c r="F51">
        <f t="shared" si="2"/>
        <v>113</v>
      </c>
      <c r="G51">
        <f t="shared" si="3"/>
        <v>316.76800000000003</v>
      </c>
      <c r="H51">
        <f t="shared" si="4"/>
        <v>316.76800000000003</v>
      </c>
      <c r="I51">
        <f t="shared" si="5"/>
        <v>4.2000000000000028</v>
      </c>
      <c r="M51">
        <v>64.099999999999994</v>
      </c>
      <c r="N51" s="15">
        <f t="shared" si="0"/>
        <v>113</v>
      </c>
      <c r="O51" s="15">
        <f t="shared" si="1"/>
        <v>791</v>
      </c>
      <c r="P51" s="15">
        <f t="shared" si="6"/>
        <v>38969</v>
      </c>
      <c r="R51">
        <v>304</v>
      </c>
      <c r="S51">
        <v>95.8</v>
      </c>
    </row>
    <row r="52" spans="1:19" x14ac:dyDescent="0.4">
      <c r="A52" t="s">
        <v>455</v>
      </c>
      <c r="B52" t="s">
        <v>456</v>
      </c>
      <c r="C52" t="s">
        <v>434</v>
      </c>
      <c r="D52">
        <v>69</v>
      </c>
      <c r="E52">
        <v>113</v>
      </c>
      <c r="F52">
        <f t="shared" si="2"/>
        <v>113</v>
      </c>
      <c r="G52">
        <f t="shared" si="3"/>
        <v>323.33</v>
      </c>
      <c r="H52">
        <f t="shared" si="4"/>
        <v>323.33</v>
      </c>
      <c r="I52">
        <f t="shared" si="5"/>
        <v>4.2999999999999972</v>
      </c>
      <c r="M52">
        <v>64.099999999999994</v>
      </c>
      <c r="N52" s="15">
        <f t="shared" si="0"/>
        <v>113</v>
      </c>
      <c r="O52" s="15">
        <f t="shared" si="1"/>
        <v>791</v>
      </c>
      <c r="P52" s="15">
        <f t="shared" si="6"/>
        <v>39760</v>
      </c>
      <c r="R52">
        <v>310</v>
      </c>
      <c r="S52">
        <v>95.7</v>
      </c>
    </row>
    <row r="53" spans="1:19" x14ac:dyDescent="0.4">
      <c r="A53" t="s">
        <v>455</v>
      </c>
      <c r="B53" t="s">
        <v>456</v>
      </c>
      <c r="C53" t="s">
        <v>434</v>
      </c>
      <c r="D53">
        <v>70</v>
      </c>
      <c r="E53">
        <v>113</v>
      </c>
      <c r="F53">
        <f t="shared" si="2"/>
        <v>113</v>
      </c>
      <c r="G53">
        <f t="shared" si="3"/>
        <v>328.54499999999996</v>
      </c>
      <c r="H53">
        <f t="shared" si="4"/>
        <v>328.54499999999996</v>
      </c>
      <c r="I53">
        <f t="shared" si="5"/>
        <v>4.2999999999999972</v>
      </c>
      <c r="M53">
        <v>64.2</v>
      </c>
      <c r="N53" s="15">
        <f t="shared" si="0"/>
        <v>113</v>
      </c>
      <c r="O53" s="15">
        <f t="shared" si="1"/>
        <v>791</v>
      </c>
      <c r="P53" s="15">
        <f t="shared" si="6"/>
        <v>40551</v>
      </c>
      <c r="R53">
        <v>315</v>
      </c>
      <c r="S53">
        <v>95.7</v>
      </c>
    </row>
    <row r="54" spans="1:19" x14ac:dyDescent="0.4">
      <c r="A54" t="s">
        <v>455</v>
      </c>
      <c r="B54" t="s">
        <v>456</v>
      </c>
      <c r="C54" t="s">
        <v>434</v>
      </c>
      <c r="D54">
        <v>71</v>
      </c>
      <c r="E54">
        <v>113</v>
      </c>
      <c r="F54">
        <f t="shared" si="2"/>
        <v>113</v>
      </c>
      <c r="G54">
        <f t="shared" si="3"/>
        <v>335.12400000000002</v>
      </c>
      <c r="H54">
        <f t="shared" si="4"/>
        <v>335.12400000000002</v>
      </c>
      <c r="I54">
        <f t="shared" si="5"/>
        <v>4.4000000000000057</v>
      </c>
      <c r="M54">
        <v>64.2</v>
      </c>
      <c r="N54" s="15">
        <f t="shared" si="0"/>
        <v>113</v>
      </c>
      <c r="O54" s="15">
        <f t="shared" si="1"/>
        <v>791</v>
      </c>
      <c r="P54" s="15">
        <f t="shared" si="6"/>
        <v>41342</v>
      </c>
      <c r="R54">
        <v>321</v>
      </c>
      <c r="S54">
        <v>95.6</v>
      </c>
    </row>
    <row r="55" spans="1:19" x14ac:dyDescent="0.4">
      <c r="A55" t="s">
        <v>455</v>
      </c>
      <c r="B55" t="s">
        <v>456</v>
      </c>
      <c r="C55" t="s">
        <v>434</v>
      </c>
      <c r="D55">
        <v>72</v>
      </c>
      <c r="E55">
        <v>113</v>
      </c>
      <c r="F55">
        <f t="shared" si="2"/>
        <v>113</v>
      </c>
      <c r="G55">
        <f t="shared" si="3"/>
        <v>341.71499999999997</v>
      </c>
      <c r="H55">
        <f t="shared" si="4"/>
        <v>341.71499999999997</v>
      </c>
      <c r="I55">
        <f t="shared" si="5"/>
        <v>4.5</v>
      </c>
      <c r="M55">
        <v>64.2</v>
      </c>
      <c r="N55" s="15">
        <f t="shared" si="0"/>
        <v>113</v>
      </c>
      <c r="O55" s="15">
        <f t="shared" si="1"/>
        <v>791</v>
      </c>
      <c r="P55" s="15">
        <f t="shared" si="6"/>
        <v>42133</v>
      </c>
      <c r="R55">
        <v>327</v>
      </c>
      <c r="S55">
        <v>95.5</v>
      </c>
    </row>
    <row r="56" spans="1:19" x14ac:dyDescent="0.4">
      <c r="A56" t="s">
        <v>455</v>
      </c>
      <c r="B56" t="s">
        <v>456</v>
      </c>
      <c r="C56" t="s">
        <v>434</v>
      </c>
      <c r="D56">
        <v>73</v>
      </c>
      <c r="E56">
        <v>113</v>
      </c>
      <c r="F56">
        <f t="shared" si="2"/>
        <v>113</v>
      </c>
      <c r="G56">
        <f t="shared" si="3"/>
        <v>347.27199999999999</v>
      </c>
      <c r="H56">
        <f t="shared" si="4"/>
        <v>347.27199999999999</v>
      </c>
      <c r="I56">
        <f t="shared" si="5"/>
        <v>4.5999999999999943</v>
      </c>
      <c r="M56">
        <v>64.2</v>
      </c>
      <c r="N56" s="15">
        <f t="shared" si="0"/>
        <v>113</v>
      </c>
      <c r="O56" s="15">
        <f t="shared" si="1"/>
        <v>791</v>
      </c>
      <c r="P56" s="15">
        <f t="shared" si="6"/>
        <v>42924</v>
      </c>
      <c r="R56">
        <v>332</v>
      </c>
      <c r="S56">
        <v>95.4</v>
      </c>
    </row>
    <row r="57" spans="1:19" x14ac:dyDescent="0.4">
      <c r="A57" t="s">
        <v>455</v>
      </c>
      <c r="B57" t="s">
        <v>456</v>
      </c>
      <c r="C57" t="s">
        <v>434</v>
      </c>
      <c r="D57">
        <v>74</v>
      </c>
      <c r="E57">
        <v>113</v>
      </c>
      <c r="F57">
        <f t="shared" si="2"/>
        <v>113</v>
      </c>
      <c r="G57">
        <f t="shared" si="3"/>
        <v>352.839</v>
      </c>
      <c r="H57">
        <f t="shared" si="4"/>
        <v>352.839</v>
      </c>
      <c r="I57">
        <f t="shared" si="5"/>
        <v>4.7000000000000028</v>
      </c>
      <c r="M57">
        <v>64.3</v>
      </c>
      <c r="N57" s="15">
        <f t="shared" si="0"/>
        <v>113</v>
      </c>
      <c r="O57" s="15">
        <f t="shared" si="1"/>
        <v>791</v>
      </c>
      <c r="P57" s="15">
        <f t="shared" si="6"/>
        <v>43715</v>
      </c>
      <c r="R57">
        <v>337</v>
      </c>
      <c r="S57">
        <v>95.3</v>
      </c>
    </row>
    <row r="58" spans="1:19" x14ac:dyDescent="0.4">
      <c r="A58" t="s">
        <v>455</v>
      </c>
      <c r="B58" t="s">
        <v>456</v>
      </c>
      <c r="C58" t="s">
        <v>434</v>
      </c>
      <c r="D58">
        <v>75</v>
      </c>
      <c r="E58">
        <v>113</v>
      </c>
      <c r="F58">
        <f t="shared" si="2"/>
        <v>113</v>
      </c>
      <c r="G58">
        <f t="shared" si="3"/>
        <v>359.464</v>
      </c>
      <c r="H58">
        <f t="shared" si="4"/>
        <v>359.464</v>
      </c>
      <c r="I58">
        <f t="shared" si="5"/>
        <v>4.7999999999999972</v>
      </c>
      <c r="M58">
        <v>64.3</v>
      </c>
      <c r="N58" s="15">
        <f t="shared" si="0"/>
        <v>113</v>
      </c>
      <c r="O58" s="15">
        <f t="shared" si="1"/>
        <v>791</v>
      </c>
      <c r="P58" s="15">
        <f t="shared" si="6"/>
        <v>44506</v>
      </c>
      <c r="R58">
        <v>343</v>
      </c>
      <c r="S58">
        <v>95.2</v>
      </c>
    </row>
    <row r="59" spans="1:19" x14ac:dyDescent="0.4">
      <c r="A59" t="s">
        <v>455</v>
      </c>
      <c r="B59" t="s">
        <v>456</v>
      </c>
      <c r="C59" t="s">
        <v>434</v>
      </c>
      <c r="D59">
        <v>76</v>
      </c>
      <c r="E59">
        <v>113</v>
      </c>
      <c r="F59">
        <f t="shared" si="2"/>
        <v>113</v>
      </c>
      <c r="G59">
        <f t="shared" si="3"/>
        <v>364.70400000000001</v>
      </c>
      <c r="H59">
        <f t="shared" si="4"/>
        <v>364.70400000000001</v>
      </c>
      <c r="I59">
        <f t="shared" si="5"/>
        <v>4.7999999999999972</v>
      </c>
      <c r="M59">
        <v>64.3</v>
      </c>
      <c r="N59" s="15">
        <f t="shared" si="0"/>
        <v>113</v>
      </c>
      <c r="O59" s="15">
        <f t="shared" si="1"/>
        <v>791</v>
      </c>
      <c r="P59" s="15">
        <f t="shared" si="6"/>
        <v>45297</v>
      </c>
      <c r="R59">
        <v>348</v>
      </c>
      <c r="S59">
        <v>95.2</v>
      </c>
    </row>
    <row r="60" spans="1:19" x14ac:dyDescent="0.4">
      <c r="A60" t="s">
        <v>455</v>
      </c>
      <c r="B60" t="s">
        <v>456</v>
      </c>
      <c r="C60" t="s">
        <v>434</v>
      </c>
      <c r="D60">
        <v>77</v>
      </c>
      <c r="E60">
        <v>113</v>
      </c>
      <c r="F60">
        <f t="shared" si="2"/>
        <v>113</v>
      </c>
      <c r="G60">
        <f t="shared" si="3"/>
        <v>371.34600000000006</v>
      </c>
      <c r="H60">
        <f t="shared" si="4"/>
        <v>371.34600000000006</v>
      </c>
      <c r="I60">
        <f t="shared" si="5"/>
        <v>4.9000000000000057</v>
      </c>
      <c r="M60">
        <v>64.3</v>
      </c>
      <c r="N60" s="15">
        <f t="shared" si="0"/>
        <v>113</v>
      </c>
      <c r="O60" s="15">
        <f t="shared" si="1"/>
        <v>791</v>
      </c>
      <c r="P60" s="15">
        <f t="shared" si="6"/>
        <v>46088</v>
      </c>
      <c r="R60">
        <v>354</v>
      </c>
      <c r="S60">
        <v>95.1</v>
      </c>
    </row>
    <row r="61" spans="1:19" x14ac:dyDescent="0.4">
      <c r="A61" t="s">
        <v>455</v>
      </c>
      <c r="B61" t="s">
        <v>456</v>
      </c>
      <c r="C61" t="s">
        <v>434</v>
      </c>
      <c r="D61">
        <v>78</v>
      </c>
      <c r="E61">
        <v>113</v>
      </c>
      <c r="F61">
        <f t="shared" si="2"/>
        <v>113</v>
      </c>
      <c r="G61">
        <f t="shared" si="3"/>
        <v>376.95</v>
      </c>
      <c r="H61">
        <f t="shared" si="4"/>
        <v>376.95</v>
      </c>
      <c r="I61">
        <f t="shared" si="5"/>
        <v>5</v>
      </c>
      <c r="M61">
        <v>64.400000000000006</v>
      </c>
      <c r="N61" s="15">
        <f t="shared" si="0"/>
        <v>113</v>
      </c>
      <c r="O61" s="15">
        <f t="shared" si="1"/>
        <v>791</v>
      </c>
      <c r="P61" s="15">
        <f t="shared" si="6"/>
        <v>46879</v>
      </c>
      <c r="R61">
        <v>359</v>
      </c>
      <c r="S61">
        <v>95</v>
      </c>
    </row>
    <row r="62" spans="1:19" x14ac:dyDescent="0.4">
      <c r="A62" t="s">
        <v>455</v>
      </c>
      <c r="B62" t="s">
        <v>456</v>
      </c>
      <c r="C62" t="s">
        <v>434</v>
      </c>
      <c r="D62">
        <v>79</v>
      </c>
      <c r="E62">
        <v>113</v>
      </c>
      <c r="F62">
        <f t="shared" si="2"/>
        <v>113</v>
      </c>
      <c r="G62">
        <f t="shared" si="3"/>
        <v>382.56399999999996</v>
      </c>
      <c r="H62">
        <f t="shared" si="4"/>
        <v>382.56399999999996</v>
      </c>
      <c r="I62">
        <f t="shared" si="5"/>
        <v>5.0999999999999943</v>
      </c>
      <c r="M62">
        <v>64.400000000000006</v>
      </c>
      <c r="N62" s="15">
        <f t="shared" si="0"/>
        <v>113</v>
      </c>
      <c r="O62" s="15">
        <f t="shared" si="1"/>
        <v>791</v>
      </c>
      <c r="P62" s="15">
        <f t="shared" si="6"/>
        <v>47670</v>
      </c>
      <c r="R62">
        <v>364</v>
      </c>
      <c r="S62">
        <v>94.9</v>
      </c>
    </row>
    <row r="63" spans="1:19" x14ac:dyDescent="0.4">
      <c r="A63" t="s">
        <v>455</v>
      </c>
      <c r="B63" t="s">
        <v>456</v>
      </c>
      <c r="C63" t="s">
        <v>434</v>
      </c>
      <c r="D63">
        <v>80</v>
      </c>
      <c r="E63">
        <v>114</v>
      </c>
      <c r="F63">
        <f t="shared" si="2"/>
        <v>114</v>
      </c>
      <c r="G63">
        <f t="shared" si="3"/>
        <v>388.18800000000005</v>
      </c>
      <c r="H63">
        <f t="shared" si="4"/>
        <v>388.18800000000005</v>
      </c>
      <c r="I63">
        <f t="shared" si="5"/>
        <v>5.2000000000000028</v>
      </c>
      <c r="M63">
        <v>64.400000000000006</v>
      </c>
      <c r="N63" s="15">
        <f t="shared" si="0"/>
        <v>114</v>
      </c>
      <c r="O63" s="15">
        <f t="shared" si="1"/>
        <v>798</v>
      </c>
      <c r="P63" s="15">
        <f t="shared" si="6"/>
        <v>48468</v>
      </c>
      <c r="R63">
        <v>369</v>
      </c>
      <c r="S63">
        <v>94.8</v>
      </c>
    </row>
    <row r="64" spans="1:19" x14ac:dyDescent="0.4">
      <c r="A64" t="s">
        <v>455</v>
      </c>
      <c r="B64" t="s">
        <v>456</v>
      </c>
      <c r="C64" t="s">
        <v>434</v>
      </c>
      <c r="D64">
        <v>81</v>
      </c>
      <c r="E64">
        <v>114</v>
      </c>
      <c r="F64">
        <f t="shared" si="2"/>
        <v>114</v>
      </c>
      <c r="G64">
        <f t="shared" si="3"/>
        <v>394.5</v>
      </c>
      <c r="H64">
        <f t="shared" si="4"/>
        <v>394.5</v>
      </c>
      <c r="I64">
        <f t="shared" si="5"/>
        <v>5.2000000000000028</v>
      </c>
      <c r="M64">
        <v>64.400000000000006</v>
      </c>
      <c r="N64" s="15">
        <f t="shared" si="0"/>
        <v>114</v>
      </c>
      <c r="O64" s="15">
        <f t="shared" si="1"/>
        <v>798</v>
      </c>
      <c r="P64" s="15">
        <f t="shared" si="6"/>
        <v>49266</v>
      </c>
      <c r="R64">
        <v>375</v>
      </c>
      <c r="S64">
        <v>94.8</v>
      </c>
    </row>
    <row r="65" spans="1:19" x14ac:dyDescent="0.4">
      <c r="A65" t="s">
        <v>455</v>
      </c>
      <c r="B65" t="s">
        <v>456</v>
      </c>
      <c r="C65" t="s">
        <v>434</v>
      </c>
      <c r="D65">
        <v>82</v>
      </c>
      <c r="E65">
        <v>114</v>
      </c>
      <c r="F65">
        <f t="shared" si="2"/>
        <v>114</v>
      </c>
      <c r="G65">
        <f t="shared" si="3"/>
        <v>400.14</v>
      </c>
      <c r="H65">
        <f t="shared" si="4"/>
        <v>400.14</v>
      </c>
      <c r="I65">
        <f t="shared" si="5"/>
        <v>5.2999999999999972</v>
      </c>
      <c r="M65">
        <v>64.5</v>
      </c>
      <c r="N65" s="15">
        <f t="shared" si="0"/>
        <v>114</v>
      </c>
      <c r="O65" s="15">
        <f t="shared" si="1"/>
        <v>798</v>
      </c>
      <c r="P65" s="15">
        <f t="shared" si="6"/>
        <v>50064</v>
      </c>
      <c r="R65">
        <v>380</v>
      </c>
      <c r="S65">
        <v>94.7</v>
      </c>
    </row>
    <row r="66" spans="1:19" x14ac:dyDescent="0.4">
      <c r="A66" t="s">
        <v>455</v>
      </c>
      <c r="B66" t="s">
        <v>456</v>
      </c>
      <c r="C66" t="s">
        <v>434</v>
      </c>
      <c r="D66">
        <v>83</v>
      </c>
      <c r="E66">
        <v>114</v>
      </c>
      <c r="F66">
        <f t="shared" si="2"/>
        <v>114</v>
      </c>
      <c r="G66">
        <f t="shared" si="3"/>
        <v>405.79</v>
      </c>
      <c r="H66">
        <f t="shared" si="4"/>
        <v>405.79</v>
      </c>
      <c r="I66">
        <f t="shared" si="5"/>
        <v>5.4000000000000057</v>
      </c>
      <c r="M66">
        <v>64.5</v>
      </c>
      <c r="N66" s="15">
        <f t="shared" ref="N66:N73" si="7">(F66-E66)/2+E66</f>
        <v>114</v>
      </c>
      <c r="O66" s="15">
        <f t="shared" ref="O66:O73" si="8">N66*7</f>
        <v>798</v>
      </c>
      <c r="P66" s="15">
        <f t="shared" si="6"/>
        <v>50862</v>
      </c>
      <c r="R66">
        <v>385</v>
      </c>
      <c r="S66">
        <v>94.6</v>
      </c>
    </row>
    <row r="67" spans="1:19" x14ac:dyDescent="0.4">
      <c r="A67" t="s">
        <v>455</v>
      </c>
      <c r="B67" t="s">
        <v>456</v>
      </c>
      <c r="C67" t="s">
        <v>434</v>
      </c>
      <c r="D67">
        <v>84</v>
      </c>
      <c r="E67">
        <v>114</v>
      </c>
      <c r="F67">
        <f t="shared" ref="F67:F73" si="9">E67</f>
        <v>114</v>
      </c>
      <c r="G67">
        <f t="shared" ref="G67:G73" si="10">R67*(1+I67/100)</f>
        <v>411.45</v>
      </c>
      <c r="H67">
        <f t="shared" ref="H67:H72" si="11">G67</f>
        <v>411.45</v>
      </c>
      <c r="I67">
        <f t="shared" ref="I67:I73" si="12">100-S67</f>
        <v>5.5</v>
      </c>
      <c r="M67">
        <v>64.5</v>
      </c>
      <c r="N67" s="15">
        <f t="shared" si="7"/>
        <v>114</v>
      </c>
      <c r="O67" s="15">
        <f t="shared" si="8"/>
        <v>798</v>
      </c>
      <c r="P67" s="15">
        <f t="shared" ref="P67:P73" si="13">P66+O67</f>
        <v>51660</v>
      </c>
      <c r="R67">
        <v>390</v>
      </c>
      <c r="S67">
        <v>94.5</v>
      </c>
    </row>
    <row r="68" spans="1:19" x14ac:dyDescent="0.4">
      <c r="A68" t="s">
        <v>455</v>
      </c>
      <c r="B68" t="s">
        <v>456</v>
      </c>
      <c r="C68" t="s">
        <v>434</v>
      </c>
      <c r="D68">
        <v>85</v>
      </c>
      <c r="E68">
        <v>114</v>
      </c>
      <c r="F68">
        <f t="shared" si="9"/>
        <v>114</v>
      </c>
      <c r="G68">
        <f t="shared" si="10"/>
        <v>417.12</v>
      </c>
      <c r="H68">
        <f t="shared" si="11"/>
        <v>417.12</v>
      </c>
      <c r="I68">
        <f t="shared" si="12"/>
        <v>5.5999999999999943</v>
      </c>
      <c r="M68">
        <v>64.5</v>
      </c>
      <c r="N68" s="15">
        <f t="shared" si="7"/>
        <v>114</v>
      </c>
      <c r="O68" s="15">
        <f t="shared" si="8"/>
        <v>798</v>
      </c>
      <c r="P68" s="15">
        <f t="shared" si="13"/>
        <v>52458</v>
      </c>
      <c r="R68">
        <v>395</v>
      </c>
      <c r="S68">
        <v>94.4</v>
      </c>
    </row>
    <row r="69" spans="1:19" x14ac:dyDescent="0.4">
      <c r="A69" t="s">
        <v>455</v>
      </c>
      <c r="B69" t="s">
        <v>456</v>
      </c>
      <c r="C69" t="s">
        <v>434</v>
      </c>
      <c r="D69">
        <v>86</v>
      </c>
      <c r="E69">
        <v>114</v>
      </c>
      <c r="F69">
        <f t="shared" si="9"/>
        <v>114</v>
      </c>
      <c r="G69">
        <f t="shared" si="10"/>
        <v>422.79999999999995</v>
      </c>
      <c r="H69">
        <f t="shared" si="11"/>
        <v>422.79999999999995</v>
      </c>
      <c r="I69">
        <f t="shared" si="12"/>
        <v>5.7000000000000028</v>
      </c>
      <c r="M69">
        <v>64.599999999999994</v>
      </c>
      <c r="N69" s="15">
        <f t="shared" si="7"/>
        <v>114</v>
      </c>
      <c r="O69" s="15">
        <f t="shared" si="8"/>
        <v>798</v>
      </c>
      <c r="P69" s="15">
        <f t="shared" si="13"/>
        <v>53256</v>
      </c>
      <c r="R69">
        <v>400</v>
      </c>
      <c r="S69">
        <v>94.3</v>
      </c>
    </row>
    <row r="70" spans="1:19" x14ac:dyDescent="0.4">
      <c r="A70" t="s">
        <v>455</v>
      </c>
      <c r="B70" t="s">
        <v>456</v>
      </c>
      <c r="C70" t="s">
        <v>434</v>
      </c>
      <c r="D70">
        <v>87</v>
      </c>
      <c r="E70">
        <v>114</v>
      </c>
      <c r="F70">
        <f t="shared" si="9"/>
        <v>114</v>
      </c>
      <c r="G70">
        <f t="shared" si="10"/>
        <v>428.08499999999998</v>
      </c>
      <c r="H70">
        <f t="shared" si="11"/>
        <v>428.08499999999998</v>
      </c>
      <c r="I70">
        <f t="shared" si="12"/>
        <v>5.7000000000000028</v>
      </c>
      <c r="M70">
        <v>64.599999999999994</v>
      </c>
      <c r="N70" s="15">
        <f t="shared" si="7"/>
        <v>114</v>
      </c>
      <c r="O70" s="15">
        <f t="shared" si="8"/>
        <v>798</v>
      </c>
      <c r="P70" s="15">
        <f t="shared" si="13"/>
        <v>54054</v>
      </c>
      <c r="R70">
        <v>405</v>
      </c>
      <c r="S70">
        <v>94.3</v>
      </c>
    </row>
    <row r="71" spans="1:19" x14ac:dyDescent="0.4">
      <c r="A71" t="s">
        <v>455</v>
      </c>
      <c r="B71" t="s">
        <v>456</v>
      </c>
      <c r="C71" t="s">
        <v>434</v>
      </c>
      <c r="D71">
        <v>88</v>
      </c>
      <c r="E71">
        <v>114</v>
      </c>
      <c r="F71">
        <f t="shared" si="9"/>
        <v>114</v>
      </c>
      <c r="G71">
        <f t="shared" si="10"/>
        <v>433.78000000000003</v>
      </c>
      <c r="H71">
        <f t="shared" si="11"/>
        <v>433.78000000000003</v>
      </c>
      <c r="I71">
        <f t="shared" si="12"/>
        <v>5.7999999999999972</v>
      </c>
      <c r="M71">
        <v>64.599999999999994</v>
      </c>
      <c r="N71" s="15">
        <f t="shared" si="7"/>
        <v>114</v>
      </c>
      <c r="O71" s="15">
        <f t="shared" si="8"/>
        <v>798</v>
      </c>
      <c r="P71" s="15">
        <f t="shared" si="13"/>
        <v>54852</v>
      </c>
      <c r="R71">
        <v>410</v>
      </c>
      <c r="S71">
        <v>94.2</v>
      </c>
    </row>
    <row r="72" spans="1:19" x14ac:dyDescent="0.4">
      <c r="A72" t="s">
        <v>455</v>
      </c>
      <c r="B72" t="s">
        <v>456</v>
      </c>
      <c r="C72" t="s">
        <v>434</v>
      </c>
      <c r="D72">
        <v>89</v>
      </c>
      <c r="E72">
        <v>114</v>
      </c>
      <c r="F72">
        <f t="shared" si="9"/>
        <v>114</v>
      </c>
      <c r="G72">
        <f t="shared" si="10"/>
        <v>439.48500000000007</v>
      </c>
      <c r="H72">
        <f t="shared" si="11"/>
        <v>439.48500000000007</v>
      </c>
      <c r="I72">
        <f t="shared" si="12"/>
        <v>5.9000000000000057</v>
      </c>
      <c r="M72">
        <v>64.599999999999994</v>
      </c>
      <c r="N72" s="15">
        <f t="shared" si="7"/>
        <v>114</v>
      </c>
      <c r="O72" s="15">
        <f t="shared" si="8"/>
        <v>798</v>
      </c>
      <c r="P72" s="15">
        <f t="shared" si="13"/>
        <v>55650</v>
      </c>
      <c r="R72">
        <v>415</v>
      </c>
      <c r="S72">
        <v>94.1</v>
      </c>
    </row>
    <row r="73" spans="1:19" x14ac:dyDescent="0.4">
      <c r="A73" t="s">
        <v>455</v>
      </c>
      <c r="B73" t="s">
        <v>456</v>
      </c>
      <c r="C73" t="s">
        <v>434</v>
      </c>
      <c r="D73">
        <v>90</v>
      </c>
      <c r="E73">
        <v>114</v>
      </c>
      <c r="F73">
        <f t="shared" si="9"/>
        <v>114</v>
      </c>
      <c r="G73">
        <f t="shared" si="10"/>
        <v>445.20000000000005</v>
      </c>
      <c r="H73">
        <f>G73</f>
        <v>445.20000000000005</v>
      </c>
      <c r="I73">
        <f t="shared" si="12"/>
        <v>6</v>
      </c>
      <c r="M73">
        <v>64.7</v>
      </c>
      <c r="N73" s="15">
        <f t="shared" si="7"/>
        <v>114</v>
      </c>
      <c r="O73" s="15">
        <f t="shared" si="8"/>
        <v>798</v>
      </c>
      <c r="P73" s="15">
        <f t="shared" si="13"/>
        <v>56448</v>
      </c>
      <c r="R73">
        <v>420</v>
      </c>
      <c r="S73">
        <v>94</v>
      </c>
    </row>
    <row r="74" spans="1:19" x14ac:dyDescent="0.4">
      <c r="A74" t="s">
        <v>455</v>
      </c>
    </row>
    <row r="75" spans="1:19" x14ac:dyDescent="0.4">
      <c r="A75" t="s">
        <v>455</v>
      </c>
    </row>
    <row r="76" spans="1:19" x14ac:dyDescent="0.4">
      <c r="A76" t="s">
        <v>455</v>
      </c>
    </row>
    <row r="77" spans="1:19" x14ac:dyDescent="0.4">
      <c r="A77" t="s">
        <v>455</v>
      </c>
    </row>
    <row r="78" spans="1:19" x14ac:dyDescent="0.4">
      <c r="A78" t="s">
        <v>455</v>
      </c>
    </row>
    <row r="79" spans="1:19" x14ac:dyDescent="0.4">
      <c r="A79" t="s">
        <v>455</v>
      </c>
    </row>
    <row r="80" spans="1:19" x14ac:dyDescent="0.4">
      <c r="A80" t="s">
        <v>455</v>
      </c>
    </row>
    <row r="81" spans="1:1" x14ac:dyDescent="0.4">
      <c r="A81" t="s">
        <v>455</v>
      </c>
    </row>
    <row r="82" spans="1:1" x14ac:dyDescent="0.4">
      <c r="A82" t="s">
        <v>455</v>
      </c>
    </row>
    <row r="83" spans="1:1" x14ac:dyDescent="0.4">
      <c r="A83" t="s">
        <v>455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637308B8037D7418398B2AE9C598DD8" ma:contentTypeVersion="13" ma:contentTypeDescription="Opret et nyt dokument." ma:contentTypeScope="" ma:versionID="a12aaa849128e493ebdeac005f4be15a">
  <xsd:schema xmlns:xsd="http://www.w3.org/2001/XMLSchema" xmlns:xs="http://www.w3.org/2001/XMLSchema" xmlns:p="http://schemas.microsoft.com/office/2006/metadata/properties" xmlns:ns3="4a34b3b2-3a15-4120-8339-8dd1846f4033" xmlns:ns4="b3c8f6b3-6c85-4471-847b-a0aae48a3f18" targetNamespace="http://schemas.microsoft.com/office/2006/metadata/properties" ma:root="true" ma:fieldsID="cd1bde1365619de79d3db5033957422a" ns3:_="" ns4:_="">
    <xsd:import namespace="4a34b3b2-3a15-4120-8339-8dd1846f4033"/>
    <xsd:import namespace="b3c8f6b3-6c85-4471-847b-a0aae48a3f1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4b3b2-3a15-4120-8339-8dd1846f403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t med 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værdi for deling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c8f6b3-6c85-4471-847b-a0aae48a3f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67F658-4267-4B6D-95A6-954A8A84F3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A5D839-C785-404E-92A9-67959E559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34b3b2-3a15-4120-8339-8dd1846f4033"/>
    <ds:schemaRef ds:uri="b3c8f6b3-6c85-4471-847b-a0aae48a3f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100BD1-711E-496E-80A4-2273FC6E7D53}">
  <ds:schemaRefs>
    <ds:schemaRef ds:uri="http://purl.org/dc/terms/"/>
    <ds:schemaRef ds:uri="http://schemas.microsoft.com/office/2006/documentManagement/types"/>
    <ds:schemaRef ds:uri="b3c8f6b3-6c85-4471-847b-a0aae48a3f18"/>
    <ds:schemaRef ds:uri="4a34b3b2-3a15-4120-8339-8dd1846f4033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HyLine Brown</vt:lpstr>
      <vt:lpstr>evaluation</vt:lpstr>
      <vt:lpstr>hy_brown_draft</vt:lpstr>
      <vt:lpstr>hy_w36</vt:lpstr>
      <vt:lpstr>hy_brown</vt:lpstr>
      <vt:lpstr>Sheet4</vt:lpstr>
      <vt:lpstr>isa_brown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Borchardt</dc:creator>
  <cp:lastModifiedBy>Usuario</cp:lastModifiedBy>
  <dcterms:created xsi:type="dcterms:W3CDTF">2020-07-02T13:49:24Z</dcterms:created>
  <dcterms:modified xsi:type="dcterms:W3CDTF">2021-02-19T18:18:18Z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0x010100B637308B8037D7418398B2AE9C598DD8</vt:lpwstr>
  </property>
</Properties>
</file>