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wickr/Library/CloudStorage/Dropbox/Uni_research/Projects/2024-01_low-depth_polishing_paper/depth_vs_polishing_analysis/"/>
    </mc:Choice>
  </mc:AlternateContent>
  <xr:revisionPtr revIDLastSave="0" documentId="13_ncr:1_{E1594C03-1750-7F48-A416-7BFB4A7E3F54}" xr6:coauthVersionLast="47" xr6:coauthVersionMax="47" xr10:uidLastSave="{00000000-0000-0000-0000-000000000000}"/>
  <bookViews>
    <workbookView xWindow="-12180" yWindow="-24260" windowWidth="30240" windowHeight="17180" activeTab="4" xr2:uid="{E0E4A5C3-8AA8-C14D-BB15-E5B845EF2FCD}"/>
  </bookViews>
  <sheets>
    <sheet name="Table S1, accessions" sheetId="2" r:id="rId1"/>
    <sheet name="Table S2, Medaka polishing" sheetId="1" r:id="rId2"/>
    <sheet name="Table S3, Single &gt;25x" sheetId="5" r:id="rId3"/>
    <sheet name="Table S4, Combination &gt;25x" sheetId="4" r:id="rId4"/>
    <sheet name="Table S5, Param optimisation" sheetId="6" r:id="rId5"/>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F11" i="1"/>
  <c r="F10" i="1"/>
  <c r="F9" i="1"/>
  <c r="F8" i="1"/>
  <c r="F7" i="1"/>
  <c r="F6" i="1"/>
  <c r="F5" i="1"/>
  <c r="F4" i="1"/>
  <c r="F3" i="1"/>
  <c r="D4" i="1"/>
  <c r="D5" i="1"/>
  <c r="D6" i="1"/>
  <c r="D7" i="1"/>
  <c r="D8" i="1"/>
  <c r="D9" i="1"/>
  <c r="D10" i="1"/>
  <c r="D11" i="1"/>
  <c r="D3" i="1"/>
  <c r="B12" i="1"/>
  <c r="C12" i="1"/>
  <c r="D12" i="1" s="1"/>
  <c r="F12" i="1" l="1"/>
</calcChain>
</file>

<file path=xl/sharedStrings.xml><?xml version="1.0" encoding="utf-8"?>
<sst xmlns="http://schemas.openxmlformats.org/spreadsheetml/2006/main" count="127" uniqueCount="90">
  <si>
    <t>Genome</t>
  </si>
  <si>
    <t>total, average</t>
  </si>
  <si>
    <t>Genome size</t>
  </si>
  <si>
    <t>Campylobacter jejuni (ATCC-33560)</t>
  </si>
  <si>
    <t>Campylobacter lari (ATCC-35221)</t>
  </si>
  <si>
    <t>Escherichia coli (ATCC-25922)</t>
  </si>
  <si>
    <t>Listeria ivanovii (ATCC-19119)</t>
  </si>
  <si>
    <t>Listeria monocytogenes (ATCC-BAA-679)</t>
  </si>
  <si>
    <t>Listeria welshimeri (ATCC-35897)</t>
  </si>
  <si>
    <t>Salmonella enterica (ATCC-10708)</t>
  </si>
  <si>
    <t>Vibrio cholerae (ATCC-14035)</t>
  </si>
  <si>
    <t>Vibrio parahaemolyticus (ATCC-17802)</t>
  </si>
  <si>
    <t>Error count</t>
  </si>
  <si>
    <t>Qscore</t>
  </si>
  <si>
    <t>Trycycler</t>
  </si>
  <si>
    <t>Trycycler+
Medaka</t>
  </si>
  <si>
    <t>ONT reads</t>
  </si>
  <si>
    <t>Illumina reads</t>
  </si>
  <si>
    <t>SRR27638397</t>
  </si>
  <si>
    <t>SRR26899120</t>
  </si>
  <si>
    <t>SRR27638396</t>
  </si>
  <si>
    <t>SRR26899115</t>
  </si>
  <si>
    <t>SRR27638398</t>
  </si>
  <si>
    <t>SRR26899128</t>
  </si>
  <si>
    <t>SRR27638399</t>
  </si>
  <si>
    <t>SRR26899136</t>
  </si>
  <si>
    <t>SRR27638394</t>
  </si>
  <si>
    <t>SRR26899101</t>
  </si>
  <si>
    <t>SRR27638395</t>
  </si>
  <si>
    <t>SRR26899109</t>
  </si>
  <si>
    <t>SRR27638402</t>
  </si>
  <si>
    <t>SRR26899135</t>
  </si>
  <si>
    <t>SRR27638401</t>
  </si>
  <si>
    <t>SRR26899095</t>
  </si>
  <si>
    <t>SRR27638400</t>
  </si>
  <si>
    <t>SRR26899141</t>
  </si>
  <si>
    <t>BioSample</t>
  </si>
  <si>
    <t>SAMN38321314</t>
  </si>
  <si>
    <t>SAMN38321315</t>
  </si>
  <si>
    <t>SAMN38321313</t>
  </si>
  <si>
    <t>SAMN38321312</t>
  </si>
  <si>
    <t>SAMN38321317</t>
  </si>
  <si>
    <t>SAMN38321316</t>
  </si>
  <si>
    <t>SAMN38321309</t>
  </si>
  <si>
    <t>SAMN38321310</t>
  </si>
  <si>
    <t>SAMN38321311</t>
  </si>
  <si>
    <t>HyPo</t>
  </si>
  <si>
    <t>FMLRC2</t>
  </si>
  <si>
    <t>Pilon</t>
  </si>
  <si>
    <t>Worse</t>
  </si>
  <si>
    <r>
      <rPr>
        <b/>
        <sz val="12"/>
        <color theme="1"/>
        <rFont val="Calibri"/>
        <family val="2"/>
        <scheme val="minor"/>
      </rPr>
      <t>Table S1</t>
    </r>
    <r>
      <rPr>
        <sz val="12"/>
        <color theme="1"/>
        <rFont val="Calibri"/>
        <family val="2"/>
        <scheme val="minor"/>
      </rPr>
      <t>: NCBI accessions for each of the nine genomes used in this study and their ONT and Illumina read sets.</t>
    </r>
  </si>
  <si>
    <r>
      <rPr>
        <b/>
        <sz val="12"/>
        <color theme="1"/>
        <rFont val="Calibri"/>
        <family val="2"/>
        <scheme val="minor"/>
      </rPr>
      <t>Table S2</t>
    </r>
    <r>
      <rPr>
        <sz val="12"/>
        <color theme="1"/>
        <rFont val="Calibri"/>
        <family val="2"/>
        <scheme val="minor"/>
      </rPr>
      <t>: Of the nine ONT-only assemblies used in this study, three improved with Medaka polishing (blue), three did not change, three got worse (red), and Medaka made the total error count worse. We therefore do not recommend using Medaka to polish Trycycler assemblies of sup-basecalled ONT reads.</t>
    </r>
  </si>
  <si>
    <t xml:space="preserve">First Polisher  </t>
  </si>
  <si>
    <t>Second Polisher</t>
  </si>
  <si>
    <t>Mean Errors</t>
  </si>
  <si>
    <t>Median</t>
  </si>
  <si>
    <t xml:space="preserve">Standard Deviation </t>
  </si>
  <si>
    <t>Minimum</t>
  </si>
  <si>
    <t>Maximum</t>
  </si>
  <si>
    <t>No Worse</t>
  </si>
  <si>
    <t xml:space="preserve">Polisher  </t>
  </si>
  <si>
    <t xml:space="preserve">NextPolish </t>
  </si>
  <si>
    <r>
      <rPr>
        <b/>
        <sz val="12"/>
        <color theme="1"/>
        <rFont val="Times New Roman"/>
        <family val="1"/>
      </rPr>
      <t xml:space="preserve">Table S3: </t>
    </r>
    <r>
      <rPr>
        <sz val="12"/>
        <color theme="1"/>
        <rFont val="Times New Roman"/>
        <family val="1"/>
      </rPr>
      <t>Summary Statistics of Remaining Errors for Single Polishers at All Depth Intervals from 25.0× to 50.0× (251 Samples)</t>
    </r>
  </si>
  <si>
    <r>
      <rPr>
        <b/>
        <sz val="12"/>
        <color theme="1"/>
        <rFont val="Times New Roman"/>
        <family val="1"/>
      </rPr>
      <t>Table S4:</t>
    </r>
    <r>
      <rPr>
        <sz val="12"/>
        <color theme="1"/>
        <rFont val="Times New Roman"/>
        <family val="1"/>
      </rPr>
      <t xml:space="preserve"> Summary Statistics of Remaining Errors for Sequential Polishers at All Depth Intervals from 25.0× to 50.0× (251 Samples)</t>
    </r>
  </si>
  <si>
    <t>Polypolish-default</t>
  </si>
  <si>
    <t>Polypolish-careful</t>
  </si>
  <si>
    <t>Pypolca-default</t>
  </si>
  <si>
    <t>Pypolca-careful</t>
  </si>
  <si>
    <t>Tool</t>
  </si>
  <si>
    <t>Default parameters</t>
  </si>
  <si>
    <t>Total errors (default parameters)</t>
  </si>
  <si>
    <t>Best parameters</t>
  </si>
  <si>
    <t>Total errors (best parameters)</t>
  </si>
  <si>
    <t>Total errors (worst parameters)</t>
  </si>
  <si>
    <t>-k 21 59 -m 5 -f 0.1</t>
  </si>
  <si>
    <t>-k 27 -m 0 -f 0.29</t>
  </si>
  <si>
    <t>-m 5 -x -4 -g -8 -n 20 -q 2</t>
  </si>
  <si>
    <t>-m 5 -x -5 -g -8 -n 20 -q 41</t>
  </si>
  <si>
    <t>NextPolish</t>
  </si>
  <si>
    <t>-min_map_quality 0 -max_ins_fold_sgs 5 -max_clip_ratio_sgs 0.15 -trim_len_edge 2 -ext_len_edge 2 -indel_balance_factor_sgs 0.5 -min_count_ratio_skip 0.8 -max_len_kmer 50 -min_len_inter_kmer 5 -max_count_kmer 50</t>
  </si>
  <si>
    <t>-min_map_quality 1 -max_ins_fold_sgs 7 -max_clip_ratio_sgs 0 -trim_len_edge 0 -ext_len_edge 0 -indel_balance_factor_sgs 0.63 -min_count_ratio_skip 0.55 -max_len_kmer 35 -min_len_inter_kmer 5 -max_count_kmer 47</t>
  </si>
  <si>
    <t>--fix all --flank 10 --K 47 --mindepth 0.1 --minmq 0 --minqual 0</t>
  </si>
  <si>
    <t>--fix bases --flank 3 --K 51 --mindepth 3 --minmq 58 --minqual 15</t>
  </si>
  <si>
    <t>Polypolish</t>
  </si>
  <si>
    <t>-i 0.2 -v 0.5 -m 10 -d 5</t>
  </si>
  <si>
    <t>-i 0.42 -v 0.68 -m 3 -d 3</t>
  </si>
  <si>
    <t>Pypolca</t>
  </si>
  <si>
    <t>--min_alt 2 --min_ratio 2.0</t>
  </si>
  <si>
    <t>--min_alt 3 --min_ratio 3.01</t>
  </si>
  <si>
    <r>
      <rPr>
        <b/>
        <sz val="12"/>
        <color theme="1"/>
        <rFont val="Calibri"/>
        <family val="2"/>
        <scheme val="minor"/>
      </rPr>
      <t>Table S5</t>
    </r>
    <r>
      <rPr>
        <sz val="12"/>
        <color theme="1"/>
        <rFont val="Calibri"/>
        <family val="2"/>
        <scheme val="minor"/>
      </rPr>
      <t xml:space="preserve">: for each polishing tool, we did a sweep to find the best parameter set for low-depth polishing. We used the </t>
    </r>
    <r>
      <rPr>
        <i/>
        <sz val="12"/>
        <color theme="1"/>
        <rFont val="Calibri"/>
        <family val="2"/>
        <scheme val="minor"/>
      </rPr>
      <t>C. lari</t>
    </r>
    <r>
      <rPr>
        <sz val="12"/>
        <color theme="1"/>
        <rFont val="Calibri"/>
        <family val="2"/>
        <scheme val="minor"/>
      </rPr>
      <t xml:space="preserve"> genome because it had the highest error count of our input genomes (18 errors) and tested 5x, 10x, 15x and 20x read depth. For each tool, we tried 1000 different sets of parameters which included both random choices and mutated versions of the best-performing parameter set.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</si>
</sst>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2"/>
      <color theme="1"/>
      <name val="Calibri"/>
      <family val="2"/>
      <scheme val="minor"/>
    </font>
    <font>
      <b/>
      <sz val="12"/>
      <color theme="1"/>
      <name val="Calibri"/>
      <family val="2"/>
      <scheme val="minor"/>
    </font>
    <font>
      <sz val="12"/>
      <color theme="1"/>
      <name val="Times New Roman"/>
      <family val="1"/>
    </font>
    <font>
      <b/>
      <sz val="12"/>
      <color theme="1"/>
      <name val="Times New Roman"/>
      <family val="1"/>
    </font>
    <font>
      <i/>
      <sz val="12"/>
      <color theme="1"/>
      <name val="Calibri"/>
      <family val="2"/>
      <scheme val="minor"/>
    </font>
  </fonts>
  <fills count="4">
    <fill>
      <patternFill patternType="none"/>
    </fill>
    <fill>
      <patternFill patternType="gray125"/>
    </fill>
    <fill>
      <patternFill patternType="solid">
        <fgColor rgb="FFFCD6D6"/>
        <bgColor indexed="64"/>
      </patternFill>
    </fill>
    <fill>
      <patternFill patternType="solid">
        <fgColor theme="8" tint="0.79998168889431442"/>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38">
    <xf numFmtId="0" fontId="0" fillId="0" borderId="0" xfId="0"/>
    <xf numFmtId="0" fontId="0" fillId="0" borderId="0" xfId="0" applyAlignment="1">
      <alignment wrapText="1"/>
    </xf>
    <xf numFmtId="164" fontId="0" fillId="0" borderId="0" xfId="0" applyNumberFormat="1" applyAlignment="1">
      <alignment horizontal="center"/>
    </xf>
    <xf numFmtId="3" fontId="0" fillId="0" borderId="0" xfId="0" applyNumberFormat="1"/>
    <xf numFmtId="0" fontId="0" fillId="0" borderId="0" xfId="0" applyAlignment="1">
      <alignment horizontal="center"/>
    </xf>
    <xf numFmtId="0" fontId="0" fillId="0" borderId="1" xfId="0" applyBorder="1"/>
    <xf numFmtId="3" fontId="0" fillId="0" borderId="1" xfId="0" applyNumberFormat="1" applyBorder="1"/>
    <xf numFmtId="0" fontId="0" fillId="0" borderId="1" xfId="0" applyBorder="1" applyAlignment="1">
      <alignment horizontal="center"/>
    </xf>
    <xf numFmtId="164" fontId="0" fillId="0" borderId="1" xfId="0" applyNumberFormat="1" applyBorder="1" applyAlignment="1">
      <alignment horizontal="center"/>
    </xf>
    <xf numFmtId="0" fontId="1" fillId="0" borderId="1" xfId="0" applyFont="1" applyBorder="1" applyAlignment="1">
      <alignment horizontal="center" wrapText="1"/>
    </xf>
    <xf numFmtId="3" fontId="1" fillId="0" borderId="1" xfId="0" applyNumberFormat="1" applyFont="1" applyBorder="1" applyAlignment="1">
      <alignment horizontal="center" wrapText="1"/>
    </xf>
    <xf numFmtId="164" fontId="1" fillId="0" borderId="1" xfId="0" applyNumberFormat="1" applyFont="1" applyBorder="1" applyAlignment="1">
      <alignment horizontal="center" wrapText="1"/>
    </xf>
    <xf numFmtId="0" fontId="0" fillId="0" borderId="2" xfId="0" applyBorder="1"/>
    <xf numFmtId="3" fontId="0" fillId="0" borderId="2" xfId="0" applyNumberFormat="1" applyBorder="1"/>
    <xf numFmtId="0" fontId="0" fillId="0" borderId="2" xfId="0" applyBorder="1" applyAlignment="1">
      <alignment horizontal="center"/>
    </xf>
    <xf numFmtId="164" fontId="0" fillId="0" borderId="2" xfId="0" applyNumberFormat="1" applyBorder="1" applyAlignment="1">
      <alignment horizontal="center"/>
    </xf>
    <xf numFmtId="0" fontId="1" fillId="0" borderId="1" xfId="0" applyFont="1" applyBorder="1"/>
    <xf numFmtId="0" fontId="1" fillId="0" borderId="1" xfId="0" applyFont="1" applyBorder="1" applyAlignment="1">
      <alignment wrapText="1"/>
    </xf>
    <xf numFmtId="0" fontId="0" fillId="2" borderId="0" xfId="0" applyFill="1" applyAlignment="1">
      <alignment horizontal="center"/>
    </xf>
    <xf numFmtId="164" fontId="0" fillId="2" borderId="0" xfId="0" applyNumberFormat="1" applyFill="1" applyAlignment="1">
      <alignment horizontal="center"/>
    </xf>
    <xf numFmtId="0" fontId="0" fillId="2" borderId="1" xfId="0" applyFill="1" applyBorder="1" applyAlignment="1">
      <alignment horizontal="center"/>
    </xf>
    <xf numFmtId="164" fontId="0" fillId="2" borderId="1" xfId="0" applyNumberFormat="1" applyFill="1" applyBorder="1" applyAlignment="1">
      <alignment horizontal="center"/>
    </xf>
    <xf numFmtId="0" fontId="0" fillId="3" borderId="0" xfId="0" applyFill="1" applyAlignment="1">
      <alignment horizontal="center"/>
    </xf>
    <xf numFmtId="164" fontId="0" fillId="3" borderId="0" xfId="0" applyNumberFormat="1" applyFill="1" applyAlignment="1">
      <alignment horizontal="center"/>
    </xf>
    <xf numFmtId="0" fontId="0" fillId="3" borderId="2" xfId="0" applyFill="1" applyBorder="1" applyAlignment="1">
      <alignment horizontal="center"/>
    </xf>
    <xf numFmtId="164" fontId="0" fillId="3" borderId="2" xfId="0" applyNumberFormat="1" applyFill="1" applyBorder="1" applyAlignment="1">
      <alignment horizontal="center"/>
    </xf>
    <xf numFmtId="0" fontId="2" fillId="0" borderId="0" xfId="0" applyFont="1" applyAlignment="1">
      <alignment vertical="center"/>
    </xf>
    <xf numFmtId="0" fontId="0" fillId="0" borderId="0" xfId="0" applyAlignment="1">
      <alignment vertical="center" wrapText="1"/>
    </xf>
    <xf numFmtId="0" fontId="0" fillId="0" borderId="0" xfId="0" applyAlignment="1">
      <alignment vertical="center" wrapText="1"/>
    </xf>
    <xf numFmtId="0" fontId="1" fillId="0" borderId="0" xfId="0" applyFont="1" applyAlignment="1">
      <alignment horizontal="center"/>
    </xf>
    <xf numFmtId="0" fontId="1" fillId="0" borderId="0" xfId="0" applyFont="1" applyAlignment="1">
      <alignment horizontal="center" wrapText="1"/>
    </xf>
    <xf numFmtId="0" fontId="2" fillId="0" borderId="0" xfId="0" applyFont="1" applyAlignment="1">
      <alignment horizontal="left" vertical="center" wrapText="1"/>
    </xf>
    <xf numFmtId="0" fontId="2" fillId="0" borderId="1" xfId="0" applyFont="1" applyBorder="1" applyAlignment="1">
      <alignment vertical="center" wrapText="1"/>
    </xf>
    <xf numFmtId="0" fontId="0" fillId="0" borderId="0" xfId="0" applyAlignment="1">
      <alignment vertical="center"/>
    </xf>
    <xf numFmtId="0" fontId="0" fillId="0" borderId="0" xfId="0" quotePrefix="1" applyAlignment="1">
      <alignment vertical="center" wrapText="1"/>
    </xf>
    <xf numFmtId="0" fontId="0" fillId="0" borderId="1" xfId="0" applyBorder="1" applyAlignment="1">
      <alignment vertical="center"/>
    </xf>
    <xf numFmtId="0" fontId="0" fillId="0" borderId="1" xfId="0" quotePrefix="1" applyBorder="1" applyAlignment="1">
      <alignment vertical="center" wrapText="1"/>
    </xf>
    <xf numFmtId="0" fontId="0" fillId="0" borderId="1" xfId="0" applyBorder="1" applyAlignment="1">
      <alignment vertical="center" wrapText="1"/>
    </xf>
  </cellXfs>
  <cellStyles count="1">
    <cellStyle name="Normal" xfId="0" builtinId="0"/>
  </cellStyles>
  <dxfs count="0"/>
  <tableStyles count="0" defaultTableStyle="TableStyleMedium2" defaultPivotStyle="PivotStyleLight16"/>
  <colors>
    <mruColors>
      <color rgb="FFFCD6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5B2C-B2CD-2E4C-9B25-8D30DFCCCE6A}">
  <dimension ref="A1:D12"/>
  <sheetViews>
    <sheetView workbookViewId="0">
      <selection activeCell="F23" sqref="F23"/>
    </sheetView>
  </sheetViews>
  <sheetFormatPr baseColWidth="10" defaultRowHeight="16" x14ac:dyDescent="0.2"/>
  <cols>
    <col min="1" max="1" width="34.6640625" bestFit="1" customWidth="1"/>
    <col min="2" max="2" width="14.33203125" bestFit="1" customWidth="1"/>
    <col min="3" max="3" width="12.5" bestFit="1" customWidth="1"/>
    <col min="4" max="4" width="12.83203125" bestFit="1" customWidth="1"/>
  </cols>
  <sheetData>
    <row r="1" spans="1:4" ht="18" thickBot="1" x14ac:dyDescent="0.25">
      <c r="A1" s="16" t="s">
        <v>0</v>
      </c>
      <c r="B1" s="17" t="s">
        <v>36</v>
      </c>
      <c r="C1" s="16" t="s">
        <v>16</v>
      </c>
      <c r="D1" s="16" t="s">
        <v>17</v>
      </c>
    </row>
    <row r="2" spans="1:4" x14ac:dyDescent="0.2">
      <c r="A2" t="s">
        <v>3</v>
      </c>
      <c r="B2" t="s">
        <v>37</v>
      </c>
      <c r="C2" t="s">
        <v>18</v>
      </c>
      <c r="D2" t="s">
        <v>19</v>
      </c>
    </row>
    <row r="3" spans="1:4" x14ac:dyDescent="0.2">
      <c r="A3" t="s">
        <v>4</v>
      </c>
      <c r="B3" t="s">
        <v>38</v>
      </c>
      <c r="C3" t="s">
        <v>20</v>
      </c>
      <c r="D3" t="s">
        <v>21</v>
      </c>
    </row>
    <row r="4" spans="1:4" x14ac:dyDescent="0.2">
      <c r="A4" t="s">
        <v>5</v>
      </c>
      <c r="B4" t="s">
        <v>39</v>
      </c>
      <c r="C4" t="s">
        <v>22</v>
      </c>
      <c r="D4" t="s">
        <v>23</v>
      </c>
    </row>
    <row r="5" spans="1:4" x14ac:dyDescent="0.2">
      <c r="A5" t="s">
        <v>6</v>
      </c>
      <c r="B5" t="s">
        <v>40</v>
      </c>
      <c r="C5" t="s">
        <v>24</v>
      </c>
      <c r="D5" t="s">
        <v>25</v>
      </c>
    </row>
    <row r="6" spans="1:4" x14ac:dyDescent="0.2">
      <c r="A6" t="s">
        <v>7</v>
      </c>
      <c r="B6" t="s">
        <v>41</v>
      </c>
      <c r="C6" t="s">
        <v>26</v>
      </c>
      <c r="D6" t="s">
        <v>27</v>
      </c>
    </row>
    <row r="7" spans="1:4" x14ac:dyDescent="0.2">
      <c r="A7" t="s">
        <v>8</v>
      </c>
      <c r="B7" t="s">
        <v>42</v>
      </c>
      <c r="C7" t="s">
        <v>28</v>
      </c>
      <c r="D7" t="s">
        <v>29</v>
      </c>
    </row>
    <row r="8" spans="1:4" x14ac:dyDescent="0.2">
      <c r="A8" t="s">
        <v>9</v>
      </c>
      <c r="B8" t="s">
        <v>43</v>
      </c>
      <c r="C8" t="s">
        <v>30</v>
      </c>
      <c r="D8" t="s">
        <v>31</v>
      </c>
    </row>
    <row r="9" spans="1:4" x14ac:dyDescent="0.2">
      <c r="A9" t="s">
        <v>10</v>
      </c>
      <c r="B9" t="s">
        <v>44</v>
      </c>
      <c r="C9" t="s">
        <v>32</v>
      </c>
      <c r="D9" t="s">
        <v>33</v>
      </c>
    </row>
    <row r="10" spans="1:4" ht="17" thickBot="1" x14ac:dyDescent="0.25">
      <c r="A10" s="5" t="s">
        <v>11</v>
      </c>
      <c r="B10" s="5" t="s">
        <v>45</v>
      </c>
      <c r="C10" s="5" t="s">
        <v>34</v>
      </c>
      <c r="D10" s="5" t="s">
        <v>35</v>
      </c>
    </row>
    <row r="12" spans="1:4" ht="44" customHeight="1" x14ac:dyDescent="0.2">
      <c r="A12" s="28" t="s">
        <v>50</v>
      </c>
      <c r="B12" s="28"/>
      <c r="C12" s="28"/>
      <c r="D12" s="28"/>
    </row>
  </sheetData>
  <mergeCells count="1">
    <mergeCell ref="A12:D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D79FE-3416-9E47-B0D5-3F9B64FD8358}">
  <dimension ref="A1:F14"/>
  <sheetViews>
    <sheetView workbookViewId="0">
      <selection activeCell="A14" sqref="A14:F14"/>
    </sheetView>
  </sheetViews>
  <sheetFormatPr baseColWidth="10" defaultRowHeight="16" x14ac:dyDescent="0.2"/>
  <cols>
    <col min="1" max="1" width="35.33203125" customWidth="1"/>
    <col min="2" max="2" width="10.1640625" style="3" customWidth="1"/>
    <col min="3" max="3" width="6.6640625" style="4" customWidth="1"/>
    <col min="4" max="4" width="6.83203125" style="2" bestFit="1" customWidth="1"/>
    <col min="5" max="5" width="6.6640625" style="4" customWidth="1"/>
    <col min="6" max="6" width="6.83203125" style="2" bestFit="1" customWidth="1"/>
  </cols>
  <sheetData>
    <row r="1" spans="1:6" ht="35" customHeight="1" x14ac:dyDescent="0.2">
      <c r="C1" s="29" t="s">
        <v>14</v>
      </c>
      <c r="D1" s="29"/>
      <c r="E1" s="30" t="s">
        <v>15</v>
      </c>
      <c r="F1" s="29"/>
    </row>
    <row r="2" spans="1:6" s="1" customFormat="1" ht="35" thickBot="1" x14ac:dyDescent="0.25">
      <c r="A2" s="9" t="s">
        <v>0</v>
      </c>
      <c r="B2" s="10" t="s">
        <v>2</v>
      </c>
      <c r="C2" s="9" t="s">
        <v>12</v>
      </c>
      <c r="D2" s="11" t="s">
        <v>13</v>
      </c>
      <c r="E2" s="9" t="s">
        <v>12</v>
      </c>
      <c r="F2" s="11" t="s">
        <v>13</v>
      </c>
    </row>
    <row r="3" spans="1:6" x14ac:dyDescent="0.2">
      <c r="A3" t="s">
        <v>3</v>
      </c>
      <c r="B3" s="3">
        <v>1768448</v>
      </c>
      <c r="C3" s="4">
        <v>5</v>
      </c>
      <c r="D3" s="2" t="str">
        <f>CONCATENATE("Q", IF(C3=0, "∞", ROUND(-10*LOG10(C3/$B3), 1)))</f>
        <v>Q55.5</v>
      </c>
      <c r="E3" s="22">
        <v>3</v>
      </c>
      <c r="F3" s="23" t="str">
        <f>CONCATENATE("Q", IF(E3=0, "∞", ROUND(-10*LOG10(E3/$B3), 1)))</f>
        <v>Q57.7</v>
      </c>
    </row>
    <row r="4" spans="1:6" x14ac:dyDescent="0.2">
      <c r="A4" t="s">
        <v>4</v>
      </c>
      <c r="B4" s="3">
        <v>1513368</v>
      </c>
      <c r="C4" s="4">
        <v>18</v>
      </c>
      <c r="D4" s="2" t="str">
        <f t="shared" ref="D4:F12" si="0">CONCATENATE("Q", IF(C4=0, "∞", ROUND(-10*LOG10(C4/$B4), 1)))</f>
        <v>Q49.2</v>
      </c>
      <c r="E4" s="18">
        <v>28</v>
      </c>
      <c r="F4" s="19" t="str">
        <f t="shared" si="0"/>
        <v>Q47.3</v>
      </c>
    </row>
    <row r="5" spans="1:6" x14ac:dyDescent="0.2">
      <c r="A5" t="s">
        <v>5</v>
      </c>
      <c r="B5" s="3">
        <v>5204893</v>
      </c>
      <c r="C5" s="4">
        <v>1</v>
      </c>
      <c r="D5" s="2" t="str">
        <f t="shared" si="0"/>
        <v>Q67.2</v>
      </c>
      <c r="E5" s="4">
        <v>1</v>
      </c>
      <c r="F5" s="2" t="str">
        <f t="shared" si="0"/>
        <v>Q67.2</v>
      </c>
    </row>
    <row r="6" spans="1:6" x14ac:dyDescent="0.2">
      <c r="A6" t="s">
        <v>6</v>
      </c>
      <c r="B6" s="3">
        <v>2919549</v>
      </c>
      <c r="C6" s="4">
        <v>5</v>
      </c>
      <c r="D6" s="2" t="str">
        <f t="shared" si="0"/>
        <v>Q57.7</v>
      </c>
      <c r="E6" s="22">
        <v>4</v>
      </c>
      <c r="F6" s="23" t="str">
        <f t="shared" si="0"/>
        <v>Q58.6</v>
      </c>
    </row>
    <row r="7" spans="1:6" x14ac:dyDescent="0.2">
      <c r="A7" t="s">
        <v>7</v>
      </c>
      <c r="B7" s="3">
        <v>2944530</v>
      </c>
      <c r="C7" s="4">
        <v>0</v>
      </c>
      <c r="D7" s="2" t="str">
        <f t="shared" si="0"/>
        <v>Q∞</v>
      </c>
      <c r="E7" s="4">
        <v>0</v>
      </c>
      <c r="F7" s="2" t="str">
        <f t="shared" si="0"/>
        <v>Q∞</v>
      </c>
    </row>
    <row r="8" spans="1:6" x14ac:dyDescent="0.2">
      <c r="A8" t="s">
        <v>8</v>
      </c>
      <c r="B8" s="3">
        <v>2814137</v>
      </c>
      <c r="C8" s="4">
        <v>1</v>
      </c>
      <c r="D8" s="2" t="str">
        <f t="shared" si="0"/>
        <v>Q64.5</v>
      </c>
      <c r="E8" s="4">
        <v>1</v>
      </c>
      <c r="F8" s="2" t="str">
        <f t="shared" si="0"/>
        <v>Q64.5</v>
      </c>
    </row>
    <row r="9" spans="1:6" x14ac:dyDescent="0.2">
      <c r="A9" t="s">
        <v>9</v>
      </c>
      <c r="B9" s="3">
        <v>4801704</v>
      </c>
      <c r="C9" s="4">
        <v>3</v>
      </c>
      <c r="D9" s="2" t="str">
        <f t="shared" si="0"/>
        <v>Q62</v>
      </c>
      <c r="E9" s="18">
        <v>6</v>
      </c>
      <c r="F9" s="19" t="str">
        <f t="shared" si="0"/>
        <v>Q59</v>
      </c>
    </row>
    <row r="10" spans="1:6" x14ac:dyDescent="0.2">
      <c r="A10" t="s">
        <v>10</v>
      </c>
      <c r="B10" s="3">
        <v>4142374</v>
      </c>
      <c r="C10" s="4">
        <v>2</v>
      </c>
      <c r="D10" s="2" t="str">
        <f t="shared" si="0"/>
        <v>Q63.2</v>
      </c>
      <c r="E10" s="18">
        <v>3</v>
      </c>
      <c r="F10" s="19" t="str">
        <f t="shared" si="0"/>
        <v>Q61.4</v>
      </c>
    </row>
    <row r="11" spans="1:6" x14ac:dyDescent="0.2">
      <c r="A11" s="12" t="s">
        <v>11</v>
      </c>
      <c r="B11" s="13">
        <v>5147091</v>
      </c>
      <c r="C11" s="14">
        <v>2</v>
      </c>
      <c r="D11" s="15" t="str">
        <f t="shared" si="0"/>
        <v>Q64.1</v>
      </c>
      <c r="E11" s="24">
        <v>1</v>
      </c>
      <c r="F11" s="25" t="str">
        <f t="shared" si="0"/>
        <v>Q67.1</v>
      </c>
    </row>
    <row r="12" spans="1:6" ht="17" thickBot="1" x14ac:dyDescent="0.25">
      <c r="A12" s="5" t="s">
        <v>1</v>
      </c>
      <c r="B12" s="6">
        <f>SUM(B3:B11)</f>
        <v>31256094</v>
      </c>
      <c r="C12" s="7">
        <f>SUM(C3:C11)</f>
        <v>37</v>
      </c>
      <c r="D12" s="8" t="str">
        <f t="shared" si="0"/>
        <v>Q59.3</v>
      </c>
      <c r="E12" s="20">
        <f>SUM(E3:E11)</f>
        <v>47</v>
      </c>
      <c r="F12" s="21" t="str">
        <f t="shared" si="0"/>
        <v>Q58.2</v>
      </c>
    </row>
    <row r="14" spans="1:6" ht="71" customHeight="1" x14ac:dyDescent="0.2">
      <c r="A14" s="28" t="s">
        <v>51</v>
      </c>
      <c r="B14" s="28"/>
      <c r="C14" s="28"/>
      <c r="D14" s="28"/>
      <c r="E14" s="28"/>
      <c r="F14" s="28"/>
    </row>
  </sheetData>
  <mergeCells count="3">
    <mergeCell ref="C1:D1"/>
    <mergeCell ref="E1:F1"/>
    <mergeCell ref="A14:F14"/>
  </mergeCells>
  <pageMargins left="0.7" right="0.7" top="0.75" bottom="0.75" header="0.3" footer="0.3"/>
  <ignoredErrors>
    <ignoredError sqref="D12:D13 E1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A52BF-89B5-F84A-9572-1BEA1D441973}">
  <dimension ref="A1:J13"/>
  <sheetViews>
    <sheetView workbookViewId="0">
      <selection activeCell="A12" sqref="A12"/>
    </sheetView>
  </sheetViews>
  <sheetFormatPr baseColWidth="10" defaultRowHeight="16" x14ac:dyDescent="0.2"/>
  <cols>
    <col min="1" max="1" width="15.6640625" bestFit="1" customWidth="1"/>
    <col min="2" max="2" width="11.1640625" bestFit="1" customWidth="1"/>
    <col min="3" max="3" width="7.33203125" bestFit="1" customWidth="1"/>
    <col min="4" max="4" width="17.6640625" bestFit="1" customWidth="1"/>
    <col min="5" max="5" width="9.1640625" bestFit="1" customWidth="1"/>
    <col min="6" max="6" width="9.6640625" bestFit="1" customWidth="1"/>
    <col min="7" max="7" width="9.33203125" bestFit="1" customWidth="1"/>
    <col min="8" max="8" width="6.5" bestFit="1" customWidth="1"/>
  </cols>
  <sheetData>
    <row r="1" spans="1:10" x14ac:dyDescent="0.2">
      <c r="A1" s="26"/>
    </row>
    <row r="2" spans="1:10" ht="32" customHeight="1" x14ac:dyDescent="0.2"/>
    <row r="3" spans="1:10" ht="17" thickBot="1" x14ac:dyDescent="0.25">
      <c r="A3" s="16" t="s">
        <v>60</v>
      </c>
      <c r="B3" s="16" t="s">
        <v>54</v>
      </c>
      <c r="C3" s="16" t="s">
        <v>55</v>
      </c>
      <c r="D3" s="16" t="s">
        <v>56</v>
      </c>
      <c r="E3" s="16" t="s">
        <v>57</v>
      </c>
      <c r="F3" s="16" t="s">
        <v>58</v>
      </c>
      <c r="G3" s="16" t="s">
        <v>59</v>
      </c>
      <c r="H3" s="16" t="s">
        <v>49</v>
      </c>
    </row>
    <row r="4" spans="1:10" x14ac:dyDescent="0.2">
      <c r="A4" t="s">
        <v>47</v>
      </c>
      <c r="B4">
        <v>30.22</v>
      </c>
      <c r="C4">
        <v>13</v>
      </c>
      <c r="D4">
        <v>38.619999999999997</v>
      </c>
      <c r="E4">
        <v>1</v>
      </c>
      <c r="F4">
        <v>246</v>
      </c>
      <c r="G4">
        <v>190</v>
      </c>
      <c r="H4">
        <v>61</v>
      </c>
    </row>
    <row r="5" spans="1:10" x14ac:dyDescent="0.2">
      <c r="A5" t="s">
        <v>46</v>
      </c>
      <c r="B5">
        <v>28.22</v>
      </c>
      <c r="C5">
        <v>26</v>
      </c>
      <c r="D5">
        <v>9.82</v>
      </c>
      <c r="E5">
        <v>11</v>
      </c>
      <c r="F5">
        <v>68</v>
      </c>
      <c r="G5">
        <v>211</v>
      </c>
      <c r="H5">
        <v>40</v>
      </c>
    </row>
    <row r="6" spans="1:10" x14ac:dyDescent="0.2">
      <c r="A6" t="s">
        <v>61</v>
      </c>
      <c r="B6">
        <v>8.4</v>
      </c>
      <c r="C6">
        <v>6</v>
      </c>
      <c r="D6">
        <v>6.24</v>
      </c>
      <c r="E6">
        <v>0</v>
      </c>
      <c r="F6">
        <v>34</v>
      </c>
      <c r="G6">
        <v>251</v>
      </c>
      <c r="H6">
        <v>0</v>
      </c>
    </row>
    <row r="7" spans="1:10" x14ac:dyDescent="0.2">
      <c r="A7" t="s">
        <v>48</v>
      </c>
      <c r="B7">
        <v>65.53</v>
      </c>
      <c r="C7">
        <v>6</v>
      </c>
      <c r="D7">
        <v>132.02000000000001</v>
      </c>
      <c r="E7">
        <v>1</v>
      </c>
      <c r="F7">
        <v>953</v>
      </c>
      <c r="G7">
        <v>185</v>
      </c>
      <c r="H7">
        <v>66</v>
      </c>
    </row>
    <row r="8" spans="1:10" x14ac:dyDescent="0.2">
      <c r="A8" t="s">
        <v>64</v>
      </c>
      <c r="B8">
        <v>7.16</v>
      </c>
      <c r="C8">
        <v>8</v>
      </c>
      <c r="D8">
        <v>2.35</v>
      </c>
      <c r="E8">
        <v>1</v>
      </c>
      <c r="F8">
        <v>14</v>
      </c>
      <c r="G8">
        <v>251</v>
      </c>
      <c r="H8">
        <v>0</v>
      </c>
    </row>
    <row r="9" spans="1:10" x14ac:dyDescent="0.2">
      <c r="A9" t="s">
        <v>65</v>
      </c>
      <c r="B9">
        <v>7.3</v>
      </c>
      <c r="C9">
        <v>8</v>
      </c>
      <c r="D9">
        <v>2.2799999999999998</v>
      </c>
      <c r="E9">
        <v>1</v>
      </c>
      <c r="F9">
        <v>14</v>
      </c>
      <c r="G9">
        <v>251</v>
      </c>
      <c r="H9">
        <v>0</v>
      </c>
    </row>
    <row r="10" spans="1:10" x14ac:dyDescent="0.2">
      <c r="A10" t="s">
        <v>66</v>
      </c>
      <c r="B10">
        <v>2.13</v>
      </c>
      <c r="C10">
        <v>2</v>
      </c>
      <c r="D10">
        <v>2.15</v>
      </c>
      <c r="E10">
        <v>0</v>
      </c>
      <c r="F10">
        <v>28</v>
      </c>
      <c r="G10">
        <v>251</v>
      </c>
      <c r="H10">
        <v>0</v>
      </c>
    </row>
    <row r="11" spans="1:10" ht="17" thickBot="1" x14ac:dyDescent="0.25">
      <c r="A11" s="5" t="s">
        <v>67</v>
      </c>
      <c r="B11" s="5">
        <v>1.62</v>
      </c>
      <c r="C11" s="5">
        <v>1</v>
      </c>
      <c r="D11" s="5">
        <v>1.05</v>
      </c>
      <c r="E11" s="5">
        <v>0</v>
      </c>
      <c r="F11" s="5">
        <v>6</v>
      </c>
      <c r="G11" s="5">
        <v>251</v>
      </c>
      <c r="H11" s="5">
        <v>0</v>
      </c>
    </row>
    <row r="13" spans="1:10" ht="17" customHeight="1" x14ac:dyDescent="0.2">
      <c r="A13" s="31" t="s">
        <v>62</v>
      </c>
      <c r="B13" s="31"/>
      <c r="C13" s="31"/>
      <c r="D13" s="31"/>
      <c r="E13" s="31"/>
      <c r="F13" s="31"/>
      <c r="G13" s="31"/>
      <c r="H13" s="31"/>
      <c r="I13" s="31"/>
      <c r="J13" s="31"/>
    </row>
  </sheetData>
  <mergeCells count="1">
    <mergeCell ref="A13:J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30A77-3566-8C4B-92CC-3F903D073C1A}">
  <dimension ref="A1:H12"/>
  <sheetViews>
    <sheetView workbookViewId="0">
      <selection activeCell="B22" sqref="B22"/>
    </sheetView>
  </sheetViews>
  <sheetFormatPr baseColWidth="10" defaultRowHeight="16" x14ac:dyDescent="0.2"/>
  <cols>
    <col min="1" max="2" width="15.6640625" bestFit="1" customWidth="1"/>
    <col min="3" max="3" width="11.1640625" bestFit="1" customWidth="1"/>
    <col min="4" max="4" width="7.33203125" bestFit="1" customWidth="1"/>
    <col min="5" max="5" width="17.6640625" bestFit="1" customWidth="1"/>
    <col min="6" max="6" width="9.1640625" bestFit="1" customWidth="1"/>
    <col min="7" max="7" width="9.6640625" bestFit="1" customWidth="1"/>
    <col min="8" max="8" width="9.33203125" bestFit="1" customWidth="1"/>
  </cols>
  <sheetData>
    <row r="1" spans="1:8" ht="32" customHeight="1" x14ac:dyDescent="0.2"/>
    <row r="2" spans="1:8" ht="17" thickBot="1" x14ac:dyDescent="0.25">
      <c r="A2" s="16" t="s">
        <v>52</v>
      </c>
      <c r="B2" s="16" t="s">
        <v>53</v>
      </c>
      <c r="C2" s="16" t="s">
        <v>54</v>
      </c>
      <c r="D2" s="16" t="s">
        <v>55</v>
      </c>
      <c r="E2" s="16" t="s">
        <v>56</v>
      </c>
      <c r="F2" s="16" t="s">
        <v>57</v>
      </c>
      <c r="G2" s="16" t="s">
        <v>58</v>
      </c>
      <c r="H2" s="16" t="s">
        <v>59</v>
      </c>
    </row>
    <row r="3" spans="1:8" x14ac:dyDescent="0.2">
      <c r="A3" t="s">
        <v>65</v>
      </c>
      <c r="B3" t="s">
        <v>67</v>
      </c>
      <c r="C3">
        <v>1.62</v>
      </c>
      <c r="D3">
        <v>1</v>
      </c>
      <c r="E3">
        <v>1.06</v>
      </c>
      <c r="F3">
        <v>1</v>
      </c>
      <c r="G3">
        <v>6</v>
      </c>
      <c r="H3">
        <v>190</v>
      </c>
    </row>
    <row r="4" spans="1:8" x14ac:dyDescent="0.2">
      <c r="A4" t="s">
        <v>65</v>
      </c>
      <c r="B4" t="s">
        <v>66</v>
      </c>
      <c r="C4">
        <v>2.13</v>
      </c>
      <c r="D4">
        <v>2</v>
      </c>
      <c r="E4">
        <v>2.15</v>
      </c>
      <c r="F4">
        <v>1</v>
      </c>
      <c r="G4">
        <v>28</v>
      </c>
      <c r="H4">
        <v>211</v>
      </c>
    </row>
    <row r="5" spans="1:8" x14ac:dyDescent="0.2">
      <c r="A5" t="s">
        <v>64</v>
      </c>
      <c r="B5" t="s">
        <v>67</v>
      </c>
      <c r="C5">
        <v>1.64</v>
      </c>
      <c r="D5">
        <v>1</v>
      </c>
      <c r="E5">
        <v>1.07</v>
      </c>
      <c r="F5">
        <v>0</v>
      </c>
      <c r="G5">
        <v>6</v>
      </c>
      <c r="H5">
        <v>251</v>
      </c>
    </row>
    <row r="6" spans="1:8" x14ac:dyDescent="0.2">
      <c r="A6" t="s">
        <v>64</v>
      </c>
      <c r="B6" t="s">
        <v>66</v>
      </c>
      <c r="C6">
        <v>2.14</v>
      </c>
      <c r="D6">
        <v>2</v>
      </c>
      <c r="E6">
        <v>2.16</v>
      </c>
      <c r="F6">
        <v>1</v>
      </c>
      <c r="G6">
        <v>28</v>
      </c>
      <c r="H6">
        <v>185</v>
      </c>
    </row>
    <row r="7" spans="1:8" x14ac:dyDescent="0.2">
      <c r="A7" t="s">
        <v>67</v>
      </c>
      <c r="B7" t="s">
        <v>65</v>
      </c>
      <c r="C7">
        <v>1.62</v>
      </c>
      <c r="D7">
        <v>1</v>
      </c>
      <c r="E7">
        <v>1.06</v>
      </c>
      <c r="F7">
        <v>1</v>
      </c>
      <c r="G7">
        <v>6</v>
      </c>
      <c r="H7">
        <v>251</v>
      </c>
    </row>
    <row r="8" spans="1:8" x14ac:dyDescent="0.2">
      <c r="A8" t="s">
        <v>67</v>
      </c>
      <c r="B8" t="s">
        <v>64</v>
      </c>
      <c r="C8">
        <v>1.65</v>
      </c>
      <c r="D8">
        <v>1</v>
      </c>
      <c r="E8">
        <v>1.08</v>
      </c>
      <c r="F8">
        <v>1</v>
      </c>
      <c r="G8">
        <v>6</v>
      </c>
      <c r="H8">
        <v>251</v>
      </c>
    </row>
    <row r="9" spans="1:8" x14ac:dyDescent="0.2">
      <c r="A9" t="s">
        <v>66</v>
      </c>
      <c r="B9" t="s">
        <v>65</v>
      </c>
      <c r="C9">
        <v>2.13</v>
      </c>
      <c r="D9">
        <v>2</v>
      </c>
      <c r="E9">
        <v>2.15</v>
      </c>
      <c r="F9">
        <v>0</v>
      </c>
      <c r="G9">
        <v>28</v>
      </c>
      <c r="H9">
        <v>251</v>
      </c>
    </row>
    <row r="10" spans="1:8" ht="17" thickBot="1" x14ac:dyDescent="0.25">
      <c r="A10" s="5" t="s">
        <v>66</v>
      </c>
      <c r="B10" s="5" t="s">
        <v>64</v>
      </c>
      <c r="C10" s="5">
        <v>2.15</v>
      </c>
      <c r="D10" s="5">
        <v>2</v>
      </c>
      <c r="E10" s="5">
        <v>2.16</v>
      </c>
      <c r="F10" s="5">
        <v>0</v>
      </c>
      <c r="G10" s="5">
        <v>28</v>
      </c>
      <c r="H10" s="5">
        <v>251</v>
      </c>
    </row>
    <row r="12" spans="1:8" ht="17" thickBot="1" x14ac:dyDescent="0.25">
      <c r="A12" s="32" t="s">
        <v>63</v>
      </c>
      <c r="B12" s="32"/>
      <c r="C12" s="32"/>
      <c r="D12" s="32"/>
      <c r="E12" s="32"/>
      <c r="F12" s="32"/>
      <c r="G12" s="32"/>
      <c r="H12" s="32"/>
    </row>
  </sheetData>
  <mergeCells count="1">
    <mergeCell ref="A12:H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AB93A-F0D0-0E4F-9A89-9C7CA62FFC75}">
  <dimension ref="A1:F9"/>
  <sheetViews>
    <sheetView tabSelected="1" workbookViewId="0">
      <selection activeCell="A9" sqref="A9:F9"/>
    </sheetView>
  </sheetViews>
  <sheetFormatPr baseColWidth="10" defaultRowHeight="16" x14ac:dyDescent="0.2"/>
  <cols>
    <col min="2" max="3" width="54.1640625" customWidth="1"/>
    <col min="4" max="6" width="11.83203125" customWidth="1"/>
  </cols>
  <sheetData>
    <row r="1" spans="1:6" ht="53" customHeight="1" thickBot="1" x14ac:dyDescent="0.25">
      <c r="A1" s="16" t="s">
        <v>68</v>
      </c>
      <c r="B1" s="17" t="s">
        <v>69</v>
      </c>
      <c r="C1" s="17" t="s">
        <v>71</v>
      </c>
      <c r="D1" s="17" t="s">
        <v>70</v>
      </c>
      <c r="E1" s="17" t="s">
        <v>72</v>
      </c>
      <c r="F1" s="17" t="s">
        <v>73</v>
      </c>
    </row>
    <row r="2" spans="1:6" s="33" customFormat="1" ht="29" customHeight="1" x14ac:dyDescent="0.2">
      <c r="A2" s="33" t="s">
        <v>47</v>
      </c>
      <c r="B2" s="34" t="s">
        <v>74</v>
      </c>
      <c r="C2" s="34" t="s">
        <v>75</v>
      </c>
      <c r="D2" s="27">
        <v>2514</v>
      </c>
      <c r="E2" s="27">
        <v>26</v>
      </c>
      <c r="F2" s="33">
        <v>256003</v>
      </c>
    </row>
    <row r="3" spans="1:6" s="33" customFormat="1" ht="29" customHeight="1" x14ac:dyDescent="0.2">
      <c r="A3" s="33" t="s">
        <v>46</v>
      </c>
      <c r="B3" s="34" t="s">
        <v>76</v>
      </c>
      <c r="C3" s="34" t="s">
        <v>77</v>
      </c>
      <c r="D3" s="27">
        <v>105</v>
      </c>
      <c r="E3" s="27">
        <v>102</v>
      </c>
      <c r="F3" s="33">
        <v>899</v>
      </c>
    </row>
    <row r="4" spans="1:6" s="33" customFormat="1" ht="29" customHeight="1" x14ac:dyDescent="0.2">
      <c r="A4" s="33" t="s">
        <v>78</v>
      </c>
      <c r="B4" s="34" t="s">
        <v>79</v>
      </c>
      <c r="C4" s="34" t="s">
        <v>80</v>
      </c>
      <c r="D4" s="27">
        <v>960</v>
      </c>
      <c r="E4" s="27">
        <v>596</v>
      </c>
      <c r="F4" s="33">
        <v>1995</v>
      </c>
    </row>
    <row r="5" spans="1:6" s="33" customFormat="1" ht="29" customHeight="1" x14ac:dyDescent="0.2">
      <c r="A5" s="33" t="s">
        <v>48</v>
      </c>
      <c r="B5" s="34" t="s">
        <v>81</v>
      </c>
      <c r="C5" s="34" t="s">
        <v>82</v>
      </c>
      <c r="D5" s="27">
        <v>778</v>
      </c>
      <c r="E5" s="27">
        <v>19</v>
      </c>
      <c r="F5" s="33">
        <v>181555</v>
      </c>
    </row>
    <row r="6" spans="1:6" s="33" customFormat="1" ht="29" customHeight="1" x14ac:dyDescent="0.2">
      <c r="A6" s="33" t="s">
        <v>83</v>
      </c>
      <c r="B6" s="34" t="s">
        <v>84</v>
      </c>
      <c r="C6" s="34" t="s">
        <v>85</v>
      </c>
      <c r="D6" s="27">
        <v>31</v>
      </c>
      <c r="E6" s="27">
        <v>17</v>
      </c>
      <c r="F6" s="33">
        <v>587</v>
      </c>
    </row>
    <row r="7" spans="1:6" s="33" customFormat="1" ht="29" customHeight="1" thickBot="1" x14ac:dyDescent="0.25">
      <c r="A7" s="35" t="s">
        <v>86</v>
      </c>
      <c r="B7" s="36" t="s">
        <v>87</v>
      </c>
      <c r="C7" s="36" t="s">
        <v>88</v>
      </c>
      <c r="D7" s="37">
        <v>63</v>
      </c>
      <c r="E7" s="37">
        <v>14</v>
      </c>
      <c r="F7" s="35">
        <v>280</v>
      </c>
    </row>
    <row r="9" spans="1:6" ht="64" customHeight="1" x14ac:dyDescent="0.2">
      <c r="A9" s="28" t="s">
        <v>89</v>
      </c>
      <c r="B9" s="28"/>
      <c r="C9" s="28"/>
      <c r="D9" s="28"/>
      <c r="E9" s="28"/>
      <c r="F9" s="28"/>
    </row>
  </sheetData>
  <mergeCells count="1">
    <mergeCell ref="A9:F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Table S1, accessions</vt:lpstr>
      <vt:lpstr>Table S2, Medaka polishing</vt:lpstr>
      <vt:lpstr>Table S3, Single &gt;25x</vt:lpstr>
      <vt:lpstr>Table S4, Combination &gt;25x</vt:lpstr>
      <vt:lpstr>Table S5, Param optimisation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Wick</dc:creator>
  <cp:lastModifiedBy>Ryan Wick</cp:lastModifiedBy>
  <dcterms:created xsi:type="dcterms:W3CDTF">2024-01-30T04:01:41Z</dcterms:created>
  <dcterms:modified xsi:type="dcterms:W3CDTF">2024-04-15T04:18:24Z</dcterms:modified>
</cp:coreProperties>
</file>