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Graham\Desktop\UBC\CS 301 (DATA)\_Labs\"/>
    </mc:Choice>
  </mc:AlternateContent>
  <xr:revisionPtr revIDLastSave="0" documentId="13_ncr:1_{2FAC22D9-4FF0-4563-BB7F-0785E28E066D}" xr6:coauthVersionLast="44" xr6:coauthVersionMax="44" xr10:uidLastSave="{00000000-0000-0000-0000-000000000000}"/>
  <bookViews>
    <workbookView xWindow="-108" yWindow="-108" windowWidth="23256" windowHeight="12576" activeTab="2" xr2:uid="{00000000-000D-0000-FFFF-FFFF00000000}"/>
  </bookViews>
  <sheets>
    <sheet name="rawdata" sheetId="1" r:id="rId1"/>
    <sheet name="data" sheetId="2" r:id="rId2"/>
    <sheet name="summary" sheetId="3" r:id="rId3"/>
    <sheet name="vis1" sheetId="9" r:id="rId4"/>
    <sheet name="vis2" sheetId="17" r:id="rId5"/>
    <sheet name="vis3" sheetId="6" r:id="rId6"/>
  </sheets>
  <definedNames>
    <definedName name="bday">data!$C:$C</definedName>
    <definedName name="diffSalary">data!$K:$K</definedName>
    <definedName name="duration">data!$H:$H</definedName>
    <definedName name="education">data!$D:$D</definedName>
    <definedName name="educlev">data!$L:$L</definedName>
    <definedName name="experience">data!$I:$I</definedName>
    <definedName name="gender">data!$B:$B</definedName>
    <definedName name="id">data!$A:$A</definedName>
    <definedName name="jobTitle">data!$E:$E</definedName>
    <definedName name="minority">data!$J:$J</definedName>
    <definedName name="Salary">data!$F:$F</definedName>
    <definedName name="startingSalary">data!$G:$G</definedName>
  </definedNames>
  <calcPr calcId="191029"/>
  <pivotCaches>
    <pivotCache cacheId="0" r:id="rId7"/>
    <pivotCache cacheId="1" r:id="rId8"/>
    <pivotCache cacheId="2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62" i="2" l="1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2" i="2"/>
  <c r="B16" i="3"/>
  <c r="B23" i="3"/>
  <c r="B13" i="3"/>
  <c r="B12" i="3"/>
  <c r="B25" i="3"/>
  <c r="B24" i="3"/>
  <c r="C20" i="3"/>
  <c r="B20" i="3"/>
  <c r="B3" i="3"/>
  <c r="B4" i="3"/>
  <c r="B5" i="3" l="1"/>
  <c r="C3" i="3" s="1"/>
  <c r="C4" i="3" l="1"/>
  <c r="B10" i="3"/>
  <c r="B9" i="3"/>
  <c r="B8" i="3"/>
  <c r="K102" i="2"/>
  <c r="K421" i="2"/>
  <c r="K409" i="2"/>
  <c r="K85" i="2"/>
  <c r="K167" i="2"/>
  <c r="K124" i="2"/>
  <c r="K411" i="2"/>
  <c r="K255" i="2"/>
  <c r="K357" i="2"/>
  <c r="K206" i="2"/>
  <c r="K250" i="2"/>
  <c r="K261" i="2"/>
  <c r="K136" i="2"/>
  <c r="K276" i="2"/>
  <c r="K97" i="2"/>
  <c r="K80" i="2"/>
  <c r="K4" i="2"/>
  <c r="K93" i="2"/>
  <c r="K303" i="2"/>
  <c r="K110" i="2"/>
  <c r="K414" i="2"/>
  <c r="K361" i="2"/>
  <c r="K464" i="2"/>
  <c r="K427" i="2"/>
  <c r="K185" i="2"/>
  <c r="K46" i="2"/>
  <c r="K163" i="2"/>
  <c r="K2" i="2"/>
  <c r="K183" i="2"/>
  <c r="K122" i="2"/>
  <c r="K3" i="2"/>
  <c r="K94" i="2"/>
  <c r="K8" i="2"/>
  <c r="K14" i="2"/>
  <c r="K180" i="2"/>
  <c r="K235" i="2"/>
  <c r="K179" i="2"/>
  <c r="K125" i="2"/>
  <c r="K452" i="2"/>
  <c r="K369" i="2"/>
  <c r="K137" i="2"/>
  <c r="K374" i="2"/>
  <c r="K230" i="2"/>
  <c r="K192" i="2"/>
  <c r="K397" i="2"/>
  <c r="K214" i="2"/>
  <c r="K196" i="2"/>
  <c r="K139" i="2"/>
  <c r="K47" i="2"/>
  <c r="K130" i="2"/>
  <c r="K84" i="2"/>
  <c r="K21" i="2"/>
  <c r="K329" i="2"/>
  <c r="K282" i="2"/>
  <c r="K283" i="2"/>
  <c r="K152" i="2"/>
  <c r="K298" i="2"/>
  <c r="K252" i="2"/>
  <c r="K187" i="2"/>
  <c r="K392" i="2"/>
  <c r="K76" i="2"/>
  <c r="K61" i="2"/>
  <c r="K66" i="2"/>
  <c r="K410" i="2"/>
  <c r="K18" i="2"/>
  <c r="K81" i="2"/>
  <c r="K83" i="2"/>
  <c r="K55" i="2"/>
  <c r="K96" i="2"/>
  <c r="K13" i="2"/>
  <c r="K65" i="2"/>
  <c r="K300" i="2"/>
  <c r="K148" i="2"/>
  <c r="K354" i="2"/>
  <c r="K231" i="2"/>
  <c r="K267" i="2"/>
  <c r="K382" i="2"/>
  <c r="K140" i="2"/>
  <c r="K71" i="2"/>
  <c r="K350" i="2"/>
  <c r="K334" i="2"/>
  <c r="K380" i="2"/>
  <c r="K332" i="2"/>
  <c r="K311" i="2"/>
  <c r="K172" i="2"/>
  <c r="K353" i="2"/>
  <c r="K23" i="2"/>
  <c r="K29" i="2"/>
  <c r="K473" i="2"/>
  <c r="K442" i="2"/>
  <c r="K362" i="2"/>
  <c r="K313" i="2"/>
  <c r="K338" i="2"/>
  <c r="K245" i="2"/>
  <c r="K191" i="2"/>
  <c r="K101" i="2"/>
  <c r="K217" i="2"/>
  <c r="K406" i="2"/>
  <c r="K17" i="2"/>
  <c r="K45" i="2"/>
  <c r="K106" i="2"/>
  <c r="K7" i="2"/>
  <c r="K270" i="2"/>
  <c r="K174" i="2"/>
  <c r="K9" i="2"/>
  <c r="K325" i="2"/>
  <c r="K428" i="2"/>
  <c r="K205" i="2"/>
  <c r="K248" i="2"/>
  <c r="K193" i="2"/>
  <c r="K197" i="2"/>
  <c r="K63" i="2"/>
  <c r="K115" i="2"/>
  <c r="K156" i="2"/>
  <c r="K208" i="2"/>
  <c r="K176" i="2"/>
  <c r="K173" i="2"/>
  <c r="K326" i="2"/>
  <c r="K116" i="2"/>
  <c r="K454" i="2"/>
  <c r="K165" i="2"/>
  <c r="K157" i="2"/>
  <c r="K113" i="2"/>
  <c r="K269" i="2"/>
  <c r="K348" i="2"/>
  <c r="K198" i="2"/>
  <c r="K448" i="2"/>
  <c r="K28" i="2"/>
  <c r="K50" i="2"/>
  <c r="K177" i="2"/>
  <c r="K273" i="2"/>
  <c r="K281" i="2"/>
  <c r="K95" i="2"/>
  <c r="K307" i="2"/>
  <c r="K402" i="2"/>
  <c r="K38" i="2"/>
  <c r="K186" i="2"/>
  <c r="K441" i="2"/>
  <c r="K399" i="2"/>
  <c r="K131" i="2"/>
  <c r="K244" i="2"/>
  <c r="K341" i="2"/>
  <c r="K468" i="2"/>
  <c r="K287" i="2"/>
  <c r="K87" i="2"/>
  <c r="K366" i="2"/>
  <c r="K292" i="2"/>
  <c r="K266" i="2"/>
  <c r="K315" i="2"/>
  <c r="K92" i="2"/>
  <c r="K201" i="2"/>
  <c r="K289" i="2"/>
  <c r="K430" i="2"/>
  <c r="K134" i="2"/>
  <c r="K286" i="2"/>
  <c r="K296" i="2"/>
  <c r="K263" i="2"/>
  <c r="K330" i="2"/>
  <c r="K37" i="2"/>
  <c r="K67" i="2"/>
  <c r="K82" i="2"/>
  <c r="K188" i="2"/>
  <c r="K225" i="2"/>
  <c r="K159" i="2"/>
  <c r="K408" i="2"/>
  <c r="K456" i="2"/>
  <c r="K79" i="2"/>
  <c r="K318" i="2"/>
  <c r="K295" i="2"/>
  <c r="K285" i="2"/>
  <c r="K218" i="2"/>
  <c r="K27" i="2"/>
  <c r="K169" i="2"/>
  <c r="K302" i="2"/>
  <c r="K128" i="2"/>
  <c r="K243" i="2"/>
  <c r="K462" i="2"/>
  <c r="K328" i="2"/>
  <c r="K360" i="2"/>
  <c r="K268" i="2"/>
  <c r="K455" i="2"/>
  <c r="K108" i="2"/>
  <c r="K111" i="2"/>
  <c r="K190" i="2"/>
  <c r="K119" i="2"/>
  <c r="K51" i="2"/>
  <c r="K142" i="2"/>
  <c r="K123" i="2"/>
  <c r="K233" i="2"/>
  <c r="K469" i="2"/>
  <c r="K449" i="2"/>
  <c r="K336" i="2"/>
  <c r="K278" i="2"/>
  <c r="K297" i="2"/>
  <c r="K377" i="2"/>
  <c r="K62" i="2"/>
  <c r="K24" i="2"/>
  <c r="K70" i="2"/>
  <c r="K32" i="2"/>
  <c r="K229" i="2"/>
  <c r="K107" i="2"/>
  <c r="K236" i="2"/>
  <c r="K160" i="2"/>
  <c r="K35" i="2"/>
  <c r="K154" i="2"/>
  <c r="K274" i="2"/>
  <c r="K363" i="2"/>
  <c r="K445" i="2"/>
  <c r="K203" i="2"/>
  <c r="K238" i="2"/>
  <c r="K114" i="2"/>
  <c r="K195" i="2"/>
  <c r="K438" i="2"/>
  <c r="K453" i="2"/>
  <c r="K212" i="2"/>
  <c r="K141" i="2"/>
  <c r="K15" i="2"/>
  <c r="K322" i="2"/>
  <c r="K219" i="2"/>
  <c r="K358" i="2"/>
  <c r="K259" i="2"/>
  <c r="K398" i="2"/>
  <c r="K472" i="2"/>
  <c r="K412" i="2"/>
  <c r="K375" i="2"/>
  <c r="K153" i="2"/>
  <c r="K317" i="2"/>
  <c r="K461" i="2"/>
  <c r="K388" i="2"/>
  <c r="K103" i="2"/>
  <c r="K58" i="2"/>
  <c r="K294" i="2"/>
  <c r="K72" i="2"/>
  <c r="K20" i="2"/>
  <c r="K272" i="2"/>
  <c r="K386" i="2"/>
  <c r="K277" i="2"/>
  <c r="K265" i="2"/>
  <c r="K64" i="2"/>
  <c r="K459" i="2"/>
  <c r="K98" i="2"/>
  <c r="K379" i="2"/>
  <c r="K394" i="2"/>
  <c r="K291" i="2"/>
  <c r="K333" i="2"/>
  <c r="K450" i="2"/>
  <c r="K407" i="2"/>
  <c r="K320" i="2"/>
  <c r="K251" i="2"/>
  <c r="K378" i="2"/>
  <c r="K321" i="2"/>
  <c r="K463" i="2"/>
  <c r="K31" i="2"/>
  <c r="K202" i="2"/>
  <c r="K68" i="2"/>
  <c r="K42" i="2"/>
  <c r="K423" i="2"/>
  <c r="K451" i="2"/>
  <c r="K400" i="2"/>
  <c r="K372" i="2"/>
  <c r="K351" i="2"/>
  <c r="K246" i="2"/>
  <c r="K444" i="2"/>
  <c r="K373" i="2"/>
  <c r="K145" i="2"/>
  <c r="K457" i="2"/>
  <c r="K395" i="2"/>
  <c r="K104" i="2"/>
  <c r="K241" i="2"/>
  <c r="K262" i="2"/>
  <c r="K34" i="2"/>
  <c r="K215" i="2"/>
  <c r="K12" i="2"/>
  <c r="K151" i="2"/>
  <c r="K56" i="2"/>
  <c r="K91" i="2"/>
  <c r="K432" i="2"/>
  <c r="K347" i="2"/>
  <c r="K337" i="2"/>
  <c r="K143" i="2"/>
  <c r="K256" i="2"/>
  <c r="K30" i="2"/>
  <c r="K22" i="2"/>
  <c r="K189" i="2"/>
  <c r="K105" i="2"/>
  <c r="K100" i="2"/>
  <c r="K112" i="2"/>
  <c r="K39" i="2"/>
  <c r="K69" i="2"/>
  <c r="K132" i="2"/>
  <c r="K312" i="2"/>
  <c r="K331" i="2"/>
  <c r="K290" i="2"/>
  <c r="K356" i="2"/>
  <c r="K284" i="2"/>
  <c r="K370" i="2"/>
  <c r="K339" i="2"/>
  <c r="K164" i="2"/>
  <c r="K293" i="2"/>
  <c r="K178" i="2"/>
  <c r="K396" i="2"/>
  <c r="K133" i="2"/>
  <c r="K314" i="2"/>
  <c r="K194" i="2"/>
  <c r="K200" i="2"/>
  <c r="K73" i="2"/>
  <c r="K144" i="2"/>
  <c r="K306" i="2"/>
  <c r="K86" i="2"/>
  <c r="K391" i="2"/>
  <c r="K316" i="2"/>
  <c r="K424" i="2"/>
  <c r="K221" i="2"/>
  <c r="K146" i="2"/>
  <c r="K260" i="2"/>
  <c r="K264" i="2"/>
  <c r="K75" i="2"/>
  <c r="K90" i="2"/>
  <c r="K404" i="2"/>
  <c r="K405" i="2"/>
  <c r="K389" i="2"/>
  <c r="K319" i="2"/>
  <c r="K232" i="2"/>
  <c r="K467" i="2"/>
  <c r="K223" i="2"/>
  <c r="K288" i="2"/>
  <c r="K59" i="2"/>
  <c r="K41" i="2"/>
  <c r="K275" i="2"/>
  <c r="K342" i="2"/>
  <c r="K161" i="2"/>
  <c r="K120" i="2"/>
  <c r="K345" i="2"/>
  <c r="K168" i="2"/>
  <c r="K78" i="2"/>
  <c r="K309" i="2"/>
  <c r="K474" i="2"/>
  <c r="K367" i="2"/>
  <c r="K413" i="2"/>
  <c r="K49" i="2"/>
  <c r="K343" i="2"/>
  <c r="K5" i="2"/>
  <c r="K129" i="2"/>
  <c r="K403" i="2"/>
  <c r="K381" i="2"/>
  <c r="K376" i="2"/>
  <c r="K54" i="2"/>
  <c r="K234" i="2"/>
  <c r="K118" i="2"/>
  <c r="K257" i="2"/>
  <c r="K426" i="2"/>
  <c r="K182" i="2"/>
  <c r="K437" i="2"/>
  <c r="K310" i="2"/>
  <c r="K249" i="2"/>
  <c r="K458" i="2"/>
  <c r="K368" i="2"/>
  <c r="K443" i="2"/>
  <c r="K227" i="2"/>
  <c r="K240" i="2"/>
  <c r="K465" i="2"/>
  <c r="K127" i="2"/>
  <c r="K460" i="2"/>
  <c r="K420" i="2"/>
  <c r="K335" i="2"/>
  <c r="K466" i="2"/>
  <c r="K308" i="2"/>
  <c r="K254" i="2"/>
  <c r="K121" i="2"/>
  <c r="K52" i="2"/>
  <c r="K422" i="2"/>
  <c r="K390" i="2"/>
  <c r="K226" i="2"/>
  <c r="K271" i="2"/>
  <c r="K220" i="2"/>
  <c r="K323" i="2"/>
  <c r="K475" i="2"/>
  <c r="K446" i="2"/>
  <c r="K429" i="2"/>
  <c r="K280" i="2"/>
  <c r="K359" i="2"/>
  <c r="K16" i="2"/>
  <c r="K433" i="2"/>
  <c r="K213" i="2"/>
  <c r="K242" i="2"/>
  <c r="K40" i="2"/>
  <c r="K211" i="2"/>
  <c r="K33" i="2"/>
  <c r="K355" i="2"/>
  <c r="K346" i="2"/>
  <c r="K417" i="2"/>
  <c r="K258" i="2"/>
  <c r="K237" i="2"/>
  <c r="K387" i="2"/>
  <c r="K434" i="2"/>
  <c r="K383" i="2"/>
  <c r="K204" i="2"/>
  <c r="K439" i="2"/>
  <c r="K365" i="2"/>
  <c r="K384" i="2"/>
  <c r="K436" i="2"/>
  <c r="K425" i="2"/>
  <c r="K349" i="2"/>
  <c r="K447" i="2"/>
  <c r="K48" i="2"/>
  <c r="K209" i="2"/>
  <c r="K44" i="2"/>
  <c r="K126" i="2"/>
  <c r="K324" i="2"/>
  <c r="K471" i="2"/>
  <c r="K385" i="2"/>
  <c r="K89" i="2"/>
  <c r="K207" i="2"/>
  <c r="K170" i="2"/>
  <c r="K135" i="2"/>
  <c r="K117" i="2"/>
  <c r="K184" i="2"/>
  <c r="K224" i="2"/>
  <c r="K25" i="2"/>
  <c r="K149" i="2"/>
  <c r="K279" i="2"/>
  <c r="K401" i="2"/>
  <c r="K181" i="2"/>
  <c r="K431" i="2"/>
  <c r="K158" i="2"/>
  <c r="K304" i="2"/>
  <c r="K171" i="2"/>
  <c r="K216" i="2"/>
  <c r="K36" i="2"/>
  <c r="K11" i="2"/>
  <c r="K199" i="2"/>
  <c r="K155" i="2"/>
  <c r="K138" i="2"/>
  <c r="K99" i="2"/>
  <c r="K210" i="2"/>
  <c r="K301" i="2"/>
  <c r="K166" i="2"/>
  <c r="K440" i="2"/>
  <c r="K352" i="2"/>
  <c r="K364" i="2"/>
  <c r="K222" i="2"/>
  <c r="K418" i="2"/>
  <c r="K344" i="2"/>
  <c r="K253" i="2"/>
  <c r="K6" i="2"/>
  <c r="K74" i="2"/>
  <c r="K470" i="2"/>
  <c r="K26" i="2"/>
  <c r="K60" i="2"/>
  <c r="K247" i="2"/>
  <c r="K239" i="2"/>
  <c r="K340" i="2"/>
  <c r="K10" i="2"/>
  <c r="K88" i="2"/>
  <c r="K19" i="2"/>
  <c r="K175" i="2"/>
  <c r="K43" i="2"/>
  <c r="K415" i="2"/>
  <c r="K393" i="2"/>
  <c r="K416" i="2"/>
  <c r="K147" i="2"/>
  <c r="K435" i="2"/>
  <c r="K77" i="2"/>
  <c r="K150" i="2"/>
  <c r="K371" i="2"/>
  <c r="K162" i="2"/>
  <c r="K57" i="2"/>
  <c r="K327" i="2"/>
  <c r="K305" i="2"/>
  <c r="K299" i="2"/>
  <c r="K109" i="2"/>
  <c r="K419" i="2"/>
  <c r="K228" i="2"/>
  <c r="K53" i="2"/>
  <c r="B15" i="3" l="1"/>
</calcChain>
</file>

<file path=xl/sharedStrings.xml><?xml version="1.0" encoding="utf-8"?>
<sst xmlns="http://schemas.openxmlformats.org/spreadsheetml/2006/main" count="1487" uniqueCount="48">
  <si>
    <t>id</t>
  </si>
  <si>
    <t>gender</t>
  </si>
  <si>
    <t>bday</t>
  </si>
  <si>
    <t>educ</t>
  </si>
  <si>
    <t>jobtitle</t>
  </si>
  <si>
    <t>salary</t>
  </si>
  <si>
    <t>startingSalary</t>
  </si>
  <si>
    <t>duration</t>
  </si>
  <si>
    <t>experience</t>
  </si>
  <si>
    <t>minority</t>
  </si>
  <si>
    <t>m</t>
  </si>
  <si>
    <t>f</t>
  </si>
  <si>
    <t>education</t>
  </si>
  <si>
    <t>diffSalary</t>
  </si>
  <si>
    <t>educlev</t>
  </si>
  <si>
    <t>non minority</t>
  </si>
  <si>
    <t>Gender</t>
  </si>
  <si>
    <t>Count</t>
  </si>
  <si>
    <t>Proportion</t>
  </si>
  <si>
    <t>Gender Distribution</t>
  </si>
  <si>
    <t>male</t>
  </si>
  <si>
    <t>female</t>
  </si>
  <si>
    <t>Total</t>
  </si>
  <si>
    <t>Average</t>
  </si>
  <si>
    <t>Maximum</t>
  </si>
  <si>
    <t>Minimum</t>
  </si>
  <si>
    <t>Summary of Salaries</t>
  </si>
  <si>
    <t>Max male salary</t>
  </si>
  <si>
    <t>Max female salary</t>
  </si>
  <si>
    <t>Salaries increased &lt;10K</t>
  </si>
  <si>
    <t>Salaries increased &lt;10K or 0 experience</t>
  </si>
  <si>
    <t>Employee Birthday Search</t>
  </si>
  <si>
    <t>Employee ID</t>
  </si>
  <si>
    <t>Average Salary for each Job Title</t>
  </si>
  <si>
    <t>Worker</t>
  </si>
  <si>
    <t>Admin</t>
  </si>
  <si>
    <t>Manager</t>
  </si>
  <si>
    <t>Sum of duration</t>
  </si>
  <si>
    <t>Row Labels</t>
  </si>
  <si>
    <t>Grand Total</t>
  </si>
  <si>
    <t>Column Labels</t>
  </si>
  <si>
    <t>Average of salary</t>
  </si>
  <si>
    <t>Female</t>
  </si>
  <si>
    <t>Male</t>
  </si>
  <si>
    <t>High School</t>
  </si>
  <si>
    <t>Middle School</t>
  </si>
  <si>
    <t>University</t>
  </si>
  <si>
    <t>Count of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</si>
</sst>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mmm\ dd\/yy"/>
    <numFmt numFmtId="166" formatCode="[$-1009]mmmm\ d\,\ yyyy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C8C04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15" fontId="0" fillId="0" borderId="0" xfId="0" applyNumberFormat="1"/>
    <xf numFmtId="0" fontId="16" fillId="0" borderId="0" xfId="0" applyFont="1" applyAlignment="1">
      <alignment horizontal="center"/>
    </xf>
    <xf numFmtId="164" fontId="0" fillId="0" borderId="0" xfId="0" applyNumberFormat="1"/>
    <xf numFmtId="165" fontId="0" fillId="0" borderId="0" xfId="0" applyNumberFormat="1"/>
    <xf numFmtId="0" fontId="0" fillId="0" borderId="0" xfId="0" applyAlignment="1"/>
    <xf numFmtId="0" fontId="16" fillId="0" borderId="0" xfId="0" applyFont="1" applyAlignment="1">
      <alignment horizontal="center"/>
    </xf>
    <xf numFmtId="0" fontId="16" fillId="0" borderId="0" xfId="0" applyFont="1"/>
    <xf numFmtId="164" fontId="0" fillId="0" borderId="0" xfId="0" applyNumberFormat="1" applyAlignment="1"/>
    <xf numFmtId="166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6" fillId="0" borderId="0" xfId="0" applyFont="1" applyAlignment="1">
      <alignment horizontal="center"/>
    </xf>
    <xf numFmtId="0" fontId="13" fillId="33" borderId="0" xfId="0" applyFon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FC8C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[lab01_51024644.xlsx]vis1!PivotTable4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Distribution of</a:t>
            </a:r>
            <a:r>
              <a:rPr lang="en-CA" baseline="0"/>
              <a:t> Gender Across Job Titles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'vis1'!$B$3:$B$4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'vis1'!$A$5:$A$8</c:f>
              <c:strCache>
                <c:ptCount val="3"/>
                <c:pt idx="0">
                  <c:v>Worker</c:v>
                </c:pt>
                <c:pt idx="1">
                  <c:v>Admin</c:v>
                </c:pt>
                <c:pt idx="2">
                  <c:v>Manager</c:v>
                </c:pt>
              </c:strCache>
            </c:strRef>
          </c:cat>
          <c:val>
            <c:numRef>
              <c:f>'vis1'!$B$5:$B$8</c:f>
              <c:numCache>
                <c:formatCode>General</c:formatCode>
                <c:ptCount val="3"/>
                <c:pt idx="0">
                  <c:v>25003.689320388348</c:v>
                </c:pt>
                <c:pt idx="2">
                  <c:v>47213.5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91-4300-A615-9D1E8F62F95C}"/>
            </c:ext>
          </c:extLst>
        </c:ser>
        <c:ser>
          <c:idx val="1"/>
          <c:order val="1"/>
          <c:tx>
            <c:strRef>
              <c:f>'vis1'!$C$3:$C$4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'vis1'!$A$5:$A$8</c:f>
              <c:strCache>
                <c:ptCount val="3"/>
                <c:pt idx="0">
                  <c:v>Worker</c:v>
                </c:pt>
                <c:pt idx="1">
                  <c:v>Admin</c:v>
                </c:pt>
                <c:pt idx="2">
                  <c:v>Manager</c:v>
                </c:pt>
              </c:strCache>
            </c:strRef>
          </c:cat>
          <c:val>
            <c:numRef>
              <c:f>'vis1'!$C$5:$C$8</c:f>
              <c:numCache>
                <c:formatCode>General</c:formatCode>
                <c:ptCount val="3"/>
                <c:pt idx="0">
                  <c:v>31558.152866242039</c:v>
                </c:pt>
                <c:pt idx="1">
                  <c:v>30938.888888888891</c:v>
                </c:pt>
                <c:pt idx="2">
                  <c:v>66243.24324324324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91-4300-A615-9D1E8F62F9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10867295"/>
        <c:axId val="675789215"/>
      </c:barChart>
      <c:catAx>
        <c:axId val="10108672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Job</a:t>
                </a:r>
                <a:r>
                  <a:rPr lang="en-CA" baseline="0"/>
                  <a:t> Title</a:t>
                </a:r>
              </a:p>
            </c:rich>
          </c:tx>
          <c:layout>
            <c:manualLayout>
              <c:xMode val="edge"/>
              <c:yMode val="edge"/>
              <c:x val="0.41976727909011374"/>
              <c:y val="0.800997375328084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789215"/>
        <c:crosses val="autoZero"/>
        <c:auto val="1"/>
        <c:lblAlgn val="ctr"/>
        <c:lblOffset val="100"/>
        <c:noMultiLvlLbl val="0"/>
      </c:catAx>
      <c:valAx>
        <c:axId val="675789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Average Salary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30258493729950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0867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[lab01_51024644.xlsx]vis2!PivotTable12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Composition of Job Type by Education</a:t>
            </a:r>
            <a:r>
              <a:rPr lang="en-CA" baseline="0"/>
              <a:t> Level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'vis2'!$B$1:$B$2</c:f>
              <c:strCache>
                <c:ptCount val="1"/>
                <c:pt idx="0">
                  <c:v>High School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'vis2'!$A$3:$A$6</c:f>
              <c:strCache>
                <c:ptCount val="3"/>
                <c:pt idx="0">
                  <c:v>Worker</c:v>
                </c:pt>
                <c:pt idx="1">
                  <c:v>Admin</c:v>
                </c:pt>
                <c:pt idx="2">
                  <c:v>Manager</c:v>
                </c:pt>
              </c:strCache>
            </c:strRef>
          </c:cat>
          <c:val>
            <c:numRef>
              <c:f>'vis2'!$B$3:$B$6</c:f>
              <c:numCache>
                <c:formatCode>General</c:formatCode>
                <c:ptCount val="3"/>
                <c:pt idx="0">
                  <c:v>176</c:v>
                </c:pt>
                <c:pt idx="1">
                  <c:v>13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3E-4F9D-AF85-55341ED81BC5}"/>
            </c:ext>
          </c:extLst>
        </c:ser>
        <c:ser>
          <c:idx val="1"/>
          <c:order val="1"/>
          <c:tx>
            <c:strRef>
              <c:f>'vis2'!$C$1:$C$2</c:f>
              <c:strCache>
                <c:ptCount val="1"/>
                <c:pt idx="0">
                  <c:v>Middle School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'vis2'!$A$3:$A$6</c:f>
              <c:strCache>
                <c:ptCount val="3"/>
                <c:pt idx="0">
                  <c:v>Worker</c:v>
                </c:pt>
                <c:pt idx="1">
                  <c:v>Admin</c:v>
                </c:pt>
                <c:pt idx="2">
                  <c:v>Manager</c:v>
                </c:pt>
              </c:strCache>
            </c:strRef>
          </c:cat>
          <c:val>
            <c:numRef>
              <c:f>'vis2'!$C$3:$C$6</c:f>
              <c:numCache>
                <c:formatCode>General</c:formatCode>
                <c:ptCount val="3"/>
                <c:pt idx="0">
                  <c:v>40</c:v>
                </c:pt>
                <c:pt idx="1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3E-4F9D-AF85-55341ED81BC5}"/>
            </c:ext>
          </c:extLst>
        </c:ser>
        <c:ser>
          <c:idx val="2"/>
          <c:order val="2"/>
          <c:tx>
            <c:strRef>
              <c:f>'vis2'!$D$1:$D$2</c:f>
              <c:strCache>
                <c:ptCount val="1"/>
                <c:pt idx="0">
                  <c:v>University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'vis2'!$A$3:$A$6</c:f>
              <c:strCache>
                <c:ptCount val="3"/>
                <c:pt idx="0">
                  <c:v>Worker</c:v>
                </c:pt>
                <c:pt idx="1">
                  <c:v>Admin</c:v>
                </c:pt>
                <c:pt idx="2">
                  <c:v>Manager</c:v>
                </c:pt>
              </c:strCache>
            </c:strRef>
          </c:cat>
          <c:val>
            <c:numRef>
              <c:f>'vis2'!$D$3:$D$6</c:f>
              <c:numCache>
                <c:formatCode>General</c:formatCode>
                <c:ptCount val="3"/>
                <c:pt idx="0">
                  <c:v>147</c:v>
                </c:pt>
                <c:pt idx="1">
                  <c:v>1</c:v>
                </c:pt>
                <c:pt idx="2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3E-4F9D-AF85-55341ED81B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3267679"/>
        <c:axId val="675807519"/>
      </c:barChart>
      <c:catAx>
        <c:axId val="6832676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Job Title</a:t>
                </a:r>
              </a:p>
            </c:rich>
          </c:tx>
          <c:layout>
            <c:manualLayout>
              <c:xMode val="edge"/>
              <c:yMode val="edge"/>
              <c:x val="0.39275514943348133"/>
              <c:y val="0.838417503846501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807519"/>
        <c:crosses val="autoZero"/>
        <c:auto val="1"/>
        <c:lblAlgn val="ctr"/>
        <c:lblOffset val="100"/>
        <c:noMultiLvlLbl val="0"/>
      </c:catAx>
      <c:valAx>
        <c:axId val="67580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267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Salary vs. Time at Job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data!$H$2:$H$475</c:f>
              <c:numCache>
                <c:formatCode>General</c:formatCode>
                <c:ptCount val="474"/>
                <c:pt idx="0">
                  <c:v>96</c:v>
                </c:pt>
                <c:pt idx="1">
                  <c:v>96</c:v>
                </c:pt>
                <c:pt idx="2">
                  <c:v>97</c:v>
                </c:pt>
                <c:pt idx="3">
                  <c:v>73</c:v>
                </c:pt>
                <c:pt idx="4">
                  <c:v>66</c:v>
                </c:pt>
                <c:pt idx="5">
                  <c:v>91</c:v>
                </c:pt>
                <c:pt idx="6">
                  <c:v>96</c:v>
                </c:pt>
                <c:pt idx="7">
                  <c:v>91</c:v>
                </c:pt>
                <c:pt idx="8">
                  <c:v>65</c:v>
                </c:pt>
                <c:pt idx="9">
                  <c:v>66</c:v>
                </c:pt>
                <c:pt idx="10">
                  <c:v>79</c:v>
                </c:pt>
                <c:pt idx="11">
                  <c:v>93</c:v>
                </c:pt>
                <c:pt idx="12">
                  <c:v>96</c:v>
                </c:pt>
                <c:pt idx="13">
                  <c:v>82</c:v>
                </c:pt>
                <c:pt idx="14">
                  <c:v>70</c:v>
                </c:pt>
                <c:pt idx="15">
                  <c:v>91</c:v>
                </c:pt>
                <c:pt idx="16">
                  <c:v>93</c:v>
                </c:pt>
                <c:pt idx="17">
                  <c:v>65</c:v>
                </c:pt>
                <c:pt idx="18">
                  <c:v>81</c:v>
                </c:pt>
                <c:pt idx="19">
                  <c:v>94</c:v>
                </c:pt>
                <c:pt idx="20">
                  <c:v>78</c:v>
                </c:pt>
                <c:pt idx="21">
                  <c:v>92</c:v>
                </c:pt>
                <c:pt idx="22">
                  <c:v>83</c:v>
                </c:pt>
                <c:pt idx="23">
                  <c:v>67</c:v>
                </c:pt>
                <c:pt idx="24">
                  <c:v>65</c:v>
                </c:pt>
                <c:pt idx="25">
                  <c:v>85</c:v>
                </c:pt>
                <c:pt idx="26">
                  <c:v>89</c:v>
                </c:pt>
                <c:pt idx="27">
                  <c:v>92</c:v>
                </c:pt>
                <c:pt idx="28">
                  <c:v>78</c:v>
                </c:pt>
                <c:pt idx="29">
                  <c:v>80</c:v>
                </c:pt>
                <c:pt idx="30">
                  <c:v>83</c:v>
                </c:pt>
                <c:pt idx="31">
                  <c:v>69</c:v>
                </c:pt>
                <c:pt idx="32">
                  <c:v>79</c:v>
                </c:pt>
                <c:pt idx="33">
                  <c:v>83</c:v>
                </c:pt>
                <c:pt idx="34">
                  <c:v>67</c:v>
                </c:pt>
                <c:pt idx="35">
                  <c:v>86</c:v>
                </c:pt>
                <c:pt idx="36">
                  <c:v>88</c:v>
                </c:pt>
                <c:pt idx="37">
                  <c:v>78</c:v>
                </c:pt>
                <c:pt idx="38">
                  <c:v>69</c:v>
                </c:pt>
                <c:pt idx="39">
                  <c:v>75</c:v>
                </c:pt>
                <c:pt idx="40">
                  <c:v>80</c:v>
                </c:pt>
                <c:pt idx="41">
                  <c:v>65</c:v>
                </c:pt>
                <c:pt idx="42">
                  <c:v>68</c:v>
                </c:pt>
                <c:pt idx="43">
                  <c:v>91</c:v>
                </c:pt>
                <c:pt idx="44">
                  <c:v>96</c:v>
                </c:pt>
                <c:pt idx="45">
                  <c:v>94</c:v>
                </c:pt>
                <c:pt idx="46">
                  <c:v>68</c:v>
                </c:pt>
                <c:pt idx="47">
                  <c:v>74</c:v>
                </c:pt>
                <c:pt idx="48">
                  <c:v>89</c:v>
                </c:pt>
                <c:pt idx="49">
                  <c:v>84</c:v>
                </c:pt>
                <c:pt idx="50">
                  <c:v>71</c:v>
                </c:pt>
                <c:pt idx="51">
                  <c:v>98</c:v>
                </c:pt>
                <c:pt idx="52">
                  <c:v>73</c:v>
                </c:pt>
                <c:pt idx="53">
                  <c:v>93</c:v>
                </c:pt>
                <c:pt idx="54">
                  <c:v>79</c:v>
                </c:pt>
                <c:pt idx="55">
                  <c:v>64</c:v>
                </c:pt>
                <c:pt idx="56">
                  <c:v>81</c:v>
                </c:pt>
                <c:pt idx="57">
                  <c:v>75</c:v>
                </c:pt>
                <c:pt idx="58">
                  <c:v>65</c:v>
                </c:pt>
                <c:pt idx="59">
                  <c:v>93</c:v>
                </c:pt>
                <c:pt idx="60">
                  <c:v>83</c:v>
                </c:pt>
                <c:pt idx="61">
                  <c:v>90</c:v>
                </c:pt>
                <c:pt idx="62">
                  <c:v>81</c:v>
                </c:pt>
                <c:pt idx="63">
                  <c:v>93</c:v>
                </c:pt>
                <c:pt idx="64">
                  <c:v>93</c:v>
                </c:pt>
                <c:pt idx="65">
                  <c:v>86</c:v>
                </c:pt>
                <c:pt idx="66">
                  <c:v>80</c:v>
                </c:pt>
                <c:pt idx="67">
                  <c:v>78</c:v>
                </c:pt>
                <c:pt idx="68">
                  <c:v>83</c:v>
                </c:pt>
                <c:pt idx="69">
                  <c:v>93</c:v>
                </c:pt>
                <c:pt idx="70">
                  <c:v>81</c:v>
                </c:pt>
                <c:pt idx="71">
                  <c:v>77</c:v>
                </c:pt>
                <c:pt idx="72">
                  <c:v>66</c:v>
                </c:pt>
                <c:pt idx="73">
                  <c:v>76</c:v>
                </c:pt>
                <c:pt idx="74">
                  <c:v>93</c:v>
                </c:pt>
                <c:pt idx="75">
                  <c:v>64</c:v>
                </c:pt>
                <c:pt idx="76">
                  <c:v>74</c:v>
                </c:pt>
                <c:pt idx="77">
                  <c:v>86</c:v>
                </c:pt>
                <c:pt idx="78">
                  <c:v>97</c:v>
                </c:pt>
                <c:pt idx="79">
                  <c:v>93</c:v>
                </c:pt>
                <c:pt idx="80">
                  <c:v>86</c:v>
                </c:pt>
                <c:pt idx="81">
                  <c:v>93</c:v>
                </c:pt>
                <c:pt idx="82">
                  <c:v>94</c:v>
                </c:pt>
                <c:pt idx="83">
                  <c:v>98</c:v>
                </c:pt>
                <c:pt idx="84">
                  <c:v>77</c:v>
                </c:pt>
                <c:pt idx="85">
                  <c:v>88</c:v>
                </c:pt>
                <c:pt idx="86">
                  <c:v>65</c:v>
                </c:pt>
                <c:pt idx="87">
                  <c:v>68</c:v>
                </c:pt>
                <c:pt idx="88">
                  <c:v>76</c:v>
                </c:pt>
                <c:pt idx="89">
                  <c:v>79</c:v>
                </c:pt>
                <c:pt idx="90">
                  <c:v>87</c:v>
                </c:pt>
                <c:pt idx="91">
                  <c:v>97</c:v>
                </c:pt>
                <c:pt idx="92">
                  <c:v>96</c:v>
                </c:pt>
                <c:pt idx="93">
                  <c:v>89</c:v>
                </c:pt>
                <c:pt idx="94">
                  <c:v>93</c:v>
                </c:pt>
                <c:pt idx="95">
                  <c:v>97</c:v>
                </c:pt>
                <c:pt idx="96">
                  <c:v>81</c:v>
                </c:pt>
                <c:pt idx="97">
                  <c:v>66</c:v>
                </c:pt>
                <c:pt idx="98">
                  <c:v>78</c:v>
                </c:pt>
                <c:pt idx="99">
                  <c:v>92</c:v>
                </c:pt>
                <c:pt idx="100">
                  <c:v>98</c:v>
                </c:pt>
                <c:pt idx="101">
                  <c:v>81</c:v>
                </c:pt>
                <c:pt idx="102">
                  <c:v>79</c:v>
                </c:pt>
                <c:pt idx="103">
                  <c:v>78</c:v>
                </c:pt>
                <c:pt idx="104">
                  <c:v>91</c:v>
                </c:pt>
                <c:pt idx="105">
                  <c:v>83</c:v>
                </c:pt>
                <c:pt idx="106">
                  <c:v>84</c:v>
                </c:pt>
                <c:pt idx="107">
                  <c:v>63</c:v>
                </c:pt>
                <c:pt idx="108">
                  <c:v>97</c:v>
                </c:pt>
                <c:pt idx="109">
                  <c:v>84</c:v>
                </c:pt>
                <c:pt idx="110">
                  <c:v>78</c:v>
                </c:pt>
                <c:pt idx="111">
                  <c:v>90</c:v>
                </c:pt>
                <c:pt idx="112">
                  <c:v>83</c:v>
                </c:pt>
                <c:pt idx="113">
                  <c:v>90</c:v>
                </c:pt>
                <c:pt idx="114">
                  <c:v>90</c:v>
                </c:pt>
                <c:pt idx="115">
                  <c:v>67</c:v>
                </c:pt>
                <c:pt idx="116">
                  <c:v>73</c:v>
                </c:pt>
                <c:pt idx="117">
                  <c:v>84</c:v>
                </c:pt>
                <c:pt idx="118">
                  <c:v>75</c:v>
                </c:pt>
                <c:pt idx="119">
                  <c:v>71</c:v>
                </c:pt>
                <c:pt idx="120">
                  <c:v>96</c:v>
                </c:pt>
                <c:pt idx="121">
                  <c:v>84</c:v>
                </c:pt>
                <c:pt idx="122">
                  <c:v>98</c:v>
                </c:pt>
                <c:pt idx="123">
                  <c:v>96</c:v>
                </c:pt>
                <c:pt idx="124">
                  <c:v>68</c:v>
                </c:pt>
                <c:pt idx="125">
                  <c:v>72</c:v>
                </c:pt>
                <c:pt idx="126">
                  <c:v>85</c:v>
                </c:pt>
                <c:pt idx="127">
                  <c:v>73</c:v>
                </c:pt>
                <c:pt idx="128">
                  <c:v>94</c:v>
                </c:pt>
                <c:pt idx="129">
                  <c:v>88</c:v>
                </c:pt>
                <c:pt idx="130">
                  <c:v>78</c:v>
                </c:pt>
                <c:pt idx="131">
                  <c:v>78</c:v>
                </c:pt>
                <c:pt idx="132">
                  <c:v>87</c:v>
                </c:pt>
                <c:pt idx="133">
                  <c:v>67</c:v>
                </c:pt>
                <c:pt idx="134">
                  <c:v>98</c:v>
                </c:pt>
                <c:pt idx="135">
                  <c:v>95</c:v>
                </c:pt>
                <c:pt idx="136">
                  <c:v>66</c:v>
                </c:pt>
                <c:pt idx="137">
                  <c:v>94</c:v>
                </c:pt>
                <c:pt idx="138">
                  <c:v>93</c:v>
                </c:pt>
                <c:pt idx="139">
                  <c:v>82</c:v>
                </c:pt>
                <c:pt idx="140">
                  <c:v>84</c:v>
                </c:pt>
                <c:pt idx="141">
                  <c:v>79</c:v>
                </c:pt>
                <c:pt idx="142">
                  <c:v>77</c:v>
                </c:pt>
                <c:pt idx="143">
                  <c:v>80</c:v>
                </c:pt>
                <c:pt idx="144">
                  <c:v>77</c:v>
                </c:pt>
                <c:pt idx="145">
                  <c:v>65</c:v>
                </c:pt>
                <c:pt idx="146">
                  <c:v>93</c:v>
                </c:pt>
                <c:pt idx="147">
                  <c:v>67</c:v>
                </c:pt>
                <c:pt idx="148">
                  <c:v>64</c:v>
                </c:pt>
                <c:pt idx="149">
                  <c:v>79</c:v>
                </c:pt>
                <c:pt idx="150">
                  <c:v>94</c:v>
                </c:pt>
                <c:pt idx="151">
                  <c:v>82</c:v>
                </c:pt>
                <c:pt idx="152">
                  <c:v>83</c:v>
                </c:pt>
                <c:pt idx="153">
                  <c:v>66</c:v>
                </c:pt>
                <c:pt idx="154">
                  <c:v>90</c:v>
                </c:pt>
                <c:pt idx="155">
                  <c:v>90</c:v>
                </c:pt>
                <c:pt idx="156">
                  <c:v>67</c:v>
                </c:pt>
                <c:pt idx="157">
                  <c:v>86</c:v>
                </c:pt>
                <c:pt idx="158">
                  <c:v>83</c:v>
                </c:pt>
                <c:pt idx="159">
                  <c:v>75</c:v>
                </c:pt>
                <c:pt idx="160">
                  <c:v>64</c:v>
                </c:pt>
                <c:pt idx="161">
                  <c:v>96</c:v>
                </c:pt>
                <c:pt idx="162">
                  <c:v>78</c:v>
                </c:pt>
                <c:pt idx="163">
                  <c:v>90</c:v>
                </c:pt>
                <c:pt idx="164">
                  <c:v>66</c:v>
                </c:pt>
                <c:pt idx="165">
                  <c:v>98</c:v>
                </c:pt>
                <c:pt idx="166">
                  <c:v>74</c:v>
                </c:pt>
                <c:pt idx="167">
                  <c:v>85</c:v>
                </c:pt>
                <c:pt idx="168">
                  <c:v>68</c:v>
                </c:pt>
                <c:pt idx="169">
                  <c:v>67</c:v>
                </c:pt>
                <c:pt idx="170">
                  <c:v>92</c:v>
                </c:pt>
                <c:pt idx="171">
                  <c:v>90</c:v>
                </c:pt>
                <c:pt idx="172">
                  <c:v>91</c:v>
                </c:pt>
                <c:pt idx="173">
                  <c:v>65</c:v>
                </c:pt>
                <c:pt idx="174">
                  <c:v>90</c:v>
                </c:pt>
                <c:pt idx="175">
                  <c:v>89</c:v>
                </c:pt>
                <c:pt idx="176">
                  <c:v>78</c:v>
                </c:pt>
                <c:pt idx="177">
                  <c:v>96</c:v>
                </c:pt>
                <c:pt idx="178">
                  <c:v>96</c:v>
                </c:pt>
                <c:pt idx="179">
                  <c:v>67</c:v>
                </c:pt>
                <c:pt idx="180">
                  <c:v>73</c:v>
                </c:pt>
                <c:pt idx="181">
                  <c:v>96</c:v>
                </c:pt>
                <c:pt idx="182">
                  <c:v>67</c:v>
                </c:pt>
                <c:pt idx="183">
                  <c:v>96</c:v>
                </c:pt>
                <c:pt idx="184">
                  <c:v>88</c:v>
                </c:pt>
                <c:pt idx="185">
                  <c:v>94</c:v>
                </c:pt>
                <c:pt idx="186">
                  <c:v>86</c:v>
                </c:pt>
                <c:pt idx="187">
                  <c:v>78</c:v>
                </c:pt>
                <c:pt idx="188">
                  <c:v>84</c:v>
                </c:pt>
                <c:pt idx="189">
                  <c:v>92</c:v>
                </c:pt>
                <c:pt idx="190">
                  <c:v>95</c:v>
                </c:pt>
                <c:pt idx="191">
                  <c:v>91</c:v>
                </c:pt>
                <c:pt idx="192">
                  <c:v>77</c:v>
                </c:pt>
                <c:pt idx="193">
                  <c:v>83</c:v>
                </c:pt>
                <c:pt idx="194">
                  <c:v>94</c:v>
                </c:pt>
                <c:pt idx="195">
                  <c:v>91</c:v>
                </c:pt>
                <c:pt idx="196">
                  <c:v>90</c:v>
                </c:pt>
                <c:pt idx="197">
                  <c:v>66</c:v>
                </c:pt>
                <c:pt idx="198">
                  <c:v>77</c:v>
                </c:pt>
                <c:pt idx="199">
                  <c:v>87</c:v>
                </c:pt>
                <c:pt idx="200">
                  <c:v>80</c:v>
                </c:pt>
                <c:pt idx="201">
                  <c:v>83</c:v>
                </c:pt>
                <c:pt idx="202">
                  <c:v>69</c:v>
                </c:pt>
                <c:pt idx="203">
                  <c:v>91</c:v>
                </c:pt>
                <c:pt idx="204">
                  <c:v>98</c:v>
                </c:pt>
                <c:pt idx="205">
                  <c:v>68</c:v>
                </c:pt>
                <c:pt idx="206">
                  <c:v>90</c:v>
                </c:pt>
                <c:pt idx="207">
                  <c:v>68</c:v>
                </c:pt>
                <c:pt idx="208">
                  <c:v>66</c:v>
                </c:pt>
                <c:pt idx="209">
                  <c:v>69</c:v>
                </c:pt>
                <c:pt idx="210">
                  <c:v>82</c:v>
                </c:pt>
                <c:pt idx="211">
                  <c:v>69</c:v>
                </c:pt>
                <c:pt idx="212">
                  <c:v>95</c:v>
                </c:pt>
                <c:pt idx="213">
                  <c:v>79</c:v>
                </c:pt>
                <c:pt idx="214">
                  <c:v>67</c:v>
                </c:pt>
                <c:pt idx="215">
                  <c:v>92</c:v>
                </c:pt>
                <c:pt idx="216">
                  <c:v>86</c:v>
                </c:pt>
                <c:pt idx="217">
                  <c:v>82</c:v>
                </c:pt>
                <c:pt idx="218">
                  <c:v>70</c:v>
                </c:pt>
                <c:pt idx="219">
                  <c:v>77</c:v>
                </c:pt>
                <c:pt idx="220">
                  <c:v>66</c:v>
                </c:pt>
                <c:pt idx="221">
                  <c:v>76</c:v>
                </c:pt>
                <c:pt idx="222">
                  <c:v>67</c:v>
                </c:pt>
                <c:pt idx="223">
                  <c:v>86</c:v>
                </c:pt>
                <c:pt idx="224">
                  <c:v>70</c:v>
                </c:pt>
                <c:pt idx="225">
                  <c:v>72</c:v>
                </c:pt>
                <c:pt idx="226">
                  <c:v>63</c:v>
                </c:pt>
                <c:pt idx="227">
                  <c:v>83</c:v>
                </c:pt>
                <c:pt idx="228">
                  <c:v>95</c:v>
                </c:pt>
                <c:pt idx="229">
                  <c:v>93</c:v>
                </c:pt>
                <c:pt idx="230">
                  <c:v>76</c:v>
                </c:pt>
                <c:pt idx="231">
                  <c:v>84</c:v>
                </c:pt>
                <c:pt idx="232">
                  <c:v>73</c:v>
                </c:pt>
                <c:pt idx="233">
                  <c:v>96</c:v>
                </c:pt>
                <c:pt idx="234">
                  <c:v>83</c:v>
                </c:pt>
                <c:pt idx="235">
                  <c:v>69</c:v>
                </c:pt>
                <c:pt idx="236">
                  <c:v>83</c:v>
                </c:pt>
                <c:pt idx="237">
                  <c:v>65</c:v>
                </c:pt>
                <c:pt idx="238">
                  <c:v>72</c:v>
                </c:pt>
                <c:pt idx="239">
                  <c:v>79</c:v>
                </c:pt>
                <c:pt idx="240">
                  <c:v>69</c:v>
                </c:pt>
                <c:pt idx="241">
                  <c:v>85</c:v>
                </c:pt>
                <c:pt idx="242">
                  <c:v>88</c:v>
                </c:pt>
                <c:pt idx="243">
                  <c:v>92</c:v>
                </c:pt>
                <c:pt idx="244">
                  <c:v>80</c:v>
                </c:pt>
                <c:pt idx="245">
                  <c:v>65</c:v>
                </c:pt>
                <c:pt idx="246">
                  <c:v>91</c:v>
                </c:pt>
                <c:pt idx="247">
                  <c:v>72</c:v>
                </c:pt>
                <c:pt idx="248">
                  <c:v>98</c:v>
                </c:pt>
                <c:pt idx="249">
                  <c:v>81</c:v>
                </c:pt>
                <c:pt idx="250">
                  <c:v>94</c:v>
                </c:pt>
                <c:pt idx="251">
                  <c:v>66</c:v>
                </c:pt>
                <c:pt idx="252">
                  <c:v>71</c:v>
                </c:pt>
                <c:pt idx="253">
                  <c:v>98</c:v>
                </c:pt>
                <c:pt idx="254">
                  <c:v>79</c:v>
                </c:pt>
                <c:pt idx="255">
                  <c:v>73</c:v>
                </c:pt>
                <c:pt idx="256">
                  <c:v>69</c:v>
                </c:pt>
                <c:pt idx="257">
                  <c:v>82</c:v>
                </c:pt>
                <c:pt idx="258">
                  <c:v>77</c:v>
                </c:pt>
                <c:pt idx="259">
                  <c:v>98</c:v>
                </c:pt>
                <c:pt idx="260">
                  <c:v>79</c:v>
                </c:pt>
                <c:pt idx="261">
                  <c:v>87</c:v>
                </c:pt>
                <c:pt idx="262">
                  <c:v>77</c:v>
                </c:pt>
                <c:pt idx="263">
                  <c:v>81</c:v>
                </c:pt>
                <c:pt idx="264">
                  <c:v>87</c:v>
                </c:pt>
                <c:pt idx="265">
                  <c:v>93</c:v>
                </c:pt>
                <c:pt idx="266">
                  <c:v>85</c:v>
                </c:pt>
                <c:pt idx="267">
                  <c:v>90</c:v>
                </c:pt>
                <c:pt idx="268">
                  <c:v>91</c:v>
                </c:pt>
                <c:pt idx="269">
                  <c:v>70</c:v>
                </c:pt>
                <c:pt idx="270">
                  <c:v>81</c:v>
                </c:pt>
                <c:pt idx="271">
                  <c:v>89</c:v>
                </c:pt>
                <c:pt idx="272">
                  <c:v>83</c:v>
                </c:pt>
                <c:pt idx="273">
                  <c:v>75</c:v>
                </c:pt>
                <c:pt idx="274">
                  <c:v>97</c:v>
                </c:pt>
                <c:pt idx="275">
                  <c:v>81</c:v>
                </c:pt>
                <c:pt idx="276">
                  <c:v>84</c:v>
                </c:pt>
                <c:pt idx="277">
                  <c:v>67</c:v>
                </c:pt>
                <c:pt idx="278">
                  <c:v>70</c:v>
                </c:pt>
                <c:pt idx="279">
                  <c:v>89</c:v>
                </c:pt>
                <c:pt idx="280">
                  <c:v>94</c:v>
                </c:pt>
                <c:pt idx="281">
                  <c:v>94</c:v>
                </c:pt>
                <c:pt idx="282">
                  <c:v>78</c:v>
                </c:pt>
                <c:pt idx="283">
                  <c:v>86</c:v>
                </c:pt>
                <c:pt idx="284">
                  <c:v>87</c:v>
                </c:pt>
                <c:pt idx="285">
                  <c:v>88</c:v>
                </c:pt>
                <c:pt idx="286">
                  <c:v>76</c:v>
                </c:pt>
                <c:pt idx="287">
                  <c:v>87</c:v>
                </c:pt>
                <c:pt idx="288">
                  <c:v>78</c:v>
                </c:pt>
                <c:pt idx="289">
                  <c:v>81</c:v>
                </c:pt>
                <c:pt idx="290">
                  <c:v>88</c:v>
                </c:pt>
                <c:pt idx="291">
                  <c:v>78</c:v>
                </c:pt>
                <c:pt idx="292">
                  <c:v>81</c:v>
                </c:pt>
                <c:pt idx="293">
                  <c:v>86</c:v>
                </c:pt>
                <c:pt idx="294">
                  <c:v>87</c:v>
                </c:pt>
                <c:pt idx="295">
                  <c:v>84</c:v>
                </c:pt>
                <c:pt idx="296">
                  <c:v>94</c:v>
                </c:pt>
                <c:pt idx="297">
                  <c:v>64</c:v>
                </c:pt>
                <c:pt idx="298">
                  <c:v>93</c:v>
                </c:pt>
                <c:pt idx="299">
                  <c:v>66</c:v>
                </c:pt>
                <c:pt idx="300">
                  <c:v>85</c:v>
                </c:pt>
                <c:pt idx="301">
                  <c:v>97</c:v>
                </c:pt>
                <c:pt idx="302">
                  <c:v>67</c:v>
                </c:pt>
                <c:pt idx="303">
                  <c:v>64</c:v>
                </c:pt>
                <c:pt idx="304">
                  <c:v>77</c:v>
                </c:pt>
                <c:pt idx="305">
                  <c:v>89</c:v>
                </c:pt>
                <c:pt idx="306">
                  <c:v>72</c:v>
                </c:pt>
                <c:pt idx="307">
                  <c:v>74</c:v>
                </c:pt>
                <c:pt idx="308">
                  <c:v>72</c:v>
                </c:pt>
                <c:pt idx="309">
                  <c:v>92</c:v>
                </c:pt>
                <c:pt idx="310">
                  <c:v>78</c:v>
                </c:pt>
                <c:pt idx="311">
                  <c:v>92</c:v>
                </c:pt>
                <c:pt idx="312">
                  <c:v>78</c:v>
                </c:pt>
                <c:pt idx="313">
                  <c:v>87</c:v>
                </c:pt>
                <c:pt idx="314">
                  <c:v>77</c:v>
                </c:pt>
                <c:pt idx="315">
                  <c:v>82</c:v>
                </c:pt>
                <c:pt idx="316">
                  <c:v>86</c:v>
                </c:pt>
                <c:pt idx="317">
                  <c:v>76</c:v>
                </c:pt>
                <c:pt idx="318">
                  <c:v>81</c:v>
                </c:pt>
                <c:pt idx="319">
                  <c:v>81</c:v>
                </c:pt>
                <c:pt idx="320">
                  <c:v>82</c:v>
                </c:pt>
                <c:pt idx="321">
                  <c:v>70</c:v>
                </c:pt>
                <c:pt idx="322">
                  <c:v>68</c:v>
                </c:pt>
                <c:pt idx="323">
                  <c:v>91</c:v>
                </c:pt>
                <c:pt idx="324">
                  <c:v>90</c:v>
                </c:pt>
                <c:pt idx="325">
                  <c:v>64</c:v>
                </c:pt>
                <c:pt idx="326">
                  <c:v>85</c:v>
                </c:pt>
                <c:pt idx="327">
                  <c:v>94</c:v>
                </c:pt>
                <c:pt idx="328">
                  <c:v>87</c:v>
                </c:pt>
                <c:pt idx="329">
                  <c:v>78</c:v>
                </c:pt>
                <c:pt idx="330">
                  <c:v>93</c:v>
                </c:pt>
                <c:pt idx="331">
                  <c:v>81</c:v>
                </c:pt>
                <c:pt idx="332">
                  <c:v>93</c:v>
                </c:pt>
                <c:pt idx="333">
                  <c:v>72</c:v>
                </c:pt>
                <c:pt idx="334">
                  <c:v>84</c:v>
                </c:pt>
                <c:pt idx="335">
                  <c:v>79</c:v>
                </c:pt>
                <c:pt idx="336">
                  <c:v>92</c:v>
                </c:pt>
                <c:pt idx="337">
                  <c:v>78</c:v>
                </c:pt>
                <c:pt idx="338">
                  <c:v>65</c:v>
                </c:pt>
                <c:pt idx="339">
                  <c:v>88</c:v>
                </c:pt>
                <c:pt idx="340">
                  <c:v>75</c:v>
                </c:pt>
                <c:pt idx="341">
                  <c:v>74</c:v>
                </c:pt>
                <c:pt idx="342">
                  <c:v>66</c:v>
                </c:pt>
                <c:pt idx="343">
                  <c:v>75</c:v>
                </c:pt>
                <c:pt idx="344">
                  <c:v>69</c:v>
                </c:pt>
                <c:pt idx="345">
                  <c:v>79</c:v>
                </c:pt>
                <c:pt idx="346">
                  <c:v>90</c:v>
                </c:pt>
                <c:pt idx="347">
                  <c:v>69</c:v>
                </c:pt>
                <c:pt idx="348">
                  <c:v>93</c:v>
                </c:pt>
                <c:pt idx="349">
                  <c:v>80</c:v>
                </c:pt>
                <c:pt idx="350">
                  <c:v>66</c:v>
                </c:pt>
                <c:pt idx="351">
                  <c:v>92</c:v>
                </c:pt>
                <c:pt idx="352">
                  <c:v>93</c:v>
                </c:pt>
                <c:pt idx="353">
                  <c:v>69</c:v>
                </c:pt>
                <c:pt idx="354">
                  <c:v>78</c:v>
                </c:pt>
                <c:pt idx="355">
                  <c:v>98</c:v>
                </c:pt>
                <c:pt idx="356">
                  <c:v>82</c:v>
                </c:pt>
                <c:pt idx="357">
                  <c:v>70</c:v>
                </c:pt>
                <c:pt idx="358">
                  <c:v>85</c:v>
                </c:pt>
                <c:pt idx="359">
                  <c:v>97</c:v>
                </c:pt>
                <c:pt idx="360">
                  <c:v>92</c:v>
                </c:pt>
                <c:pt idx="361">
                  <c:v>83</c:v>
                </c:pt>
                <c:pt idx="362">
                  <c:v>66</c:v>
                </c:pt>
                <c:pt idx="363">
                  <c:v>69</c:v>
                </c:pt>
                <c:pt idx="364">
                  <c:v>88</c:v>
                </c:pt>
                <c:pt idx="365">
                  <c:v>74</c:v>
                </c:pt>
                <c:pt idx="366">
                  <c:v>72</c:v>
                </c:pt>
                <c:pt idx="367">
                  <c:v>96</c:v>
                </c:pt>
                <c:pt idx="368">
                  <c:v>78</c:v>
                </c:pt>
                <c:pt idx="369">
                  <c:v>64</c:v>
                </c:pt>
                <c:pt idx="370">
                  <c:v>80</c:v>
                </c:pt>
                <c:pt idx="371">
                  <c:v>80</c:v>
                </c:pt>
                <c:pt idx="372">
                  <c:v>95</c:v>
                </c:pt>
                <c:pt idx="373">
                  <c:v>82</c:v>
                </c:pt>
                <c:pt idx="374">
                  <c:v>73</c:v>
                </c:pt>
                <c:pt idx="375">
                  <c:v>84</c:v>
                </c:pt>
                <c:pt idx="376">
                  <c:v>81</c:v>
                </c:pt>
                <c:pt idx="377">
                  <c:v>81</c:v>
                </c:pt>
                <c:pt idx="378">
                  <c:v>93</c:v>
                </c:pt>
                <c:pt idx="379">
                  <c:v>73</c:v>
                </c:pt>
                <c:pt idx="380">
                  <c:v>93</c:v>
                </c:pt>
                <c:pt idx="381">
                  <c:v>69</c:v>
                </c:pt>
                <c:pt idx="382">
                  <c:v>69</c:v>
                </c:pt>
                <c:pt idx="383">
                  <c:v>68</c:v>
                </c:pt>
                <c:pt idx="384">
                  <c:v>81</c:v>
                </c:pt>
                <c:pt idx="385">
                  <c:v>69</c:v>
                </c:pt>
                <c:pt idx="386">
                  <c:v>82</c:v>
                </c:pt>
                <c:pt idx="387">
                  <c:v>76</c:v>
                </c:pt>
                <c:pt idx="388">
                  <c:v>70</c:v>
                </c:pt>
                <c:pt idx="389">
                  <c:v>77</c:v>
                </c:pt>
                <c:pt idx="390">
                  <c:v>94</c:v>
                </c:pt>
                <c:pt idx="391">
                  <c:v>65</c:v>
                </c:pt>
                <c:pt idx="392">
                  <c:v>81</c:v>
                </c:pt>
                <c:pt idx="393">
                  <c:v>80</c:v>
                </c:pt>
                <c:pt idx="394">
                  <c:v>78</c:v>
                </c:pt>
                <c:pt idx="395">
                  <c:v>95</c:v>
                </c:pt>
                <c:pt idx="396">
                  <c:v>82</c:v>
                </c:pt>
                <c:pt idx="397">
                  <c:v>88</c:v>
                </c:pt>
                <c:pt idx="398">
                  <c:v>80</c:v>
                </c:pt>
                <c:pt idx="399">
                  <c:v>67</c:v>
                </c:pt>
                <c:pt idx="400">
                  <c:v>88</c:v>
                </c:pt>
                <c:pt idx="401">
                  <c:v>73</c:v>
                </c:pt>
                <c:pt idx="402">
                  <c:v>76</c:v>
                </c:pt>
                <c:pt idx="403">
                  <c:v>76</c:v>
                </c:pt>
                <c:pt idx="404">
                  <c:v>92</c:v>
                </c:pt>
                <c:pt idx="405">
                  <c:v>81</c:v>
                </c:pt>
                <c:pt idx="406">
                  <c:v>86</c:v>
                </c:pt>
                <c:pt idx="407">
                  <c:v>98</c:v>
                </c:pt>
                <c:pt idx="408">
                  <c:v>93</c:v>
                </c:pt>
                <c:pt idx="409">
                  <c:v>98</c:v>
                </c:pt>
                <c:pt idx="410">
                  <c:v>82</c:v>
                </c:pt>
                <c:pt idx="411">
                  <c:v>74</c:v>
                </c:pt>
                <c:pt idx="412">
                  <c:v>97</c:v>
                </c:pt>
                <c:pt idx="413">
                  <c:v>65</c:v>
                </c:pt>
                <c:pt idx="414">
                  <c:v>65</c:v>
                </c:pt>
                <c:pt idx="415">
                  <c:v>69</c:v>
                </c:pt>
                <c:pt idx="416">
                  <c:v>66</c:v>
                </c:pt>
                <c:pt idx="417">
                  <c:v>63</c:v>
                </c:pt>
                <c:pt idx="418">
                  <c:v>72</c:v>
                </c:pt>
                <c:pt idx="419">
                  <c:v>98</c:v>
                </c:pt>
                <c:pt idx="420">
                  <c:v>70</c:v>
                </c:pt>
                <c:pt idx="421">
                  <c:v>80</c:v>
                </c:pt>
                <c:pt idx="422">
                  <c:v>77</c:v>
                </c:pt>
                <c:pt idx="423">
                  <c:v>69</c:v>
                </c:pt>
                <c:pt idx="424">
                  <c:v>73</c:v>
                </c:pt>
                <c:pt idx="425">
                  <c:v>97</c:v>
                </c:pt>
                <c:pt idx="426">
                  <c:v>91</c:v>
                </c:pt>
                <c:pt idx="427">
                  <c:v>70</c:v>
                </c:pt>
                <c:pt idx="428">
                  <c:v>87</c:v>
                </c:pt>
                <c:pt idx="429">
                  <c:v>67</c:v>
                </c:pt>
                <c:pt idx="430">
                  <c:v>79</c:v>
                </c:pt>
                <c:pt idx="431">
                  <c:v>70</c:v>
                </c:pt>
                <c:pt idx="432">
                  <c:v>69</c:v>
                </c:pt>
                <c:pt idx="433">
                  <c:v>65</c:v>
                </c:pt>
                <c:pt idx="434">
                  <c:v>69</c:v>
                </c:pt>
                <c:pt idx="435">
                  <c:v>73</c:v>
                </c:pt>
                <c:pt idx="436">
                  <c:v>83</c:v>
                </c:pt>
                <c:pt idx="437">
                  <c:v>69</c:v>
                </c:pt>
                <c:pt idx="438">
                  <c:v>66</c:v>
                </c:pt>
                <c:pt idx="439">
                  <c:v>88</c:v>
                </c:pt>
                <c:pt idx="440">
                  <c:v>92</c:v>
                </c:pt>
                <c:pt idx="441">
                  <c:v>72</c:v>
                </c:pt>
                <c:pt idx="442">
                  <c:v>80</c:v>
                </c:pt>
                <c:pt idx="443">
                  <c:v>83</c:v>
                </c:pt>
                <c:pt idx="444">
                  <c:v>70</c:v>
                </c:pt>
                <c:pt idx="445">
                  <c:v>69</c:v>
                </c:pt>
                <c:pt idx="446">
                  <c:v>90</c:v>
                </c:pt>
                <c:pt idx="447">
                  <c:v>84</c:v>
                </c:pt>
                <c:pt idx="448">
                  <c:v>81</c:v>
                </c:pt>
                <c:pt idx="449">
                  <c:v>80</c:v>
                </c:pt>
                <c:pt idx="450">
                  <c:v>96</c:v>
                </c:pt>
                <c:pt idx="451">
                  <c:v>83</c:v>
                </c:pt>
                <c:pt idx="452">
                  <c:v>90</c:v>
                </c:pt>
                <c:pt idx="453">
                  <c:v>85</c:v>
                </c:pt>
                <c:pt idx="454">
                  <c:v>86</c:v>
                </c:pt>
                <c:pt idx="455">
                  <c:v>80</c:v>
                </c:pt>
                <c:pt idx="456">
                  <c:v>72</c:v>
                </c:pt>
                <c:pt idx="457">
                  <c:v>81</c:v>
                </c:pt>
                <c:pt idx="458">
                  <c:v>72</c:v>
                </c:pt>
                <c:pt idx="459">
                  <c:v>82</c:v>
                </c:pt>
                <c:pt idx="460">
                  <c:v>85</c:v>
                </c:pt>
                <c:pt idx="461">
                  <c:v>81</c:v>
                </c:pt>
                <c:pt idx="462">
                  <c:v>97</c:v>
                </c:pt>
                <c:pt idx="463">
                  <c:v>72</c:v>
                </c:pt>
                <c:pt idx="464">
                  <c:v>72</c:v>
                </c:pt>
                <c:pt idx="465">
                  <c:v>76</c:v>
                </c:pt>
                <c:pt idx="466">
                  <c:v>88</c:v>
                </c:pt>
                <c:pt idx="467">
                  <c:v>84</c:v>
                </c:pt>
                <c:pt idx="468">
                  <c:v>66</c:v>
                </c:pt>
                <c:pt idx="469">
                  <c:v>68</c:v>
                </c:pt>
                <c:pt idx="470">
                  <c:v>82</c:v>
                </c:pt>
                <c:pt idx="471">
                  <c:v>92</c:v>
                </c:pt>
                <c:pt idx="472">
                  <c:v>74</c:v>
                </c:pt>
                <c:pt idx="473">
                  <c:v>70</c:v>
                </c:pt>
              </c:numCache>
            </c:numRef>
          </c:xVal>
          <c:yVal>
            <c:numRef>
              <c:f>data!$F$2:$F$475</c:f>
              <c:numCache>
                <c:formatCode>"$"#,##0.00</c:formatCode>
                <c:ptCount val="474"/>
                <c:pt idx="0">
                  <c:v>135000</c:v>
                </c:pt>
                <c:pt idx="1">
                  <c:v>110625</c:v>
                </c:pt>
                <c:pt idx="2">
                  <c:v>103750</c:v>
                </c:pt>
                <c:pt idx="3">
                  <c:v>103500</c:v>
                </c:pt>
                <c:pt idx="4">
                  <c:v>100000</c:v>
                </c:pt>
                <c:pt idx="5">
                  <c:v>97000</c:v>
                </c:pt>
                <c:pt idx="6">
                  <c:v>92000</c:v>
                </c:pt>
                <c:pt idx="7">
                  <c:v>91250</c:v>
                </c:pt>
                <c:pt idx="8">
                  <c:v>90625</c:v>
                </c:pt>
                <c:pt idx="9">
                  <c:v>86250</c:v>
                </c:pt>
                <c:pt idx="10">
                  <c:v>83750</c:v>
                </c:pt>
                <c:pt idx="11">
                  <c:v>82500</c:v>
                </c:pt>
                <c:pt idx="12">
                  <c:v>81250</c:v>
                </c:pt>
                <c:pt idx="13">
                  <c:v>80000</c:v>
                </c:pt>
                <c:pt idx="14">
                  <c:v>78500</c:v>
                </c:pt>
                <c:pt idx="15">
                  <c:v>78250</c:v>
                </c:pt>
                <c:pt idx="16">
                  <c:v>78125</c:v>
                </c:pt>
                <c:pt idx="17">
                  <c:v>75000</c:v>
                </c:pt>
                <c:pt idx="18">
                  <c:v>75000</c:v>
                </c:pt>
                <c:pt idx="19">
                  <c:v>73750</c:v>
                </c:pt>
                <c:pt idx="20">
                  <c:v>73500</c:v>
                </c:pt>
                <c:pt idx="21">
                  <c:v>72500</c:v>
                </c:pt>
                <c:pt idx="22">
                  <c:v>70875</c:v>
                </c:pt>
                <c:pt idx="23">
                  <c:v>70000</c:v>
                </c:pt>
                <c:pt idx="24">
                  <c:v>70000</c:v>
                </c:pt>
                <c:pt idx="25">
                  <c:v>69250</c:v>
                </c:pt>
                <c:pt idx="26">
                  <c:v>68750</c:v>
                </c:pt>
                <c:pt idx="27">
                  <c:v>68750</c:v>
                </c:pt>
                <c:pt idx="28">
                  <c:v>68125</c:v>
                </c:pt>
                <c:pt idx="29">
                  <c:v>68125</c:v>
                </c:pt>
                <c:pt idx="30">
                  <c:v>67500</c:v>
                </c:pt>
                <c:pt idx="31">
                  <c:v>66875</c:v>
                </c:pt>
                <c:pt idx="32">
                  <c:v>66875</c:v>
                </c:pt>
                <c:pt idx="33">
                  <c:v>66750</c:v>
                </c:pt>
                <c:pt idx="34">
                  <c:v>66250</c:v>
                </c:pt>
                <c:pt idx="35">
                  <c:v>66000</c:v>
                </c:pt>
                <c:pt idx="36">
                  <c:v>65000</c:v>
                </c:pt>
                <c:pt idx="37">
                  <c:v>65000</c:v>
                </c:pt>
                <c:pt idx="38">
                  <c:v>65000</c:v>
                </c:pt>
                <c:pt idx="39">
                  <c:v>62500</c:v>
                </c:pt>
                <c:pt idx="40">
                  <c:v>61875</c:v>
                </c:pt>
                <c:pt idx="41">
                  <c:v>61875</c:v>
                </c:pt>
                <c:pt idx="42">
                  <c:v>61250</c:v>
                </c:pt>
                <c:pt idx="43">
                  <c:v>60625</c:v>
                </c:pt>
                <c:pt idx="44">
                  <c:v>60375</c:v>
                </c:pt>
                <c:pt idx="45">
                  <c:v>60000</c:v>
                </c:pt>
                <c:pt idx="46">
                  <c:v>60000</c:v>
                </c:pt>
                <c:pt idx="47">
                  <c:v>59400</c:v>
                </c:pt>
                <c:pt idx="48">
                  <c:v>59375</c:v>
                </c:pt>
                <c:pt idx="49">
                  <c:v>58750</c:v>
                </c:pt>
                <c:pt idx="50">
                  <c:v>58125</c:v>
                </c:pt>
                <c:pt idx="51">
                  <c:v>57000</c:v>
                </c:pt>
                <c:pt idx="52">
                  <c:v>56750</c:v>
                </c:pt>
                <c:pt idx="53">
                  <c:v>56550</c:v>
                </c:pt>
                <c:pt idx="54">
                  <c:v>56500</c:v>
                </c:pt>
                <c:pt idx="55">
                  <c:v>55750</c:v>
                </c:pt>
                <c:pt idx="56">
                  <c:v>55500</c:v>
                </c:pt>
                <c:pt idx="57">
                  <c:v>55000</c:v>
                </c:pt>
                <c:pt idx="58">
                  <c:v>55000</c:v>
                </c:pt>
                <c:pt idx="59">
                  <c:v>55000</c:v>
                </c:pt>
                <c:pt idx="60">
                  <c:v>54900</c:v>
                </c:pt>
                <c:pt idx="61">
                  <c:v>54875</c:v>
                </c:pt>
                <c:pt idx="62">
                  <c:v>54375</c:v>
                </c:pt>
                <c:pt idx="63">
                  <c:v>54000</c:v>
                </c:pt>
                <c:pt idx="64">
                  <c:v>53125</c:v>
                </c:pt>
                <c:pt idx="65">
                  <c:v>52650</c:v>
                </c:pt>
                <c:pt idx="66">
                  <c:v>52125</c:v>
                </c:pt>
                <c:pt idx="67">
                  <c:v>51450</c:v>
                </c:pt>
                <c:pt idx="68">
                  <c:v>51250</c:v>
                </c:pt>
                <c:pt idx="69">
                  <c:v>51000</c:v>
                </c:pt>
                <c:pt idx="70">
                  <c:v>50550</c:v>
                </c:pt>
                <c:pt idx="71">
                  <c:v>50000</c:v>
                </c:pt>
                <c:pt idx="72">
                  <c:v>49000</c:v>
                </c:pt>
                <c:pt idx="73">
                  <c:v>48750</c:v>
                </c:pt>
                <c:pt idx="74">
                  <c:v>48000</c:v>
                </c:pt>
                <c:pt idx="75">
                  <c:v>47550</c:v>
                </c:pt>
                <c:pt idx="76">
                  <c:v>47250</c:v>
                </c:pt>
                <c:pt idx="77">
                  <c:v>46875</c:v>
                </c:pt>
                <c:pt idx="78">
                  <c:v>46000</c:v>
                </c:pt>
                <c:pt idx="79">
                  <c:v>46000</c:v>
                </c:pt>
                <c:pt idx="80">
                  <c:v>45625</c:v>
                </c:pt>
                <c:pt idx="81">
                  <c:v>45250</c:v>
                </c:pt>
                <c:pt idx="82">
                  <c:v>45150</c:v>
                </c:pt>
                <c:pt idx="83">
                  <c:v>45000</c:v>
                </c:pt>
                <c:pt idx="84">
                  <c:v>44875</c:v>
                </c:pt>
                <c:pt idx="85">
                  <c:v>43950</c:v>
                </c:pt>
                <c:pt idx="86">
                  <c:v>43650</c:v>
                </c:pt>
                <c:pt idx="87">
                  <c:v>43500</c:v>
                </c:pt>
                <c:pt idx="88">
                  <c:v>43410</c:v>
                </c:pt>
                <c:pt idx="89">
                  <c:v>43000</c:v>
                </c:pt>
                <c:pt idx="90">
                  <c:v>42300</c:v>
                </c:pt>
                <c:pt idx="91">
                  <c:v>42300</c:v>
                </c:pt>
                <c:pt idx="92">
                  <c:v>42000</c:v>
                </c:pt>
                <c:pt idx="93">
                  <c:v>41550</c:v>
                </c:pt>
                <c:pt idx="94">
                  <c:v>41100</c:v>
                </c:pt>
                <c:pt idx="95">
                  <c:v>40800</c:v>
                </c:pt>
                <c:pt idx="96">
                  <c:v>40800</c:v>
                </c:pt>
                <c:pt idx="97">
                  <c:v>40350</c:v>
                </c:pt>
                <c:pt idx="98">
                  <c:v>40350</c:v>
                </c:pt>
                <c:pt idx="99">
                  <c:v>40200</c:v>
                </c:pt>
                <c:pt idx="100">
                  <c:v>40200</c:v>
                </c:pt>
                <c:pt idx="101">
                  <c:v>40200</c:v>
                </c:pt>
                <c:pt idx="102">
                  <c:v>40200</c:v>
                </c:pt>
                <c:pt idx="103">
                  <c:v>40050</c:v>
                </c:pt>
                <c:pt idx="104">
                  <c:v>39900</c:v>
                </c:pt>
                <c:pt idx="105">
                  <c:v>39600</c:v>
                </c:pt>
                <c:pt idx="106">
                  <c:v>39300</c:v>
                </c:pt>
                <c:pt idx="107">
                  <c:v>39150</c:v>
                </c:pt>
                <c:pt idx="108">
                  <c:v>38850</c:v>
                </c:pt>
                <c:pt idx="109">
                  <c:v>38850</c:v>
                </c:pt>
                <c:pt idx="110">
                  <c:v>38700</c:v>
                </c:pt>
                <c:pt idx="111">
                  <c:v>38550</c:v>
                </c:pt>
                <c:pt idx="112">
                  <c:v>38400</c:v>
                </c:pt>
                <c:pt idx="113">
                  <c:v>37800</c:v>
                </c:pt>
                <c:pt idx="114">
                  <c:v>37800</c:v>
                </c:pt>
                <c:pt idx="115">
                  <c:v>37800</c:v>
                </c:pt>
                <c:pt idx="116">
                  <c:v>37650</c:v>
                </c:pt>
                <c:pt idx="117">
                  <c:v>37500</c:v>
                </c:pt>
                <c:pt idx="118">
                  <c:v>37050</c:v>
                </c:pt>
                <c:pt idx="119">
                  <c:v>36600</c:v>
                </c:pt>
                <c:pt idx="120">
                  <c:v>36150</c:v>
                </c:pt>
                <c:pt idx="121">
                  <c:v>36000</c:v>
                </c:pt>
                <c:pt idx="122">
                  <c:v>36000</c:v>
                </c:pt>
                <c:pt idx="123">
                  <c:v>36000</c:v>
                </c:pt>
                <c:pt idx="124">
                  <c:v>36000</c:v>
                </c:pt>
                <c:pt idx="125">
                  <c:v>35700</c:v>
                </c:pt>
                <c:pt idx="126">
                  <c:v>35700</c:v>
                </c:pt>
                <c:pt idx="127">
                  <c:v>35700</c:v>
                </c:pt>
                <c:pt idx="128">
                  <c:v>35550</c:v>
                </c:pt>
                <c:pt idx="129">
                  <c:v>35550</c:v>
                </c:pt>
                <c:pt idx="130">
                  <c:v>35250</c:v>
                </c:pt>
                <c:pt idx="131">
                  <c:v>35250</c:v>
                </c:pt>
                <c:pt idx="132">
                  <c:v>35250</c:v>
                </c:pt>
                <c:pt idx="133">
                  <c:v>35250</c:v>
                </c:pt>
                <c:pt idx="134">
                  <c:v>35100</c:v>
                </c:pt>
                <c:pt idx="135">
                  <c:v>35100</c:v>
                </c:pt>
                <c:pt idx="136">
                  <c:v>34950</c:v>
                </c:pt>
                <c:pt idx="137">
                  <c:v>34800</c:v>
                </c:pt>
                <c:pt idx="138">
                  <c:v>34800</c:v>
                </c:pt>
                <c:pt idx="139">
                  <c:v>34620</c:v>
                </c:pt>
                <c:pt idx="140">
                  <c:v>34500</c:v>
                </c:pt>
                <c:pt idx="141">
                  <c:v>34500</c:v>
                </c:pt>
                <c:pt idx="142">
                  <c:v>34500</c:v>
                </c:pt>
                <c:pt idx="143">
                  <c:v>34500</c:v>
                </c:pt>
                <c:pt idx="144">
                  <c:v>34500</c:v>
                </c:pt>
                <c:pt idx="145">
                  <c:v>34410</c:v>
                </c:pt>
                <c:pt idx="146">
                  <c:v>33900</c:v>
                </c:pt>
                <c:pt idx="147">
                  <c:v>33900</c:v>
                </c:pt>
                <c:pt idx="148">
                  <c:v>33900</c:v>
                </c:pt>
                <c:pt idx="149">
                  <c:v>33900</c:v>
                </c:pt>
                <c:pt idx="150">
                  <c:v>33900</c:v>
                </c:pt>
                <c:pt idx="151">
                  <c:v>33900</c:v>
                </c:pt>
                <c:pt idx="152">
                  <c:v>33750</c:v>
                </c:pt>
                <c:pt idx="153">
                  <c:v>33540</c:v>
                </c:pt>
                <c:pt idx="154">
                  <c:v>33450</c:v>
                </c:pt>
                <c:pt idx="155">
                  <c:v>33300</c:v>
                </c:pt>
                <c:pt idx="156">
                  <c:v>33300</c:v>
                </c:pt>
                <c:pt idx="157">
                  <c:v>33300</c:v>
                </c:pt>
                <c:pt idx="158">
                  <c:v>33150</c:v>
                </c:pt>
                <c:pt idx="159">
                  <c:v>33000</c:v>
                </c:pt>
                <c:pt idx="160">
                  <c:v>32850</c:v>
                </c:pt>
                <c:pt idx="161">
                  <c:v>32550</c:v>
                </c:pt>
                <c:pt idx="162">
                  <c:v>32550</c:v>
                </c:pt>
                <c:pt idx="163">
                  <c:v>32550</c:v>
                </c:pt>
                <c:pt idx="164">
                  <c:v>32400</c:v>
                </c:pt>
                <c:pt idx="165">
                  <c:v>32100</c:v>
                </c:pt>
                <c:pt idx="166">
                  <c:v>31950</c:v>
                </c:pt>
                <c:pt idx="167">
                  <c:v>31950</c:v>
                </c:pt>
                <c:pt idx="168">
                  <c:v>31950</c:v>
                </c:pt>
                <c:pt idx="169">
                  <c:v>31950</c:v>
                </c:pt>
                <c:pt idx="170">
                  <c:v>31650</c:v>
                </c:pt>
                <c:pt idx="171">
                  <c:v>31650</c:v>
                </c:pt>
                <c:pt idx="172">
                  <c:v>31650</c:v>
                </c:pt>
                <c:pt idx="173">
                  <c:v>31650</c:v>
                </c:pt>
                <c:pt idx="174">
                  <c:v>31500</c:v>
                </c:pt>
                <c:pt idx="175">
                  <c:v>31500</c:v>
                </c:pt>
                <c:pt idx="176">
                  <c:v>31500</c:v>
                </c:pt>
                <c:pt idx="177">
                  <c:v>31350</c:v>
                </c:pt>
                <c:pt idx="178">
                  <c:v>31350</c:v>
                </c:pt>
                <c:pt idx="179">
                  <c:v>31350</c:v>
                </c:pt>
                <c:pt idx="180">
                  <c:v>31200</c:v>
                </c:pt>
                <c:pt idx="181">
                  <c:v>31200</c:v>
                </c:pt>
                <c:pt idx="182">
                  <c:v>31200</c:v>
                </c:pt>
                <c:pt idx="183">
                  <c:v>31050</c:v>
                </c:pt>
                <c:pt idx="184">
                  <c:v>30900</c:v>
                </c:pt>
                <c:pt idx="185">
                  <c:v>30900</c:v>
                </c:pt>
                <c:pt idx="186">
                  <c:v>30900</c:v>
                </c:pt>
                <c:pt idx="187">
                  <c:v>30750</c:v>
                </c:pt>
                <c:pt idx="188">
                  <c:v>30750</c:v>
                </c:pt>
                <c:pt idx="189">
                  <c:v>30750</c:v>
                </c:pt>
                <c:pt idx="190">
                  <c:v>30750</c:v>
                </c:pt>
                <c:pt idx="191">
                  <c:v>30750</c:v>
                </c:pt>
                <c:pt idx="192">
                  <c:v>30750</c:v>
                </c:pt>
                <c:pt idx="193">
                  <c:v>30750</c:v>
                </c:pt>
                <c:pt idx="194">
                  <c:v>30750</c:v>
                </c:pt>
                <c:pt idx="195">
                  <c:v>30750</c:v>
                </c:pt>
                <c:pt idx="196">
                  <c:v>30750</c:v>
                </c:pt>
                <c:pt idx="197">
                  <c:v>30750</c:v>
                </c:pt>
                <c:pt idx="198">
                  <c:v>30750</c:v>
                </c:pt>
                <c:pt idx="199">
                  <c:v>30750</c:v>
                </c:pt>
                <c:pt idx="200">
                  <c:v>30600</c:v>
                </c:pt>
                <c:pt idx="201">
                  <c:v>30600</c:v>
                </c:pt>
                <c:pt idx="202">
                  <c:v>30600</c:v>
                </c:pt>
                <c:pt idx="203">
                  <c:v>30450</c:v>
                </c:pt>
                <c:pt idx="204">
                  <c:v>30300</c:v>
                </c:pt>
                <c:pt idx="205">
                  <c:v>30300</c:v>
                </c:pt>
                <c:pt idx="206">
                  <c:v>30300</c:v>
                </c:pt>
                <c:pt idx="207">
                  <c:v>30300</c:v>
                </c:pt>
                <c:pt idx="208">
                  <c:v>30270</c:v>
                </c:pt>
                <c:pt idx="209">
                  <c:v>30150</c:v>
                </c:pt>
                <c:pt idx="210">
                  <c:v>30150</c:v>
                </c:pt>
                <c:pt idx="211">
                  <c:v>30000</c:v>
                </c:pt>
                <c:pt idx="212">
                  <c:v>30000</c:v>
                </c:pt>
                <c:pt idx="213">
                  <c:v>30000</c:v>
                </c:pt>
                <c:pt idx="214">
                  <c:v>30000</c:v>
                </c:pt>
                <c:pt idx="215">
                  <c:v>30000</c:v>
                </c:pt>
                <c:pt idx="216">
                  <c:v>29850</c:v>
                </c:pt>
                <c:pt idx="217">
                  <c:v>29850</c:v>
                </c:pt>
                <c:pt idx="218">
                  <c:v>29850</c:v>
                </c:pt>
                <c:pt idx="219">
                  <c:v>29850</c:v>
                </c:pt>
                <c:pt idx="220">
                  <c:v>29700</c:v>
                </c:pt>
                <c:pt idx="221">
                  <c:v>29550</c:v>
                </c:pt>
                <c:pt idx="222">
                  <c:v>29400</c:v>
                </c:pt>
                <c:pt idx="223">
                  <c:v>29400</c:v>
                </c:pt>
                <c:pt idx="224">
                  <c:v>29400</c:v>
                </c:pt>
                <c:pt idx="225">
                  <c:v>29400</c:v>
                </c:pt>
                <c:pt idx="226">
                  <c:v>29400</c:v>
                </c:pt>
                <c:pt idx="227">
                  <c:v>29340</c:v>
                </c:pt>
                <c:pt idx="228">
                  <c:v>29250</c:v>
                </c:pt>
                <c:pt idx="229">
                  <c:v>29250</c:v>
                </c:pt>
                <c:pt idx="230">
                  <c:v>29160</c:v>
                </c:pt>
                <c:pt idx="231">
                  <c:v>29100</c:v>
                </c:pt>
                <c:pt idx="232">
                  <c:v>29100</c:v>
                </c:pt>
                <c:pt idx="233">
                  <c:v>29100</c:v>
                </c:pt>
                <c:pt idx="234">
                  <c:v>29100</c:v>
                </c:pt>
                <c:pt idx="235">
                  <c:v>29100</c:v>
                </c:pt>
                <c:pt idx="236">
                  <c:v>28950</c:v>
                </c:pt>
                <c:pt idx="237">
                  <c:v>28800</c:v>
                </c:pt>
                <c:pt idx="238">
                  <c:v>28800</c:v>
                </c:pt>
                <c:pt idx="239">
                  <c:v>28650</c:v>
                </c:pt>
                <c:pt idx="240">
                  <c:v>28500</c:v>
                </c:pt>
                <c:pt idx="241">
                  <c:v>28500</c:v>
                </c:pt>
                <c:pt idx="242">
                  <c:v>28500</c:v>
                </c:pt>
                <c:pt idx="243">
                  <c:v>28500</c:v>
                </c:pt>
                <c:pt idx="244">
                  <c:v>28500</c:v>
                </c:pt>
                <c:pt idx="245">
                  <c:v>28500</c:v>
                </c:pt>
                <c:pt idx="246">
                  <c:v>28350</c:v>
                </c:pt>
                <c:pt idx="247">
                  <c:v>28350</c:v>
                </c:pt>
                <c:pt idx="248">
                  <c:v>28350</c:v>
                </c:pt>
                <c:pt idx="249">
                  <c:v>28200</c:v>
                </c:pt>
                <c:pt idx="250">
                  <c:v>28050</c:v>
                </c:pt>
                <c:pt idx="251">
                  <c:v>28050</c:v>
                </c:pt>
                <c:pt idx="252">
                  <c:v>28050</c:v>
                </c:pt>
                <c:pt idx="253">
                  <c:v>27900</c:v>
                </c:pt>
                <c:pt idx="254">
                  <c:v>27900</c:v>
                </c:pt>
                <c:pt idx="255">
                  <c:v>27900</c:v>
                </c:pt>
                <c:pt idx="256">
                  <c:v>27900</c:v>
                </c:pt>
                <c:pt idx="257">
                  <c:v>27750</c:v>
                </c:pt>
                <c:pt idx="258">
                  <c:v>27750</c:v>
                </c:pt>
                <c:pt idx="259">
                  <c:v>27750</c:v>
                </c:pt>
                <c:pt idx="260">
                  <c:v>27750</c:v>
                </c:pt>
                <c:pt idx="261">
                  <c:v>27750</c:v>
                </c:pt>
                <c:pt idx="262">
                  <c:v>27750</c:v>
                </c:pt>
                <c:pt idx="263">
                  <c:v>27750</c:v>
                </c:pt>
                <c:pt idx="264">
                  <c:v>27600</c:v>
                </c:pt>
                <c:pt idx="265">
                  <c:v>27600</c:v>
                </c:pt>
                <c:pt idx="266">
                  <c:v>27450</c:v>
                </c:pt>
                <c:pt idx="267">
                  <c:v>27450</c:v>
                </c:pt>
                <c:pt idx="268">
                  <c:v>27450</c:v>
                </c:pt>
                <c:pt idx="269">
                  <c:v>27450</c:v>
                </c:pt>
                <c:pt idx="270">
                  <c:v>27450</c:v>
                </c:pt>
                <c:pt idx="271">
                  <c:v>27300</c:v>
                </c:pt>
                <c:pt idx="272">
                  <c:v>27300</c:v>
                </c:pt>
                <c:pt idx="273">
                  <c:v>27300</c:v>
                </c:pt>
                <c:pt idx="274">
                  <c:v>27300</c:v>
                </c:pt>
                <c:pt idx="275">
                  <c:v>27300</c:v>
                </c:pt>
                <c:pt idx="276">
                  <c:v>27150</c:v>
                </c:pt>
                <c:pt idx="277">
                  <c:v>27150</c:v>
                </c:pt>
                <c:pt idx="278">
                  <c:v>27000</c:v>
                </c:pt>
                <c:pt idx="279">
                  <c:v>27000</c:v>
                </c:pt>
                <c:pt idx="280">
                  <c:v>27000</c:v>
                </c:pt>
                <c:pt idx="281">
                  <c:v>26850</c:v>
                </c:pt>
                <c:pt idx="282">
                  <c:v>26850</c:v>
                </c:pt>
                <c:pt idx="283">
                  <c:v>26700</c:v>
                </c:pt>
                <c:pt idx="284">
                  <c:v>26700</c:v>
                </c:pt>
                <c:pt idx="285">
                  <c:v>26700</c:v>
                </c:pt>
                <c:pt idx="286">
                  <c:v>26700</c:v>
                </c:pt>
                <c:pt idx="287">
                  <c:v>26700</c:v>
                </c:pt>
                <c:pt idx="288">
                  <c:v>26700</c:v>
                </c:pt>
                <c:pt idx="289">
                  <c:v>26700</c:v>
                </c:pt>
                <c:pt idx="290">
                  <c:v>26550</c:v>
                </c:pt>
                <c:pt idx="291">
                  <c:v>26550</c:v>
                </c:pt>
                <c:pt idx="292">
                  <c:v>26550</c:v>
                </c:pt>
                <c:pt idx="293">
                  <c:v>26550</c:v>
                </c:pt>
                <c:pt idx="294">
                  <c:v>26550</c:v>
                </c:pt>
                <c:pt idx="295">
                  <c:v>26400</c:v>
                </c:pt>
                <c:pt idx="296">
                  <c:v>26400</c:v>
                </c:pt>
                <c:pt idx="297">
                  <c:v>26400</c:v>
                </c:pt>
                <c:pt idx="298">
                  <c:v>26400</c:v>
                </c:pt>
                <c:pt idx="299">
                  <c:v>26250</c:v>
                </c:pt>
                <c:pt idx="300">
                  <c:v>26250</c:v>
                </c:pt>
                <c:pt idx="301">
                  <c:v>26250</c:v>
                </c:pt>
                <c:pt idx="302">
                  <c:v>26250</c:v>
                </c:pt>
                <c:pt idx="303">
                  <c:v>26250</c:v>
                </c:pt>
                <c:pt idx="304">
                  <c:v>26250</c:v>
                </c:pt>
                <c:pt idx="305">
                  <c:v>26250</c:v>
                </c:pt>
                <c:pt idx="306">
                  <c:v>26100</c:v>
                </c:pt>
                <c:pt idx="307">
                  <c:v>26100</c:v>
                </c:pt>
                <c:pt idx="308">
                  <c:v>25950</c:v>
                </c:pt>
                <c:pt idx="309">
                  <c:v>25950</c:v>
                </c:pt>
                <c:pt idx="310">
                  <c:v>25950</c:v>
                </c:pt>
                <c:pt idx="311">
                  <c:v>25950</c:v>
                </c:pt>
                <c:pt idx="312">
                  <c:v>25800</c:v>
                </c:pt>
                <c:pt idx="313">
                  <c:v>25800</c:v>
                </c:pt>
                <c:pt idx="314">
                  <c:v>25650</c:v>
                </c:pt>
                <c:pt idx="315">
                  <c:v>25650</c:v>
                </c:pt>
                <c:pt idx="316">
                  <c:v>25500</c:v>
                </c:pt>
                <c:pt idx="317">
                  <c:v>25500</c:v>
                </c:pt>
                <c:pt idx="318">
                  <c:v>25500</c:v>
                </c:pt>
                <c:pt idx="319">
                  <c:v>25500</c:v>
                </c:pt>
                <c:pt idx="320">
                  <c:v>25350</c:v>
                </c:pt>
                <c:pt idx="321">
                  <c:v>25350</c:v>
                </c:pt>
                <c:pt idx="322">
                  <c:v>25200</c:v>
                </c:pt>
                <c:pt idx="323">
                  <c:v>25200</c:v>
                </c:pt>
                <c:pt idx="324">
                  <c:v>25200</c:v>
                </c:pt>
                <c:pt idx="325">
                  <c:v>25200</c:v>
                </c:pt>
                <c:pt idx="326">
                  <c:v>25200</c:v>
                </c:pt>
                <c:pt idx="327">
                  <c:v>25050</c:v>
                </c:pt>
                <c:pt idx="328">
                  <c:v>25050</c:v>
                </c:pt>
                <c:pt idx="329">
                  <c:v>25050</c:v>
                </c:pt>
                <c:pt idx="330">
                  <c:v>25050</c:v>
                </c:pt>
                <c:pt idx="331">
                  <c:v>24900</c:v>
                </c:pt>
                <c:pt idx="332">
                  <c:v>24750</c:v>
                </c:pt>
                <c:pt idx="333">
                  <c:v>24750</c:v>
                </c:pt>
                <c:pt idx="334">
                  <c:v>24750</c:v>
                </c:pt>
                <c:pt idx="335">
                  <c:v>24750</c:v>
                </c:pt>
                <c:pt idx="336">
                  <c:v>24600</c:v>
                </c:pt>
                <c:pt idx="337">
                  <c:v>24600</c:v>
                </c:pt>
                <c:pt idx="338">
                  <c:v>24450</c:v>
                </c:pt>
                <c:pt idx="339">
                  <c:v>24450</c:v>
                </c:pt>
                <c:pt idx="340">
                  <c:v>24450</c:v>
                </c:pt>
                <c:pt idx="341">
                  <c:v>24450</c:v>
                </c:pt>
                <c:pt idx="342">
                  <c:v>24450</c:v>
                </c:pt>
                <c:pt idx="343">
                  <c:v>24450</c:v>
                </c:pt>
                <c:pt idx="344">
                  <c:v>24450</c:v>
                </c:pt>
                <c:pt idx="345">
                  <c:v>24450</c:v>
                </c:pt>
                <c:pt idx="346">
                  <c:v>24300</c:v>
                </c:pt>
                <c:pt idx="347">
                  <c:v>24300</c:v>
                </c:pt>
                <c:pt idx="348">
                  <c:v>24300</c:v>
                </c:pt>
                <c:pt idx="349">
                  <c:v>24300</c:v>
                </c:pt>
                <c:pt idx="350">
                  <c:v>24150</c:v>
                </c:pt>
                <c:pt idx="351">
                  <c:v>24150</c:v>
                </c:pt>
                <c:pt idx="352">
                  <c:v>24150</c:v>
                </c:pt>
                <c:pt idx="353">
                  <c:v>24150</c:v>
                </c:pt>
                <c:pt idx="354">
                  <c:v>24000</c:v>
                </c:pt>
                <c:pt idx="355">
                  <c:v>24000</c:v>
                </c:pt>
                <c:pt idx="356">
                  <c:v>24000</c:v>
                </c:pt>
                <c:pt idx="357">
                  <c:v>24000</c:v>
                </c:pt>
                <c:pt idx="358">
                  <c:v>24000</c:v>
                </c:pt>
                <c:pt idx="359">
                  <c:v>24000</c:v>
                </c:pt>
                <c:pt idx="360">
                  <c:v>24000</c:v>
                </c:pt>
                <c:pt idx="361">
                  <c:v>24000</c:v>
                </c:pt>
                <c:pt idx="362">
                  <c:v>23850</c:v>
                </c:pt>
                <c:pt idx="363">
                  <c:v>23850</c:v>
                </c:pt>
                <c:pt idx="364">
                  <c:v>23700</c:v>
                </c:pt>
                <c:pt idx="365">
                  <c:v>23700</c:v>
                </c:pt>
                <c:pt idx="366">
                  <c:v>23550</c:v>
                </c:pt>
                <c:pt idx="367">
                  <c:v>23550</c:v>
                </c:pt>
                <c:pt idx="368">
                  <c:v>23400</c:v>
                </c:pt>
                <c:pt idx="369">
                  <c:v>23400</c:v>
                </c:pt>
                <c:pt idx="370">
                  <c:v>23400</c:v>
                </c:pt>
                <c:pt idx="371">
                  <c:v>23400</c:v>
                </c:pt>
                <c:pt idx="372">
                  <c:v>23250</c:v>
                </c:pt>
                <c:pt idx="373">
                  <c:v>23250</c:v>
                </c:pt>
                <c:pt idx="374">
                  <c:v>23100</c:v>
                </c:pt>
                <c:pt idx="375">
                  <c:v>23100</c:v>
                </c:pt>
                <c:pt idx="376">
                  <c:v>23100</c:v>
                </c:pt>
                <c:pt idx="377">
                  <c:v>23100</c:v>
                </c:pt>
                <c:pt idx="378">
                  <c:v>22950</c:v>
                </c:pt>
                <c:pt idx="379">
                  <c:v>22950</c:v>
                </c:pt>
                <c:pt idx="380">
                  <c:v>22950</c:v>
                </c:pt>
                <c:pt idx="381">
                  <c:v>22950</c:v>
                </c:pt>
                <c:pt idx="382">
                  <c:v>22800</c:v>
                </c:pt>
                <c:pt idx="383">
                  <c:v>22800</c:v>
                </c:pt>
                <c:pt idx="384">
                  <c:v>22650</c:v>
                </c:pt>
                <c:pt idx="385">
                  <c:v>22650</c:v>
                </c:pt>
                <c:pt idx="386">
                  <c:v>22500</c:v>
                </c:pt>
                <c:pt idx="387">
                  <c:v>22500</c:v>
                </c:pt>
                <c:pt idx="388">
                  <c:v>22500</c:v>
                </c:pt>
                <c:pt idx="389">
                  <c:v>22500</c:v>
                </c:pt>
                <c:pt idx="390">
                  <c:v>22500</c:v>
                </c:pt>
                <c:pt idx="391">
                  <c:v>22500</c:v>
                </c:pt>
                <c:pt idx="392">
                  <c:v>22500</c:v>
                </c:pt>
                <c:pt idx="393">
                  <c:v>22350</c:v>
                </c:pt>
                <c:pt idx="394">
                  <c:v>22350</c:v>
                </c:pt>
                <c:pt idx="395">
                  <c:v>22350</c:v>
                </c:pt>
                <c:pt idx="396">
                  <c:v>22350</c:v>
                </c:pt>
                <c:pt idx="397">
                  <c:v>22350</c:v>
                </c:pt>
                <c:pt idx="398">
                  <c:v>22350</c:v>
                </c:pt>
                <c:pt idx="399">
                  <c:v>22200</c:v>
                </c:pt>
                <c:pt idx="400">
                  <c:v>22200</c:v>
                </c:pt>
                <c:pt idx="401">
                  <c:v>22200</c:v>
                </c:pt>
                <c:pt idx="402">
                  <c:v>22050</c:v>
                </c:pt>
                <c:pt idx="403">
                  <c:v>22050</c:v>
                </c:pt>
                <c:pt idx="404">
                  <c:v>22050</c:v>
                </c:pt>
                <c:pt idx="405">
                  <c:v>22050</c:v>
                </c:pt>
                <c:pt idx="406">
                  <c:v>21900</c:v>
                </c:pt>
                <c:pt idx="407">
                  <c:v>21900</c:v>
                </c:pt>
                <c:pt idx="408">
                  <c:v>21900</c:v>
                </c:pt>
                <c:pt idx="409">
                  <c:v>21900</c:v>
                </c:pt>
                <c:pt idx="410">
                  <c:v>21900</c:v>
                </c:pt>
                <c:pt idx="411">
                  <c:v>21750</c:v>
                </c:pt>
                <c:pt idx="412">
                  <c:v>21750</c:v>
                </c:pt>
                <c:pt idx="413">
                  <c:v>21750</c:v>
                </c:pt>
                <c:pt idx="414">
                  <c:v>21600</c:v>
                </c:pt>
                <c:pt idx="415">
                  <c:v>21600</c:v>
                </c:pt>
                <c:pt idx="416">
                  <c:v>21600</c:v>
                </c:pt>
                <c:pt idx="417">
                  <c:v>21450</c:v>
                </c:pt>
                <c:pt idx="418">
                  <c:v>21450</c:v>
                </c:pt>
                <c:pt idx="419">
                  <c:v>21450</c:v>
                </c:pt>
                <c:pt idx="420">
                  <c:v>21300</c:v>
                </c:pt>
                <c:pt idx="421">
                  <c:v>21300</c:v>
                </c:pt>
                <c:pt idx="422">
                  <c:v>21300</c:v>
                </c:pt>
                <c:pt idx="423">
                  <c:v>21300</c:v>
                </c:pt>
                <c:pt idx="424">
                  <c:v>21150</c:v>
                </c:pt>
                <c:pt idx="425">
                  <c:v>21150</c:v>
                </c:pt>
                <c:pt idx="426">
                  <c:v>21000</c:v>
                </c:pt>
                <c:pt idx="427">
                  <c:v>21000</c:v>
                </c:pt>
                <c:pt idx="428">
                  <c:v>20850</c:v>
                </c:pt>
                <c:pt idx="429">
                  <c:v>20850</c:v>
                </c:pt>
                <c:pt idx="430">
                  <c:v>20850</c:v>
                </c:pt>
                <c:pt idx="431">
                  <c:v>20850</c:v>
                </c:pt>
                <c:pt idx="432">
                  <c:v>20850</c:v>
                </c:pt>
                <c:pt idx="433">
                  <c:v>20700</c:v>
                </c:pt>
                <c:pt idx="434">
                  <c:v>20700</c:v>
                </c:pt>
                <c:pt idx="435">
                  <c:v>20550</c:v>
                </c:pt>
                <c:pt idx="436">
                  <c:v>20400</c:v>
                </c:pt>
                <c:pt idx="437">
                  <c:v>20400</c:v>
                </c:pt>
                <c:pt idx="438">
                  <c:v>20400</c:v>
                </c:pt>
                <c:pt idx="439">
                  <c:v>20100</c:v>
                </c:pt>
                <c:pt idx="440">
                  <c:v>20100</c:v>
                </c:pt>
                <c:pt idx="441">
                  <c:v>19950</c:v>
                </c:pt>
                <c:pt idx="442">
                  <c:v>19950</c:v>
                </c:pt>
                <c:pt idx="443">
                  <c:v>19800</c:v>
                </c:pt>
                <c:pt idx="444">
                  <c:v>19650</c:v>
                </c:pt>
                <c:pt idx="445">
                  <c:v>19650</c:v>
                </c:pt>
                <c:pt idx="446">
                  <c:v>19650</c:v>
                </c:pt>
                <c:pt idx="447">
                  <c:v>19650</c:v>
                </c:pt>
                <c:pt idx="448">
                  <c:v>19650</c:v>
                </c:pt>
                <c:pt idx="449">
                  <c:v>19650</c:v>
                </c:pt>
                <c:pt idx="450">
                  <c:v>19200</c:v>
                </c:pt>
                <c:pt idx="451">
                  <c:v>19200</c:v>
                </c:pt>
                <c:pt idx="452">
                  <c:v>18750</c:v>
                </c:pt>
                <c:pt idx="453">
                  <c:v>18450</c:v>
                </c:pt>
                <c:pt idx="454">
                  <c:v>18150</c:v>
                </c:pt>
                <c:pt idx="455">
                  <c:v>18150</c:v>
                </c:pt>
                <c:pt idx="456">
                  <c:v>17700</c:v>
                </c:pt>
                <c:pt idx="457">
                  <c:v>17400</c:v>
                </c:pt>
                <c:pt idx="458">
                  <c:v>17400</c:v>
                </c:pt>
                <c:pt idx="459">
                  <c:v>17250</c:v>
                </c:pt>
                <c:pt idx="460">
                  <c:v>17100</c:v>
                </c:pt>
                <c:pt idx="461">
                  <c:v>17100</c:v>
                </c:pt>
                <c:pt idx="462">
                  <c:v>16950</c:v>
                </c:pt>
                <c:pt idx="463">
                  <c:v>16950</c:v>
                </c:pt>
                <c:pt idx="464">
                  <c:v>16950</c:v>
                </c:pt>
                <c:pt idx="465">
                  <c:v>16800</c:v>
                </c:pt>
                <c:pt idx="466">
                  <c:v>16650</c:v>
                </c:pt>
                <c:pt idx="467">
                  <c:v>16500</c:v>
                </c:pt>
                <c:pt idx="468">
                  <c:v>16350</c:v>
                </c:pt>
                <c:pt idx="469">
                  <c:v>16200</c:v>
                </c:pt>
                <c:pt idx="470">
                  <c:v>16200</c:v>
                </c:pt>
                <c:pt idx="471">
                  <c:v>16200</c:v>
                </c:pt>
                <c:pt idx="472">
                  <c:v>15900</c:v>
                </c:pt>
                <c:pt idx="473">
                  <c:v>15750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3A-4520-83A3-637B9F03F1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3254879"/>
        <c:axId val="541764543"/>
      </c:scatterChart>
      <c:valAx>
        <c:axId val="683254879"/>
        <c:scaling>
          <c:orientation val="minMax"/>
          <c:min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64543"/>
        <c:crosses val="autoZero"/>
        <c:crossBetween val="midCat"/>
      </c:valAx>
      <c:valAx>
        <c:axId val="541764543"/>
        <c:scaling>
          <c:orientation val="minMax"/>
          <c:max val="16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2548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160020</xdr:rowOff>
    </xdr:from>
    <xdr:to>
      <xdr:col>4</xdr:col>
      <xdr:colOff>792480</xdr:colOff>
      <xdr:row>23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11857E-0910-4117-B700-D94031D073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175260</xdr:rowOff>
    </xdr:from>
    <xdr:to>
      <xdr:col>7</xdr:col>
      <xdr:colOff>441960</xdr:colOff>
      <xdr:row>26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64D639-0115-4D87-ACCB-B6C8070C51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7620</xdr:colOff>
      <xdr:row>23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BE0C14-CAA4-4266-BB20-90D9CAFA1A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raham Bovett" refreshedDate="43853.392688310189" createdVersion="6" refreshedVersion="6" minRefreshableVersion="3" recordCount="480" xr:uid="{C419ABB8-2F46-40C4-AE1E-442BA63A91F7}">
  <cacheSource type="worksheet">
    <worksheetSource name="duration"/>
  </cacheSource>
  <cacheFields count="1">
    <cacheField name="duration" numFmtId="0">
      <sharedItems containsString="0" containsBlank="1" containsNumber="1" containsInteger="1" minValue="63" maxValue="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raham Bovett" refreshedDate="43853.405344444443" createdVersion="6" refreshedVersion="6" minRefreshableVersion="3" recordCount="474" xr:uid="{6EB09966-EF15-44CB-A32B-1BA75901537B}">
  <cacheSource type="worksheet">
    <worksheetSource ref="A1:L475" sheet="data"/>
  </cacheSource>
  <cacheFields count="12">
    <cacheField name="id" numFmtId="0">
      <sharedItems containsSemiMixedTypes="0" containsString="0" containsNumber="1" containsInteger="1" minValue="1" maxValue="474"/>
    </cacheField>
    <cacheField name="gender" numFmtId="0">
      <sharedItems count="2">
        <s v="m"/>
        <s v="f"/>
      </sharedItems>
    </cacheField>
    <cacheField name="bday" numFmtId="165">
      <sharedItems containsDate="1" containsMixedTypes="1" minDate="1930-01-21T00:00:00" maxDate="2029-07-27T00:00:00"/>
    </cacheField>
    <cacheField name="education" numFmtId="0">
      <sharedItems containsSemiMixedTypes="0" containsString="0" containsNumber="1" containsInteger="1" minValue="8" maxValue="21" count="10">
        <n v="19"/>
        <n v="16"/>
        <n v="18"/>
        <n v="17"/>
        <n v="15"/>
        <n v="20"/>
        <n v="21"/>
        <n v="12"/>
        <n v="14"/>
        <n v="8"/>
      </sharedItems>
    </cacheField>
    <cacheField name="jobtitle" numFmtId="0">
      <sharedItems containsSemiMixedTypes="0" containsString="0" containsNumber="1" containsInteger="1" minValue="1" maxValue="3" count="3">
        <n v="3"/>
        <n v="1"/>
        <n v="2"/>
      </sharedItems>
    </cacheField>
    <cacheField name="salary" numFmtId="164">
      <sharedItems containsSemiMixedTypes="0" containsString="0" containsNumber="1" containsInteger="1" minValue="15750" maxValue="135000"/>
    </cacheField>
    <cacheField name="startingSalary" numFmtId="164">
      <sharedItems containsSemiMixedTypes="0" containsString="0" containsNumber="1" containsInteger="1" minValue="9000" maxValue="79980"/>
    </cacheField>
    <cacheField name="duration" numFmtId="0">
      <sharedItems containsSemiMixedTypes="0" containsString="0" containsNumber="1" containsInteger="1" minValue="63" maxValue="98"/>
    </cacheField>
    <cacheField name="experience" numFmtId="0">
      <sharedItems containsSemiMixedTypes="0" containsString="0" containsNumber="1" containsInteger="1" minValue="0" maxValue="476"/>
    </cacheField>
    <cacheField name="minority" numFmtId="0">
      <sharedItems/>
    </cacheField>
    <cacheField name="diffSalary" numFmtId="164">
      <sharedItems containsSemiMixedTypes="0" containsString="0" containsNumber="1" containsInteger="1" minValue="5550" maxValue="76240"/>
    </cacheField>
    <cacheField name="educlev" numFmtId="0">
      <sharedItems count="3">
        <s v="University"/>
        <s v="High School"/>
        <s v="Middle Schoo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raham Bovett" refreshedDate="43853.427217476848" createdVersion="6" refreshedVersion="6" minRefreshableVersion="3" recordCount="475" xr:uid="{4F925340-3F34-4B54-BB90-4859729FE87F}">
  <cacheSource type="worksheet">
    <worksheetSource ref="A1:L1048576" sheet="data"/>
  </cacheSource>
  <cacheFields count="12">
    <cacheField name="id" numFmtId="0">
      <sharedItems containsString="0" containsBlank="1" containsNumber="1" containsInteger="1" minValue="1" maxValue="474"/>
    </cacheField>
    <cacheField name="gender" numFmtId="0">
      <sharedItems containsBlank="1"/>
    </cacheField>
    <cacheField name="bday" numFmtId="0">
      <sharedItems containsDate="1" containsBlank="1" containsMixedTypes="1" minDate="1930-01-21T00:00:00" maxDate="2029-07-27T00:00:00"/>
    </cacheField>
    <cacheField name="education" numFmtId="0">
      <sharedItems containsString="0" containsBlank="1" containsNumber="1" containsInteger="1" minValue="8" maxValue="21"/>
    </cacheField>
    <cacheField name="jobtitle" numFmtId="0">
      <sharedItems containsString="0" containsBlank="1" containsNumber="1" containsInteger="1" minValue="1" maxValue="3" count="4">
        <n v="3"/>
        <n v="1"/>
        <n v="2"/>
        <m/>
      </sharedItems>
    </cacheField>
    <cacheField name="salary" numFmtId="0">
      <sharedItems containsString="0" containsBlank="1" containsNumber="1" containsInteger="1" minValue="15750" maxValue="135000"/>
    </cacheField>
    <cacheField name="startingSalary" numFmtId="0">
      <sharedItems containsString="0" containsBlank="1" containsNumber="1" containsInteger="1" minValue="9000" maxValue="79980"/>
    </cacheField>
    <cacheField name="duration" numFmtId="0">
      <sharedItems containsString="0" containsBlank="1" containsNumber="1" containsInteger="1" minValue="63" maxValue="98"/>
    </cacheField>
    <cacheField name="experience" numFmtId="0">
      <sharedItems containsString="0" containsBlank="1" containsNumber="1" containsInteger="1" minValue="0" maxValue="476"/>
    </cacheField>
    <cacheField name="minority" numFmtId="0">
      <sharedItems containsBlank="1"/>
    </cacheField>
    <cacheField name="diffSalary" numFmtId="0">
      <sharedItems containsString="0" containsBlank="1" containsNumber="1" containsInteger="1" minValue="5550" maxValue="76240"/>
    </cacheField>
    <cacheField name="educlev" numFmtId="0">
      <sharedItems containsBlank="1" count="4">
        <s v="University"/>
        <s v="High School"/>
        <s v="Middle School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0">
  <r>
    <n v="96"/>
  </r>
  <r>
    <n v="96"/>
  </r>
  <r>
    <n v="97"/>
  </r>
  <r>
    <n v="73"/>
  </r>
  <r>
    <n v="66"/>
  </r>
  <r>
    <n v="91"/>
  </r>
  <r>
    <n v="96"/>
  </r>
  <r>
    <n v="91"/>
  </r>
  <r>
    <n v="65"/>
  </r>
  <r>
    <n v="66"/>
  </r>
  <r>
    <n v="79"/>
  </r>
  <r>
    <n v="93"/>
  </r>
  <r>
    <n v="96"/>
  </r>
  <r>
    <n v="82"/>
  </r>
  <r>
    <n v="70"/>
  </r>
  <r>
    <n v="91"/>
  </r>
  <r>
    <n v="93"/>
  </r>
  <r>
    <n v="65"/>
  </r>
  <r>
    <n v="81"/>
  </r>
  <r>
    <n v="94"/>
  </r>
  <r>
    <n v="78"/>
  </r>
  <r>
    <n v="92"/>
  </r>
  <r>
    <n v="83"/>
  </r>
  <r>
    <n v="67"/>
  </r>
  <r>
    <n v="65"/>
  </r>
  <r>
    <n v="85"/>
  </r>
  <r>
    <n v="89"/>
  </r>
  <r>
    <n v="92"/>
  </r>
  <r>
    <n v="78"/>
  </r>
  <r>
    <n v="80"/>
  </r>
  <r>
    <n v="83"/>
  </r>
  <r>
    <n v="69"/>
  </r>
  <r>
    <n v="79"/>
  </r>
  <r>
    <n v="83"/>
  </r>
  <r>
    <n v="67"/>
  </r>
  <r>
    <n v="86"/>
  </r>
  <r>
    <n v="88"/>
  </r>
  <r>
    <n v="78"/>
  </r>
  <r>
    <n v="69"/>
  </r>
  <r>
    <n v="75"/>
  </r>
  <r>
    <n v="80"/>
  </r>
  <r>
    <n v="65"/>
  </r>
  <r>
    <n v="68"/>
  </r>
  <r>
    <n v="91"/>
  </r>
  <r>
    <n v="96"/>
  </r>
  <r>
    <n v="94"/>
  </r>
  <r>
    <n v="68"/>
  </r>
  <r>
    <n v="74"/>
  </r>
  <r>
    <n v="89"/>
  </r>
  <r>
    <n v="84"/>
  </r>
  <r>
    <n v="71"/>
  </r>
  <r>
    <n v="98"/>
  </r>
  <r>
    <n v="73"/>
  </r>
  <r>
    <n v="93"/>
  </r>
  <r>
    <n v="79"/>
  </r>
  <r>
    <n v="64"/>
  </r>
  <r>
    <n v="81"/>
  </r>
  <r>
    <n v="75"/>
  </r>
  <r>
    <n v="65"/>
  </r>
  <r>
    <n v="93"/>
  </r>
  <r>
    <n v="83"/>
  </r>
  <r>
    <n v="90"/>
  </r>
  <r>
    <n v="81"/>
  </r>
  <r>
    <n v="93"/>
  </r>
  <r>
    <n v="93"/>
  </r>
  <r>
    <n v="86"/>
  </r>
  <r>
    <n v="80"/>
  </r>
  <r>
    <n v="78"/>
  </r>
  <r>
    <n v="83"/>
  </r>
  <r>
    <n v="93"/>
  </r>
  <r>
    <n v="81"/>
  </r>
  <r>
    <n v="77"/>
  </r>
  <r>
    <n v="66"/>
  </r>
  <r>
    <n v="76"/>
  </r>
  <r>
    <n v="93"/>
  </r>
  <r>
    <n v="64"/>
  </r>
  <r>
    <n v="74"/>
  </r>
  <r>
    <n v="86"/>
  </r>
  <r>
    <n v="97"/>
  </r>
  <r>
    <n v="93"/>
  </r>
  <r>
    <n v="86"/>
  </r>
  <r>
    <n v="93"/>
  </r>
  <r>
    <n v="94"/>
  </r>
  <r>
    <n v="98"/>
  </r>
  <r>
    <n v="77"/>
  </r>
  <r>
    <n v="88"/>
  </r>
  <r>
    <n v="65"/>
  </r>
  <r>
    <n v="68"/>
  </r>
  <r>
    <n v="76"/>
  </r>
  <r>
    <n v="79"/>
  </r>
  <r>
    <n v="87"/>
  </r>
  <r>
    <n v="97"/>
  </r>
  <r>
    <n v="96"/>
  </r>
  <r>
    <n v="89"/>
  </r>
  <r>
    <n v="93"/>
  </r>
  <r>
    <n v="97"/>
  </r>
  <r>
    <n v="81"/>
  </r>
  <r>
    <n v="66"/>
  </r>
  <r>
    <n v="78"/>
  </r>
  <r>
    <n v="92"/>
  </r>
  <r>
    <n v="98"/>
  </r>
  <r>
    <n v="81"/>
  </r>
  <r>
    <n v="79"/>
  </r>
  <r>
    <n v="78"/>
  </r>
  <r>
    <n v="91"/>
  </r>
  <r>
    <n v="83"/>
  </r>
  <r>
    <n v="84"/>
  </r>
  <r>
    <n v="63"/>
  </r>
  <r>
    <n v="97"/>
  </r>
  <r>
    <n v="84"/>
  </r>
  <r>
    <n v="78"/>
  </r>
  <r>
    <n v="90"/>
  </r>
  <r>
    <n v="83"/>
  </r>
  <r>
    <n v="90"/>
  </r>
  <r>
    <n v="90"/>
  </r>
  <r>
    <n v="67"/>
  </r>
  <r>
    <n v="73"/>
  </r>
  <r>
    <n v="84"/>
  </r>
  <r>
    <n v="75"/>
  </r>
  <r>
    <n v="71"/>
  </r>
  <r>
    <n v="96"/>
  </r>
  <r>
    <n v="84"/>
  </r>
  <r>
    <n v="98"/>
  </r>
  <r>
    <n v="96"/>
  </r>
  <r>
    <n v="68"/>
  </r>
  <r>
    <n v="72"/>
  </r>
  <r>
    <n v="85"/>
  </r>
  <r>
    <n v="73"/>
  </r>
  <r>
    <n v="94"/>
  </r>
  <r>
    <n v="88"/>
  </r>
  <r>
    <n v="78"/>
  </r>
  <r>
    <n v="78"/>
  </r>
  <r>
    <n v="87"/>
  </r>
  <r>
    <n v="67"/>
  </r>
  <r>
    <n v="98"/>
  </r>
  <r>
    <n v="95"/>
  </r>
  <r>
    <n v="66"/>
  </r>
  <r>
    <n v="94"/>
  </r>
  <r>
    <n v="93"/>
  </r>
  <r>
    <n v="82"/>
  </r>
  <r>
    <n v="84"/>
  </r>
  <r>
    <n v="79"/>
  </r>
  <r>
    <n v="77"/>
  </r>
  <r>
    <n v="80"/>
  </r>
  <r>
    <n v="77"/>
  </r>
  <r>
    <n v="65"/>
  </r>
  <r>
    <n v="93"/>
  </r>
  <r>
    <n v="67"/>
  </r>
  <r>
    <n v="64"/>
  </r>
  <r>
    <n v="79"/>
  </r>
  <r>
    <n v="94"/>
  </r>
  <r>
    <n v="82"/>
  </r>
  <r>
    <n v="83"/>
  </r>
  <r>
    <n v="66"/>
  </r>
  <r>
    <n v="90"/>
  </r>
  <r>
    <n v="90"/>
  </r>
  <r>
    <n v="67"/>
  </r>
  <r>
    <n v="86"/>
  </r>
  <r>
    <n v="83"/>
  </r>
  <r>
    <n v="75"/>
  </r>
  <r>
    <n v="64"/>
  </r>
  <r>
    <n v="96"/>
  </r>
  <r>
    <n v="78"/>
  </r>
  <r>
    <n v="90"/>
  </r>
  <r>
    <n v="66"/>
  </r>
  <r>
    <n v="98"/>
  </r>
  <r>
    <n v="74"/>
  </r>
  <r>
    <n v="85"/>
  </r>
  <r>
    <n v="68"/>
  </r>
  <r>
    <n v="67"/>
  </r>
  <r>
    <n v="92"/>
  </r>
  <r>
    <n v="90"/>
  </r>
  <r>
    <n v="91"/>
  </r>
  <r>
    <n v="65"/>
  </r>
  <r>
    <n v="90"/>
  </r>
  <r>
    <n v="89"/>
  </r>
  <r>
    <n v="78"/>
  </r>
  <r>
    <n v="96"/>
  </r>
  <r>
    <n v="96"/>
  </r>
  <r>
    <n v="67"/>
  </r>
  <r>
    <n v="73"/>
  </r>
  <r>
    <n v="96"/>
  </r>
  <r>
    <n v="67"/>
  </r>
  <r>
    <n v="96"/>
  </r>
  <r>
    <n v="88"/>
  </r>
  <r>
    <n v="94"/>
  </r>
  <r>
    <n v="86"/>
  </r>
  <r>
    <n v="78"/>
  </r>
  <r>
    <n v="84"/>
  </r>
  <r>
    <n v="92"/>
  </r>
  <r>
    <n v="95"/>
  </r>
  <r>
    <n v="91"/>
  </r>
  <r>
    <n v="77"/>
  </r>
  <r>
    <n v="83"/>
  </r>
  <r>
    <n v="94"/>
  </r>
  <r>
    <n v="91"/>
  </r>
  <r>
    <n v="90"/>
  </r>
  <r>
    <n v="66"/>
  </r>
  <r>
    <n v="77"/>
  </r>
  <r>
    <n v="87"/>
  </r>
  <r>
    <n v="80"/>
  </r>
  <r>
    <n v="83"/>
  </r>
  <r>
    <n v="69"/>
  </r>
  <r>
    <n v="91"/>
  </r>
  <r>
    <n v="98"/>
  </r>
  <r>
    <n v="68"/>
  </r>
  <r>
    <n v="90"/>
  </r>
  <r>
    <n v="68"/>
  </r>
  <r>
    <n v="66"/>
  </r>
  <r>
    <n v="69"/>
  </r>
  <r>
    <n v="82"/>
  </r>
  <r>
    <n v="69"/>
  </r>
  <r>
    <n v="95"/>
  </r>
  <r>
    <n v="79"/>
  </r>
  <r>
    <n v="67"/>
  </r>
  <r>
    <n v="92"/>
  </r>
  <r>
    <n v="86"/>
  </r>
  <r>
    <n v="82"/>
  </r>
  <r>
    <n v="70"/>
  </r>
  <r>
    <n v="77"/>
  </r>
  <r>
    <n v="66"/>
  </r>
  <r>
    <n v="76"/>
  </r>
  <r>
    <n v="67"/>
  </r>
  <r>
    <n v="86"/>
  </r>
  <r>
    <n v="70"/>
  </r>
  <r>
    <n v="72"/>
  </r>
  <r>
    <n v="63"/>
  </r>
  <r>
    <n v="83"/>
  </r>
  <r>
    <n v="95"/>
  </r>
  <r>
    <n v="93"/>
  </r>
  <r>
    <n v="76"/>
  </r>
  <r>
    <n v="84"/>
  </r>
  <r>
    <n v="73"/>
  </r>
  <r>
    <n v="96"/>
  </r>
  <r>
    <n v="83"/>
  </r>
  <r>
    <n v="69"/>
  </r>
  <r>
    <n v="83"/>
  </r>
  <r>
    <n v="65"/>
  </r>
  <r>
    <n v="72"/>
  </r>
  <r>
    <n v="79"/>
  </r>
  <r>
    <n v="69"/>
  </r>
  <r>
    <n v="85"/>
  </r>
  <r>
    <n v="88"/>
  </r>
  <r>
    <n v="92"/>
  </r>
  <r>
    <n v="80"/>
  </r>
  <r>
    <n v="65"/>
  </r>
  <r>
    <n v="91"/>
  </r>
  <r>
    <n v="72"/>
  </r>
  <r>
    <n v="98"/>
  </r>
  <r>
    <n v="81"/>
  </r>
  <r>
    <n v="94"/>
  </r>
  <r>
    <n v="66"/>
  </r>
  <r>
    <n v="71"/>
  </r>
  <r>
    <n v="98"/>
  </r>
  <r>
    <n v="79"/>
  </r>
  <r>
    <n v="73"/>
  </r>
  <r>
    <n v="69"/>
  </r>
  <r>
    <n v="82"/>
  </r>
  <r>
    <n v="77"/>
  </r>
  <r>
    <n v="98"/>
  </r>
  <r>
    <n v="79"/>
  </r>
  <r>
    <n v="87"/>
  </r>
  <r>
    <n v="77"/>
  </r>
  <r>
    <n v="81"/>
  </r>
  <r>
    <n v="87"/>
  </r>
  <r>
    <n v="93"/>
  </r>
  <r>
    <n v="85"/>
  </r>
  <r>
    <n v="90"/>
  </r>
  <r>
    <n v="91"/>
  </r>
  <r>
    <n v="70"/>
  </r>
  <r>
    <n v="81"/>
  </r>
  <r>
    <n v="89"/>
  </r>
  <r>
    <n v="83"/>
  </r>
  <r>
    <n v="75"/>
  </r>
  <r>
    <n v="97"/>
  </r>
  <r>
    <n v="81"/>
  </r>
  <r>
    <n v="84"/>
  </r>
  <r>
    <n v="67"/>
  </r>
  <r>
    <n v="70"/>
  </r>
  <r>
    <n v="89"/>
  </r>
  <r>
    <n v="94"/>
  </r>
  <r>
    <n v="94"/>
  </r>
  <r>
    <n v="78"/>
  </r>
  <r>
    <n v="86"/>
  </r>
  <r>
    <n v="87"/>
  </r>
  <r>
    <n v="88"/>
  </r>
  <r>
    <n v="76"/>
  </r>
  <r>
    <n v="87"/>
  </r>
  <r>
    <n v="78"/>
  </r>
  <r>
    <n v="81"/>
  </r>
  <r>
    <n v="88"/>
  </r>
  <r>
    <n v="78"/>
  </r>
  <r>
    <n v="81"/>
  </r>
  <r>
    <n v="86"/>
  </r>
  <r>
    <n v="87"/>
  </r>
  <r>
    <n v="84"/>
  </r>
  <r>
    <n v="94"/>
  </r>
  <r>
    <n v="64"/>
  </r>
  <r>
    <n v="93"/>
  </r>
  <r>
    <n v="66"/>
  </r>
  <r>
    <n v="85"/>
  </r>
  <r>
    <n v="97"/>
  </r>
  <r>
    <n v="67"/>
  </r>
  <r>
    <n v="64"/>
  </r>
  <r>
    <n v="77"/>
  </r>
  <r>
    <n v="89"/>
  </r>
  <r>
    <n v="72"/>
  </r>
  <r>
    <n v="74"/>
  </r>
  <r>
    <n v="72"/>
  </r>
  <r>
    <n v="92"/>
  </r>
  <r>
    <n v="78"/>
  </r>
  <r>
    <n v="92"/>
  </r>
  <r>
    <n v="78"/>
  </r>
  <r>
    <n v="87"/>
  </r>
  <r>
    <n v="77"/>
  </r>
  <r>
    <n v="82"/>
  </r>
  <r>
    <n v="86"/>
  </r>
  <r>
    <n v="76"/>
  </r>
  <r>
    <n v="81"/>
  </r>
  <r>
    <n v="81"/>
  </r>
  <r>
    <n v="82"/>
  </r>
  <r>
    <n v="70"/>
  </r>
  <r>
    <n v="68"/>
  </r>
  <r>
    <n v="91"/>
  </r>
  <r>
    <n v="90"/>
  </r>
  <r>
    <n v="64"/>
  </r>
  <r>
    <n v="85"/>
  </r>
  <r>
    <n v="94"/>
  </r>
  <r>
    <n v="87"/>
  </r>
  <r>
    <n v="78"/>
  </r>
  <r>
    <n v="93"/>
  </r>
  <r>
    <n v="81"/>
  </r>
  <r>
    <n v="93"/>
  </r>
  <r>
    <n v="72"/>
  </r>
  <r>
    <n v="84"/>
  </r>
  <r>
    <n v="79"/>
  </r>
  <r>
    <n v="92"/>
  </r>
  <r>
    <n v="78"/>
  </r>
  <r>
    <n v="65"/>
  </r>
  <r>
    <n v="88"/>
  </r>
  <r>
    <n v="75"/>
  </r>
  <r>
    <n v="74"/>
  </r>
  <r>
    <n v="66"/>
  </r>
  <r>
    <n v="75"/>
  </r>
  <r>
    <n v="69"/>
  </r>
  <r>
    <n v="79"/>
  </r>
  <r>
    <n v="90"/>
  </r>
  <r>
    <n v="69"/>
  </r>
  <r>
    <n v="93"/>
  </r>
  <r>
    <n v="80"/>
  </r>
  <r>
    <n v="66"/>
  </r>
  <r>
    <n v="92"/>
  </r>
  <r>
    <n v="93"/>
  </r>
  <r>
    <n v="69"/>
  </r>
  <r>
    <n v="78"/>
  </r>
  <r>
    <n v="98"/>
  </r>
  <r>
    <n v="82"/>
  </r>
  <r>
    <n v="70"/>
  </r>
  <r>
    <n v="85"/>
  </r>
  <r>
    <n v="97"/>
  </r>
  <r>
    <n v="92"/>
  </r>
  <r>
    <n v="83"/>
  </r>
  <r>
    <n v="66"/>
  </r>
  <r>
    <n v="69"/>
  </r>
  <r>
    <n v="88"/>
  </r>
  <r>
    <n v="74"/>
  </r>
  <r>
    <n v="72"/>
  </r>
  <r>
    <n v="96"/>
  </r>
  <r>
    <n v="78"/>
  </r>
  <r>
    <n v="64"/>
  </r>
  <r>
    <n v="80"/>
  </r>
  <r>
    <n v="80"/>
  </r>
  <r>
    <n v="95"/>
  </r>
  <r>
    <n v="82"/>
  </r>
  <r>
    <n v="73"/>
  </r>
  <r>
    <n v="84"/>
  </r>
  <r>
    <n v="81"/>
  </r>
  <r>
    <n v="81"/>
  </r>
  <r>
    <n v="93"/>
  </r>
  <r>
    <n v="73"/>
  </r>
  <r>
    <n v="93"/>
  </r>
  <r>
    <n v="69"/>
  </r>
  <r>
    <n v="69"/>
  </r>
  <r>
    <n v="68"/>
  </r>
  <r>
    <n v="81"/>
  </r>
  <r>
    <n v="69"/>
  </r>
  <r>
    <n v="82"/>
  </r>
  <r>
    <n v="76"/>
  </r>
  <r>
    <n v="70"/>
  </r>
  <r>
    <n v="77"/>
  </r>
  <r>
    <n v="94"/>
  </r>
  <r>
    <n v="65"/>
  </r>
  <r>
    <n v="81"/>
  </r>
  <r>
    <n v="80"/>
  </r>
  <r>
    <n v="78"/>
  </r>
  <r>
    <n v="95"/>
  </r>
  <r>
    <n v="82"/>
  </r>
  <r>
    <n v="88"/>
  </r>
  <r>
    <n v="80"/>
  </r>
  <r>
    <n v="67"/>
  </r>
  <r>
    <n v="88"/>
  </r>
  <r>
    <n v="73"/>
  </r>
  <r>
    <n v="76"/>
  </r>
  <r>
    <n v="76"/>
  </r>
  <r>
    <n v="92"/>
  </r>
  <r>
    <n v="81"/>
  </r>
  <r>
    <n v="86"/>
  </r>
  <r>
    <n v="98"/>
  </r>
  <r>
    <n v="93"/>
  </r>
  <r>
    <n v="98"/>
  </r>
  <r>
    <n v="82"/>
  </r>
  <r>
    <n v="74"/>
  </r>
  <r>
    <n v="97"/>
  </r>
  <r>
    <n v="65"/>
  </r>
  <r>
    <n v="65"/>
  </r>
  <r>
    <n v="69"/>
  </r>
  <r>
    <n v="66"/>
  </r>
  <r>
    <n v="63"/>
  </r>
  <r>
    <n v="72"/>
  </r>
  <r>
    <n v="98"/>
  </r>
  <r>
    <n v="70"/>
  </r>
  <r>
    <n v="80"/>
  </r>
  <r>
    <n v="77"/>
  </r>
  <r>
    <n v="69"/>
  </r>
  <r>
    <n v="73"/>
  </r>
  <r>
    <n v="97"/>
  </r>
  <r>
    <n v="91"/>
  </r>
  <r>
    <n v="70"/>
  </r>
  <r>
    <n v="87"/>
  </r>
  <r>
    <n v="67"/>
  </r>
  <r>
    <n v="79"/>
  </r>
  <r>
    <n v="70"/>
  </r>
  <r>
    <n v="69"/>
  </r>
  <r>
    <n v="65"/>
  </r>
  <r>
    <n v="69"/>
  </r>
  <r>
    <n v="73"/>
  </r>
  <r>
    <n v="83"/>
  </r>
  <r>
    <n v="69"/>
  </r>
  <r>
    <n v="66"/>
  </r>
  <r>
    <n v="88"/>
  </r>
  <r>
    <n v="92"/>
  </r>
  <r>
    <n v="72"/>
  </r>
  <r>
    <n v="80"/>
  </r>
  <r>
    <n v="83"/>
  </r>
  <r>
    <n v="70"/>
  </r>
  <r>
    <n v="69"/>
  </r>
  <r>
    <n v="90"/>
  </r>
  <r>
    <n v="84"/>
  </r>
  <r>
    <n v="81"/>
  </r>
  <r>
    <n v="80"/>
  </r>
  <r>
    <n v="96"/>
  </r>
  <r>
    <n v="83"/>
  </r>
  <r>
    <n v="90"/>
  </r>
  <r>
    <n v="85"/>
  </r>
  <r>
    <n v="86"/>
  </r>
  <r>
    <n v="80"/>
  </r>
  <r>
    <n v="72"/>
  </r>
  <r>
    <n v="81"/>
  </r>
  <r>
    <n v="72"/>
  </r>
  <r>
    <n v="82"/>
  </r>
  <r>
    <n v="85"/>
  </r>
  <r>
    <n v="81"/>
  </r>
  <r>
    <n v="97"/>
  </r>
  <r>
    <n v="72"/>
  </r>
  <r>
    <n v="72"/>
  </r>
  <r>
    <n v="76"/>
  </r>
  <r>
    <n v="88"/>
  </r>
  <r>
    <n v="84"/>
  </r>
  <r>
    <n v="66"/>
  </r>
  <r>
    <n v="68"/>
  </r>
  <r>
    <n v="82"/>
  </r>
  <r>
    <n v="92"/>
  </r>
  <r>
    <n v="74"/>
  </r>
  <r>
    <n v="70"/>
  </r>
  <r>
    <m/>
  </r>
  <r>
    <m/>
  </r>
  <r>
    <m/>
  </r>
  <r>
    <m/>
  </r>
  <r>
    <m/>
  </r>
  <r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4">
  <r>
    <n v="29"/>
    <x v="0"/>
    <d v="1944-01-28T00:00:00"/>
    <x v="0"/>
    <x v="0"/>
    <n v="135000"/>
    <n v="79980"/>
    <n v="96"/>
    <n v="199"/>
    <s v="non minority"/>
    <n v="55020"/>
    <x v="0"/>
  </r>
  <r>
    <n v="32"/>
    <x v="0"/>
    <d v="1954-01-28T00:00:00"/>
    <x v="0"/>
    <x v="0"/>
    <n v="110625"/>
    <n v="45000"/>
    <n v="96"/>
    <n v="120"/>
    <s v="non minority"/>
    <n v="65625"/>
    <x v="0"/>
  </r>
  <r>
    <n v="18"/>
    <x v="0"/>
    <d v="1956-03-20T00:00:00"/>
    <x v="1"/>
    <x v="0"/>
    <n v="103750"/>
    <n v="27510"/>
    <n v="97"/>
    <n v="70"/>
    <s v="non minority"/>
    <n v="76240"/>
    <x v="0"/>
  </r>
  <r>
    <n v="343"/>
    <x v="0"/>
    <d v="1953-06-09T00:00:00"/>
    <x v="1"/>
    <x v="0"/>
    <n v="103500"/>
    <n v="60000"/>
    <n v="73"/>
    <n v="150"/>
    <s v="non minority"/>
    <n v="43500"/>
    <x v="0"/>
  </r>
  <r>
    <n v="446"/>
    <x v="0"/>
    <d v="1958-08-03T00:00:00"/>
    <x v="1"/>
    <x v="0"/>
    <n v="100000"/>
    <n v="44100"/>
    <n v="66"/>
    <n v="128"/>
    <s v="minority"/>
    <n v="55900"/>
    <x v="0"/>
  </r>
  <r>
    <n v="103"/>
    <x v="0"/>
    <d v="1959-03-17T00:00:00"/>
    <x v="0"/>
    <x v="0"/>
    <n v="97000"/>
    <n v="35010"/>
    <n v="91"/>
    <n v="68"/>
    <s v="non minority"/>
    <n v="61990"/>
    <x v="0"/>
  </r>
  <r>
    <n v="34"/>
    <x v="0"/>
    <d v="1949-02-02T00:00:00"/>
    <x v="0"/>
    <x v="0"/>
    <n v="92000"/>
    <n v="39990"/>
    <n v="96"/>
    <n v="175"/>
    <s v="non minority"/>
    <n v="52010"/>
    <x v="0"/>
  </r>
  <r>
    <n v="106"/>
    <x v="0"/>
    <d v="1962-08-04T00:00:00"/>
    <x v="0"/>
    <x v="0"/>
    <n v="91250"/>
    <n v="29490"/>
    <n v="91"/>
    <n v="23"/>
    <s v="non minority"/>
    <n v="61760"/>
    <x v="0"/>
  </r>
  <r>
    <n v="454"/>
    <x v="0"/>
    <d v="1965-07-28T00:00:00"/>
    <x v="0"/>
    <x v="0"/>
    <n v="90625"/>
    <n v="31250"/>
    <n v="65"/>
    <n v="18"/>
    <s v="non minority"/>
    <n v="59375"/>
    <x v="0"/>
  </r>
  <r>
    <n v="431"/>
    <x v="0"/>
    <d v="1959-01-15T00:00:00"/>
    <x v="2"/>
    <x v="0"/>
    <n v="86250"/>
    <n v="45000"/>
    <n v="66"/>
    <n v="50"/>
    <s v="non minority"/>
    <n v="41250"/>
    <x v="0"/>
  </r>
  <r>
    <n v="274"/>
    <x v="0"/>
    <d v="1964-08-04T00:00:00"/>
    <x v="1"/>
    <x v="0"/>
    <n v="83750"/>
    <n v="21750"/>
    <n v="79"/>
    <n v="12"/>
    <s v="non minority"/>
    <n v="62000"/>
    <x v="0"/>
  </r>
  <r>
    <n v="71"/>
    <x v="0"/>
    <d v="1948-08-26T00:00:00"/>
    <x v="3"/>
    <x v="0"/>
    <n v="82500"/>
    <n v="34980"/>
    <n v="93"/>
    <n v="207"/>
    <s v="non minority"/>
    <n v="47520"/>
    <x v="0"/>
  </r>
  <r>
    <n v="35"/>
    <x v="0"/>
    <d v="1961-08-22T00:00:00"/>
    <x v="3"/>
    <x v="0"/>
    <n v="81250"/>
    <n v="30000"/>
    <n v="96"/>
    <n v="18"/>
    <s v="non minority"/>
    <n v="51250"/>
    <x v="0"/>
  </r>
  <r>
    <n v="218"/>
    <x v="0"/>
    <d v="1964-03-21T00:00:00"/>
    <x v="4"/>
    <x v="1"/>
    <n v="80000"/>
    <n v="15750"/>
    <n v="82"/>
    <n v="34"/>
    <s v="non minority"/>
    <n v="64250"/>
    <x v="1"/>
  </r>
  <r>
    <n v="383"/>
    <x v="0"/>
    <d v="1961-06-03T00:00:00"/>
    <x v="3"/>
    <x v="0"/>
    <n v="78500"/>
    <n v="28740"/>
    <n v="70"/>
    <n v="67"/>
    <s v="minority"/>
    <n v="49760"/>
    <x v="0"/>
  </r>
  <r>
    <n v="100"/>
    <x v="0"/>
    <d v="1963-10-25T00:00:00"/>
    <x v="2"/>
    <x v="0"/>
    <n v="78250"/>
    <n v="27480"/>
    <n v="91"/>
    <n v="47"/>
    <s v="non minority"/>
    <n v="50770"/>
    <x v="0"/>
  </r>
  <r>
    <n v="66"/>
    <x v="0"/>
    <d v="1962-02-16T00:00:00"/>
    <x v="0"/>
    <x v="0"/>
    <n v="78125"/>
    <n v="30000"/>
    <n v="93"/>
    <n v="7"/>
    <s v="non minority"/>
    <n v="48125"/>
    <x v="0"/>
  </r>
  <r>
    <n v="456"/>
    <x v="0"/>
    <d v="1959-10-17T00:00:00"/>
    <x v="0"/>
    <x v="0"/>
    <n v="75000"/>
    <n v="42510"/>
    <n v="65"/>
    <n v="54"/>
    <s v="non minority"/>
    <n v="32490"/>
    <x v="0"/>
  </r>
  <r>
    <n v="235"/>
    <x v="0"/>
    <d v="1962-09-11T00:00:00"/>
    <x v="0"/>
    <x v="0"/>
    <n v="75000"/>
    <n v="31500"/>
    <n v="81"/>
    <n v="13"/>
    <s v="non minority"/>
    <n v="43500"/>
    <x v="0"/>
  </r>
  <r>
    <n v="53"/>
    <x v="0"/>
    <d v="1954-04-21T00:00:00"/>
    <x v="2"/>
    <x v="0"/>
    <n v="73750"/>
    <n v="26250"/>
    <n v="94"/>
    <n v="56"/>
    <s v="non minority"/>
    <n v="47500"/>
    <x v="0"/>
  </r>
  <r>
    <n v="284"/>
    <x v="0"/>
    <d v="1961-10-10T00:00:00"/>
    <x v="0"/>
    <x v="0"/>
    <n v="73500"/>
    <n v="33000"/>
    <n v="78"/>
    <n v="45"/>
    <s v="non minority"/>
    <n v="40500"/>
    <x v="0"/>
  </r>
  <r>
    <n v="88"/>
    <x v="0"/>
    <d v="1962-02-10T00:00:00"/>
    <x v="0"/>
    <x v="0"/>
    <n v="72500"/>
    <n v="28740"/>
    <n v="92"/>
    <n v="10"/>
    <s v="non minority"/>
    <n v="43760"/>
    <x v="0"/>
  </r>
  <r>
    <n v="198"/>
    <x v="0"/>
    <d v="1952-03-17T00:00:00"/>
    <x v="0"/>
    <x v="0"/>
    <n v="70875"/>
    <n v="43500"/>
    <n v="83"/>
    <n v="156"/>
    <s v="non minority"/>
    <n v="27375"/>
    <x v="0"/>
  </r>
  <r>
    <n v="420"/>
    <x v="0"/>
    <d v="1957-07-16T00:00:00"/>
    <x v="0"/>
    <x v="0"/>
    <n v="70000"/>
    <n v="35040"/>
    <n v="67"/>
    <n v="75"/>
    <s v="non minority"/>
    <n v="34960"/>
    <x v="0"/>
  </r>
  <r>
    <n v="449"/>
    <x v="0"/>
    <d v="1966-01-02T00:00:00"/>
    <x v="1"/>
    <x v="0"/>
    <n v="70000"/>
    <n v="21750"/>
    <n v="65"/>
    <n v="19"/>
    <s v="non minority"/>
    <n v="48250"/>
    <x v="0"/>
  </r>
  <r>
    <n v="173"/>
    <x v="0"/>
    <d v="1950-01-15T00:00:00"/>
    <x v="5"/>
    <x v="0"/>
    <n v="69250"/>
    <n v="42480"/>
    <n v="85"/>
    <n v="134"/>
    <s v="non minority"/>
    <n v="26770"/>
    <x v="0"/>
  </r>
  <r>
    <n v="129"/>
    <x v="0"/>
    <d v="1959-07-18T00:00:00"/>
    <x v="3"/>
    <x v="0"/>
    <n v="68750"/>
    <n v="27510"/>
    <n v="89"/>
    <n v="38"/>
    <s v="non minority"/>
    <n v="41240"/>
    <x v="0"/>
  </r>
  <r>
    <n v="89"/>
    <x v="0"/>
    <d v="1961-06-24T00:00:00"/>
    <x v="0"/>
    <x v="0"/>
    <n v="68750"/>
    <n v="27480"/>
    <n v="92"/>
    <n v="8"/>
    <s v="non minority"/>
    <n v="41270"/>
    <x v="0"/>
  </r>
  <r>
    <n v="283"/>
    <x v="0"/>
    <d v="1963-02-25T00:00:00"/>
    <x v="0"/>
    <x v="0"/>
    <n v="68125"/>
    <n v="32010"/>
    <n v="78"/>
    <n v="35"/>
    <s v="non minority"/>
    <n v="36115"/>
    <x v="0"/>
  </r>
  <r>
    <n v="254"/>
    <x v="0"/>
    <d v="1964-02-08T00:00:00"/>
    <x v="2"/>
    <x v="0"/>
    <n v="68125"/>
    <n v="32490"/>
    <n v="80"/>
    <n v="29"/>
    <s v="non minority"/>
    <n v="35635"/>
    <x v="0"/>
  </r>
  <r>
    <n v="200"/>
    <x v="0"/>
    <d v="1963-02-13T00:00:00"/>
    <x v="3"/>
    <x v="0"/>
    <n v="67500"/>
    <n v="34980"/>
    <n v="83"/>
    <n v="9"/>
    <s v="non minority"/>
    <n v="32520"/>
    <x v="0"/>
  </r>
  <r>
    <n v="389"/>
    <x v="0"/>
    <d v="1959-04-15T00:00:00"/>
    <x v="0"/>
    <x v="0"/>
    <n v="66875"/>
    <n v="32490"/>
    <n v="69"/>
    <n v="81"/>
    <s v="non minority"/>
    <n v="34385"/>
    <x v="0"/>
  </r>
  <r>
    <n v="272"/>
    <x v="0"/>
    <d v="1964-06-17T00:00:00"/>
    <x v="2"/>
    <x v="1"/>
    <n v="66875"/>
    <n v="31980"/>
    <n v="79"/>
    <n v="30"/>
    <s v="non minority"/>
    <n v="34895"/>
    <x v="0"/>
  </r>
  <r>
    <n v="205"/>
    <x v="0"/>
    <d v="1944-06-22T00:00:00"/>
    <x v="1"/>
    <x v="0"/>
    <n v="66750"/>
    <n v="52500"/>
    <n v="83"/>
    <n v="258"/>
    <s v="non minority"/>
    <n v="14250"/>
    <x v="0"/>
  </r>
  <r>
    <n v="430"/>
    <x v="0"/>
    <d v="1956-04-29T00:00:00"/>
    <x v="0"/>
    <x v="0"/>
    <n v="66250"/>
    <n v="34980"/>
    <n v="67"/>
    <n v="99"/>
    <s v="minority"/>
    <n v="31270"/>
    <x v="0"/>
  </r>
  <r>
    <n v="160"/>
    <x v="0"/>
    <d v="1951-08-27T00:00:00"/>
    <x v="1"/>
    <x v="0"/>
    <n v="66000"/>
    <n v="47490"/>
    <n v="86"/>
    <n v="150"/>
    <s v="non minority"/>
    <n v="18510"/>
    <x v="0"/>
  </r>
  <r>
    <n v="137"/>
    <x v="0"/>
    <d v="1937-07-12T00:00:00"/>
    <x v="6"/>
    <x v="0"/>
    <n v="65000"/>
    <n v="37500"/>
    <n v="88"/>
    <n v="264"/>
    <s v="non minority"/>
    <n v="27500"/>
    <x v="0"/>
  </r>
  <r>
    <n v="289"/>
    <x v="0"/>
    <d v="1964-10-27T00:00:00"/>
    <x v="3"/>
    <x v="0"/>
    <n v="65000"/>
    <n v="30750"/>
    <n v="78"/>
    <n v="26"/>
    <s v="non minority"/>
    <n v="34250"/>
    <x v="0"/>
  </r>
  <r>
    <n v="387"/>
    <x v="0"/>
    <d v="1965-02-03T00:00:00"/>
    <x v="0"/>
    <x v="0"/>
    <n v="65000"/>
    <n v="31980"/>
    <n v="69"/>
    <n v="74"/>
    <s v="non minority"/>
    <n v="33020"/>
    <x v="0"/>
  </r>
  <r>
    <n v="329"/>
    <x v="0"/>
    <d v="1958-08-24T00:00:00"/>
    <x v="2"/>
    <x v="0"/>
    <n v="62500"/>
    <n v="34980"/>
    <n v="75"/>
    <n v="74"/>
    <s v="non minority"/>
    <n v="27520"/>
    <x v="0"/>
  </r>
  <r>
    <n v="257"/>
    <x v="0"/>
    <d v="1951-09-24T00:00:00"/>
    <x v="0"/>
    <x v="0"/>
    <n v="61875"/>
    <n v="36750"/>
    <n v="80"/>
    <n v="199"/>
    <s v="non minority"/>
    <n v="25125"/>
    <x v="0"/>
  </r>
  <r>
    <n v="458"/>
    <x v="0"/>
    <d v="1965-07-06T00:00:00"/>
    <x v="0"/>
    <x v="0"/>
    <n v="61875"/>
    <n v="28740"/>
    <n v="65"/>
    <n v="26"/>
    <s v="non minority"/>
    <n v="33135"/>
    <x v="0"/>
  </r>
  <r>
    <n v="408"/>
    <x v="0"/>
    <d v="1964-02-12T00:00:00"/>
    <x v="0"/>
    <x v="0"/>
    <n v="61250"/>
    <n v="33000"/>
    <n v="68"/>
    <n v="9"/>
    <s v="non minority"/>
    <n v="28250"/>
    <x v="0"/>
  </r>
  <r>
    <n v="101"/>
    <x v="0"/>
    <d v="1960-03-14T00:00:00"/>
    <x v="1"/>
    <x v="0"/>
    <n v="60625"/>
    <n v="22500"/>
    <n v="91"/>
    <n v="44"/>
    <s v="non minority"/>
    <n v="38125"/>
    <x v="0"/>
  </r>
  <r>
    <n v="27"/>
    <x v="0"/>
    <d v="1954-03-19T00:00:00"/>
    <x v="0"/>
    <x v="0"/>
    <n v="60375"/>
    <n v="27480"/>
    <n v="96"/>
    <n v="96"/>
    <s v="non minority"/>
    <n v="32895"/>
    <x v="0"/>
  </r>
  <r>
    <n v="50"/>
    <x v="0"/>
    <d v="1960-02-09T00:00:00"/>
    <x v="1"/>
    <x v="0"/>
    <n v="60000"/>
    <n v="23730"/>
    <n v="94"/>
    <n v="59"/>
    <s v="non minority"/>
    <n v="36270"/>
    <x v="0"/>
  </r>
  <r>
    <n v="406"/>
    <x v="0"/>
    <d v="1965-10-05T00:00:00"/>
    <x v="3"/>
    <x v="0"/>
    <n v="60000"/>
    <n v="32490"/>
    <n v="68"/>
    <n v="17"/>
    <s v="non minority"/>
    <n v="27510"/>
    <x v="0"/>
  </r>
  <r>
    <n v="341"/>
    <x v="0"/>
    <d v="1945-01-20T00:00:00"/>
    <x v="7"/>
    <x v="0"/>
    <n v="59400"/>
    <n v="33750"/>
    <n v="74"/>
    <n v="272"/>
    <s v="minority"/>
    <n v="25650"/>
    <x v="2"/>
  </r>
  <r>
    <n v="130"/>
    <x v="0"/>
    <d v="1958-09-06T00:00:00"/>
    <x v="5"/>
    <x v="0"/>
    <n v="59375"/>
    <n v="30000"/>
    <n v="89"/>
    <n v="6"/>
    <s v="non minority"/>
    <n v="29375"/>
    <x v="0"/>
  </r>
  <r>
    <n v="187"/>
    <x v="0"/>
    <d v="1963-07-29T00:00:00"/>
    <x v="1"/>
    <x v="0"/>
    <n v="58750"/>
    <n v="21750"/>
    <n v="84"/>
    <n v="13"/>
    <s v="non minority"/>
    <n v="37000"/>
    <x v="0"/>
  </r>
  <r>
    <n v="371"/>
    <x v="1"/>
    <d v="1966-04-05T00:00:00"/>
    <x v="1"/>
    <x v="0"/>
    <n v="58125"/>
    <n v="18000"/>
    <n v="71"/>
    <n v="11"/>
    <s v="non minority"/>
    <n v="40125"/>
    <x v="0"/>
  </r>
  <r>
    <n v="1"/>
    <x v="0"/>
    <d v="1952-02-03T00:00:00"/>
    <x v="4"/>
    <x v="0"/>
    <n v="57000"/>
    <n v="27000"/>
    <n v="98"/>
    <n v="144"/>
    <s v="non minority"/>
    <n v="30000"/>
    <x v="1"/>
  </r>
  <r>
    <n v="348"/>
    <x v="1"/>
    <d v="1962-06-11T00:00:00"/>
    <x v="1"/>
    <x v="0"/>
    <n v="56750"/>
    <n v="30000"/>
    <n v="73"/>
    <n v="15"/>
    <s v="non minority"/>
    <n v="26750"/>
    <x v="0"/>
  </r>
  <r>
    <n v="69"/>
    <x v="0"/>
    <d v="1960-06-23T00:00:00"/>
    <x v="1"/>
    <x v="0"/>
    <n v="56550"/>
    <n v="25000"/>
    <n v="93"/>
    <n v="34"/>
    <s v="non minority"/>
    <n v="31550"/>
    <x v="0"/>
  </r>
  <r>
    <n v="276"/>
    <x v="0"/>
    <d v="1965-05-11T00:00:00"/>
    <x v="1"/>
    <x v="0"/>
    <n v="56500"/>
    <n v="21000"/>
    <n v="79"/>
    <n v="12"/>
    <s v="non minority"/>
    <n v="35500"/>
    <x v="0"/>
  </r>
  <r>
    <n v="468"/>
    <x v="1"/>
    <d v="1965-11-28T00:00:00"/>
    <x v="1"/>
    <x v="0"/>
    <n v="55750"/>
    <n v="19980"/>
    <n v="64"/>
    <n v="36"/>
    <s v="non minority"/>
    <n v="35770"/>
    <x v="0"/>
  </r>
  <r>
    <n v="232"/>
    <x v="0"/>
    <d v="1963-09-13T00:00:00"/>
    <x v="0"/>
    <x v="0"/>
    <n v="55500"/>
    <n v="33750"/>
    <n v="81"/>
    <n v="62"/>
    <s v="non minority"/>
    <n v="21750"/>
    <x v="0"/>
  </r>
  <r>
    <n v="328"/>
    <x v="0"/>
    <d v="1952-10-25T00:00:00"/>
    <x v="2"/>
    <x v="0"/>
    <n v="55000"/>
    <n v="32490"/>
    <n v="75"/>
    <n v="125"/>
    <s v="non minority"/>
    <n v="22510"/>
    <x v="0"/>
  </r>
  <r>
    <n v="450"/>
    <x v="0"/>
    <d v="1954-07-21T00:00:00"/>
    <x v="0"/>
    <x v="0"/>
    <n v="55000"/>
    <n v="34980"/>
    <n v="65"/>
    <n v="129"/>
    <s v="non minority"/>
    <n v="20020"/>
    <x v="0"/>
  </r>
  <r>
    <n v="63"/>
    <x v="0"/>
    <d v="1961-08-20T00:00:00"/>
    <x v="3"/>
    <x v="0"/>
    <n v="55000"/>
    <n v="26250"/>
    <n v="93"/>
    <n v="32"/>
    <s v="non minority"/>
    <n v="28750"/>
    <x v="0"/>
  </r>
  <r>
    <n v="197"/>
    <x v="0"/>
    <d v="1962-10-01T00:00:00"/>
    <x v="4"/>
    <x v="0"/>
    <n v="54900"/>
    <n v="25500"/>
    <n v="83"/>
    <n v="49"/>
    <s v="non minority"/>
    <n v="29400"/>
    <x v="1"/>
  </r>
  <r>
    <n v="113"/>
    <x v="0"/>
    <d v="1959-10-06T00:00:00"/>
    <x v="1"/>
    <x v="0"/>
    <n v="54875"/>
    <n v="27480"/>
    <n v="90"/>
    <n v="68"/>
    <s v="non minority"/>
    <n v="27395"/>
    <x v="0"/>
  </r>
  <r>
    <n v="240"/>
    <x v="1"/>
    <d v="1961-06-15T00:00:00"/>
    <x v="1"/>
    <x v="0"/>
    <n v="54375"/>
    <n v="18750"/>
    <n v="81"/>
    <n v="81"/>
    <s v="non minority"/>
    <n v="35625"/>
    <x v="0"/>
  </r>
  <r>
    <n v="72"/>
    <x v="1"/>
    <d v="1964-01-07T00:00:00"/>
    <x v="1"/>
    <x v="1"/>
    <n v="54000"/>
    <n v="18000"/>
    <n v="93"/>
    <n v="11"/>
    <s v="non minority"/>
    <n v="36000"/>
    <x v="0"/>
  </r>
  <r>
    <n v="64"/>
    <x v="0"/>
    <d v="1963-09-28T00:00:00"/>
    <x v="1"/>
    <x v="0"/>
    <n v="53125"/>
    <n v="21000"/>
    <n v="93"/>
    <n v="48"/>
    <s v="non minority"/>
    <n v="32125"/>
    <x v="0"/>
  </r>
  <r>
    <n v="161"/>
    <x v="0"/>
    <d v="1963-02-11T00:00:00"/>
    <x v="1"/>
    <x v="1"/>
    <n v="52650"/>
    <n v="19500"/>
    <n v="86"/>
    <n v="20"/>
    <s v="non minority"/>
    <n v="33150"/>
    <x v="0"/>
  </r>
  <r>
    <n v="256"/>
    <x v="0"/>
    <d v="1948-01-03T00:00:00"/>
    <x v="0"/>
    <x v="0"/>
    <n v="52125"/>
    <n v="27480"/>
    <n v="80"/>
    <n v="221"/>
    <s v="non minority"/>
    <n v="24645"/>
    <x v="0"/>
  </r>
  <r>
    <n v="290"/>
    <x v="0"/>
    <d v="1954-04-05T00:00:00"/>
    <x v="2"/>
    <x v="0"/>
    <n v="51450"/>
    <n v="36240"/>
    <n v="78"/>
    <n v="149"/>
    <s v="non minority"/>
    <n v="15210"/>
    <x v="0"/>
  </r>
  <r>
    <n v="199"/>
    <x v="0"/>
    <d v="1958-02-02T00:00:00"/>
    <x v="1"/>
    <x v="0"/>
    <n v="51250"/>
    <n v="27480"/>
    <n v="83"/>
    <n v="69"/>
    <s v="non minority"/>
    <n v="23770"/>
    <x v="0"/>
  </r>
  <r>
    <n v="80"/>
    <x v="1"/>
    <d v="1961-05-25T00:00:00"/>
    <x v="1"/>
    <x v="1"/>
    <n v="51000"/>
    <n v="18000"/>
    <n v="93"/>
    <n v="22"/>
    <s v="non minority"/>
    <n v="33000"/>
    <x v="0"/>
  </r>
  <r>
    <n v="234"/>
    <x v="0"/>
    <d v="1960-11-12T00:00:00"/>
    <x v="4"/>
    <x v="1"/>
    <n v="50550"/>
    <n v="19500"/>
    <n v="81"/>
    <n v="44"/>
    <s v="non minority"/>
    <n v="31050"/>
    <x v="1"/>
  </r>
  <r>
    <n v="307"/>
    <x v="0"/>
    <d v="1945-07-24T00:00:00"/>
    <x v="1"/>
    <x v="0"/>
    <n v="50000"/>
    <n v="32490"/>
    <n v="77"/>
    <n v="264"/>
    <s v="non minority"/>
    <n v="17510"/>
    <x v="0"/>
  </r>
  <r>
    <n v="447"/>
    <x v="0"/>
    <d v="1961-07-02T00:00:00"/>
    <x v="4"/>
    <x v="1"/>
    <n v="49000"/>
    <n v="20550"/>
    <n v="66"/>
    <n v="86"/>
    <s v="minority"/>
    <n v="28450"/>
    <x v="1"/>
  </r>
  <r>
    <n v="318"/>
    <x v="0"/>
    <d v="1961-02-19T00:00:00"/>
    <x v="1"/>
    <x v="0"/>
    <n v="48750"/>
    <n v="21990"/>
    <n v="76"/>
    <n v="61"/>
    <s v="non minority"/>
    <n v="26760"/>
    <x v="0"/>
  </r>
  <r>
    <n v="62"/>
    <x v="0"/>
    <d v="1962-07-18T00:00:00"/>
    <x v="1"/>
    <x v="0"/>
    <n v="48000"/>
    <n v="21750"/>
    <n v="93"/>
    <n v="22"/>
    <s v="non minority"/>
    <n v="26250"/>
    <x v="0"/>
  </r>
  <r>
    <n v="464"/>
    <x v="0"/>
    <d v="1962-03-20T00:00:00"/>
    <x v="0"/>
    <x v="0"/>
    <n v="47550"/>
    <n v="33000"/>
    <n v="64"/>
    <n v="27"/>
    <s v="non minority"/>
    <n v="14550"/>
    <x v="0"/>
  </r>
  <r>
    <n v="336"/>
    <x v="0"/>
    <d v="1964-01-10T00:00:00"/>
    <x v="1"/>
    <x v="0"/>
    <n v="47250"/>
    <n v="21240"/>
    <n v="74"/>
    <n v="45"/>
    <s v="non minority"/>
    <n v="26010"/>
    <x v="0"/>
  </r>
  <r>
    <n v="168"/>
    <x v="1"/>
    <d v="1962-04-23T00:00:00"/>
    <x v="1"/>
    <x v="0"/>
    <n v="46875"/>
    <n v="17250"/>
    <n v="86"/>
    <n v="19"/>
    <s v="non minority"/>
    <n v="29625"/>
    <x v="0"/>
  </r>
  <r>
    <n v="17"/>
    <x v="0"/>
    <d v="1962-07-18T00:00:00"/>
    <x v="4"/>
    <x v="1"/>
    <n v="46000"/>
    <n v="14250"/>
    <n v="97"/>
    <n v="48"/>
    <s v="non minority"/>
    <n v="31750"/>
    <x v="1"/>
  </r>
  <r>
    <n v="67"/>
    <x v="0"/>
    <d v="1964-05-28T00:00:00"/>
    <x v="1"/>
    <x v="0"/>
    <n v="46000"/>
    <n v="21240"/>
    <n v="93"/>
    <n v="35"/>
    <s v="non minority"/>
    <n v="24760"/>
    <x v="0"/>
  </r>
  <r>
    <n v="162"/>
    <x v="0"/>
    <d v="1961-05-25T00:00:00"/>
    <x v="1"/>
    <x v="0"/>
    <n v="45625"/>
    <n v="23250"/>
    <n v="86"/>
    <n v="60"/>
    <s v="non minority"/>
    <n v="22375"/>
    <x v="0"/>
  </r>
  <r>
    <n v="68"/>
    <x v="0"/>
    <d v="1963-05-05T00:00:00"/>
    <x v="1"/>
    <x v="0"/>
    <n v="45250"/>
    <n v="21480"/>
    <n v="93"/>
    <n v="36"/>
    <s v="non minority"/>
    <n v="23770"/>
    <x v="0"/>
  </r>
  <r>
    <n v="52"/>
    <x v="0"/>
    <d v="1963-11-12T00:00:00"/>
    <x v="4"/>
    <x v="1"/>
    <n v="45150"/>
    <n v="15000"/>
    <n v="94"/>
    <n v="40"/>
    <s v="non minority"/>
    <n v="30150"/>
    <x v="1"/>
  </r>
  <r>
    <n v="5"/>
    <x v="0"/>
    <d v="1955-02-09T00:00:00"/>
    <x v="4"/>
    <x v="1"/>
    <n v="45000"/>
    <n v="21000"/>
    <n v="98"/>
    <n v="138"/>
    <s v="non minority"/>
    <n v="24000"/>
    <x v="1"/>
  </r>
  <r>
    <n v="310"/>
    <x v="0"/>
    <d v="1964-03-23T00:00:00"/>
    <x v="1"/>
    <x v="1"/>
    <n v="44875"/>
    <n v="21240"/>
    <n v="77"/>
    <n v="22"/>
    <s v="non minority"/>
    <n v="23635"/>
    <x v="0"/>
  </r>
  <r>
    <n v="146"/>
    <x v="0"/>
    <d v="1951-01-02T00:00:00"/>
    <x v="2"/>
    <x v="1"/>
    <n v="43950"/>
    <n v="23250"/>
    <n v="88"/>
    <n v="182"/>
    <s v="minority"/>
    <n v="20700"/>
    <x v="0"/>
  </r>
  <r>
    <n v="455"/>
    <x v="0"/>
    <d v="1964-01-17T00:00:00"/>
    <x v="1"/>
    <x v="0"/>
    <n v="43650"/>
    <n v="19500"/>
    <n v="65"/>
    <n v="19"/>
    <s v="non minority"/>
    <n v="24150"/>
    <x v="0"/>
  </r>
  <r>
    <n v="413"/>
    <x v="1"/>
    <d v="1966-03-13T00:00:00"/>
    <x v="1"/>
    <x v="0"/>
    <n v="43500"/>
    <n v="19500"/>
    <n v="68"/>
    <n v="11"/>
    <s v="non minority"/>
    <n v="24000"/>
    <x v="0"/>
  </r>
  <r>
    <n v="319"/>
    <x v="0"/>
    <d v="1966-03-02T00:00:00"/>
    <x v="4"/>
    <x v="1"/>
    <n v="43410"/>
    <n v="15750"/>
    <n v="76"/>
    <n v="12"/>
    <s v="non minority"/>
    <n v="27660"/>
    <x v="1"/>
  </r>
  <r>
    <n v="277"/>
    <x v="1"/>
    <d v="1965-05-20T00:00:00"/>
    <x v="1"/>
    <x v="0"/>
    <n v="43000"/>
    <n v="17490"/>
    <n v="79"/>
    <n v="20"/>
    <s v="non minority"/>
    <n v="25510"/>
    <x v="0"/>
  </r>
  <r>
    <n v="151"/>
    <x v="0"/>
    <d v="1954-08-16T00:00:00"/>
    <x v="1"/>
    <x v="0"/>
    <n v="42300"/>
    <n v="26250"/>
    <n v="87"/>
    <n v="126"/>
    <s v="non minority"/>
    <n v="16050"/>
    <x v="0"/>
  </r>
  <r>
    <n v="19"/>
    <x v="0"/>
    <d v="1962-08-19T00:00:00"/>
    <x v="7"/>
    <x v="1"/>
    <n v="42300"/>
    <n v="14250"/>
    <n v="97"/>
    <n v="103"/>
    <s v="non minority"/>
    <n v="28050"/>
    <x v="2"/>
  </r>
  <r>
    <n v="33"/>
    <x v="0"/>
    <d v="1961-03-18T00:00:00"/>
    <x v="4"/>
    <x v="1"/>
    <n v="42000"/>
    <n v="15000"/>
    <n v="96"/>
    <n v="68"/>
    <s v="non minority"/>
    <n v="27000"/>
    <x v="1"/>
  </r>
  <r>
    <n v="134"/>
    <x v="1"/>
    <d v="1941-11-10T00:00:00"/>
    <x v="1"/>
    <x v="0"/>
    <n v="41550"/>
    <n v="24990"/>
    <n v="89"/>
    <n v="285"/>
    <s v="non minority"/>
    <n v="16560"/>
    <x v="0"/>
  </r>
  <r>
    <n v="70"/>
    <x v="0"/>
    <d v="1962-02-08T00:00:00"/>
    <x v="4"/>
    <x v="1"/>
    <n v="41100"/>
    <n v="20250"/>
    <n v="93"/>
    <n v="27"/>
    <s v="non minority"/>
    <n v="20850"/>
    <x v="1"/>
  </r>
  <r>
    <n v="16"/>
    <x v="0"/>
    <d v="1964-11-17T00:00:00"/>
    <x v="7"/>
    <x v="1"/>
    <n v="40800"/>
    <n v="15000"/>
    <n v="97"/>
    <n v="24"/>
    <s v="non minority"/>
    <n v="25800"/>
    <x v="2"/>
  </r>
  <r>
    <n v="242"/>
    <x v="1"/>
    <d v="1967-11-03T00:00:00"/>
    <x v="7"/>
    <x v="1"/>
    <n v="40800"/>
    <n v="18000"/>
    <n v="81"/>
    <n v="4"/>
    <s v="non minority"/>
    <n v="22800"/>
    <x v="2"/>
  </r>
  <r>
    <n v="435"/>
    <x v="0"/>
    <d v="1964-05-24T00:00:00"/>
    <x v="4"/>
    <x v="1"/>
    <n v="40350"/>
    <n v="16500"/>
    <n v="66"/>
    <n v="80"/>
    <s v="non minority"/>
    <n v="23850"/>
    <x v="1"/>
  </r>
  <r>
    <n v="287"/>
    <x v="0"/>
    <d v="1965-01-18T00:00:00"/>
    <x v="1"/>
    <x v="1"/>
    <n v="40350"/>
    <n v="19500"/>
    <n v="78"/>
    <n v="20"/>
    <s v="non minority"/>
    <n v="20850"/>
    <x v="0"/>
  </r>
  <r>
    <n v="97"/>
    <x v="0"/>
    <d v="1953-01-18T00:00:00"/>
    <x v="3"/>
    <x v="1"/>
    <n v="40200"/>
    <n v="19500"/>
    <n v="92"/>
    <n v="168"/>
    <s v="minority"/>
    <n v="20700"/>
    <x v="0"/>
  </r>
  <r>
    <n v="2"/>
    <x v="0"/>
    <d v="1958-05-23T00:00:00"/>
    <x v="1"/>
    <x v="1"/>
    <n v="40200"/>
    <n v="18750"/>
    <n v="98"/>
    <n v="36"/>
    <s v="non minority"/>
    <n v="21450"/>
    <x v="0"/>
  </r>
  <r>
    <n v="231"/>
    <x v="0"/>
    <d v="1965-01-09T00:00:00"/>
    <x v="1"/>
    <x v="0"/>
    <n v="40200"/>
    <n v="21000"/>
    <n v="81"/>
    <n v="3"/>
    <s v="non minority"/>
    <n v="19200"/>
    <x v="0"/>
  </r>
  <r>
    <n v="269"/>
    <x v="0"/>
    <d v="1966-03-17T00:00:00"/>
    <x v="4"/>
    <x v="1"/>
    <n v="40200"/>
    <n v="17250"/>
    <n v="79"/>
    <n v="38"/>
    <s v="non minority"/>
    <n v="22950"/>
    <x v="1"/>
  </r>
  <r>
    <n v="286"/>
    <x v="0"/>
    <d v="1958-03-07T00:00:00"/>
    <x v="4"/>
    <x v="0"/>
    <n v="40050"/>
    <n v="25500"/>
    <n v="78"/>
    <n v="133"/>
    <s v="non minority"/>
    <n v="14550"/>
    <x v="1"/>
  </r>
  <r>
    <n v="102"/>
    <x v="0"/>
    <d v="1963-03-28T00:00:00"/>
    <x v="8"/>
    <x v="1"/>
    <n v="39900"/>
    <n v="15750"/>
    <n v="91"/>
    <n v="59"/>
    <s v="non minority"/>
    <n v="24150"/>
    <x v="2"/>
  </r>
  <r>
    <n v="202"/>
    <x v="0"/>
    <d v="1963-03-17T00:00:00"/>
    <x v="4"/>
    <x v="1"/>
    <n v="39600"/>
    <n v="16500"/>
    <n v="83"/>
    <n v="47"/>
    <s v="non minority"/>
    <n v="23100"/>
    <x v="1"/>
  </r>
  <r>
    <n v="183"/>
    <x v="0"/>
    <d v="1960-03-01T00:00:00"/>
    <x v="4"/>
    <x v="1"/>
    <n v="39300"/>
    <n v="15750"/>
    <n v="84"/>
    <n v="72"/>
    <s v="non minority"/>
    <n v="23550"/>
    <x v="1"/>
  </r>
  <r>
    <n v="472"/>
    <x v="0"/>
    <d v="1966-02-21T00:00:00"/>
    <x v="4"/>
    <x v="1"/>
    <n v="39150"/>
    <n v="15750"/>
    <n v="63"/>
    <n v="46"/>
    <s v="non minority"/>
    <n v="23400"/>
    <x v="1"/>
  </r>
  <r>
    <n v="21"/>
    <x v="1"/>
    <d v="1963-02-19T00:00:00"/>
    <x v="1"/>
    <x v="1"/>
    <n v="38850"/>
    <n v="15000"/>
    <n v="97"/>
    <n v="17"/>
    <s v="non minority"/>
    <n v="23850"/>
    <x v="0"/>
  </r>
  <r>
    <n v="184"/>
    <x v="0"/>
    <d v="1964-11-05T00:00:00"/>
    <x v="4"/>
    <x v="1"/>
    <n v="38850"/>
    <n v="15000"/>
    <n v="84"/>
    <n v="53"/>
    <s v="non minority"/>
    <n v="23850"/>
    <x v="1"/>
  </r>
  <r>
    <n v="288"/>
    <x v="0"/>
    <d v="1955-01-22T00:00:00"/>
    <x v="4"/>
    <x v="0"/>
    <n v="38700"/>
    <n v="23730"/>
    <n v="78"/>
    <n v="176"/>
    <s v="non minority"/>
    <n v="14970"/>
    <x v="1"/>
  </r>
  <r>
    <n v="124"/>
    <x v="1"/>
    <d v="1963-05-29T00:00:00"/>
    <x v="1"/>
    <x v="1"/>
    <n v="38550"/>
    <n v="16500"/>
    <n v="90"/>
    <n v="0"/>
    <s v="non minority"/>
    <n v="22050"/>
    <x v="0"/>
  </r>
  <r>
    <n v="212"/>
    <x v="0"/>
    <d v="1965-05-14T00:00:00"/>
    <x v="4"/>
    <x v="1"/>
    <n v="38400"/>
    <n v="16500"/>
    <n v="83"/>
    <n v="64"/>
    <s v="minority"/>
    <n v="21900"/>
    <x v="1"/>
  </r>
  <r>
    <n v="114"/>
    <x v="0"/>
    <d v="1961-08-25T00:00:00"/>
    <x v="8"/>
    <x v="1"/>
    <n v="37800"/>
    <n v="16500"/>
    <n v="90"/>
    <n v="60"/>
    <s v="non minority"/>
    <n v="21300"/>
    <x v="2"/>
  </r>
  <r>
    <n v="120"/>
    <x v="1"/>
    <d v="1964-11-12T00:00:00"/>
    <x v="1"/>
    <x v="0"/>
    <n v="37800"/>
    <n v="15750"/>
    <n v="90"/>
    <n v="7"/>
    <s v="non minority"/>
    <n v="22050"/>
    <x v="0"/>
  </r>
  <r>
    <n v="417"/>
    <x v="0"/>
    <d v="1967-07-22T00:00:00"/>
    <x v="4"/>
    <x v="1"/>
    <n v="37800"/>
    <n v="15000"/>
    <n v="67"/>
    <n v="36"/>
    <s v="non minority"/>
    <n v="22800"/>
    <x v="1"/>
  </r>
  <r>
    <n v="350"/>
    <x v="1"/>
    <d v="1939-04-21T00:00:00"/>
    <x v="7"/>
    <x v="1"/>
    <n v="37650"/>
    <n v="15750"/>
    <n v="73"/>
    <n v="132"/>
    <s v="non minority"/>
    <n v="21900"/>
    <x v="2"/>
  </r>
  <r>
    <n v="186"/>
    <x v="0"/>
    <d v="1964-07-06T00:00:00"/>
    <x v="4"/>
    <x v="1"/>
    <n v="37500"/>
    <n v="20400"/>
    <n v="84"/>
    <n v="33"/>
    <s v="non minority"/>
    <n v="17100"/>
    <x v="1"/>
  </r>
  <r>
    <n v="333"/>
    <x v="1"/>
    <d v="1965-01-26T00:00:00"/>
    <x v="4"/>
    <x v="1"/>
    <n v="37050"/>
    <n v="18000"/>
    <n v="75"/>
    <n v="5"/>
    <s v="non minority"/>
    <n v="19050"/>
    <x v="1"/>
  </r>
  <r>
    <n v="370"/>
    <x v="1"/>
    <d v="1963-01-20T00:00:00"/>
    <x v="1"/>
    <x v="1"/>
    <n v="36600"/>
    <n v="18000"/>
    <n v="71"/>
    <n v="12"/>
    <s v="non minority"/>
    <n v="18600"/>
    <x v="0"/>
  </r>
  <r>
    <n v="31"/>
    <x v="0"/>
    <d v="1964-02-24T00:00:00"/>
    <x v="7"/>
    <x v="1"/>
    <n v="36150"/>
    <n v="14250"/>
    <n v="96"/>
    <n v="83"/>
    <s v="non minority"/>
    <n v="21900"/>
    <x v="2"/>
  </r>
  <r>
    <n v="189"/>
    <x v="1"/>
    <d v="1950-03-28T00:00:00"/>
    <x v="7"/>
    <x v="1"/>
    <n v="36000"/>
    <n v="19980"/>
    <n v="84"/>
    <n v="240"/>
    <s v="non minority"/>
    <n v="16020"/>
    <x v="2"/>
  </r>
  <r>
    <n v="7"/>
    <x v="0"/>
    <d v="1956-04-26T00:00:00"/>
    <x v="4"/>
    <x v="1"/>
    <n v="36000"/>
    <n v="18750"/>
    <n v="98"/>
    <n v="114"/>
    <s v="non minority"/>
    <n v="17250"/>
    <x v="1"/>
  </r>
  <r>
    <n v="39"/>
    <x v="0"/>
    <d v="1960-06-22T00:00:00"/>
    <x v="1"/>
    <x v="1"/>
    <n v="36000"/>
    <n v="15000"/>
    <n v="96"/>
    <n v="46"/>
    <s v="minority"/>
    <n v="21000"/>
    <x v="0"/>
  </r>
  <r>
    <n v="409"/>
    <x v="0"/>
    <d v="1962-11-21T00:00:00"/>
    <x v="0"/>
    <x v="1"/>
    <n v="36000"/>
    <n v="19500"/>
    <n v="68"/>
    <n v="21"/>
    <s v="non minority"/>
    <n v="16500"/>
    <x v="0"/>
  </r>
  <r>
    <n v="363"/>
    <x v="0"/>
    <d v="1954-06-03T00:00:00"/>
    <x v="1"/>
    <x v="1"/>
    <n v="35700"/>
    <n v="18000"/>
    <n v="72"/>
    <n v="138"/>
    <s v="minority"/>
    <n v="17700"/>
    <x v="0"/>
  </r>
  <r>
    <n v="176"/>
    <x v="1"/>
    <d v="1962-10-05T00:00:00"/>
    <x v="1"/>
    <x v="1"/>
    <n v="35700"/>
    <n v="17250"/>
    <n v="85"/>
    <n v="19"/>
    <s v="non minority"/>
    <n v="18450"/>
    <x v="0"/>
  </r>
  <r>
    <n v="344"/>
    <x v="0"/>
    <d v="1963-10-13T00:00:00"/>
    <x v="7"/>
    <x v="1"/>
    <n v="35700"/>
    <n v="16500"/>
    <n v="73"/>
    <n v="72"/>
    <s v="non minority"/>
    <n v="19200"/>
    <x v="2"/>
  </r>
  <r>
    <n v="51"/>
    <x v="0"/>
    <d v="1962-07-08T00:00:00"/>
    <x v="7"/>
    <x v="1"/>
    <n v="35550"/>
    <n v="15000"/>
    <n v="94"/>
    <n v="48"/>
    <s v="non minority"/>
    <n v="20550"/>
    <x v="2"/>
  </r>
  <r>
    <n v="141"/>
    <x v="1"/>
    <d v="1966-06-14T00:00:00"/>
    <x v="4"/>
    <x v="1"/>
    <n v="35550"/>
    <n v="13350"/>
    <n v="88"/>
    <n v="32"/>
    <s v="non minority"/>
    <n v="22200"/>
    <x v="1"/>
  </r>
  <r>
    <n v="291"/>
    <x v="0"/>
    <d v="1934-09-23T00:00:00"/>
    <x v="7"/>
    <x v="2"/>
    <n v="35250"/>
    <n v="15750"/>
    <n v="78"/>
    <n v="387"/>
    <s v="non minority"/>
    <n v="19500"/>
    <x v="2"/>
  </r>
  <r>
    <n v="303"/>
    <x v="0"/>
    <d v="1938-02-10T00:00:00"/>
    <x v="7"/>
    <x v="2"/>
    <n v="35250"/>
    <n v="15750"/>
    <n v="78"/>
    <n v="281"/>
    <s v="minority"/>
    <n v="19500"/>
    <x v="2"/>
  </r>
  <r>
    <n v="155"/>
    <x v="0"/>
    <d v="1963-03-06T00:00:00"/>
    <x v="4"/>
    <x v="1"/>
    <n v="35250"/>
    <n v="15000"/>
    <n v="87"/>
    <n v="54"/>
    <s v="minority"/>
    <n v="20250"/>
    <x v="1"/>
  </r>
  <r>
    <n v="416"/>
    <x v="0"/>
    <d v="1965-01-16T00:00:00"/>
    <x v="4"/>
    <x v="1"/>
    <n v="35250"/>
    <n v="13500"/>
    <n v="67"/>
    <n v="6"/>
    <s v="non minority"/>
    <n v="21750"/>
    <x v="1"/>
  </r>
  <r>
    <n v="14"/>
    <x v="1"/>
    <d v="1949-02-26T00:00:00"/>
    <x v="4"/>
    <x v="1"/>
    <n v="35100"/>
    <n v="16800"/>
    <n v="98"/>
    <n v="137"/>
    <s v="minority"/>
    <n v="18300"/>
    <x v="1"/>
  </r>
  <r>
    <n v="42"/>
    <x v="0"/>
    <d v="1960-09-23T00:00:00"/>
    <x v="4"/>
    <x v="1"/>
    <n v="35100"/>
    <n v="16500"/>
    <n v="95"/>
    <n v="90"/>
    <s v="non minority"/>
    <n v="18600"/>
    <x v="1"/>
  </r>
  <r>
    <n v="434"/>
    <x v="0"/>
    <e v="#NULL!"/>
    <x v="1"/>
    <x v="1"/>
    <n v="34950"/>
    <n v="20250"/>
    <n v="66"/>
    <n v="55"/>
    <s v="non minority"/>
    <n v="14700"/>
    <x v="0"/>
  </r>
  <r>
    <n v="49"/>
    <x v="0"/>
    <d v="1958-09-16T00:00:00"/>
    <x v="4"/>
    <x v="1"/>
    <n v="34800"/>
    <n v="16500"/>
    <n v="94"/>
    <n v="93"/>
    <s v="non minority"/>
    <n v="18300"/>
    <x v="1"/>
  </r>
  <r>
    <n v="79"/>
    <x v="1"/>
    <d v="1962-01-23T00:00:00"/>
    <x v="1"/>
    <x v="1"/>
    <n v="34800"/>
    <n v="14550"/>
    <n v="93"/>
    <n v="8"/>
    <s v="non minority"/>
    <n v="20250"/>
    <x v="0"/>
  </r>
  <r>
    <n v="217"/>
    <x v="0"/>
    <d v="1949-03-15T00:00:00"/>
    <x v="1"/>
    <x v="1"/>
    <n v="34620"/>
    <n v="27750"/>
    <n v="82"/>
    <n v="149"/>
    <s v="non minority"/>
    <n v="6870"/>
    <x v="0"/>
  </r>
  <r>
    <n v="188"/>
    <x v="1"/>
    <d v="1934-02-04T00:00:00"/>
    <x v="7"/>
    <x v="1"/>
    <n v="34500"/>
    <n v="18750"/>
    <n v="84"/>
    <n v="208"/>
    <s v="non minority"/>
    <n v="15750"/>
    <x v="2"/>
  </r>
  <r>
    <n v="281"/>
    <x v="0"/>
    <d v="1945-02-18T00:00:00"/>
    <x v="9"/>
    <x v="2"/>
    <n v="34500"/>
    <n v="15750"/>
    <n v="79"/>
    <n v="246"/>
    <s v="minority"/>
    <n v="18750"/>
    <x v="2"/>
  </r>
  <r>
    <n v="308"/>
    <x v="0"/>
    <d v="1963-02-01T00:00:00"/>
    <x v="4"/>
    <x v="1"/>
    <n v="34500"/>
    <n v="18000"/>
    <n v="77"/>
    <n v="63"/>
    <s v="non minority"/>
    <n v="16500"/>
    <x v="1"/>
  </r>
  <r>
    <n v="266"/>
    <x v="1"/>
    <d v="1963-10-07T00:00:00"/>
    <x v="1"/>
    <x v="1"/>
    <n v="34500"/>
    <n v="17250"/>
    <n v="80"/>
    <n v="3"/>
    <s v="non minority"/>
    <n v="17250"/>
    <x v="0"/>
  </r>
  <r>
    <n v="315"/>
    <x v="1"/>
    <d v="1969-09-19T00:00:00"/>
    <x v="7"/>
    <x v="1"/>
    <n v="34500"/>
    <n v="12150"/>
    <n v="77"/>
    <n v="4"/>
    <s v="non minority"/>
    <n v="22350"/>
    <x v="2"/>
  </r>
  <r>
    <n v="462"/>
    <x v="1"/>
    <d v="1963-10-18T00:00:00"/>
    <x v="1"/>
    <x v="0"/>
    <n v="34410"/>
    <n v="19500"/>
    <n v="65"/>
    <n v="79"/>
    <s v="non minority"/>
    <n v="14910"/>
    <x v="0"/>
  </r>
  <r>
    <n v="74"/>
    <x v="1"/>
    <d v="1933-04-28T00:00:00"/>
    <x v="4"/>
    <x v="1"/>
    <n v="33900"/>
    <n v="19500"/>
    <n v="93"/>
    <n v="192"/>
    <s v="non minority"/>
    <n v="14400"/>
    <x v="1"/>
  </r>
  <r>
    <n v="421"/>
    <x v="0"/>
    <d v="1961-11-01T00:00:00"/>
    <x v="4"/>
    <x v="1"/>
    <n v="33900"/>
    <n v="15750"/>
    <n v="67"/>
    <n v="96"/>
    <s v="non minority"/>
    <n v="18150"/>
    <x v="1"/>
  </r>
  <r>
    <n v="465"/>
    <x v="0"/>
    <d v="1962-07-20T00:00:00"/>
    <x v="7"/>
    <x v="1"/>
    <n v="33900"/>
    <n v="16500"/>
    <n v="64"/>
    <n v="106"/>
    <s v="non minority"/>
    <n v="17400"/>
    <x v="2"/>
  </r>
  <r>
    <n v="275"/>
    <x v="0"/>
    <d v="1963-01-14T00:00:00"/>
    <x v="7"/>
    <x v="1"/>
    <n v="33900"/>
    <n v="16500"/>
    <n v="79"/>
    <n v="94"/>
    <s v="non minority"/>
    <n v="17400"/>
    <x v="2"/>
  </r>
  <r>
    <n v="57"/>
    <x v="0"/>
    <d v="1963-04-15T00:00:00"/>
    <x v="4"/>
    <x v="1"/>
    <n v="33900"/>
    <n v="15750"/>
    <n v="94"/>
    <n v="78"/>
    <s v="non minority"/>
    <n v="18150"/>
    <x v="1"/>
  </r>
  <r>
    <n v="227"/>
    <x v="1"/>
    <d v="1965-07-17T00:00:00"/>
    <x v="7"/>
    <x v="1"/>
    <n v="33900"/>
    <n v="12000"/>
    <n v="82"/>
    <n v="11"/>
    <s v="non minority"/>
    <n v="21900"/>
    <x v="2"/>
  </r>
  <r>
    <n v="206"/>
    <x v="0"/>
    <d v="1943-05-22T00:00:00"/>
    <x v="7"/>
    <x v="2"/>
    <n v="33750"/>
    <n v="15000"/>
    <n v="83"/>
    <n v="284"/>
    <s v="non minority"/>
    <n v="18750"/>
    <x v="2"/>
  </r>
  <r>
    <n v="433"/>
    <x v="0"/>
    <d v="1966-11-15T00:00:00"/>
    <x v="7"/>
    <x v="1"/>
    <n v="33540"/>
    <n v="15750"/>
    <n v="66"/>
    <n v="47"/>
    <s v="non minority"/>
    <n v="17790"/>
    <x v="2"/>
  </r>
  <r>
    <n v="115"/>
    <x v="0"/>
    <d v="1961-05-12T00:00:00"/>
    <x v="4"/>
    <x v="1"/>
    <n v="33450"/>
    <n v="14100"/>
    <n v="90"/>
    <n v="85"/>
    <s v="non minority"/>
    <n v="19350"/>
    <x v="1"/>
  </r>
  <r>
    <n v="123"/>
    <x v="1"/>
    <d v="1949-04-24T00:00:00"/>
    <x v="7"/>
    <x v="1"/>
    <n v="33300"/>
    <n v="15000"/>
    <n v="90"/>
    <n v="3"/>
    <s v="non minority"/>
    <n v="18300"/>
    <x v="2"/>
  </r>
  <r>
    <n v="426"/>
    <x v="0"/>
    <d v="1952-10-27T00:00:00"/>
    <x v="1"/>
    <x v="1"/>
    <n v="33300"/>
    <n v="17490"/>
    <n v="67"/>
    <n v="120"/>
    <s v="minority"/>
    <n v="15810"/>
    <x v="0"/>
  </r>
  <r>
    <n v="165"/>
    <x v="1"/>
    <d v="1966-04-29T00:00:00"/>
    <x v="4"/>
    <x v="1"/>
    <n v="33300"/>
    <n v="13500"/>
    <n v="86"/>
    <n v="24"/>
    <s v="non minority"/>
    <n v="19800"/>
    <x v="1"/>
  </r>
  <r>
    <n v="204"/>
    <x v="0"/>
    <d v="1960-10-21T00:00:00"/>
    <x v="4"/>
    <x v="1"/>
    <n v="33150"/>
    <n v="16500"/>
    <n v="83"/>
    <n v="69"/>
    <s v="non minority"/>
    <n v="16650"/>
    <x v="1"/>
  </r>
  <r>
    <n v="332"/>
    <x v="1"/>
    <d v="1964-05-10T00:00:00"/>
    <x v="1"/>
    <x v="1"/>
    <n v="33000"/>
    <n v="18000"/>
    <n v="75"/>
    <n v="26"/>
    <s v="non minority"/>
    <n v="15000"/>
    <x v="0"/>
  </r>
  <r>
    <n v="467"/>
    <x v="1"/>
    <d v="1967-08-18T00:00:00"/>
    <x v="1"/>
    <x v="1"/>
    <n v="32850"/>
    <n v="19500"/>
    <n v="64"/>
    <n v="20"/>
    <s v="non minority"/>
    <n v="13350"/>
    <x v="0"/>
  </r>
  <r>
    <n v="28"/>
    <x v="0"/>
    <d v="1963-04-11T00:00:00"/>
    <x v="4"/>
    <x v="1"/>
    <n v="32550"/>
    <n v="14250"/>
    <n v="96"/>
    <n v="43"/>
    <s v="non minority"/>
    <n v="18300"/>
    <x v="1"/>
  </r>
  <r>
    <n v="299"/>
    <x v="1"/>
    <d v="1965-05-11T00:00:00"/>
    <x v="4"/>
    <x v="1"/>
    <n v="32550"/>
    <n v="18000"/>
    <n v="78"/>
    <n v="6"/>
    <s v="non minority"/>
    <n v="14550"/>
    <x v="1"/>
  </r>
  <r>
    <n v="122"/>
    <x v="1"/>
    <d v="1965-09-26T00:00:00"/>
    <x v="4"/>
    <x v="1"/>
    <n v="32550"/>
    <n v="13500"/>
    <n v="90"/>
    <n v="22"/>
    <s v="non minority"/>
    <n v="19050"/>
    <x v="1"/>
  </r>
  <r>
    <n v="438"/>
    <x v="0"/>
    <d v="1964-10-11T00:00:00"/>
    <x v="4"/>
    <x v="1"/>
    <n v="32400"/>
    <n v="15000"/>
    <n v="66"/>
    <n v="64"/>
    <s v="non minority"/>
    <n v="17400"/>
    <x v="1"/>
  </r>
  <r>
    <n v="6"/>
    <x v="0"/>
    <d v="1958-08-22T00:00:00"/>
    <x v="4"/>
    <x v="1"/>
    <n v="32100"/>
    <n v="13500"/>
    <n v="98"/>
    <n v="67"/>
    <s v="non minority"/>
    <n v="18600"/>
    <x v="1"/>
  </r>
  <r>
    <n v="335"/>
    <x v="0"/>
    <d v="1930-02-26T00:00:00"/>
    <x v="9"/>
    <x v="2"/>
    <n v="31950"/>
    <n v="15750"/>
    <n v="74"/>
    <n v="408"/>
    <s v="non minority"/>
    <n v="16200"/>
    <x v="2"/>
  </r>
  <r>
    <n v="174"/>
    <x v="0"/>
    <d v="1935-01-07T00:00:00"/>
    <x v="9"/>
    <x v="2"/>
    <n v="31950"/>
    <n v="15000"/>
    <n v="85"/>
    <n v="438"/>
    <s v="non minority"/>
    <n v="16950"/>
    <x v="2"/>
  </r>
  <r>
    <n v="415"/>
    <x v="0"/>
    <d v="1963-05-02T00:00:00"/>
    <x v="4"/>
    <x v="1"/>
    <n v="31950"/>
    <n v="15750"/>
    <n v="68"/>
    <n v="70"/>
    <s v="minority"/>
    <n v="16200"/>
    <x v="1"/>
  </r>
  <r>
    <n v="428"/>
    <x v="0"/>
    <d v="1964-02-28T00:00:00"/>
    <x v="4"/>
    <x v="1"/>
    <n v="31950"/>
    <n v="15750"/>
    <n v="67"/>
    <n v="58"/>
    <s v="minority"/>
    <n v="16200"/>
    <x v="1"/>
  </r>
  <r>
    <n v="86"/>
    <x v="0"/>
    <d v="1961-08-25T00:00:00"/>
    <x v="4"/>
    <x v="1"/>
    <n v="31650"/>
    <n v="15750"/>
    <n v="92"/>
    <n v="64"/>
    <s v="non minority"/>
    <n v="15900"/>
    <x v="1"/>
  </r>
  <r>
    <n v="118"/>
    <x v="1"/>
    <d v="1964-03-04T00:00:00"/>
    <x v="7"/>
    <x v="1"/>
    <n v="31650"/>
    <n v="14250"/>
    <n v="90"/>
    <n v="48"/>
    <s v="non minority"/>
    <n v="17400"/>
    <x v="2"/>
  </r>
  <r>
    <n v="105"/>
    <x v="0"/>
    <d v="1966-03-07T00:00:00"/>
    <x v="4"/>
    <x v="1"/>
    <n v="31650"/>
    <n v="13500"/>
    <n v="91"/>
    <n v="18"/>
    <s v="non minority"/>
    <n v="18150"/>
    <x v="1"/>
  </r>
  <r>
    <n v="457"/>
    <x v="0"/>
    <d v="1968-05-27T00:00:00"/>
    <x v="4"/>
    <x v="1"/>
    <n v="31650"/>
    <n v="14250"/>
    <n v="65"/>
    <n v="10"/>
    <s v="non minority"/>
    <n v="17400"/>
    <x v="1"/>
  </r>
  <r>
    <n v="117"/>
    <x v="1"/>
    <d v="1932-01-14T00:00:00"/>
    <x v="7"/>
    <x v="1"/>
    <n v="31500"/>
    <n v="18750"/>
    <n v="90"/>
    <n v="205"/>
    <s v="non minority"/>
    <n v="12750"/>
    <x v="2"/>
  </r>
  <r>
    <n v="131"/>
    <x v="0"/>
    <d v="1962-02-08T00:00:00"/>
    <x v="4"/>
    <x v="1"/>
    <n v="31500"/>
    <n v="15750"/>
    <n v="89"/>
    <n v="22"/>
    <s v="non minority"/>
    <n v="15750"/>
    <x v="1"/>
  </r>
  <r>
    <n v="301"/>
    <x v="0"/>
    <d v="1968-08-04T00:00:00"/>
    <x v="7"/>
    <x v="1"/>
    <n v="31500"/>
    <n v="13500"/>
    <n v="78"/>
    <n v="7"/>
    <s v="minority"/>
    <n v="18000"/>
    <x v="2"/>
  </r>
  <r>
    <n v="38"/>
    <x v="0"/>
    <d v="1962-04-27T00:00:00"/>
    <x v="4"/>
    <x v="1"/>
    <n v="31350"/>
    <n v="15000"/>
    <n v="96"/>
    <n v="49"/>
    <s v="minority"/>
    <n v="16350"/>
    <x v="1"/>
  </r>
  <r>
    <n v="36"/>
    <x v="1"/>
    <d v="1963-08-07T00:00:00"/>
    <x v="9"/>
    <x v="1"/>
    <n v="31350"/>
    <n v="11250"/>
    <n v="96"/>
    <n v="52"/>
    <s v="non minority"/>
    <n v="20100"/>
    <x v="2"/>
  </r>
  <r>
    <n v="424"/>
    <x v="1"/>
    <d v="1966-07-06T00:00:00"/>
    <x v="4"/>
    <x v="1"/>
    <n v="31350"/>
    <n v="11100"/>
    <n v="67"/>
    <n v="47"/>
    <s v="non minority"/>
    <n v="20250"/>
    <x v="1"/>
  </r>
  <r>
    <n v="353"/>
    <x v="0"/>
    <d v="1955-03-10T00:00:00"/>
    <x v="7"/>
    <x v="2"/>
    <n v="31200"/>
    <n v="15750"/>
    <n v="73"/>
    <n v="155"/>
    <s v="minority"/>
    <n v="15450"/>
    <x v="2"/>
  </r>
  <r>
    <n v="30"/>
    <x v="0"/>
    <d v="1961-09-17T00:00:00"/>
    <x v="4"/>
    <x v="1"/>
    <n v="31200"/>
    <n v="14250"/>
    <n v="96"/>
    <n v="54"/>
    <s v="non minority"/>
    <n v="16950"/>
    <x v="1"/>
  </r>
  <r>
    <n v="418"/>
    <x v="0"/>
    <d v="1965-06-05T00:00:00"/>
    <x v="4"/>
    <x v="1"/>
    <n v="31200"/>
    <n v="15750"/>
    <n v="67"/>
    <n v="46"/>
    <s v="non minority"/>
    <n v="15450"/>
    <x v="1"/>
  </r>
  <r>
    <n v="26"/>
    <x v="0"/>
    <d v="1966-11-08T00:00:00"/>
    <x v="4"/>
    <x v="1"/>
    <n v="31050"/>
    <n v="12600"/>
    <n v="96"/>
    <n v="14"/>
    <s v="non minority"/>
    <n v="18450"/>
    <x v="1"/>
  </r>
  <r>
    <n v="138"/>
    <x v="0"/>
    <d v="1947-01-09T00:00:00"/>
    <x v="7"/>
    <x v="1"/>
    <n v="30900"/>
    <n v="15000"/>
    <n v="88"/>
    <n v="252"/>
    <s v="non minority"/>
    <n v="15900"/>
    <x v="2"/>
  </r>
  <r>
    <n v="60"/>
    <x v="0"/>
    <d v="1959-02-16T00:00:00"/>
    <x v="7"/>
    <x v="1"/>
    <n v="30900"/>
    <n v="15000"/>
    <n v="94"/>
    <n v="102"/>
    <s v="minority"/>
    <n v="15900"/>
    <x v="2"/>
  </r>
  <r>
    <n v="163"/>
    <x v="0"/>
    <d v="1965-11-10T00:00:00"/>
    <x v="4"/>
    <x v="1"/>
    <n v="30900"/>
    <n v="15000"/>
    <n v="86"/>
    <n v="25"/>
    <s v="non minority"/>
    <n v="15900"/>
    <x v="1"/>
  </r>
  <r>
    <n v="285"/>
    <x v="0"/>
    <d v="1930-05-28T00:00:00"/>
    <x v="9"/>
    <x v="2"/>
    <n v="30750"/>
    <n v="15750"/>
    <n v="78"/>
    <n v="429"/>
    <s v="non minority"/>
    <n v="15000"/>
    <x v="2"/>
  </r>
  <r>
    <n v="185"/>
    <x v="0"/>
    <d v="1930-08-28T00:00:00"/>
    <x v="9"/>
    <x v="2"/>
    <n v="30750"/>
    <n v="15000"/>
    <n v="84"/>
    <n v="380"/>
    <s v="non minority"/>
    <n v="15750"/>
    <x v="2"/>
  </r>
  <r>
    <n v="96"/>
    <x v="0"/>
    <d v="1933-10-02T00:00:00"/>
    <x v="9"/>
    <x v="2"/>
    <n v="30750"/>
    <n v="15000"/>
    <n v="92"/>
    <n v="432"/>
    <s v="minority"/>
    <n v="15750"/>
    <x v="2"/>
  </r>
  <r>
    <n v="45"/>
    <x v="0"/>
    <d v="1938-08-02T00:00:00"/>
    <x v="7"/>
    <x v="2"/>
    <n v="30750"/>
    <n v="13500"/>
    <n v="95"/>
    <n v="307"/>
    <s v="non minority"/>
    <n v="17250"/>
    <x v="2"/>
  </r>
  <r>
    <n v="111"/>
    <x v="0"/>
    <d v="1940-11-27T00:00:00"/>
    <x v="7"/>
    <x v="2"/>
    <n v="30750"/>
    <n v="9000"/>
    <n v="91"/>
    <n v="314"/>
    <s v="minority"/>
    <n v="21750"/>
    <x v="2"/>
  </r>
  <r>
    <n v="305"/>
    <x v="0"/>
    <d v="1941-10-25T00:00:00"/>
    <x v="7"/>
    <x v="2"/>
    <n v="30750"/>
    <n v="15750"/>
    <n v="77"/>
    <n v="317"/>
    <s v="non minority"/>
    <n v="15000"/>
    <x v="2"/>
  </r>
  <r>
    <n v="213"/>
    <x v="0"/>
    <d v="1945-10-20T00:00:00"/>
    <x v="9"/>
    <x v="2"/>
    <n v="30750"/>
    <n v="15000"/>
    <n v="83"/>
    <n v="302"/>
    <s v="minority"/>
    <n v="15750"/>
    <x v="2"/>
  </r>
  <r>
    <n v="48"/>
    <x v="0"/>
    <d v="1947-06-07T00:00:00"/>
    <x v="7"/>
    <x v="2"/>
    <n v="30750"/>
    <n v="14100"/>
    <n v="94"/>
    <n v="240"/>
    <s v="non minority"/>
    <n v="16650"/>
    <x v="2"/>
  </r>
  <r>
    <n v="112"/>
    <x v="0"/>
    <d v="1948-06-21T00:00:00"/>
    <x v="7"/>
    <x v="2"/>
    <n v="30750"/>
    <n v="15000"/>
    <n v="91"/>
    <n v="240"/>
    <s v="minority"/>
    <n v="15750"/>
    <x v="2"/>
  </r>
  <r>
    <n v="127"/>
    <x v="0"/>
    <d v="1950-09-01T00:00:00"/>
    <x v="7"/>
    <x v="2"/>
    <n v="30750"/>
    <n v="15000"/>
    <n v="90"/>
    <n v="209"/>
    <s v="minority"/>
    <n v="15750"/>
    <x v="2"/>
  </r>
  <r>
    <n v="432"/>
    <x v="0"/>
    <d v="1964-03-12T00:00:00"/>
    <x v="7"/>
    <x v="1"/>
    <n v="30750"/>
    <n v="15000"/>
    <n v="66"/>
    <n v="56"/>
    <s v="non minority"/>
    <n v="15750"/>
    <x v="2"/>
  </r>
  <r>
    <n v="306"/>
    <x v="0"/>
    <d v="1966-04-05T00:00:00"/>
    <x v="4"/>
    <x v="1"/>
    <n v="30750"/>
    <n v="16500"/>
    <n v="77"/>
    <n v="41"/>
    <s v="non minority"/>
    <n v="14250"/>
    <x v="1"/>
  </r>
  <r>
    <n v="152"/>
    <x v="0"/>
    <d v="2029-05-03T00:00:00"/>
    <x v="9"/>
    <x v="2"/>
    <n v="30750"/>
    <n v="15000"/>
    <n v="87"/>
    <n v="451"/>
    <s v="non minority"/>
    <n v="15750"/>
    <x v="2"/>
  </r>
  <r>
    <n v="255"/>
    <x v="0"/>
    <d v="1932-08-15T00:00:00"/>
    <x v="7"/>
    <x v="2"/>
    <n v="30600"/>
    <n v="15750"/>
    <n v="80"/>
    <n v="460"/>
    <s v="non minority"/>
    <n v="14850"/>
    <x v="2"/>
  </r>
  <r>
    <n v="210"/>
    <x v="0"/>
    <d v="1949-05-04T00:00:00"/>
    <x v="4"/>
    <x v="1"/>
    <n v="30600"/>
    <n v="16500"/>
    <n v="83"/>
    <n v="216"/>
    <s v="minority"/>
    <n v="14100"/>
    <x v="1"/>
  </r>
  <r>
    <n v="398"/>
    <x v="1"/>
    <d v="1970-11-21T00:00:00"/>
    <x v="7"/>
    <x v="1"/>
    <n v="30600"/>
    <n v="12450"/>
    <n v="69"/>
    <n v="5"/>
    <s v="non minority"/>
    <n v="18150"/>
    <x v="2"/>
  </r>
  <r>
    <n v="109"/>
    <x v="0"/>
    <d v="1963-11-10T00:00:00"/>
    <x v="7"/>
    <x v="1"/>
    <n v="30450"/>
    <n v="15000"/>
    <n v="91"/>
    <n v="49"/>
    <s v="minority"/>
    <n v="15450"/>
    <x v="2"/>
  </r>
  <r>
    <n v="11"/>
    <x v="1"/>
    <d v="1950-02-07T00:00:00"/>
    <x v="1"/>
    <x v="1"/>
    <n v="30300"/>
    <n v="16500"/>
    <n v="98"/>
    <n v="143"/>
    <s v="non minority"/>
    <n v="13800"/>
    <x v="0"/>
  </r>
  <r>
    <n v="414"/>
    <x v="0"/>
    <d v="1961-01-08T00:00:00"/>
    <x v="9"/>
    <x v="2"/>
    <n v="30300"/>
    <n v="15750"/>
    <n v="68"/>
    <n v="155"/>
    <s v="minority"/>
    <n v="14550"/>
    <x v="2"/>
  </r>
  <r>
    <n v="116"/>
    <x v="0"/>
    <d v="1962-06-09T00:00:00"/>
    <x v="4"/>
    <x v="1"/>
    <n v="30300"/>
    <n v="16500"/>
    <n v="90"/>
    <n v="16"/>
    <s v="non minority"/>
    <n v="13800"/>
    <x v="1"/>
  </r>
  <r>
    <n v="407"/>
    <x v="0"/>
    <d v="1965-09-06T00:00:00"/>
    <x v="4"/>
    <x v="1"/>
    <n v="30300"/>
    <n v="15750"/>
    <n v="68"/>
    <n v="55"/>
    <s v="non minority"/>
    <n v="14550"/>
    <x v="1"/>
  </r>
  <r>
    <n v="436"/>
    <x v="0"/>
    <d v="1965-05-27T00:00:00"/>
    <x v="7"/>
    <x v="1"/>
    <n v="30270"/>
    <n v="15750"/>
    <n v="66"/>
    <n v="80"/>
    <s v="non minority"/>
    <n v="14520"/>
    <x v="2"/>
  </r>
  <r>
    <n v="388"/>
    <x v="0"/>
    <d v="1959-01-02T00:00:00"/>
    <x v="8"/>
    <x v="1"/>
    <n v="30150"/>
    <n v="16500"/>
    <n v="69"/>
    <n v="110"/>
    <s v="non minority"/>
    <n v="13650"/>
    <x v="2"/>
  </r>
  <r>
    <n v="216"/>
    <x v="0"/>
    <d v="1964-05-16T00:00:00"/>
    <x v="4"/>
    <x v="1"/>
    <n v="30150"/>
    <n v="15750"/>
    <n v="82"/>
    <n v="72"/>
    <s v="non minority"/>
    <n v="14400"/>
    <x v="1"/>
  </r>
  <r>
    <n v="385"/>
    <x v="0"/>
    <d v="1930-10-01T00:00:00"/>
    <x v="7"/>
    <x v="2"/>
    <n v="30000"/>
    <n v="15750"/>
    <n v="69"/>
    <n v="348"/>
    <s v="non minority"/>
    <n v="14250"/>
    <x v="2"/>
  </r>
  <r>
    <n v="47"/>
    <x v="1"/>
    <d v="1938-04-28T00:00:00"/>
    <x v="7"/>
    <x v="1"/>
    <n v="30000"/>
    <n v="16500"/>
    <n v="95"/>
    <n v="228"/>
    <s v="non minority"/>
    <n v="13500"/>
    <x v="2"/>
  </r>
  <r>
    <n v="273"/>
    <x v="0"/>
    <d v="1939-11-12T00:00:00"/>
    <x v="7"/>
    <x v="2"/>
    <n v="30000"/>
    <n v="15750"/>
    <n v="79"/>
    <n v="308"/>
    <s v="non minority"/>
    <n v="14250"/>
    <x v="2"/>
  </r>
  <r>
    <n v="429"/>
    <x v="0"/>
    <d v="1946-08-13T00:00:00"/>
    <x v="9"/>
    <x v="2"/>
    <n v="30000"/>
    <n v="15750"/>
    <n v="67"/>
    <n v="305"/>
    <s v="minority"/>
    <n v="14250"/>
    <x v="2"/>
  </r>
  <r>
    <n v="98"/>
    <x v="0"/>
    <d v="1956-05-17T00:00:00"/>
    <x v="9"/>
    <x v="2"/>
    <n v="30000"/>
    <n v="15000"/>
    <n v="92"/>
    <n v="144"/>
    <s v="minority"/>
    <n v="15000"/>
    <x v="2"/>
  </r>
  <r>
    <n v="172"/>
    <x v="1"/>
    <d v="1953-06-13T00:00:00"/>
    <x v="4"/>
    <x v="1"/>
    <n v="29850"/>
    <n v="15000"/>
    <n v="86"/>
    <n v="79"/>
    <s v="minority"/>
    <n v="14850"/>
    <x v="1"/>
  </r>
  <r>
    <n v="220"/>
    <x v="0"/>
    <d v="1963-08-17T00:00:00"/>
    <x v="7"/>
    <x v="1"/>
    <n v="29850"/>
    <n v="15750"/>
    <n v="82"/>
    <n v="85"/>
    <s v="non minority"/>
    <n v="14100"/>
    <x v="2"/>
  </r>
  <r>
    <n v="376"/>
    <x v="0"/>
    <d v="1964-10-09T00:00:00"/>
    <x v="4"/>
    <x v="1"/>
    <n v="29850"/>
    <n v="15750"/>
    <n v="70"/>
    <n v="48"/>
    <s v="non minority"/>
    <n v="14100"/>
    <x v="1"/>
  </r>
  <r>
    <n v="314"/>
    <x v="1"/>
    <d v="1966-11-24T00:00:00"/>
    <x v="7"/>
    <x v="1"/>
    <n v="29850"/>
    <n v="13500"/>
    <n v="77"/>
    <n v="38"/>
    <s v="non minority"/>
    <n v="16350"/>
    <x v="2"/>
  </r>
  <r>
    <n v="442"/>
    <x v="1"/>
    <d v="1968-09-18T00:00:00"/>
    <x v="7"/>
    <x v="1"/>
    <n v="29700"/>
    <n v="13500"/>
    <n v="66"/>
    <n v="26"/>
    <s v="non minority"/>
    <n v="16200"/>
    <x v="2"/>
  </r>
  <r>
    <n v="326"/>
    <x v="0"/>
    <d v="1958-07-24T00:00:00"/>
    <x v="9"/>
    <x v="2"/>
    <n v="29550"/>
    <n v="15750"/>
    <n v="76"/>
    <n v="144"/>
    <s v="minority"/>
    <n v="13800"/>
    <x v="2"/>
  </r>
  <r>
    <n v="419"/>
    <x v="0"/>
    <d v="1964-10-20T00:00:00"/>
    <x v="4"/>
    <x v="1"/>
    <n v="29400"/>
    <n v="16500"/>
    <n v="67"/>
    <n v="68"/>
    <s v="non minority"/>
    <n v="12900"/>
    <x v="1"/>
  </r>
  <r>
    <n v="164"/>
    <x v="1"/>
    <d v="1965-08-13T00:00:00"/>
    <x v="4"/>
    <x v="1"/>
    <n v="29400"/>
    <n v="16500"/>
    <n v="86"/>
    <n v="24"/>
    <s v="non minority"/>
    <n v="12900"/>
    <x v="1"/>
  </r>
  <r>
    <n v="374"/>
    <x v="0"/>
    <d v="1967-07-26T00:00:00"/>
    <x v="4"/>
    <x v="1"/>
    <n v="29400"/>
    <n v="15750"/>
    <n v="70"/>
    <n v="15"/>
    <s v="non minority"/>
    <n v="13650"/>
    <x v="1"/>
  </r>
  <r>
    <n v="360"/>
    <x v="1"/>
    <d v="1968-08-11T00:00:00"/>
    <x v="7"/>
    <x v="1"/>
    <n v="29400"/>
    <n v="15300"/>
    <n v="72"/>
    <n v="30"/>
    <s v="non minority"/>
    <n v="14100"/>
    <x v="2"/>
  </r>
  <r>
    <n v="474"/>
    <x v="1"/>
    <d v="1968-11-05T00:00:00"/>
    <x v="7"/>
    <x v="1"/>
    <n v="29400"/>
    <n v="14250"/>
    <n v="63"/>
    <n v="9"/>
    <s v="non minority"/>
    <n v="15150"/>
    <x v="2"/>
  </r>
  <r>
    <n v="201"/>
    <x v="0"/>
    <d v="1955-05-08T00:00:00"/>
    <x v="7"/>
    <x v="1"/>
    <n v="29340"/>
    <n v="19500"/>
    <n v="83"/>
    <n v="150"/>
    <s v="non minority"/>
    <n v="9840"/>
    <x v="2"/>
  </r>
  <r>
    <n v="44"/>
    <x v="0"/>
    <d v="1963-06-15T00:00:00"/>
    <x v="9"/>
    <x v="1"/>
    <n v="29250"/>
    <n v="14250"/>
    <n v="95"/>
    <n v="50"/>
    <s v="non minority"/>
    <n v="15000"/>
    <x v="2"/>
  </r>
  <r>
    <n v="76"/>
    <x v="1"/>
    <d v="1967-09-03T00:00:00"/>
    <x v="4"/>
    <x v="1"/>
    <n v="29250"/>
    <n v="11550"/>
    <n v="93"/>
    <n v="11"/>
    <s v="non minority"/>
    <n v="17700"/>
    <x v="1"/>
  </r>
  <r>
    <n v="324"/>
    <x v="1"/>
    <d v="1966-10-14T00:00:00"/>
    <x v="7"/>
    <x v="1"/>
    <n v="29160"/>
    <n v="15000"/>
    <n v="76"/>
    <n v="22"/>
    <s v="non minority"/>
    <n v="14160"/>
    <x v="2"/>
  </r>
  <r>
    <n v="190"/>
    <x v="1"/>
    <d v="1932-11-15T00:00:00"/>
    <x v="9"/>
    <x v="1"/>
    <n v="29100"/>
    <n v="16500"/>
    <n v="84"/>
    <n v="35"/>
    <s v="non minority"/>
    <n v="12600"/>
    <x v="2"/>
  </r>
  <r>
    <n v="349"/>
    <x v="1"/>
    <d v="1938-03-22T00:00:00"/>
    <x v="3"/>
    <x v="1"/>
    <n v="29100"/>
    <n v="12750"/>
    <n v="73"/>
    <n v="375"/>
    <s v="non minority"/>
    <n v="16350"/>
    <x v="0"/>
  </r>
  <r>
    <n v="37"/>
    <x v="0"/>
    <d v="1954-10-09T00:00:00"/>
    <x v="7"/>
    <x v="1"/>
    <n v="29100"/>
    <n v="13500"/>
    <n v="96"/>
    <n v="113"/>
    <s v="minority"/>
    <n v="15600"/>
    <x v="2"/>
  </r>
  <r>
    <n v="203"/>
    <x v="0"/>
    <d v="1964-03-17T00:00:00"/>
    <x v="7"/>
    <x v="1"/>
    <n v="29100"/>
    <n v="15000"/>
    <n v="83"/>
    <n v="50"/>
    <s v="non minority"/>
    <n v="14100"/>
    <x v="2"/>
  </r>
  <r>
    <n v="394"/>
    <x v="1"/>
    <d v="1970-02-04T00:00:00"/>
    <x v="9"/>
    <x v="1"/>
    <n v="29100"/>
    <n v="12450"/>
    <n v="69"/>
    <n v="17"/>
    <s v="non minority"/>
    <n v="16650"/>
    <x v="2"/>
  </r>
  <r>
    <n v="211"/>
    <x v="0"/>
    <d v="1950-11-08T00:00:00"/>
    <x v="4"/>
    <x v="1"/>
    <n v="28950"/>
    <n v="15000"/>
    <n v="83"/>
    <n v="108"/>
    <s v="minority"/>
    <n v="13950"/>
    <x v="1"/>
  </r>
  <r>
    <n v="452"/>
    <x v="0"/>
    <d v="1953-08-13T00:00:00"/>
    <x v="7"/>
    <x v="1"/>
    <n v="28800"/>
    <n v="18000"/>
    <n v="65"/>
    <n v="210"/>
    <s v="non minority"/>
    <n v="10800"/>
    <x v="2"/>
  </r>
  <r>
    <n v="361"/>
    <x v="1"/>
    <d v="1966-06-09T00:00:00"/>
    <x v="7"/>
    <x v="1"/>
    <n v="28800"/>
    <n v="13950"/>
    <n v="72"/>
    <n v="18"/>
    <s v="non minority"/>
    <n v="14850"/>
    <x v="2"/>
  </r>
  <r>
    <n v="270"/>
    <x v="0"/>
    <d v="1947-10-29T00:00:00"/>
    <x v="4"/>
    <x v="1"/>
    <n v="28650"/>
    <n v="18000"/>
    <n v="79"/>
    <n v="261"/>
    <s v="non minority"/>
    <n v="10650"/>
    <x v="1"/>
  </r>
  <r>
    <n v="386"/>
    <x v="0"/>
    <d v="1934-08-18T00:00:00"/>
    <x v="9"/>
    <x v="2"/>
    <n v="28500"/>
    <n v="15750"/>
    <n v="69"/>
    <n v="174"/>
    <s v="non minority"/>
    <n v="12750"/>
    <x v="2"/>
  </r>
  <r>
    <n v="177"/>
    <x v="1"/>
    <d v="1962-08-11T00:00:00"/>
    <x v="7"/>
    <x v="1"/>
    <n v="28500"/>
    <n v="16500"/>
    <n v="85"/>
    <n v="69"/>
    <s v="non minority"/>
    <n v="12000"/>
    <x v="2"/>
  </r>
  <r>
    <n v="142"/>
    <x v="1"/>
    <d v="1966-11-13T00:00:00"/>
    <x v="7"/>
    <x v="1"/>
    <n v="28500"/>
    <n v="13950"/>
    <n v="88"/>
    <n v="34"/>
    <s v="non minority"/>
    <n v="14550"/>
    <x v="2"/>
  </r>
  <r>
    <n v="95"/>
    <x v="1"/>
    <d v="1968-08-08T00:00:00"/>
    <x v="7"/>
    <x v="1"/>
    <n v="28500"/>
    <n v="10500"/>
    <n v="92"/>
    <n v="6"/>
    <s v="non minority"/>
    <n v="18000"/>
    <x v="2"/>
  </r>
  <r>
    <n v="263"/>
    <x v="1"/>
    <d v="1968-10-13T00:00:00"/>
    <x v="7"/>
    <x v="1"/>
    <n v="28500"/>
    <n v="11250"/>
    <n v="80"/>
    <n v="4"/>
    <s v="non minority"/>
    <n v="17250"/>
    <x v="2"/>
  </r>
  <r>
    <n v="451"/>
    <x v="0"/>
    <d v="1969-07-19T00:00:00"/>
    <x v="4"/>
    <x v="1"/>
    <n v="28500"/>
    <n v="14250"/>
    <n v="65"/>
    <n v="20"/>
    <s v="non minority"/>
    <n v="14250"/>
    <x v="1"/>
  </r>
  <r>
    <n v="110"/>
    <x v="0"/>
    <d v="1952-10-29T00:00:00"/>
    <x v="4"/>
    <x v="1"/>
    <n v="28350"/>
    <n v="18000"/>
    <n v="91"/>
    <n v="151"/>
    <s v="minority"/>
    <n v="10350"/>
    <x v="1"/>
  </r>
  <r>
    <n v="356"/>
    <x v="0"/>
    <d v="1965-11-10T00:00:00"/>
    <x v="4"/>
    <x v="1"/>
    <n v="28350"/>
    <n v="15000"/>
    <n v="72"/>
    <n v="48"/>
    <s v="non minority"/>
    <n v="13350"/>
    <x v="1"/>
  </r>
  <r>
    <n v="12"/>
    <x v="0"/>
    <d v="1966-01-11T00:00:00"/>
    <x v="9"/>
    <x v="1"/>
    <n v="28350"/>
    <n v="12000"/>
    <n v="98"/>
    <n v="26"/>
    <s v="minority"/>
    <n v="16350"/>
    <x v="2"/>
  </r>
  <r>
    <n v="250"/>
    <x v="1"/>
    <d v="1966-10-10T00:00:00"/>
    <x v="4"/>
    <x v="1"/>
    <n v="28200"/>
    <n v="12750"/>
    <n v="81"/>
    <n v="19"/>
    <s v="non minority"/>
    <n v="15450"/>
    <x v="1"/>
  </r>
  <r>
    <n v="59"/>
    <x v="0"/>
    <d v="1961-05-07T00:00:00"/>
    <x v="4"/>
    <x v="1"/>
    <n v="28050"/>
    <n v="14250"/>
    <n v="94"/>
    <n v="36"/>
    <s v="minority"/>
    <n v="13800"/>
    <x v="1"/>
  </r>
  <r>
    <n v="445"/>
    <x v="0"/>
    <d v="1963-08-04T00:00:00"/>
    <x v="4"/>
    <x v="1"/>
    <n v="28050"/>
    <n v="16500"/>
    <n v="66"/>
    <n v="84"/>
    <s v="minority"/>
    <n v="11550"/>
    <x v="1"/>
  </r>
  <r>
    <n v="369"/>
    <x v="0"/>
    <d v="1967-11-14T00:00:00"/>
    <x v="8"/>
    <x v="1"/>
    <n v="28050"/>
    <n v="15000"/>
    <n v="71"/>
    <n v="15"/>
    <s v="non minority"/>
    <n v="13050"/>
    <x v="2"/>
  </r>
  <r>
    <n v="9"/>
    <x v="1"/>
    <d v="1946-01-23T00:00:00"/>
    <x v="4"/>
    <x v="1"/>
    <n v="27900"/>
    <n v="12750"/>
    <n v="98"/>
    <n v="115"/>
    <s v="non minority"/>
    <n v="15150"/>
    <x v="1"/>
  </r>
  <r>
    <n v="282"/>
    <x v="0"/>
    <d v="1963-09-15T00:00:00"/>
    <x v="8"/>
    <x v="1"/>
    <n v="27900"/>
    <n v="15000"/>
    <n v="79"/>
    <n v="47"/>
    <s v="minority"/>
    <n v="12900"/>
    <x v="2"/>
  </r>
  <r>
    <n v="351"/>
    <x v="1"/>
    <d v="1966-01-27T00:00:00"/>
    <x v="7"/>
    <x v="1"/>
    <n v="27900"/>
    <n v="13500"/>
    <n v="73"/>
    <n v="32"/>
    <s v="non minority"/>
    <n v="14400"/>
    <x v="2"/>
  </r>
  <r>
    <n v="393"/>
    <x v="1"/>
    <d v="1969-06-24T00:00:00"/>
    <x v="7"/>
    <x v="1"/>
    <n v="27900"/>
    <n v="12450"/>
    <n v="69"/>
    <n v="0"/>
    <s v="non minority"/>
    <n v="15450"/>
    <x v="2"/>
  </r>
  <r>
    <n v="222"/>
    <x v="1"/>
    <d v="1935-09-15T00:00:00"/>
    <x v="4"/>
    <x v="1"/>
    <n v="27750"/>
    <n v="19500"/>
    <n v="82"/>
    <n v="265"/>
    <s v="non minority"/>
    <n v="8250"/>
    <x v="1"/>
  </r>
  <r>
    <n v="316"/>
    <x v="0"/>
    <d v="1960-01-14T00:00:00"/>
    <x v="4"/>
    <x v="1"/>
    <n v="27750"/>
    <n v="15000"/>
    <n v="77"/>
    <n v="52"/>
    <s v="minority"/>
    <n v="12750"/>
    <x v="1"/>
  </r>
  <r>
    <n v="13"/>
    <x v="0"/>
    <d v="1960-07-17T00:00:00"/>
    <x v="4"/>
    <x v="1"/>
    <n v="27750"/>
    <n v="14250"/>
    <n v="98"/>
    <n v="34"/>
    <s v="minority"/>
    <n v="13500"/>
    <x v="1"/>
  </r>
  <r>
    <n v="271"/>
    <x v="0"/>
    <d v="1963-08-24T00:00:00"/>
    <x v="4"/>
    <x v="1"/>
    <n v="27750"/>
    <n v="16500"/>
    <n v="79"/>
    <n v="55"/>
    <s v="non minority"/>
    <n v="11250"/>
    <x v="1"/>
  </r>
  <r>
    <n v="158"/>
    <x v="1"/>
    <d v="1964-09-20T00:00:00"/>
    <x v="7"/>
    <x v="1"/>
    <n v="27750"/>
    <n v="12000"/>
    <n v="87"/>
    <n v="11"/>
    <s v="minority"/>
    <n v="15750"/>
    <x v="2"/>
  </r>
  <r>
    <n v="317"/>
    <x v="0"/>
    <d v="1969-02-27T00:00:00"/>
    <x v="7"/>
    <x v="1"/>
    <n v="27750"/>
    <n v="11550"/>
    <n v="77"/>
    <n v="12"/>
    <s v="minority"/>
    <n v="16200"/>
    <x v="2"/>
  </r>
  <r>
    <n v="239"/>
    <x v="1"/>
    <d v="1969-09-14T00:00:00"/>
    <x v="7"/>
    <x v="1"/>
    <n v="27750"/>
    <n v="11225"/>
    <n v="81"/>
    <n v="5"/>
    <s v="non minority"/>
    <n v="16525"/>
    <x v="2"/>
  </r>
  <r>
    <n v="149"/>
    <x v="0"/>
    <d v="1962-06-28T00:00:00"/>
    <x v="7"/>
    <x v="1"/>
    <n v="27600"/>
    <n v="15000"/>
    <n v="87"/>
    <n v="75"/>
    <s v="non minority"/>
    <n v="12600"/>
    <x v="2"/>
  </r>
  <r>
    <n v="77"/>
    <x v="1"/>
    <d v="1968-09-09T00:00:00"/>
    <x v="7"/>
    <x v="1"/>
    <n v="27600"/>
    <n v="11400"/>
    <n v="93"/>
    <n v="6"/>
    <s v="non minority"/>
    <n v="16200"/>
    <x v="2"/>
  </r>
  <r>
    <n v="181"/>
    <x v="1"/>
    <d v="1939-01-04T00:00:00"/>
    <x v="7"/>
    <x v="1"/>
    <n v="27450"/>
    <n v="10200"/>
    <n v="85"/>
    <n v="101"/>
    <s v="minority"/>
    <n v="17250"/>
    <x v="2"/>
  </r>
  <r>
    <n v="125"/>
    <x v="0"/>
    <d v="1956-08-06T00:00:00"/>
    <x v="7"/>
    <x v="1"/>
    <n v="27450"/>
    <n v="15000"/>
    <n v="90"/>
    <n v="173"/>
    <s v="minority"/>
    <n v="12450"/>
    <x v="2"/>
  </r>
  <r>
    <n v="104"/>
    <x v="0"/>
    <d v="1962-11-05T00:00:00"/>
    <x v="4"/>
    <x v="1"/>
    <n v="27450"/>
    <n v="15750"/>
    <n v="91"/>
    <n v="48"/>
    <s v="non minority"/>
    <n v="11700"/>
    <x v="1"/>
  </r>
  <r>
    <n v="375"/>
    <x v="0"/>
    <d v="1966-10-08T00:00:00"/>
    <x v="7"/>
    <x v="1"/>
    <n v="27450"/>
    <n v="14700"/>
    <n v="70"/>
    <n v="41"/>
    <s v="non minority"/>
    <n v="12750"/>
    <x v="2"/>
  </r>
  <r>
    <n v="236"/>
    <x v="1"/>
    <d v="1969-05-02T00:00:00"/>
    <x v="9"/>
    <x v="1"/>
    <n v="27450"/>
    <n v="12000"/>
    <n v="81"/>
    <n v="9"/>
    <s v="non minority"/>
    <n v="15450"/>
    <x v="2"/>
  </r>
  <r>
    <n v="132"/>
    <x v="0"/>
    <d v="1953-05-17T00:00:00"/>
    <x v="7"/>
    <x v="1"/>
    <n v="27300"/>
    <n v="17250"/>
    <n v="89"/>
    <n v="175"/>
    <s v="non minority"/>
    <n v="10050"/>
    <x v="2"/>
  </r>
  <r>
    <n v="207"/>
    <x v="0"/>
    <d v="1959-02-15T00:00:00"/>
    <x v="4"/>
    <x v="1"/>
    <n v="27300"/>
    <n v="17250"/>
    <n v="83"/>
    <n v="91"/>
    <s v="non minority"/>
    <n v="10050"/>
    <x v="1"/>
  </r>
  <r>
    <n v="330"/>
    <x v="0"/>
    <d v="1959-05-09T00:00:00"/>
    <x v="4"/>
    <x v="1"/>
    <n v="27300"/>
    <n v="17250"/>
    <n v="75"/>
    <n v="132"/>
    <s v="non minority"/>
    <n v="10050"/>
    <x v="1"/>
  </r>
  <r>
    <n v="15"/>
    <x v="0"/>
    <d v="1962-08-29T00:00:00"/>
    <x v="7"/>
    <x v="1"/>
    <n v="27300"/>
    <n v="13500"/>
    <n v="97"/>
    <n v="66"/>
    <s v="non minority"/>
    <n v="13800"/>
    <x v="2"/>
  </r>
  <r>
    <n v="238"/>
    <x v="1"/>
    <d v="1969-06-15T00:00:00"/>
    <x v="7"/>
    <x v="1"/>
    <n v="27300"/>
    <n v="11250"/>
    <n v="81"/>
    <n v="5"/>
    <s v="non minority"/>
    <n v="16050"/>
    <x v="2"/>
  </r>
  <r>
    <n v="194"/>
    <x v="1"/>
    <d v="1938-04-10T00:00:00"/>
    <x v="4"/>
    <x v="1"/>
    <n v="27150"/>
    <n v="15750"/>
    <n v="84"/>
    <n v="231"/>
    <s v="minority"/>
    <n v="11400"/>
    <x v="1"/>
  </r>
  <r>
    <n v="422"/>
    <x v="0"/>
    <d v="1963-07-20T00:00:00"/>
    <x v="4"/>
    <x v="1"/>
    <n v="27150"/>
    <n v="16500"/>
    <n v="67"/>
    <n v="78"/>
    <s v="non minority"/>
    <n v="10650"/>
    <x v="1"/>
  </r>
  <r>
    <n v="381"/>
    <x v="0"/>
    <d v="1946-07-15T00:00:00"/>
    <x v="3"/>
    <x v="1"/>
    <n v="27000"/>
    <n v="18000"/>
    <n v="70"/>
    <n v="192"/>
    <s v="minority"/>
    <n v="9000"/>
    <x v="0"/>
  </r>
  <r>
    <n v="133"/>
    <x v="0"/>
    <d v="1959-09-12T00:00:00"/>
    <x v="4"/>
    <x v="1"/>
    <n v="27000"/>
    <n v="15750"/>
    <n v="89"/>
    <n v="87"/>
    <s v="non minority"/>
    <n v="11250"/>
    <x v="1"/>
  </r>
  <r>
    <n v="55"/>
    <x v="0"/>
    <d v="1960-06-25T00:00:00"/>
    <x v="7"/>
    <x v="1"/>
    <n v="27000"/>
    <n v="15000"/>
    <n v="94"/>
    <n v="120"/>
    <s v="non minority"/>
    <n v="12000"/>
    <x v="2"/>
  </r>
  <r>
    <n v="56"/>
    <x v="0"/>
    <d v="1962-04-16T00:00:00"/>
    <x v="4"/>
    <x v="1"/>
    <n v="26850"/>
    <n v="13500"/>
    <n v="94"/>
    <n v="5"/>
    <s v="non minority"/>
    <n v="13350"/>
    <x v="1"/>
  </r>
  <r>
    <n v="296"/>
    <x v="0"/>
    <d v="1964-02-12T00:00:00"/>
    <x v="7"/>
    <x v="1"/>
    <n v="26850"/>
    <n v="15000"/>
    <n v="78"/>
    <n v="48"/>
    <s v="non minority"/>
    <n v="11850"/>
    <x v="2"/>
  </r>
  <r>
    <n v="171"/>
    <x v="0"/>
    <d v="1930-01-21T00:00:00"/>
    <x v="7"/>
    <x v="1"/>
    <n v="26700"/>
    <n v="13500"/>
    <n v="86"/>
    <n v="367"/>
    <s v="minority"/>
    <n v="13200"/>
    <x v="2"/>
  </r>
  <r>
    <n v="156"/>
    <x v="0"/>
    <d v="1963-01-12T00:00:00"/>
    <x v="4"/>
    <x v="1"/>
    <n v="26700"/>
    <n v="15000"/>
    <n v="87"/>
    <n v="56"/>
    <s v="minority"/>
    <n v="11700"/>
    <x v="1"/>
  </r>
  <r>
    <n v="145"/>
    <x v="0"/>
    <d v="1964-01-15T00:00:00"/>
    <x v="7"/>
    <x v="1"/>
    <n v="26700"/>
    <n v="13500"/>
    <n v="88"/>
    <n v="38"/>
    <s v="minority"/>
    <n v="13200"/>
    <x v="2"/>
  </r>
  <r>
    <n v="327"/>
    <x v="0"/>
    <d v="1965-03-02T00:00:00"/>
    <x v="7"/>
    <x v="1"/>
    <n v="26700"/>
    <n v="15750"/>
    <n v="76"/>
    <n v="18"/>
    <s v="minority"/>
    <n v="10950"/>
    <x v="2"/>
  </r>
  <r>
    <n v="153"/>
    <x v="1"/>
    <d v="1967-05-13T00:00:00"/>
    <x v="7"/>
    <x v="1"/>
    <n v="26700"/>
    <n v="12900"/>
    <n v="87"/>
    <n v="18"/>
    <s v="non minority"/>
    <n v="13800"/>
    <x v="2"/>
  </r>
  <r>
    <n v="294"/>
    <x v="0"/>
    <d v="1968-10-10T00:00:00"/>
    <x v="7"/>
    <x v="1"/>
    <n v="26700"/>
    <n v="12750"/>
    <n v="78"/>
    <n v="25"/>
    <s v="non minority"/>
    <n v="13950"/>
    <x v="2"/>
  </r>
  <r>
    <n v="245"/>
    <x v="1"/>
    <d v="1969-03-16T00:00:00"/>
    <x v="7"/>
    <x v="1"/>
    <n v="26700"/>
    <n v="11550"/>
    <n v="81"/>
    <n v="18"/>
    <s v="non minority"/>
    <n v="15150"/>
    <x v="2"/>
  </r>
  <r>
    <n v="148"/>
    <x v="1"/>
    <d v="1959-10-05T00:00:00"/>
    <x v="4"/>
    <x v="1"/>
    <n v="26550"/>
    <n v="14250"/>
    <n v="88"/>
    <n v="61"/>
    <s v="minority"/>
    <n v="12300"/>
    <x v="1"/>
  </r>
  <r>
    <n v="300"/>
    <x v="0"/>
    <d v="1960-05-26T00:00:00"/>
    <x v="1"/>
    <x v="1"/>
    <n v="26550"/>
    <n v="15000"/>
    <n v="78"/>
    <n v="105"/>
    <s v="minority"/>
    <n v="11550"/>
    <x v="0"/>
  </r>
  <r>
    <n v="233"/>
    <x v="0"/>
    <d v="1963-07-21T00:00:00"/>
    <x v="4"/>
    <x v="1"/>
    <n v="26550"/>
    <n v="15000"/>
    <n v="81"/>
    <n v="52"/>
    <s v="non minority"/>
    <n v="11550"/>
    <x v="1"/>
  </r>
  <r>
    <n v="170"/>
    <x v="0"/>
    <d v="1964-06-13T00:00:00"/>
    <x v="7"/>
    <x v="1"/>
    <n v="26550"/>
    <n v="15000"/>
    <n v="86"/>
    <n v="38"/>
    <s v="minority"/>
    <n v="11550"/>
    <x v="2"/>
  </r>
  <r>
    <n v="157"/>
    <x v="1"/>
    <d v="1967-07-02T00:00:00"/>
    <x v="7"/>
    <x v="1"/>
    <n v="26550"/>
    <n v="13050"/>
    <n v="87"/>
    <n v="11"/>
    <s v="minority"/>
    <n v="13500"/>
    <x v="2"/>
  </r>
  <r>
    <n v="195"/>
    <x v="1"/>
    <d v="1955-11-06T00:00:00"/>
    <x v="7"/>
    <x v="1"/>
    <n v="26400"/>
    <n v="12750"/>
    <n v="84"/>
    <n v="36"/>
    <s v="minority"/>
    <n v="13650"/>
    <x v="2"/>
  </r>
  <r>
    <n v="58"/>
    <x v="1"/>
    <d v="1964-11-14T00:00:00"/>
    <x v="4"/>
    <x v="1"/>
    <n v="26400"/>
    <n v="13500"/>
    <n v="94"/>
    <n v="3"/>
    <s v="non minority"/>
    <n v="12900"/>
    <x v="1"/>
  </r>
  <r>
    <n v="471"/>
    <x v="0"/>
    <d v="1966-08-03T00:00:00"/>
    <x v="4"/>
    <x v="1"/>
    <n v="26400"/>
    <n v="15750"/>
    <n v="64"/>
    <n v="32"/>
    <s v="minority"/>
    <n v="10650"/>
    <x v="1"/>
  </r>
  <r>
    <n v="73"/>
    <x v="1"/>
    <d v="1968-02-09T00:00:00"/>
    <x v="7"/>
    <x v="1"/>
    <n v="26400"/>
    <n v="10500"/>
    <n v="93"/>
    <n v="0"/>
    <s v="non minority"/>
    <n v="15900"/>
    <x v="2"/>
  </r>
  <r>
    <n v="437"/>
    <x v="0"/>
    <d v="1933-09-04T00:00:00"/>
    <x v="9"/>
    <x v="1"/>
    <n v="26250"/>
    <n v="16050"/>
    <n v="66"/>
    <n v="264"/>
    <s v="non minority"/>
    <n v="10200"/>
    <x v="2"/>
  </r>
  <r>
    <n v="175"/>
    <x v="0"/>
    <d v="1938-01-08T00:00:00"/>
    <x v="9"/>
    <x v="1"/>
    <n v="26250"/>
    <n v="15600"/>
    <n v="85"/>
    <n v="171"/>
    <s v="non minority"/>
    <n v="10650"/>
    <x v="2"/>
  </r>
  <r>
    <n v="20"/>
    <x v="1"/>
    <d v="1940-01-23T00:00:00"/>
    <x v="7"/>
    <x v="1"/>
    <n v="26250"/>
    <n v="11550"/>
    <n v="97"/>
    <n v="48"/>
    <s v="non minority"/>
    <n v="14700"/>
    <x v="2"/>
  </r>
  <r>
    <n v="427"/>
    <x v="0"/>
    <d v="1942-04-21T00:00:00"/>
    <x v="9"/>
    <x v="1"/>
    <n v="26250"/>
    <n v="16050"/>
    <n v="67"/>
    <n v="97"/>
    <s v="minority"/>
    <n v="10200"/>
    <x v="2"/>
  </r>
  <r>
    <n v="470"/>
    <x v="0"/>
    <d v="1964-01-22T00:00:00"/>
    <x v="7"/>
    <x v="1"/>
    <n v="26250"/>
    <n v="15750"/>
    <n v="64"/>
    <n v="69"/>
    <s v="minority"/>
    <n v="10500"/>
    <x v="2"/>
  </r>
  <r>
    <n v="309"/>
    <x v="0"/>
    <d v="1964-07-19T00:00:00"/>
    <x v="4"/>
    <x v="1"/>
    <n v="26250"/>
    <n v="15750"/>
    <n v="77"/>
    <n v="38"/>
    <s v="non minority"/>
    <n v="10500"/>
    <x v="1"/>
  </r>
  <r>
    <n v="135"/>
    <x v="1"/>
    <d v="1968-05-22T00:00:00"/>
    <x v="7"/>
    <x v="1"/>
    <n v="26250"/>
    <n v="10950"/>
    <n v="89"/>
    <n v="0"/>
    <s v="non minority"/>
    <n v="15300"/>
    <x v="2"/>
  </r>
  <r>
    <n v="368"/>
    <x v="1"/>
    <d v="1943-07-20T00:00:00"/>
    <x v="7"/>
    <x v="1"/>
    <n v="26100"/>
    <n v="13500"/>
    <n v="72"/>
    <n v="169"/>
    <s v="minority"/>
    <n v="12600"/>
    <x v="2"/>
  </r>
  <r>
    <n v="337"/>
    <x v="1"/>
    <d v="1970-01-27T00:00:00"/>
    <x v="7"/>
    <x v="1"/>
    <n v="26100"/>
    <n v="11550"/>
    <n v="74"/>
    <n v="2"/>
    <s v="non minority"/>
    <n v="14550"/>
    <x v="2"/>
  </r>
  <r>
    <n v="355"/>
    <x v="0"/>
    <d v="1961-05-19T00:00:00"/>
    <x v="4"/>
    <x v="1"/>
    <n v="25950"/>
    <n v="17250"/>
    <n v="72"/>
    <n v="83"/>
    <s v="non minority"/>
    <n v="8700"/>
    <x v="1"/>
  </r>
  <r>
    <n v="85"/>
    <x v="0"/>
    <d v="1962-04-09T00:00:00"/>
    <x v="4"/>
    <x v="1"/>
    <n v="25950"/>
    <n v="17100"/>
    <n v="92"/>
    <n v="42"/>
    <s v="non minority"/>
    <n v="8850"/>
    <x v="1"/>
  </r>
  <r>
    <n v="292"/>
    <x v="0"/>
    <d v="1963-05-07T00:00:00"/>
    <x v="8"/>
    <x v="1"/>
    <n v="25950"/>
    <n v="15000"/>
    <n v="78"/>
    <n v="53"/>
    <s v="non minority"/>
    <n v="10950"/>
    <x v="2"/>
  </r>
  <r>
    <n v="93"/>
    <x v="1"/>
    <d v="1968-03-05T00:00:00"/>
    <x v="7"/>
    <x v="1"/>
    <n v="25950"/>
    <n v="10950"/>
    <n v="92"/>
    <n v="0"/>
    <s v="non minority"/>
    <n v="15000"/>
    <x v="2"/>
  </r>
  <r>
    <n v="304"/>
    <x v="1"/>
    <d v="1945-09-28T00:00:00"/>
    <x v="4"/>
    <x v="1"/>
    <n v="25800"/>
    <n v="13500"/>
    <n v="78"/>
    <n v="51"/>
    <s v="minority"/>
    <n v="12300"/>
    <x v="1"/>
  </r>
  <r>
    <n v="150"/>
    <x v="0"/>
    <d v="1954-03-05T00:00:00"/>
    <x v="7"/>
    <x v="1"/>
    <n v="25800"/>
    <n v="15000"/>
    <n v="87"/>
    <n v="143"/>
    <s v="non minority"/>
    <n v="10800"/>
    <x v="2"/>
  </r>
  <r>
    <n v="312"/>
    <x v="1"/>
    <d v="1963-03-12T00:00:00"/>
    <x v="7"/>
    <x v="1"/>
    <n v="25650"/>
    <n v="14250"/>
    <n v="77"/>
    <n v="64"/>
    <s v="non minority"/>
    <n v="11400"/>
    <x v="2"/>
  </r>
  <r>
    <n v="228"/>
    <x v="1"/>
    <d v="1963-09-21T00:00:00"/>
    <x v="4"/>
    <x v="1"/>
    <n v="25650"/>
    <n v="14250"/>
    <n v="82"/>
    <n v="51"/>
    <s v="non minority"/>
    <n v="11400"/>
    <x v="1"/>
  </r>
  <r>
    <n v="169"/>
    <x v="0"/>
    <d v="1965-05-23T00:00:00"/>
    <x v="7"/>
    <x v="1"/>
    <n v="25500"/>
    <n v="14400"/>
    <n v="86"/>
    <n v="37"/>
    <s v="minority"/>
    <n v="11100"/>
    <x v="2"/>
  </r>
  <r>
    <n v="323"/>
    <x v="1"/>
    <d v="1967-05-13T00:00:00"/>
    <x v="4"/>
    <x v="1"/>
    <n v="25500"/>
    <n v="12000"/>
    <n v="76"/>
    <n v="7"/>
    <s v="non minority"/>
    <n v="13500"/>
    <x v="1"/>
  </r>
  <r>
    <n v="249"/>
    <x v="1"/>
    <d v="1969-05-09T00:00:00"/>
    <x v="7"/>
    <x v="1"/>
    <n v="25500"/>
    <n v="12000"/>
    <n v="81"/>
    <n v="11"/>
    <s v="non minority"/>
    <n v="13500"/>
    <x v="2"/>
  </r>
  <r>
    <n v="252"/>
    <x v="0"/>
    <d v="1969-09-18T00:00:00"/>
    <x v="7"/>
    <x v="1"/>
    <n v="25500"/>
    <n v="11400"/>
    <n v="81"/>
    <n v="9"/>
    <s v="minority"/>
    <n v="14100"/>
    <x v="2"/>
  </r>
  <r>
    <n v="219"/>
    <x v="0"/>
    <d v="1963-02-02T00:00:00"/>
    <x v="7"/>
    <x v="1"/>
    <n v="25350"/>
    <n v="15000"/>
    <n v="82"/>
    <n v="32"/>
    <s v="non minority"/>
    <n v="10350"/>
    <x v="2"/>
  </r>
  <r>
    <n v="377"/>
    <x v="0"/>
    <d v="1965-11-29T00:00:00"/>
    <x v="4"/>
    <x v="1"/>
    <n v="25350"/>
    <n v="15750"/>
    <n v="70"/>
    <n v="56"/>
    <s v="non minority"/>
    <n v="9600"/>
    <x v="1"/>
  </r>
  <r>
    <n v="410"/>
    <x v="1"/>
    <d v="1942-01-09T00:00:00"/>
    <x v="9"/>
    <x v="1"/>
    <n v="25200"/>
    <n v="18750"/>
    <n v="68"/>
    <n v="344"/>
    <s v="non minority"/>
    <n v="6450"/>
    <x v="2"/>
  </r>
  <r>
    <n v="107"/>
    <x v="1"/>
    <d v="1960-08-16T00:00:00"/>
    <x v="7"/>
    <x v="1"/>
    <n v="25200"/>
    <n v="14400"/>
    <n v="91"/>
    <n v="83"/>
    <s v="non minority"/>
    <n v="10800"/>
    <x v="2"/>
  </r>
  <r>
    <n v="119"/>
    <x v="1"/>
    <d v="1963-07-23T00:00:00"/>
    <x v="7"/>
    <x v="1"/>
    <n v="25200"/>
    <n v="14100"/>
    <n v="90"/>
    <n v="55"/>
    <s v="non minority"/>
    <n v="11100"/>
    <x v="2"/>
  </r>
  <r>
    <n v="469"/>
    <x v="1"/>
    <d v="1964-06-01T00:00:00"/>
    <x v="4"/>
    <x v="1"/>
    <n v="25200"/>
    <n v="13950"/>
    <n v="64"/>
    <n v="57"/>
    <s v="non minority"/>
    <n v="11250"/>
    <x v="1"/>
  </r>
  <r>
    <n v="179"/>
    <x v="0"/>
    <d v="1965-01-19T00:00:00"/>
    <x v="7"/>
    <x v="1"/>
    <n v="25200"/>
    <n v="13050"/>
    <n v="85"/>
    <n v="29"/>
    <s v="minority"/>
    <n v="12150"/>
    <x v="2"/>
  </r>
  <r>
    <n v="54"/>
    <x v="0"/>
    <d v="1931-06-04T00:00:00"/>
    <x v="7"/>
    <x v="1"/>
    <n v="25050"/>
    <n v="13500"/>
    <n v="94"/>
    <n v="444"/>
    <s v="non minority"/>
    <n v="11550"/>
    <x v="2"/>
  </r>
  <r>
    <n v="159"/>
    <x v="1"/>
    <d v="1951-01-13T00:00:00"/>
    <x v="1"/>
    <x v="1"/>
    <n v="25050"/>
    <n v="12750"/>
    <n v="87"/>
    <n v="123"/>
    <s v="minority"/>
    <n v="12300"/>
    <x v="0"/>
  </r>
  <r>
    <n v="293"/>
    <x v="0"/>
    <d v="1965-09-19T00:00:00"/>
    <x v="4"/>
    <x v="1"/>
    <n v="25050"/>
    <n v="14250"/>
    <n v="78"/>
    <n v="24"/>
    <s v="non minority"/>
    <n v="10800"/>
    <x v="1"/>
  </r>
  <r>
    <n v="84"/>
    <x v="1"/>
    <d v="1967-03-12T00:00:00"/>
    <x v="9"/>
    <x v="1"/>
    <n v="25050"/>
    <n v="10950"/>
    <n v="93"/>
    <n v="8"/>
    <s v="minority"/>
    <n v="14100"/>
    <x v="2"/>
  </r>
  <r>
    <n v="246"/>
    <x v="1"/>
    <d v="1968-01-14T00:00:00"/>
    <x v="7"/>
    <x v="1"/>
    <n v="24900"/>
    <n v="11250"/>
    <n v="81"/>
    <n v="0"/>
    <s v="non minority"/>
    <n v="13650"/>
    <x v="2"/>
  </r>
  <r>
    <n v="82"/>
    <x v="1"/>
    <d v="1947-08-28T00:00:00"/>
    <x v="7"/>
    <x v="1"/>
    <n v="24750"/>
    <n v="14250"/>
    <n v="93"/>
    <n v="193"/>
    <s v="minority"/>
    <n v="10500"/>
    <x v="2"/>
  </r>
  <r>
    <n v="366"/>
    <x v="1"/>
    <d v="1961-03-21T00:00:00"/>
    <x v="7"/>
    <x v="1"/>
    <n v="24750"/>
    <n v="12000"/>
    <n v="72"/>
    <n v="68"/>
    <s v="minority"/>
    <n v="12750"/>
    <x v="2"/>
  </r>
  <r>
    <n v="193"/>
    <x v="1"/>
    <d v="1966-07-22T00:00:00"/>
    <x v="7"/>
    <x v="1"/>
    <n v="24750"/>
    <n v="12000"/>
    <n v="84"/>
    <n v="41"/>
    <s v="minority"/>
    <n v="12750"/>
    <x v="2"/>
  </r>
  <r>
    <n v="280"/>
    <x v="1"/>
    <d v="1969-10-20T00:00:00"/>
    <x v="7"/>
    <x v="1"/>
    <n v="24750"/>
    <n v="10950"/>
    <n v="79"/>
    <n v="5"/>
    <s v="non minority"/>
    <n v="13800"/>
    <x v="2"/>
  </r>
  <r>
    <n v="94"/>
    <x v="1"/>
    <d v="1950-08-04T00:00:00"/>
    <x v="7"/>
    <x v="1"/>
    <n v="24600"/>
    <n v="10050"/>
    <n v="92"/>
    <n v="44"/>
    <s v="non minority"/>
    <n v="14550"/>
    <x v="2"/>
  </r>
  <r>
    <n v="298"/>
    <x v="1"/>
    <d v="1966-08-24T00:00:00"/>
    <x v="7"/>
    <x v="1"/>
    <n v="24600"/>
    <n v="13500"/>
    <n v="78"/>
    <n v="47"/>
    <s v="non minority"/>
    <n v="11100"/>
    <x v="2"/>
  </r>
  <r>
    <n v="453"/>
    <x v="0"/>
    <d v="1930-08-07T00:00:00"/>
    <x v="4"/>
    <x v="1"/>
    <n v="24450"/>
    <n v="15750"/>
    <n v="65"/>
    <n v="338"/>
    <s v="non minority"/>
    <n v="8700"/>
    <x v="1"/>
  </r>
  <r>
    <n v="143"/>
    <x v="1"/>
    <d v="1939-08-24T00:00:00"/>
    <x v="7"/>
    <x v="1"/>
    <n v="24450"/>
    <n v="13200"/>
    <n v="88"/>
    <n v="107"/>
    <s v="non minority"/>
    <n v="11250"/>
    <x v="2"/>
  </r>
  <r>
    <n v="331"/>
    <x v="1"/>
    <d v="1942-02-04T00:00:00"/>
    <x v="7"/>
    <x v="1"/>
    <n v="24450"/>
    <n v="12000"/>
    <n v="75"/>
    <n v="144"/>
    <s v="non minority"/>
    <n v="12450"/>
    <x v="2"/>
  </r>
  <r>
    <n v="342"/>
    <x v="1"/>
    <d v="1948-06-01T00:00:00"/>
    <x v="7"/>
    <x v="1"/>
    <n v="24450"/>
    <n v="14250"/>
    <n v="74"/>
    <n v="117"/>
    <s v="minority"/>
    <n v="10200"/>
    <x v="2"/>
  </r>
  <r>
    <n v="444"/>
    <x v="1"/>
    <d v="1961-09-16T00:00:00"/>
    <x v="7"/>
    <x v="1"/>
    <n v="24450"/>
    <n v="15750"/>
    <n v="66"/>
    <n v="87"/>
    <s v="non minority"/>
    <n v="8700"/>
    <x v="2"/>
  </r>
  <r>
    <n v="334"/>
    <x v="1"/>
    <d v="1966-05-09T00:00:00"/>
    <x v="7"/>
    <x v="1"/>
    <n v="24450"/>
    <n v="10950"/>
    <n v="75"/>
    <n v="32"/>
    <s v="minority"/>
    <n v="13500"/>
    <x v="2"/>
  </r>
  <r>
    <n v="391"/>
    <x v="1"/>
    <d v="1969-01-12T00:00:00"/>
    <x v="7"/>
    <x v="1"/>
    <n v="24450"/>
    <n v="12450"/>
    <n v="69"/>
    <n v="12"/>
    <s v="non minority"/>
    <n v="12000"/>
    <x v="2"/>
  </r>
  <r>
    <n v="279"/>
    <x v="1"/>
    <d v="1969-04-16T00:00:00"/>
    <x v="7"/>
    <x v="1"/>
    <n v="24450"/>
    <n v="12000"/>
    <n v="79"/>
    <n v="8"/>
    <s v="non minority"/>
    <n v="12450"/>
    <x v="2"/>
  </r>
  <r>
    <n v="126"/>
    <x v="0"/>
    <d v="1951-01-21T00:00:00"/>
    <x v="4"/>
    <x v="2"/>
    <n v="24300"/>
    <n v="15000"/>
    <n v="90"/>
    <n v="191"/>
    <s v="minority"/>
    <n v="9300"/>
    <x v="1"/>
  </r>
  <r>
    <n v="404"/>
    <x v="1"/>
    <d v="1953-05-01T00:00:00"/>
    <x v="7"/>
    <x v="1"/>
    <n v="24300"/>
    <n v="15000"/>
    <n v="69"/>
    <n v="121"/>
    <s v="minority"/>
    <n v="9300"/>
    <x v="2"/>
  </r>
  <r>
    <n v="81"/>
    <x v="1"/>
    <d v="1968-03-12T00:00:00"/>
    <x v="7"/>
    <x v="1"/>
    <n v="24300"/>
    <n v="10950"/>
    <n v="93"/>
    <n v="5"/>
    <s v="non minority"/>
    <n v="13350"/>
    <x v="2"/>
  </r>
  <r>
    <n v="262"/>
    <x v="1"/>
    <d v="1968-06-20T00:00:00"/>
    <x v="7"/>
    <x v="1"/>
    <n v="24300"/>
    <n v="10950"/>
    <n v="80"/>
    <n v="8"/>
    <s v="non minority"/>
    <n v="13350"/>
    <x v="2"/>
  </r>
  <r>
    <n v="440"/>
    <x v="1"/>
    <d v="1947-11-10T00:00:00"/>
    <x v="9"/>
    <x v="1"/>
    <n v="24150"/>
    <n v="12750"/>
    <n v="66"/>
    <n v="96"/>
    <s v="non minority"/>
    <n v="11400"/>
    <x v="2"/>
  </r>
  <r>
    <n v="87"/>
    <x v="0"/>
    <d v="1959-10-20T00:00:00"/>
    <x v="7"/>
    <x v="1"/>
    <n v="24150"/>
    <n v="14100"/>
    <n v="92"/>
    <n v="130"/>
    <s v="non minority"/>
    <n v="10050"/>
    <x v="2"/>
  </r>
  <r>
    <n v="75"/>
    <x v="1"/>
    <d v="1965-08-12T00:00:00"/>
    <x v="4"/>
    <x v="1"/>
    <n v="24150"/>
    <n v="11550"/>
    <n v="93"/>
    <n v="0"/>
    <s v="non minority"/>
    <n v="12600"/>
    <x v="1"/>
  </r>
  <r>
    <n v="390"/>
    <x v="1"/>
    <d v="1968-11-09T00:00:00"/>
    <x v="4"/>
    <x v="1"/>
    <n v="24150"/>
    <n v="13500"/>
    <n v="69"/>
    <n v="7"/>
    <s v="non minority"/>
    <n v="10650"/>
    <x v="1"/>
  </r>
  <r>
    <n v="295"/>
    <x v="0"/>
    <d v="1932-08-20T00:00:00"/>
    <x v="9"/>
    <x v="1"/>
    <n v="24000"/>
    <n v="15750"/>
    <n v="78"/>
    <n v="476"/>
    <s v="non minority"/>
    <n v="8250"/>
    <x v="2"/>
  </r>
  <r>
    <n v="10"/>
    <x v="1"/>
    <d v="1946-02-13T00:00:00"/>
    <x v="7"/>
    <x v="1"/>
    <n v="24000"/>
    <n v="13500"/>
    <n v="98"/>
    <n v="244"/>
    <s v="non minority"/>
    <n v="10500"/>
    <x v="2"/>
  </r>
  <r>
    <n v="221"/>
    <x v="1"/>
    <d v="1947-05-22T00:00:00"/>
    <x v="7"/>
    <x v="1"/>
    <n v="24000"/>
    <n v="13800"/>
    <n v="82"/>
    <n v="97"/>
    <s v="non minority"/>
    <n v="10200"/>
    <x v="2"/>
  </r>
  <r>
    <n v="382"/>
    <x v="0"/>
    <d v="1959-10-20T00:00:00"/>
    <x v="7"/>
    <x v="1"/>
    <n v="24000"/>
    <n v="15750"/>
    <n v="70"/>
    <n v="120"/>
    <s v="minority"/>
    <n v="8250"/>
    <x v="2"/>
  </r>
  <r>
    <n v="180"/>
    <x v="1"/>
    <d v="1960-01-23T00:00:00"/>
    <x v="7"/>
    <x v="1"/>
    <n v="24000"/>
    <n v="12750"/>
    <n v="85"/>
    <n v="59"/>
    <s v="minority"/>
    <n v="11250"/>
    <x v="2"/>
  </r>
  <r>
    <n v="23"/>
    <x v="1"/>
    <d v="1965-03-15T00:00:00"/>
    <x v="4"/>
    <x v="1"/>
    <n v="24000"/>
    <n v="11100"/>
    <n v="97"/>
    <n v="75"/>
    <s v="minority"/>
    <n v="12900"/>
    <x v="1"/>
  </r>
  <r>
    <n v="92"/>
    <x v="1"/>
    <d v="1968-06-25T00:00:00"/>
    <x v="9"/>
    <x v="1"/>
    <n v="24000"/>
    <n v="10950"/>
    <n v="92"/>
    <n v="6"/>
    <s v="non minority"/>
    <n v="13050"/>
    <x v="2"/>
  </r>
  <r>
    <n v="208"/>
    <x v="1"/>
    <d v="1968-11-28T00:00:00"/>
    <x v="7"/>
    <x v="1"/>
    <n v="24000"/>
    <n v="11250"/>
    <n v="83"/>
    <n v="16"/>
    <s v="non minority"/>
    <n v="12750"/>
    <x v="2"/>
  </r>
  <r>
    <n v="441"/>
    <x v="1"/>
    <d v="1949-08-02T00:00:00"/>
    <x v="4"/>
    <x v="1"/>
    <n v="23850"/>
    <n v="13500"/>
    <n v="66"/>
    <n v="122"/>
    <s v="non minority"/>
    <n v="10350"/>
    <x v="1"/>
  </r>
  <r>
    <n v="400"/>
    <x v="1"/>
    <d v="1969-08-06T00:00:00"/>
    <x v="7"/>
    <x v="1"/>
    <n v="23850"/>
    <n v="12750"/>
    <n v="69"/>
    <n v="20"/>
    <s v="non minority"/>
    <n v="11100"/>
    <x v="2"/>
  </r>
  <r>
    <n v="147"/>
    <x v="0"/>
    <d v="1936-09-11T00:00:00"/>
    <x v="4"/>
    <x v="1"/>
    <n v="23700"/>
    <n v="13500"/>
    <n v="88"/>
    <n v="359"/>
    <s v="minority"/>
    <n v="10200"/>
    <x v="1"/>
  </r>
  <r>
    <n v="339"/>
    <x v="1"/>
    <d v="1942-11-07T00:00:00"/>
    <x v="9"/>
    <x v="1"/>
    <n v="23700"/>
    <n v="10650"/>
    <n v="74"/>
    <n v="281"/>
    <s v="non minority"/>
    <n v="13050"/>
    <x v="2"/>
  </r>
  <r>
    <n v="358"/>
    <x v="1"/>
    <d v="1944-04-11T00:00:00"/>
    <x v="4"/>
    <x v="1"/>
    <n v="23550"/>
    <n v="13500"/>
    <n v="72"/>
    <n v="49"/>
    <s v="non minority"/>
    <n v="10050"/>
    <x v="1"/>
  </r>
  <r>
    <n v="41"/>
    <x v="1"/>
    <d v="1961-03-18T00:00:00"/>
    <x v="7"/>
    <x v="1"/>
    <n v="23550"/>
    <n v="11550"/>
    <n v="96"/>
    <n v="52"/>
    <s v="minority"/>
    <n v="12000"/>
    <x v="2"/>
  </r>
  <r>
    <n v="297"/>
    <x v="1"/>
    <d v="1942-04-16T00:00:00"/>
    <x v="7"/>
    <x v="1"/>
    <n v="23400"/>
    <n v="15300"/>
    <n v="78"/>
    <n v="209"/>
    <s v="non minority"/>
    <n v="8100"/>
    <x v="2"/>
  </r>
  <r>
    <n v="466"/>
    <x v="1"/>
    <d v="1948-06-15T00:00:00"/>
    <x v="7"/>
    <x v="1"/>
    <n v="23400"/>
    <n v="13500"/>
    <n v="64"/>
    <n v="198"/>
    <s v="non minority"/>
    <n v="9900"/>
    <x v="2"/>
  </r>
  <r>
    <n v="261"/>
    <x v="1"/>
    <d v="1969-03-27T00:00:00"/>
    <x v="7"/>
    <x v="1"/>
    <n v="23400"/>
    <n v="11250"/>
    <n v="80"/>
    <n v="18"/>
    <s v="non minority"/>
    <n v="12150"/>
    <x v="2"/>
  </r>
  <r>
    <n v="265"/>
    <x v="1"/>
    <d v="1969-09-24T00:00:00"/>
    <x v="7"/>
    <x v="1"/>
    <n v="23400"/>
    <n v="11250"/>
    <n v="80"/>
    <n v="0"/>
    <s v="non minority"/>
    <n v="12150"/>
    <x v="2"/>
  </r>
  <r>
    <n v="43"/>
    <x v="0"/>
    <d v="1964-01-18T00:00:00"/>
    <x v="7"/>
    <x v="1"/>
    <n v="23250"/>
    <n v="14250"/>
    <n v="95"/>
    <n v="46"/>
    <s v="non minority"/>
    <n v="9000"/>
    <x v="2"/>
  </r>
  <r>
    <n v="226"/>
    <x v="1"/>
    <d v="1964-06-21T00:00:00"/>
    <x v="1"/>
    <x v="1"/>
    <n v="23250"/>
    <n v="15750"/>
    <n v="82"/>
    <n v="4"/>
    <s v="non minority"/>
    <n v="7500"/>
    <x v="0"/>
  </r>
  <r>
    <n v="347"/>
    <x v="1"/>
    <d v="1944-08-10T00:00:00"/>
    <x v="7"/>
    <x v="1"/>
    <n v="23100"/>
    <n v="12000"/>
    <n v="73"/>
    <n v="228"/>
    <s v="non minority"/>
    <n v="11100"/>
    <x v="2"/>
  </r>
  <r>
    <n v="196"/>
    <x v="1"/>
    <d v="1946-03-03T00:00:00"/>
    <x v="1"/>
    <x v="1"/>
    <n v="23100"/>
    <n v="12000"/>
    <n v="84"/>
    <n v="214"/>
    <s v="minority"/>
    <n v="11100"/>
    <x v="0"/>
  </r>
  <r>
    <n v="251"/>
    <x v="1"/>
    <d v="1969-01-19T00:00:00"/>
    <x v="7"/>
    <x v="1"/>
    <n v="23100"/>
    <n v="11250"/>
    <n v="81"/>
    <n v="13"/>
    <s v="non minority"/>
    <n v="11850"/>
    <x v="2"/>
  </r>
  <r>
    <n v="243"/>
    <x v="1"/>
    <d v="1969-02-10T00:00:00"/>
    <x v="7"/>
    <x v="1"/>
    <n v="23100"/>
    <n v="10950"/>
    <n v="81"/>
    <n v="0"/>
    <s v="non minority"/>
    <n v="12150"/>
    <x v="2"/>
  </r>
  <r>
    <n v="83"/>
    <x v="1"/>
    <d v="1967-10-12T00:00:00"/>
    <x v="7"/>
    <x v="1"/>
    <n v="22950"/>
    <n v="11250"/>
    <n v="93"/>
    <n v="0"/>
    <s v="minority"/>
    <n v="11700"/>
    <x v="2"/>
  </r>
  <r>
    <n v="346"/>
    <x v="1"/>
    <d v="1968-08-16T00:00:00"/>
    <x v="4"/>
    <x v="1"/>
    <n v="22950"/>
    <n v="13950"/>
    <n v="73"/>
    <n v="22"/>
    <s v="non minority"/>
    <n v="9000"/>
    <x v="1"/>
  </r>
  <r>
    <n v="78"/>
    <x v="1"/>
    <d v="1968-08-20T00:00:00"/>
    <x v="7"/>
    <x v="1"/>
    <n v="22950"/>
    <n v="10500"/>
    <n v="93"/>
    <n v="10"/>
    <s v="non minority"/>
    <n v="12450"/>
    <x v="2"/>
  </r>
  <r>
    <n v="397"/>
    <x v="1"/>
    <d v="1970-01-17T00:00:00"/>
    <x v="7"/>
    <x v="1"/>
    <n v="22950"/>
    <n v="12300"/>
    <n v="69"/>
    <n v="5"/>
    <s v="non minority"/>
    <n v="10650"/>
    <x v="2"/>
  </r>
  <r>
    <n v="401"/>
    <x v="1"/>
    <d v="1970-03-14T00:00:00"/>
    <x v="7"/>
    <x v="1"/>
    <n v="22800"/>
    <n v="11250"/>
    <n v="69"/>
    <n v="0"/>
    <s v="non minority"/>
    <n v="11550"/>
    <x v="2"/>
  </r>
  <r>
    <n v="412"/>
    <x v="1"/>
    <d v="1970-06-16T00:00:00"/>
    <x v="7"/>
    <x v="1"/>
    <n v="22800"/>
    <n v="11250"/>
    <n v="68"/>
    <n v="2"/>
    <s v="non minority"/>
    <n v="11550"/>
    <x v="2"/>
  </r>
  <r>
    <n v="237"/>
    <x v="1"/>
    <d v="1969-06-04T00:00:00"/>
    <x v="7"/>
    <x v="1"/>
    <n v="22650"/>
    <n v="11250"/>
    <n v="81"/>
    <n v="0"/>
    <s v="non minority"/>
    <n v="11400"/>
    <x v="2"/>
  </r>
  <r>
    <n v="395"/>
    <x v="1"/>
    <d v="1970-03-09T00:00:00"/>
    <x v="7"/>
    <x v="1"/>
    <n v="22650"/>
    <n v="11250"/>
    <n v="69"/>
    <n v="2"/>
    <s v="non minority"/>
    <n v="11400"/>
    <x v="2"/>
  </r>
  <r>
    <n v="230"/>
    <x v="0"/>
    <d v="1934-02-04T00:00:00"/>
    <x v="4"/>
    <x v="1"/>
    <n v="22500"/>
    <n v="15000"/>
    <n v="82"/>
    <n v="371"/>
    <s v="minority"/>
    <n v="7500"/>
    <x v="1"/>
  </r>
  <r>
    <n v="322"/>
    <x v="1"/>
    <d v="1938-03-02T00:00:00"/>
    <x v="7"/>
    <x v="1"/>
    <n v="22500"/>
    <n v="14250"/>
    <n v="76"/>
    <n v="90"/>
    <s v="non minority"/>
    <n v="8250"/>
    <x v="2"/>
  </r>
  <r>
    <n v="373"/>
    <x v="0"/>
    <d v="1949-10-29T00:00:00"/>
    <x v="7"/>
    <x v="1"/>
    <n v="22500"/>
    <n v="16500"/>
    <n v="70"/>
    <n v="216"/>
    <s v="non minority"/>
    <n v="6000"/>
    <x v="2"/>
  </r>
  <r>
    <n v="311"/>
    <x v="1"/>
    <d v="1951-02-15T00:00:00"/>
    <x v="7"/>
    <x v="1"/>
    <n v="22500"/>
    <n v="12000"/>
    <n v="77"/>
    <n v="63"/>
    <s v="non minority"/>
    <n v="10500"/>
    <x v="2"/>
  </r>
  <r>
    <n v="61"/>
    <x v="0"/>
    <d v="1964-04-28T00:00:00"/>
    <x v="9"/>
    <x v="1"/>
    <n v="22500"/>
    <n v="9750"/>
    <n v="94"/>
    <n v="36"/>
    <s v="minority"/>
    <n v="12750"/>
    <x v="2"/>
  </r>
  <r>
    <n v="460"/>
    <x v="1"/>
    <d v="1969-08-12T00:00:00"/>
    <x v="7"/>
    <x v="1"/>
    <n v="22500"/>
    <n v="12750"/>
    <n v="65"/>
    <n v="24"/>
    <s v="non minority"/>
    <n v="9750"/>
    <x v="2"/>
  </r>
  <r>
    <n v="244"/>
    <x v="1"/>
    <d v="1969-09-15T00:00:00"/>
    <x v="9"/>
    <x v="1"/>
    <n v="22500"/>
    <n v="10950"/>
    <n v="81"/>
    <n v="5"/>
    <s v="non minority"/>
    <n v="11550"/>
    <x v="2"/>
  </r>
  <r>
    <n v="268"/>
    <x v="0"/>
    <d v="1936-05-16T00:00:00"/>
    <x v="7"/>
    <x v="1"/>
    <n v="22350"/>
    <n v="15000"/>
    <n v="80"/>
    <n v="272"/>
    <s v="minority"/>
    <n v="7350"/>
    <x v="2"/>
  </r>
  <r>
    <n v="302"/>
    <x v="0"/>
    <d v="1939-09-28T00:00:00"/>
    <x v="9"/>
    <x v="1"/>
    <n v="22350"/>
    <n v="15000"/>
    <n v="78"/>
    <n v="320"/>
    <s v="minority"/>
    <n v="7350"/>
    <x v="2"/>
  </r>
  <r>
    <n v="46"/>
    <x v="1"/>
    <d v="1940-11-18T00:00:00"/>
    <x v="4"/>
    <x v="1"/>
    <n v="22350"/>
    <n v="12750"/>
    <n v="95"/>
    <n v="165"/>
    <s v="non minority"/>
    <n v="9600"/>
    <x v="1"/>
  </r>
  <r>
    <n v="223"/>
    <x v="1"/>
    <d v="1942-03-14T00:00:00"/>
    <x v="9"/>
    <x v="1"/>
    <n v="22350"/>
    <n v="10200"/>
    <n v="82"/>
    <n v="48"/>
    <s v="non minority"/>
    <n v="12150"/>
    <x v="2"/>
  </r>
  <r>
    <n v="140"/>
    <x v="1"/>
    <d v="1965-04-05T00:00:00"/>
    <x v="7"/>
    <x v="1"/>
    <n v="22350"/>
    <n v="13500"/>
    <n v="88"/>
    <n v="26"/>
    <s v="non minority"/>
    <n v="8850"/>
    <x v="2"/>
  </r>
  <r>
    <n v="260"/>
    <x v="1"/>
    <d v="1969-02-20T00:00:00"/>
    <x v="7"/>
    <x v="1"/>
    <n v="22350"/>
    <n v="11250"/>
    <n v="80"/>
    <n v="5"/>
    <s v="non minority"/>
    <n v="11100"/>
    <x v="2"/>
  </r>
  <r>
    <n v="423"/>
    <x v="1"/>
    <d v="1936-04-26T00:00:00"/>
    <x v="7"/>
    <x v="1"/>
    <n v="22200"/>
    <n v="13800"/>
    <n v="67"/>
    <n v="196"/>
    <s v="non minority"/>
    <n v="8400"/>
    <x v="2"/>
  </r>
  <r>
    <n v="136"/>
    <x v="0"/>
    <d v="1939-08-25T00:00:00"/>
    <x v="7"/>
    <x v="1"/>
    <n v="22200"/>
    <n v="15000"/>
    <n v="88"/>
    <n v="324"/>
    <s v="non minority"/>
    <n v="7200"/>
    <x v="2"/>
  </r>
  <r>
    <n v="345"/>
    <x v="1"/>
    <d v="1969-05-05T00:00:00"/>
    <x v="7"/>
    <x v="1"/>
    <n v="22200"/>
    <n v="16500"/>
    <n v="73"/>
    <n v="7"/>
    <s v="non minority"/>
    <n v="5700"/>
    <x v="2"/>
  </r>
  <r>
    <n v="320"/>
    <x v="0"/>
    <d v="1936-11-10T00:00:00"/>
    <x v="7"/>
    <x v="1"/>
    <n v="22050"/>
    <n v="15000"/>
    <n v="76"/>
    <n v="385"/>
    <s v="non minority"/>
    <n v="7050"/>
    <x v="2"/>
  </r>
  <r>
    <n v="321"/>
    <x v="1"/>
    <d v="1953-10-26T00:00:00"/>
    <x v="7"/>
    <x v="1"/>
    <n v="22050"/>
    <n v="12000"/>
    <n v="76"/>
    <n v="6"/>
    <s v="non minority"/>
    <n v="10050"/>
    <x v="2"/>
  </r>
  <r>
    <n v="99"/>
    <x v="1"/>
    <d v="1968-07-07T00:00:00"/>
    <x v="7"/>
    <x v="1"/>
    <n v="22050"/>
    <n v="10950"/>
    <n v="92"/>
    <n v="5"/>
    <s v="minority"/>
    <n v="11100"/>
    <x v="2"/>
  </r>
  <r>
    <n v="248"/>
    <x v="1"/>
    <d v="1969-04-09T00:00:00"/>
    <x v="7"/>
    <x v="1"/>
    <n v="22050"/>
    <n v="10950"/>
    <n v="81"/>
    <n v="9"/>
    <s v="non minority"/>
    <n v="11100"/>
    <x v="2"/>
  </r>
  <r>
    <n v="166"/>
    <x v="1"/>
    <d v="1942-07-12T00:00:00"/>
    <x v="7"/>
    <x v="1"/>
    <n v="21900"/>
    <n v="9750"/>
    <n v="86"/>
    <n v="156"/>
    <s v="non minority"/>
    <n v="12150"/>
    <x v="2"/>
  </r>
  <r>
    <n v="4"/>
    <x v="1"/>
    <d v="1947-04-15T00:00:00"/>
    <x v="9"/>
    <x v="1"/>
    <n v="21900"/>
    <n v="13200"/>
    <n v="98"/>
    <n v="190"/>
    <s v="non minority"/>
    <n v="8700"/>
    <x v="2"/>
  </r>
  <r>
    <n v="65"/>
    <x v="0"/>
    <d v="1964-03-28T00:00:00"/>
    <x v="9"/>
    <x v="1"/>
    <n v="21900"/>
    <n v="14550"/>
    <n v="93"/>
    <n v="41"/>
    <s v="non minority"/>
    <n v="7350"/>
    <x v="2"/>
  </r>
  <r>
    <n v="8"/>
    <x v="1"/>
    <d v="1966-05-06T00:00:00"/>
    <x v="7"/>
    <x v="1"/>
    <n v="21900"/>
    <n v="9750"/>
    <n v="98"/>
    <n v="0"/>
    <s v="non minority"/>
    <n v="12150"/>
    <x v="2"/>
  </r>
  <r>
    <n v="225"/>
    <x v="1"/>
    <d v="1967-10-13T00:00:00"/>
    <x v="4"/>
    <x v="1"/>
    <n v="21900"/>
    <n v="12750"/>
    <n v="82"/>
    <n v="0"/>
    <s v="non minority"/>
    <n v="9150"/>
    <x v="1"/>
  </r>
  <r>
    <n v="340"/>
    <x v="1"/>
    <d v="1934-05-06T00:00:00"/>
    <x v="9"/>
    <x v="1"/>
    <n v="21750"/>
    <n v="12450"/>
    <n v="74"/>
    <n v="318"/>
    <s v="non minority"/>
    <n v="9300"/>
    <x v="2"/>
  </r>
  <r>
    <n v="22"/>
    <x v="0"/>
    <d v="1940-09-24T00:00:00"/>
    <x v="7"/>
    <x v="1"/>
    <n v="21750"/>
    <n v="12750"/>
    <n v="97"/>
    <n v="315"/>
    <s v="minority"/>
    <n v="9000"/>
    <x v="2"/>
  </r>
  <r>
    <n v="459"/>
    <x v="1"/>
    <d v="1971-02-10T00:00:00"/>
    <x v="7"/>
    <x v="1"/>
    <n v="21750"/>
    <n v="11250"/>
    <n v="65"/>
    <n v="0"/>
    <s v="non minority"/>
    <n v="10500"/>
    <x v="2"/>
  </r>
  <r>
    <n v="461"/>
    <x v="1"/>
    <d v="1943-11-08T00:00:00"/>
    <x v="9"/>
    <x v="1"/>
    <n v="21600"/>
    <n v="13500"/>
    <n v="65"/>
    <n v="173"/>
    <s v="non minority"/>
    <n v="8100"/>
    <x v="2"/>
  </r>
  <r>
    <n v="392"/>
    <x v="1"/>
    <d v="1970-05-12T00:00:00"/>
    <x v="7"/>
    <x v="1"/>
    <n v="21600"/>
    <n v="12000"/>
    <n v="69"/>
    <n v="0"/>
    <s v="non minority"/>
    <n v="9600"/>
    <x v="2"/>
  </r>
  <r>
    <n v="443"/>
    <x v="1"/>
    <d v="2029-02-10T00:00:00"/>
    <x v="9"/>
    <x v="1"/>
    <n v="21600"/>
    <n v="13500"/>
    <n v="66"/>
    <n v="228"/>
    <s v="non minority"/>
    <n v="8100"/>
    <x v="2"/>
  </r>
  <r>
    <n v="473"/>
    <x v="1"/>
    <d v="1937-11-25T00:00:00"/>
    <x v="7"/>
    <x v="1"/>
    <n v="21450"/>
    <n v="12750"/>
    <n v="63"/>
    <n v="139"/>
    <s v="non minority"/>
    <n v="8700"/>
    <x v="2"/>
  </r>
  <r>
    <n v="365"/>
    <x v="1"/>
    <d v="1948-10-16T00:00:00"/>
    <x v="9"/>
    <x v="1"/>
    <n v="21450"/>
    <n v="10200"/>
    <n v="72"/>
    <n v="194"/>
    <s v="minority"/>
    <n v="11250"/>
    <x v="2"/>
  </r>
  <r>
    <n v="3"/>
    <x v="1"/>
    <d v="2029-07-26T00:00:00"/>
    <x v="7"/>
    <x v="1"/>
    <n v="21450"/>
    <n v="12000"/>
    <n v="98"/>
    <n v="381"/>
    <s v="non minority"/>
    <n v="9450"/>
    <x v="2"/>
  </r>
  <r>
    <n v="372"/>
    <x v="0"/>
    <d v="1935-08-22T00:00:00"/>
    <x v="4"/>
    <x v="1"/>
    <n v="21300"/>
    <n v="15750"/>
    <n v="70"/>
    <n v="372"/>
    <s v="non minority"/>
    <n v="5550"/>
    <x v="1"/>
  </r>
  <r>
    <n v="258"/>
    <x v="0"/>
    <d v="1969-03-09T00:00:00"/>
    <x v="9"/>
    <x v="1"/>
    <n v="21300"/>
    <n v="11550"/>
    <n v="80"/>
    <n v="24"/>
    <s v="non minority"/>
    <n v="9750"/>
    <x v="2"/>
  </r>
  <r>
    <n v="313"/>
    <x v="1"/>
    <d v="1969-10-25T00:00:00"/>
    <x v="7"/>
    <x v="1"/>
    <n v="21300"/>
    <n v="11250"/>
    <n v="77"/>
    <n v="0"/>
    <s v="non minority"/>
    <n v="10050"/>
    <x v="2"/>
  </r>
  <r>
    <n v="403"/>
    <x v="1"/>
    <d v="1970-04-28T00:00:00"/>
    <x v="7"/>
    <x v="1"/>
    <n v="21300"/>
    <n v="11250"/>
    <n v="69"/>
    <n v="3"/>
    <s v="minority"/>
    <n v="10050"/>
    <x v="2"/>
  </r>
  <r>
    <n v="352"/>
    <x v="1"/>
    <d v="1933-11-26T00:00:00"/>
    <x v="9"/>
    <x v="1"/>
    <n v="21150"/>
    <n v="12000"/>
    <n v="73"/>
    <n v="159"/>
    <s v="non minority"/>
    <n v="9150"/>
    <x v="2"/>
  </r>
  <r>
    <n v="25"/>
    <x v="1"/>
    <d v="1942-07-01T00:00:00"/>
    <x v="4"/>
    <x v="1"/>
    <n v="21150"/>
    <n v="9000"/>
    <n v="97"/>
    <n v="171"/>
    <s v="minority"/>
    <n v="12150"/>
    <x v="1"/>
  </r>
  <r>
    <n v="108"/>
    <x v="1"/>
    <d v="1930-07-16T00:00:00"/>
    <x v="7"/>
    <x v="1"/>
    <n v="21000"/>
    <n v="11550"/>
    <n v="91"/>
    <n v="108"/>
    <s v="non minority"/>
    <n v="9450"/>
    <x v="2"/>
  </r>
  <r>
    <n v="380"/>
    <x v="1"/>
    <d v="1941-02-22T00:00:00"/>
    <x v="7"/>
    <x v="1"/>
    <n v="21000"/>
    <n v="13500"/>
    <n v="70"/>
    <n v="82"/>
    <s v="non minority"/>
    <n v="7500"/>
    <x v="2"/>
  </r>
  <r>
    <n v="154"/>
    <x v="1"/>
    <d v="1940-06-07T00:00:00"/>
    <x v="7"/>
    <x v="1"/>
    <n v="20850"/>
    <n v="12000"/>
    <n v="87"/>
    <n v="163"/>
    <s v="non minority"/>
    <n v="8850"/>
    <x v="2"/>
  </r>
  <r>
    <n v="425"/>
    <x v="1"/>
    <d v="1942-01-26T00:00:00"/>
    <x v="7"/>
    <x v="1"/>
    <n v="20850"/>
    <n v="13500"/>
    <n v="67"/>
    <n v="181"/>
    <s v="non minority"/>
    <n v="7350"/>
    <x v="2"/>
  </r>
  <r>
    <n v="278"/>
    <x v="1"/>
    <d v="1943-06-12T00:00:00"/>
    <x v="9"/>
    <x v="1"/>
    <n v="20850"/>
    <n v="12000"/>
    <n v="79"/>
    <n v="70"/>
    <s v="non minority"/>
    <n v="8850"/>
    <x v="2"/>
  </r>
  <r>
    <n v="384"/>
    <x v="1"/>
    <d v="1955-11-11T00:00:00"/>
    <x v="7"/>
    <x v="1"/>
    <n v="20850"/>
    <n v="13050"/>
    <n v="70"/>
    <n v="127"/>
    <s v="minority"/>
    <n v="7800"/>
    <x v="2"/>
  </r>
  <r>
    <n v="396"/>
    <x v="1"/>
    <d v="1970-08-17T00:00:00"/>
    <x v="7"/>
    <x v="1"/>
    <n v="20850"/>
    <n v="11250"/>
    <n v="69"/>
    <n v="0"/>
    <s v="non minority"/>
    <n v="9600"/>
    <x v="2"/>
  </r>
  <r>
    <n v="463"/>
    <x v="1"/>
    <d v="1934-10-15T00:00:00"/>
    <x v="4"/>
    <x v="1"/>
    <n v="20700"/>
    <n v="14250"/>
    <n v="65"/>
    <n v="241"/>
    <s v="non minority"/>
    <n v="6450"/>
    <x v="1"/>
  </r>
  <r>
    <n v="402"/>
    <x v="1"/>
    <d v="1970-02-07T00:00:00"/>
    <x v="7"/>
    <x v="1"/>
    <n v="20700"/>
    <n v="11250"/>
    <n v="69"/>
    <n v="2"/>
    <s v="non minority"/>
    <n v="9450"/>
    <x v="2"/>
  </r>
  <r>
    <n v="354"/>
    <x v="1"/>
    <d v="1946-05-08T00:00:00"/>
    <x v="7"/>
    <x v="1"/>
    <n v="20550"/>
    <n v="11250"/>
    <n v="73"/>
    <n v="154"/>
    <s v="minority"/>
    <n v="9300"/>
    <x v="2"/>
  </r>
  <r>
    <n v="214"/>
    <x v="1"/>
    <d v="1968-09-13T00:00:00"/>
    <x v="7"/>
    <x v="1"/>
    <n v="20400"/>
    <n v="10950"/>
    <n v="83"/>
    <n v="9"/>
    <s v="minority"/>
    <n v="9450"/>
    <x v="2"/>
  </r>
  <r>
    <n v="399"/>
    <x v="1"/>
    <d v="1970-02-06T00:00:00"/>
    <x v="7"/>
    <x v="1"/>
    <n v="20400"/>
    <n v="11250"/>
    <n v="69"/>
    <n v="0"/>
    <s v="non minority"/>
    <n v="9150"/>
    <x v="2"/>
  </r>
  <r>
    <n v="439"/>
    <x v="1"/>
    <d v="1970-06-25T00:00:00"/>
    <x v="7"/>
    <x v="1"/>
    <n v="20400"/>
    <n v="11250"/>
    <n v="66"/>
    <n v="0"/>
    <s v="non minority"/>
    <n v="9150"/>
    <x v="2"/>
  </r>
  <r>
    <n v="139"/>
    <x v="1"/>
    <d v="1931-06-18T00:00:00"/>
    <x v="9"/>
    <x v="1"/>
    <n v="20100"/>
    <n v="13200"/>
    <n v="88"/>
    <n v="90"/>
    <s v="non minority"/>
    <n v="6900"/>
    <x v="2"/>
  </r>
  <r>
    <n v="91"/>
    <x v="1"/>
    <d v="1967-11-04T00:00:00"/>
    <x v="7"/>
    <x v="1"/>
    <n v="20100"/>
    <n v="11250"/>
    <n v="92"/>
    <n v="24"/>
    <s v="non minority"/>
    <n v="8850"/>
    <x v="2"/>
  </r>
  <r>
    <n v="359"/>
    <x v="1"/>
    <d v="1941-06-12T00:00:00"/>
    <x v="7"/>
    <x v="1"/>
    <n v="19950"/>
    <n v="10200"/>
    <n v="72"/>
    <n v="56"/>
    <s v="non minority"/>
    <n v="9750"/>
    <x v="2"/>
  </r>
  <r>
    <n v="264"/>
    <x v="1"/>
    <d v="1969-01-16T00:00:00"/>
    <x v="7"/>
    <x v="1"/>
    <n v="19950"/>
    <n v="11250"/>
    <n v="80"/>
    <n v="8"/>
    <s v="non minority"/>
    <n v="8700"/>
    <x v="2"/>
  </r>
  <r>
    <n v="209"/>
    <x v="1"/>
    <d v="1934-01-14T00:00:00"/>
    <x v="9"/>
    <x v="1"/>
    <n v="19800"/>
    <n v="10200"/>
    <n v="83"/>
    <n v="75"/>
    <s v="non minority"/>
    <n v="9600"/>
    <x v="2"/>
  </r>
  <r>
    <n v="379"/>
    <x v="1"/>
    <d v="1938-05-12T00:00:00"/>
    <x v="9"/>
    <x v="1"/>
    <n v="19650"/>
    <n v="13050"/>
    <n v="70"/>
    <n v="102"/>
    <s v="non minority"/>
    <n v="6600"/>
    <x v="2"/>
  </r>
  <r>
    <n v="405"/>
    <x v="1"/>
    <d v="1944-07-12T00:00:00"/>
    <x v="7"/>
    <x v="1"/>
    <n v="19650"/>
    <n v="13950"/>
    <n v="69"/>
    <n v="133"/>
    <s v="minority"/>
    <n v="5700"/>
    <x v="2"/>
  </r>
  <r>
    <n v="128"/>
    <x v="1"/>
    <d v="1946-07-25T00:00:00"/>
    <x v="7"/>
    <x v="1"/>
    <n v="19650"/>
    <n v="9750"/>
    <n v="90"/>
    <n v="229"/>
    <s v="minority"/>
    <n v="9900"/>
    <x v="2"/>
  </r>
  <r>
    <n v="192"/>
    <x v="0"/>
    <d v="1949-10-09T00:00:00"/>
    <x v="7"/>
    <x v="1"/>
    <n v="19650"/>
    <n v="12750"/>
    <n v="84"/>
    <n v="180"/>
    <s v="minority"/>
    <n v="6900"/>
    <x v="2"/>
  </r>
  <r>
    <n v="247"/>
    <x v="1"/>
    <d v="1968-05-13T00:00:00"/>
    <x v="7"/>
    <x v="1"/>
    <n v="19650"/>
    <n v="10950"/>
    <n v="81"/>
    <n v="11"/>
    <s v="non minority"/>
    <n v="8700"/>
    <x v="2"/>
  </r>
  <r>
    <n v="259"/>
    <x v="1"/>
    <d v="1969-03-15T00:00:00"/>
    <x v="7"/>
    <x v="1"/>
    <n v="19650"/>
    <n v="11250"/>
    <n v="80"/>
    <n v="5"/>
    <s v="non minority"/>
    <n v="8400"/>
    <x v="2"/>
  </r>
  <r>
    <n v="40"/>
    <x v="1"/>
    <d v="1933-08-28T00:00:00"/>
    <x v="4"/>
    <x v="1"/>
    <n v="19200"/>
    <n v="9000"/>
    <n v="96"/>
    <n v="23"/>
    <s v="minority"/>
    <n v="10200"/>
    <x v="1"/>
  </r>
  <r>
    <n v="215"/>
    <x v="1"/>
    <d v="1968-09-15T00:00:00"/>
    <x v="7"/>
    <x v="1"/>
    <n v="19200"/>
    <n v="11100"/>
    <n v="83"/>
    <n v="7"/>
    <s v="minority"/>
    <n v="8100"/>
    <x v="2"/>
  </r>
  <r>
    <n v="121"/>
    <x v="1"/>
    <d v="1936-08-06T00:00:00"/>
    <x v="4"/>
    <x v="1"/>
    <n v="18750"/>
    <n v="10500"/>
    <n v="90"/>
    <n v="54"/>
    <s v="non minority"/>
    <n v="8250"/>
    <x v="1"/>
  </r>
  <r>
    <n v="182"/>
    <x v="1"/>
    <d v="1943-03-08T00:00:00"/>
    <x v="7"/>
    <x v="1"/>
    <n v="18450"/>
    <n v="10200"/>
    <n v="85"/>
    <n v="228"/>
    <s v="minority"/>
    <n v="8250"/>
    <x v="2"/>
  </r>
  <r>
    <n v="167"/>
    <x v="1"/>
    <d v="1932-08-26T00:00:00"/>
    <x v="7"/>
    <x v="1"/>
    <n v="18150"/>
    <n v="9750"/>
    <n v="86"/>
    <n v="72"/>
    <s v="non minority"/>
    <n v="8400"/>
    <x v="2"/>
  </r>
  <r>
    <n v="267"/>
    <x v="1"/>
    <d v="1969-08-24T00:00:00"/>
    <x v="7"/>
    <x v="1"/>
    <n v="18150"/>
    <n v="10950"/>
    <n v="80"/>
    <n v="0"/>
    <s v="non minority"/>
    <n v="7200"/>
    <x v="2"/>
  </r>
  <r>
    <n v="357"/>
    <x v="1"/>
    <d v="1932-01-18T00:00:00"/>
    <x v="9"/>
    <x v="1"/>
    <n v="17700"/>
    <n v="10200"/>
    <n v="72"/>
    <n v="184"/>
    <s v="non minority"/>
    <n v="7500"/>
    <x v="2"/>
  </r>
  <r>
    <n v="241"/>
    <x v="1"/>
    <d v="1936-08-27T00:00:00"/>
    <x v="9"/>
    <x v="1"/>
    <n v="17400"/>
    <n v="10200"/>
    <n v="81"/>
    <n v="390"/>
    <s v="non minority"/>
    <n v="7200"/>
    <x v="2"/>
  </r>
  <r>
    <n v="364"/>
    <x v="1"/>
    <d v="1947-03-26T00:00:00"/>
    <x v="7"/>
    <x v="1"/>
    <n v="17400"/>
    <n v="10200"/>
    <n v="72"/>
    <n v="116"/>
    <s v="minority"/>
    <n v="7200"/>
    <x v="2"/>
  </r>
  <r>
    <n v="229"/>
    <x v="1"/>
    <d v="1940-08-21T00:00:00"/>
    <x v="7"/>
    <x v="1"/>
    <n v="17250"/>
    <n v="10200"/>
    <n v="82"/>
    <n v="358"/>
    <s v="non minority"/>
    <n v="7050"/>
    <x v="2"/>
  </r>
  <r>
    <n v="178"/>
    <x v="1"/>
    <d v="1938-01-17T00:00:00"/>
    <x v="7"/>
    <x v="1"/>
    <n v="17100"/>
    <n v="10200"/>
    <n v="85"/>
    <n v="72"/>
    <s v="non minority"/>
    <n v="6900"/>
    <x v="2"/>
  </r>
  <r>
    <n v="253"/>
    <x v="1"/>
    <d v="1942-02-21T00:00:00"/>
    <x v="9"/>
    <x v="1"/>
    <n v="17100"/>
    <n v="10200"/>
    <n v="81"/>
    <n v="0"/>
    <s v="minority"/>
    <n v="6900"/>
    <x v="2"/>
  </r>
  <r>
    <n v="24"/>
    <x v="1"/>
    <d v="1933-03-27T00:00:00"/>
    <x v="7"/>
    <x v="1"/>
    <n v="16950"/>
    <n v="9000"/>
    <n v="97"/>
    <n v="124"/>
    <s v="minority"/>
    <n v="7950"/>
    <x v="2"/>
  </r>
  <r>
    <n v="362"/>
    <x v="1"/>
    <d v="1937-04-08T00:00:00"/>
    <x v="9"/>
    <x v="1"/>
    <n v="16950"/>
    <n v="10200"/>
    <n v="72"/>
    <n v="319"/>
    <s v="non minority"/>
    <n v="6750"/>
    <x v="2"/>
  </r>
  <r>
    <n v="367"/>
    <x v="1"/>
    <d v="1942-05-22T00:00:00"/>
    <x v="7"/>
    <x v="1"/>
    <n v="16950"/>
    <n v="10200"/>
    <n v="72"/>
    <n v="271"/>
    <s v="minority"/>
    <n v="6750"/>
    <x v="2"/>
  </r>
  <r>
    <n v="325"/>
    <x v="1"/>
    <d v="1934-11-04T00:00:00"/>
    <x v="9"/>
    <x v="1"/>
    <n v="16800"/>
    <n v="10200"/>
    <n v="76"/>
    <n v="76"/>
    <s v="non minority"/>
    <n v="6600"/>
    <x v="2"/>
  </r>
  <r>
    <n v="144"/>
    <x v="1"/>
    <d v="1931-08-28T00:00:00"/>
    <x v="9"/>
    <x v="1"/>
    <n v="16650"/>
    <n v="9750"/>
    <n v="88"/>
    <n v="412"/>
    <s v="non minority"/>
    <n v="6900"/>
    <x v="2"/>
  </r>
  <r>
    <n v="191"/>
    <x v="1"/>
    <d v="1931-10-23T00:00:00"/>
    <x v="7"/>
    <x v="1"/>
    <n v="16500"/>
    <n v="10200"/>
    <n v="84"/>
    <n v="288"/>
    <s v="non minority"/>
    <n v="6300"/>
    <x v="2"/>
  </r>
  <r>
    <n v="448"/>
    <x v="1"/>
    <d v="1933-06-05T00:00:00"/>
    <x v="7"/>
    <x v="1"/>
    <n v="16350"/>
    <n v="10200"/>
    <n v="66"/>
    <n v="163"/>
    <s v="minority"/>
    <n v="6150"/>
    <x v="2"/>
  </r>
  <r>
    <n v="411"/>
    <x v="1"/>
    <d v="1931-08-21T00:00:00"/>
    <x v="7"/>
    <x v="1"/>
    <n v="16200"/>
    <n v="10200"/>
    <n v="68"/>
    <n v="180"/>
    <s v="non minority"/>
    <n v="6000"/>
    <x v="2"/>
  </r>
  <r>
    <n v="224"/>
    <x v="1"/>
    <d v="1934-11-20T00:00:00"/>
    <x v="7"/>
    <x v="1"/>
    <n v="16200"/>
    <n v="10200"/>
    <n v="82"/>
    <n v="0"/>
    <s v="non minority"/>
    <n v="6000"/>
    <x v="2"/>
  </r>
  <r>
    <n v="90"/>
    <x v="1"/>
    <d v="1938-02-27T00:00:00"/>
    <x v="9"/>
    <x v="1"/>
    <n v="16200"/>
    <n v="9750"/>
    <n v="92"/>
    <n v="0"/>
    <s v="non minority"/>
    <n v="6450"/>
    <x v="2"/>
  </r>
  <r>
    <n v="338"/>
    <x v="1"/>
    <d v="1938-08-12T00:00:00"/>
    <x v="9"/>
    <x v="1"/>
    <n v="15900"/>
    <n v="10200"/>
    <n v="74"/>
    <n v="43"/>
    <s v="non minority"/>
    <n v="5700"/>
    <x v="2"/>
  </r>
  <r>
    <n v="378"/>
    <x v="1"/>
    <d v="1930-09-21T00:00:00"/>
    <x v="9"/>
    <x v="1"/>
    <n v="15750"/>
    <n v="10200"/>
    <n v="70"/>
    <n v="275"/>
    <s v="non minority"/>
    <n v="5550"/>
    <x v="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5">
  <r>
    <n v="29"/>
    <s v="m"/>
    <d v="1944-01-28T00:00:00"/>
    <n v="19"/>
    <x v="0"/>
    <n v="135000"/>
    <n v="79980"/>
    <n v="96"/>
    <n v="199"/>
    <s v="non minority"/>
    <n v="55020"/>
    <x v="0"/>
  </r>
  <r>
    <n v="32"/>
    <s v="m"/>
    <d v="1954-01-28T00:00:00"/>
    <n v="19"/>
    <x v="0"/>
    <n v="110625"/>
    <n v="45000"/>
    <n v="96"/>
    <n v="120"/>
    <s v="non minority"/>
    <n v="65625"/>
    <x v="0"/>
  </r>
  <r>
    <n v="18"/>
    <s v="m"/>
    <d v="1956-03-20T00:00:00"/>
    <n v="16"/>
    <x v="0"/>
    <n v="103750"/>
    <n v="27510"/>
    <n v="97"/>
    <n v="70"/>
    <s v="non minority"/>
    <n v="76240"/>
    <x v="0"/>
  </r>
  <r>
    <n v="343"/>
    <s v="m"/>
    <d v="1953-06-09T00:00:00"/>
    <n v="16"/>
    <x v="0"/>
    <n v="103500"/>
    <n v="60000"/>
    <n v="73"/>
    <n v="150"/>
    <s v="non minority"/>
    <n v="43500"/>
    <x v="0"/>
  </r>
  <r>
    <n v="446"/>
    <s v="m"/>
    <d v="1958-08-03T00:00:00"/>
    <n v="16"/>
    <x v="0"/>
    <n v="100000"/>
    <n v="44100"/>
    <n v="66"/>
    <n v="128"/>
    <s v="minority"/>
    <n v="55900"/>
    <x v="0"/>
  </r>
  <r>
    <n v="103"/>
    <s v="m"/>
    <d v="1959-03-17T00:00:00"/>
    <n v="19"/>
    <x v="0"/>
    <n v="97000"/>
    <n v="35010"/>
    <n v="91"/>
    <n v="68"/>
    <s v="non minority"/>
    <n v="61990"/>
    <x v="0"/>
  </r>
  <r>
    <n v="34"/>
    <s v="m"/>
    <d v="1949-02-02T00:00:00"/>
    <n v="19"/>
    <x v="0"/>
    <n v="92000"/>
    <n v="39990"/>
    <n v="96"/>
    <n v="175"/>
    <s v="non minority"/>
    <n v="52010"/>
    <x v="0"/>
  </r>
  <r>
    <n v="106"/>
    <s v="m"/>
    <d v="1962-08-04T00:00:00"/>
    <n v="19"/>
    <x v="0"/>
    <n v="91250"/>
    <n v="29490"/>
    <n v="91"/>
    <n v="23"/>
    <s v="non minority"/>
    <n v="61760"/>
    <x v="0"/>
  </r>
  <r>
    <n v="454"/>
    <s v="m"/>
    <d v="1965-07-28T00:00:00"/>
    <n v="19"/>
    <x v="0"/>
    <n v="90625"/>
    <n v="31250"/>
    <n v="65"/>
    <n v="18"/>
    <s v="non minority"/>
    <n v="59375"/>
    <x v="0"/>
  </r>
  <r>
    <n v="431"/>
    <s v="m"/>
    <d v="1959-01-15T00:00:00"/>
    <n v="18"/>
    <x v="0"/>
    <n v="86250"/>
    <n v="45000"/>
    <n v="66"/>
    <n v="50"/>
    <s v="non minority"/>
    <n v="41250"/>
    <x v="0"/>
  </r>
  <r>
    <n v="274"/>
    <s v="m"/>
    <d v="1964-08-04T00:00:00"/>
    <n v="16"/>
    <x v="0"/>
    <n v="83750"/>
    <n v="21750"/>
    <n v="79"/>
    <n v="12"/>
    <s v="non minority"/>
    <n v="62000"/>
    <x v="0"/>
  </r>
  <r>
    <n v="71"/>
    <s v="m"/>
    <d v="1948-08-26T00:00:00"/>
    <n v="17"/>
    <x v="0"/>
    <n v="82500"/>
    <n v="34980"/>
    <n v="93"/>
    <n v="207"/>
    <s v="non minority"/>
    <n v="47520"/>
    <x v="0"/>
  </r>
  <r>
    <n v="35"/>
    <s v="m"/>
    <d v="1961-08-22T00:00:00"/>
    <n v="17"/>
    <x v="0"/>
    <n v="81250"/>
    <n v="30000"/>
    <n v="96"/>
    <n v="18"/>
    <s v="non minority"/>
    <n v="51250"/>
    <x v="0"/>
  </r>
  <r>
    <n v="218"/>
    <s v="m"/>
    <d v="1964-03-21T00:00:00"/>
    <n v="15"/>
    <x v="1"/>
    <n v="80000"/>
    <n v="15750"/>
    <n v="82"/>
    <n v="34"/>
    <s v="non minority"/>
    <n v="64250"/>
    <x v="0"/>
  </r>
  <r>
    <n v="383"/>
    <s v="m"/>
    <d v="1961-06-03T00:00:00"/>
    <n v="17"/>
    <x v="0"/>
    <n v="78500"/>
    <n v="28740"/>
    <n v="70"/>
    <n v="67"/>
    <s v="minority"/>
    <n v="49760"/>
    <x v="0"/>
  </r>
  <r>
    <n v="100"/>
    <s v="m"/>
    <d v="1963-10-25T00:00:00"/>
    <n v="18"/>
    <x v="0"/>
    <n v="78250"/>
    <n v="27480"/>
    <n v="91"/>
    <n v="47"/>
    <s v="non minority"/>
    <n v="50770"/>
    <x v="0"/>
  </r>
  <r>
    <n v="66"/>
    <s v="m"/>
    <d v="1962-02-16T00:00:00"/>
    <n v="19"/>
    <x v="0"/>
    <n v="78125"/>
    <n v="30000"/>
    <n v="93"/>
    <n v="7"/>
    <s v="non minority"/>
    <n v="48125"/>
    <x v="0"/>
  </r>
  <r>
    <n v="456"/>
    <s v="m"/>
    <d v="1959-10-17T00:00:00"/>
    <n v="19"/>
    <x v="0"/>
    <n v="75000"/>
    <n v="42510"/>
    <n v="65"/>
    <n v="54"/>
    <s v="non minority"/>
    <n v="32490"/>
    <x v="0"/>
  </r>
  <r>
    <n v="235"/>
    <s v="m"/>
    <d v="1962-09-11T00:00:00"/>
    <n v="19"/>
    <x v="0"/>
    <n v="75000"/>
    <n v="31500"/>
    <n v="81"/>
    <n v="13"/>
    <s v="non minority"/>
    <n v="43500"/>
    <x v="0"/>
  </r>
  <r>
    <n v="53"/>
    <s v="m"/>
    <d v="1954-04-21T00:00:00"/>
    <n v="18"/>
    <x v="0"/>
    <n v="73750"/>
    <n v="26250"/>
    <n v="94"/>
    <n v="56"/>
    <s v="non minority"/>
    <n v="47500"/>
    <x v="0"/>
  </r>
  <r>
    <n v="284"/>
    <s v="m"/>
    <d v="1961-10-10T00:00:00"/>
    <n v="19"/>
    <x v="0"/>
    <n v="73500"/>
    <n v="33000"/>
    <n v="78"/>
    <n v="45"/>
    <s v="non minority"/>
    <n v="40500"/>
    <x v="0"/>
  </r>
  <r>
    <n v="88"/>
    <s v="m"/>
    <d v="1962-02-10T00:00:00"/>
    <n v="19"/>
    <x v="0"/>
    <n v="72500"/>
    <n v="28740"/>
    <n v="92"/>
    <n v="10"/>
    <s v="non minority"/>
    <n v="43760"/>
    <x v="0"/>
  </r>
  <r>
    <n v="198"/>
    <s v="m"/>
    <d v="1952-03-17T00:00:00"/>
    <n v="19"/>
    <x v="0"/>
    <n v="70875"/>
    <n v="43500"/>
    <n v="83"/>
    <n v="156"/>
    <s v="non minority"/>
    <n v="27375"/>
    <x v="0"/>
  </r>
  <r>
    <n v="420"/>
    <s v="m"/>
    <d v="1957-07-16T00:00:00"/>
    <n v="19"/>
    <x v="0"/>
    <n v="70000"/>
    <n v="35040"/>
    <n v="67"/>
    <n v="75"/>
    <s v="non minority"/>
    <n v="34960"/>
    <x v="0"/>
  </r>
  <r>
    <n v="449"/>
    <s v="m"/>
    <d v="1966-01-02T00:00:00"/>
    <n v="16"/>
    <x v="0"/>
    <n v="70000"/>
    <n v="21750"/>
    <n v="65"/>
    <n v="19"/>
    <s v="non minority"/>
    <n v="48250"/>
    <x v="0"/>
  </r>
  <r>
    <n v="173"/>
    <s v="m"/>
    <d v="1950-01-15T00:00:00"/>
    <n v="20"/>
    <x v="0"/>
    <n v="69250"/>
    <n v="42480"/>
    <n v="85"/>
    <n v="134"/>
    <s v="non minority"/>
    <n v="26770"/>
    <x v="0"/>
  </r>
  <r>
    <n v="129"/>
    <s v="m"/>
    <d v="1959-07-18T00:00:00"/>
    <n v="17"/>
    <x v="0"/>
    <n v="68750"/>
    <n v="27510"/>
    <n v="89"/>
    <n v="38"/>
    <s v="non minority"/>
    <n v="41240"/>
    <x v="0"/>
  </r>
  <r>
    <n v="89"/>
    <s v="m"/>
    <d v="1961-06-24T00:00:00"/>
    <n v="19"/>
    <x v="0"/>
    <n v="68750"/>
    <n v="27480"/>
    <n v="92"/>
    <n v="8"/>
    <s v="non minority"/>
    <n v="41270"/>
    <x v="0"/>
  </r>
  <r>
    <n v="283"/>
    <s v="m"/>
    <d v="1963-02-25T00:00:00"/>
    <n v="19"/>
    <x v="0"/>
    <n v="68125"/>
    <n v="32010"/>
    <n v="78"/>
    <n v="35"/>
    <s v="non minority"/>
    <n v="36115"/>
    <x v="0"/>
  </r>
  <r>
    <n v="254"/>
    <s v="m"/>
    <d v="1964-02-08T00:00:00"/>
    <n v="18"/>
    <x v="0"/>
    <n v="68125"/>
    <n v="32490"/>
    <n v="80"/>
    <n v="29"/>
    <s v="non minority"/>
    <n v="35635"/>
    <x v="0"/>
  </r>
  <r>
    <n v="200"/>
    <s v="m"/>
    <d v="1963-02-13T00:00:00"/>
    <n v="17"/>
    <x v="0"/>
    <n v="67500"/>
    <n v="34980"/>
    <n v="83"/>
    <n v="9"/>
    <s v="non minority"/>
    <n v="32520"/>
    <x v="0"/>
  </r>
  <r>
    <n v="389"/>
    <s v="m"/>
    <d v="1959-04-15T00:00:00"/>
    <n v="19"/>
    <x v="0"/>
    <n v="66875"/>
    <n v="32490"/>
    <n v="69"/>
    <n v="81"/>
    <s v="non minority"/>
    <n v="34385"/>
    <x v="0"/>
  </r>
  <r>
    <n v="272"/>
    <s v="m"/>
    <d v="1964-06-17T00:00:00"/>
    <n v="18"/>
    <x v="1"/>
    <n v="66875"/>
    <n v="31980"/>
    <n v="79"/>
    <n v="30"/>
    <s v="non minority"/>
    <n v="34895"/>
    <x v="0"/>
  </r>
  <r>
    <n v="205"/>
    <s v="m"/>
    <d v="1944-06-22T00:00:00"/>
    <n v="16"/>
    <x v="0"/>
    <n v="66750"/>
    <n v="52500"/>
    <n v="83"/>
    <n v="258"/>
    <s v="non minority"/>
    <n v="14250"/>
    <x v="0"/>
  </r>
  <r>
    <n v="430"/>
    <s v="m"/>
    <d v="1956-04-29T00:00:00"/>
    <n v="19"/>
    <x v="0"/>
    <n v="66250"/>
    <n v="34980"/>
    <n v="67"/>
    <n v="99"/>
    <s v="minority"/>
    <n v="31270"/>
    <x v="0"/>
  </r>
  <r>
    <n v="160"/>
    <s v="m"/>
    <d v="1951-08-27T00:00:00"/>
    <n v="16"/>
    <x v="0"/>
    <n v="66000"/>
    <n v="47490"/>
    <n v="86"/>
    <n v="150"/>
    <s v="non minority"/>
    <n v="18510"/>
    <x v="0"/>
  </r>
  <r>
    <n v="137"/>
    <s v="m"/>
    <d v="1937-07-12T00:00:00"/>
    <n v="21"/>
    <x v="0"/>
    <n v="65000"/>
    <n v="37500"/>
    <n v="88"/>
    <n v="264"/>
    <s v="non minority"/>
    <n v="27500"/>
    <x v="0"/>
  </r>
  <r>
    <n v="289"/>
    <s v="m"/>
    <d v="1964-10-27T00:00:00"/>
    <n v="17"/>
    <x v="0"/>
    <n v="65000"/>
    <n v="30750"/>
    <n v="78"/>
    <n v="26"/>
    <s v="non minority"/>
    <n v="34250"/>
    <x v="0"/>
  </r>
  <r>
    <n v="387"/>
    <s v="m"/>
    <d v="1965-02-03T00:00:00"/>
    <n v="19"/>
    <x v="0"/>
    <n v="65000"/>
    <n v="31980"/>
    <n v="69"/>
    <n v="74"/>
    <s v="non minority"/>
    <n v="33020"/>
    <x v="0"/>
  </r>
  <r>
    <n v="329"/>
    <s v="m"/>
    <d v="1958-08-24T00:00:00"/>
    <n v="18"/>
    <x v="0"/>
    <n v="62500"/>
    <n v="34980"/>
    <n v="75"/>
    <n v="74"/>
    <s v="non minority"/>
    <n v="27520"/>
    <x v="0"/>
  </r>
  <r>
    <n v="257"/>
    <s v="m"/>
    <d v="1951-09-24T00:00:00"/>
    <n v="19"/>
    <x v="0"/>
    <n v="61875"/>
    <n v="36750"/>
    <n v="80"/>
    <n v="199"/>
    <s v="non minority"/>
    <n v="25125"/>
    <x v="0"/>
  </r>
  <r>
    <n v="458"/>
    <s v="m"/>
    <d v="1965-07-06T00:00:00"/>
    <n v="19"/>
    <x v="0"/>
    <n v="61875"/>
    <n v="28740"/>
    <n v="65"/>
    <n v="26"/>
    <s v="non minority"/>
    <n v="33135"/>
    <x v="0"/>
  </r>
  <r>
    <n v="408"/>
    <s v="m"/>
    <d v="1964-02-12T00:00:00"/>
    <n v="19"/>
    <x v="0"/>
    <n v="61250"/>
    <n v="33000"/>
    <n v="68"/>
    <n v="9"/>
    <s v="non minority"/>
    <n v="28250"/>
    <x v="0"/>
  </r>
  <r>
    <n v="101"/>
    <s v="m"/>
    <d v="1960-03-14T00:00:00"/>
    <n v="16"/>
    <x v="0"/>
    <n v="60625"/>
    <n v="22500"/>
    <n v="91"/>
    <n v="44"/>
    <s v="non minority"/>
    <n v="38125"/>
    <x v="0"/>
  </r>
  <r>
    <n v="27"/>
    <s v="m"/>
    <d v="1954-03-19T00:00:00"/>
    <n v="19"/>
    <x v="0"/>
    <n v="60375"/>
    <n v="27480"/>
    <n v="96"/>
    <n v="96"/>
    <s v="non minority"/>
    <n v="32895"/>
    <x v="0"/>
  </r>
  <r>
    <n v="50"/>
    <s v="m"/>
    <d v="1960-02-09T00:00:00"/>
    <n v="16"/>
    <x v="0"/>
    <n v="60000"/>
    <n v="23730"/>
    <n v="94"/>
    <n v="59"/>
    <s v="non minority"/>
    <n v="36270"/>
    <x v="0"/>
  </r>
  <r>
    <n v="406"/>
    <s v="m"/>
    <d v="1965-10-05T00:00:00"/>
    <n v="17"/>
    <x v="0"/>
    <n v="60000"/>
    <n v="32490"/>
    <n v="68"/>
    <n v="17"/>
    <s v="non minority"/>
    <n v="27510"/>
    <x v="0"/>
  </r>
  <r>
    <n v="341"/>
    <s v="m"/>
    <d v="1945-01-20T00:00:00"/>
    <n v="12"/>
    <x v="0"/>
    <n v="59400"/>
    <n v="33750"/>
    <n v="74"/>
    <n v="272"/>
    <s v="minority"/>
    <n v="25650"/>
    <x v="1"/>
  </r>
  <r>
    <n v="130"/>
    <s v="m"/>
    <d v="1958-09-06T00:00:00"/>
    <n v="20"/>
    <x v="0"/>
    <n v="59375"/>
    <n v="30000"/>
    <n v="89"/>
    <n v="6"/>
    <s v="non minority"/>
    <n v="29375"/>
    <x v="0"/>
  </r>
  <r>
    <n v="187"/>
    <s v="m"/>
    <d v="1963-07-29T00:00:00"/>
    <n v="16"/>
    <x v="0"/>
    <n v="58750"/>
    <n v="21750"/>
    <n v="84"/>
    <n v="13"/>
    <s v="non minority"/>
    <n v="37000"/>
    <x v="0"/>
  </r>
  <r>
    <n v="371"/>
    <s v="f"/>
    <d v="1966-04-05T00:00:00"/>
    <n v="16"/>
    <x v="0"/>
    <n v="58125"/>
    <n v="18000"/>
    <n v="71"/>
    <n v="11"/>
    <s v="non minority"/>
    <n v="40125"/>
    <x v="0"/>
  </r>
  <r>
    <n v="1"/>
    <s v="m"/>
    <d v="1952-02-03T00:00:00"/>
    <n v="15"/>
    <x v="0"/>
    <n v="57000"/>
    <n v="27000"/>
    <n v="98"/>
    <n v="144"/>
    <s v="non minority"/>
    <n v="30000"/>
    <x v="0"/>
  </r>
  <r>
    <n v="348"/>
    <s v="f"/>
    <d v="1962-06-11T00:00:00"/>
    <n v="16"/>
    <x v="0"/>
    <n v="56750"/>
    <n v="30000"/>
    <n v="73"/>
    <n v="15"/>
    <s v="non minority"/>
    <n v="26750"/>
    <x v="0"/>
  </r>
  <r>
    <n v="69"/>
    <s v="m"/>
    <d v="1960-06-23T00:00:00"/>
    <n v="16"/>
    <x v="0"/>
    <n v="56550"/>
    <n v="25000"/>
    <n v="93"/>
    <n v="34"/>
    <s v="non minority"/>
    <n v="31550"/>
    <x v="0"/>
  </r>
  <r>
    <n v="276"/>
    <s v="m"/>
    <d v="1965-05-11T00:00:00"/>
    <n v="16"/>
    <x v="0"/>
    <n v="56500"/>
    <n v="21000"/>
    <n v="79"/>
    <n v="12"/>
    <s v="non minority"/>
    <n v="35500"/>
    <x v="0"/>
  </r>
  <r>
    <n v="468"/>
    <s v="f"/>
    <d v="1965-11-28T00:00:00"/>
    <n v="16"/>
    <x v="0"/>
    <n v="55750"/>
    <n v="19980"/>
    <n v="64"/>
    <n v="36"/>
    <s v="non minority"/>
    <n v="35770"/>
    <x v="0"/>
  </r>
  <r>
    <n v="232"/>
    <s v="m"/>
    <d v="1963-09-13T00:00:00"/>
    <n v="19"/>
    <x v="0"/>
    <n v="55500"/>
    <n v="33750"/>
    <n v="81"/>
    <n v="62"/>
    <s v="non minority"/>
    <n v="21750"/>
    <x v="0"/>
  </r>
  <r>
    <n v="328"/>
    <s v="m"/>
    <d v="1952-10-25T00:00:00"/>
    <n v="18"/>
    <x v="0"/>
    <n v="55000"/>
    <n v="32490"/>
    <n v="75"/>
    <n v="125"/>
    <s v="non minority"/>
    <n v="22510"/>
    <x v="0"/>
  </r>
  <r>
    <n v="450"/>
    <s v="m"/>
    <d v="1954-07-21T00:00:00"/>
    <n v="19"/>
    <x v="0"/>
    <n v="55000"/>
    <n v="34980"/>
    <n v="65"/>
    <n v="129"/>
    <s v="non minority"/>
    <n v="20020"/>
    <x v="0"/>
  </r>
  <r>
    <n v="63"/>
    <s v="m"/>
    <d v="1961-08-20T00:00:00"/>
    <n v="17"/>
    <x v="0"/>
    <n v="55000"/>
    <n v="26250"/>
    <n v="93"/>
    <n v="32"/>
    <s v="non minority"/>
    <n v="28750"/>
    <x v="0"/>
  </r>
  <r>
    <n v="197"/>
    <s v="m"/>
    <d v="1962-10-01T00:00:00"/>
    <n v="15"/>
    <x v="0"/>
    <n v="54900"/>
    <n v="25500"/>
    <n v="83"/>
    <n v="49"/>
    <s v="non minority"/>
    <n v="29400"/>
    <x v="0"/>
  </r>
  <r>
    <n v="113"/>
    <s v="m"/>
    <d v="1959-10-06T00:00:00"/>
    <n v="16"/>
    <x v="0"/>
    <n v="54875"/>
    <n v="27480"/>
    <n v="90"/>
    <n v="68"/>
    <s v="non minority"/>
    <n v="27395"/>
    <x v="0"/>
  </r>
  <r>
    <n v="240"/>
    <s v="f"/>
    <d v="1961-06-15T00:00:00"/>
    <n v="16"/>
    <x v="0"/>
    <n v="54375"/>
    <n v="18750"/>
    <n v="81"/>
    <n v="81"/>
    <s v="non minority"/>
    <n v="35625"/>
    <x v="0"/>
  </r>
  <r>
    <n v="72"/>
    <s v="f"/>
    <d v="1964-01-07T00:00:00"/>
    <n v="16"/>
    <x v="1"/>
    <n v="54000"/>
    <n v="18000"/>
    <n v="93"/>
    <n v="11"/>
    <s v="non minority"/>
    <n v="36000"/>
    <x v="0"/>
  </r>
  <r>
    <n v="64"/>
    <s v="m"/>
    <d v="1963-09-28T00:00:00"/>
    <n v="16"/>
    <x v="0"/>
    <n v="53125"/>
    <n v="21000"/>
    <n v="93"/>
    <n v="48"/>
    <s v="non minority"/>
    <n v="32125"/>
    <x v="0"/>
  </r>
  <r>
    <n v="161"/>
    <s v="m"/>
    <d v="1963-02-11T00:00:00"/>
    <n v="16"/>
    <x v="1"/>
    <n v="52650"/>
    <n v="19500"/>
    <n v="86"/>
    <n v="20"/>
    <s v="non minority"/>
    <n v="33150"/>
    <x v="0"/>
  </r>
  <r>
    <n v="256"/>
    <s v="m"/>
    <d v="1948-01-03T00:00:00"/>
    <n v="19"/>
    <x v="0"/>
    <n v="52125"/>
    <n v="27480"/>
    <n v="80"/>
    <n v="221"/>
    <s v="non minority"/>
    <n v="24645"/>
    <x v="0"/>
  </r>
  <r>
    <n v="290"/>
    <s v="m"/>
    <d v="1954-04-05T00:00:00"/>
    <n v="18"/>
    <x v="0"/>
    <n v="51450"/>
    <n v="36240"/>
    <n v="78"/>
    <n v="149"/>
    <s v="non minority"/>
    <n v="15210"/>
    <x v="0"/>
  </r>
  <r>
    <n v="199"/>
    <s v="m"/>
    <d v="1958-02-02T00:00:00"/>
    <n v="16"/>
    <x v="0"/>
    <n v="51250"/>
    <n v="27480"/>
    <n v="83"/>
    <n v="69"/>
    <s v="non minority"/>
    <n v="23770"/>
    <x v="0"/>
  </r>
  <r>
    <n v="80"/>
    <s v="f"/>
    <d v="1961-05-25T00:00:00"/>
    <n v="16"/>
    <x v="1"/>
    <n v="51000"/>
    <n v="18000"/>
    <n v="93"/>
    <n v="22"/>
    <s v="non minority"/>
    <n v="33000"/>
    <x v="0"/>
  </r>
  <r>
    <n v="234"/>
    <s v="m"/>
    <d v="1960-11-12T00:00:00"/>
    <n v="15"/>
    <x v="1"/>
    <n v="50550"/>
    <n v="19500"/>
    <n v="81"/>
    <n v="44"/>
    <s v="non minority"/>
    <n v="31050"/>
    <x v="0"/>
  </r>
  <r>
    <n v="307"/>
    <s v="m"/>
    <d v="1945-07-24T00:00:00"/>
    <n v="16"/>
    <x v="0"/>
    <n v="50000"/>
    <n v="32490"/>
    <n v="77"/>
    <n v="264"/>
    <s v="non minority"/>
    <n v="17510"/>
    <x v="0"/>
  </r>
  <r>
    <n v="447"/>
    <s v="m"/>
    <d v="1961-07-02T00:00:00"/>
    <n v="15"/>
    <x v="1"/>
    <n v="49000"/>
    <n v="20550"/>
    <n v="66"/>
    <n v="86"/>
    <s v="minority"/>
    <n v="28450"/>
    <x v="0"/>
  </r>
  <r>
    <n v="318"/>
    <s v="m"/>
    <d v="1961-02-19T00:00:00"/>
    <n v="16"/>
    <x v="0"/>
    <n v="48750"/>
    <n v="21990"/>
    <n v="76"/>
    <n v="61"/>
    <s v="non minority"/>
    <n v="26760"/>
    <x v="0"/>
  </r>
  <r>
    <n v="62"/>
    <s v="m"/>
    <d v="1962-07-18T00:00:00"/>
    <n v="16"/>
    <x v="0"/>
    <n v="48000"/>
    <n v="21750"/>
    <n v="93"/>
    <n v="22"/>
    <s v="non minority"/>
    <n v="26250"/>
    <x v="0"/>
  </r>
  <r>
    <n v="464"/>
    <s v="m"/>
    <d v="1962-03-20T00:00:00"/>
    <n v="19"/>
    <x v="0"/>
    <n v="47550"/>
    <n v="33000"/>
    <n v="64"/>
    <n v="27"/>
    <s v="non minority"/>
    <n v="14550"/>
    <x v="0"/>
  </r>
  <r>
    <n v="336"/>
    <s v="m"/>
    <d v="1964-01-10T00:00:00"/>
    <n v="16"/>
    <x v="0"/>
    <n v="47250"/>
    <n v="21240"/>
    <n v="74"/>
    <n v="45"/>
    <s v="non minority"/>
    <n v="26010"/>
    <x v="0"/>
  </r>
  <r>
    <n v="168"/>
    <s v="f"/>
    <d v="1962-04-23T00:00:00"/>
    <n v="16"/>
    <x v="0"/>
    <n v="46875"/>
    <n v="17250"/>
    <n v="86"/>
    <n v="19"/>
    <s v="non minority"/>
    <n v="29625"/>
    <x v="0"/>
  </r>
  <r>
    <n v="17"/>
    <s v="m"/>
    <d v="1962-07-18T00:00:00"/>
    <n v="15"/>
    <x v="1"/>
    <n v="46000"/>
    <n v="14250"/>
    <n v="97"/>
    <n v="48"/>
    <s v="non minority"/>
    <n v="31750"/>
    <x v="0"/>
  </r>
  <r>
    <n v="67"/>
    <s v="m"/>
    <d v="1964-05-28T00:00:00"/>
    <n v="16"/>
    <x v="0"/>
    <n v="46000"/>
    <n v="21240"/>
    <n v="93"/>
    <n v="35"/>
    <s v="non minority"/>
    <n v="24760"/>
    <x v="0"/>
  </r>
  <r>
    <n v="162"/>
    <s v="m"/>
    <d v="1961-05-25T00:00:00"/>
    <n v="16"/>
    <x v="0"/>
    <n v="45625"/>
    <n v="23250"/>
    <n v="86"/>
    <n v="60"/>
    <s v="non minority"/>
    <n v="22375"/>
    <x v="0"/>
  </r>
  <r>
    <n v="68"/>
    <s v="m"/>
    <d v="1963-05-05T00:00:00"/>
    <n v="16"/>
    <x v="0"/>
    <n v="45250"/>
    <n v="21480"/>
    <n v="93"/>
    <n v="36"/>
    <s v="non minority"/>
    <n v="23770"/>
    <x v="0"/>
  </r>
  <r>
    <n v="52"/>
    <s v="m"/>
    <d v="1963-11-12T00:00:00"/>
    <n v="15"/>
    <x v="1"/>
    <n v="45150"/>
    <n v="15000"/>
    <n v="94"/>
    <n v="40"/>
    <s v="non minority"/>
    <n v="30150"/>
    <x v="0"/>
  </r>
  <r>
    <n v="5"/>
    <s v="m"/>
    <d v="1955-02-09T00:00:00"/>
    <n v="15"/>
    <x v="1"/>
    <n v="45000"/>
    <n v="21000"/>
    <n v="98"/>
    <n v="138"/>
    <s v="non minority"/>
    <n v="24000"/>
    <x v="0"/>
  </r>
  <r>
    <n v="310"/>
    <s v="m"/>
    <d v="1964-03-23T00:00:00"/>
    <n v="16"/>
    <x v="1"/>
    <n v="44875"/>
    <n v="21240"/>
    <n v="77"/>
    <n v="22"/>
    <s v="non minority"/>
    <n v="23635"/>
    <x v="0"/>
  </r>
  <r>
    <n v="146"/>
    <s v="m"/>
    <d v="1951-01-02T00:00:00"/>
    <n v="18"/>
    <x v="1"/>
    <n v="43950"/>
    <n v="23250"/>
    <n v="88"/>
    <n v="182"/>
    <s v="minority"/>
    <n v="20700"/>
    <x v="0"/>
  </r>
  <r>
    <n v="455"/>
    <s v="m"/>
    <d v="1964-01-17T00:00:00"/>
    <n v="16"/>
    <x v="0"/>
    <n v="43650"/>
    <n v="19500"/>
    <n v="65"/>
    <n v="19"/>
    <s v="non minority"/>
    <n v="24150"/>
    <x v="0"/>
  </r>
  <r>
    <n v="413"/>
    <s v="f"/>
    <d v="1966-03-13T00:00:00"/>
    <n v="16"/>
    <x v="0"/>
    <n v="43500"/>
    <n v="19500"/>
    <n v="68"/>
    <n v="11"/>
    <s v="non minority"/>
    <n v="24000"/>
    <x v="0"/>
  </r>
  <r>
    <n v="319"/>
    <s v="m"/>
    <d v="1966-03-02T00:00:00"/>
    <n v="15"/>
    <x v="1"/>
    <n v="43410"/>
    <n v="15750"/>
    <n v="76"/>
    <n v="12"/>
    <s v="non minority"/>
    <n v="27660"/>
    <x v="0"/>
  </r>
  <r>
    <n v="277"/>
    <s v="f"/>
    <d v="1965-05-20T00:00:00"/>
    <n v="16"/>
    <x v="0"/>
    <n v="43000"/>
    <n v="17490"/>
    <n v="79"/>
    <n v="20"/>
    <s v="non minority"/>
    <n v="25510"/>
    <x v="0"/>
  </r>
  <r>
    <n v="151"/>
    <s v="m"/>
    <d v="1954-08-16T00:00:00"/>
    <n v="16"/>
    <x v="0"/>
    <n v="42300"/>
    <n v="26250"/>
    <n v="87"/>
    <n v="126"/>
    <s v="non minority"/>
    <n v="16050"/>
    <x v="0"/>
  </r>
  <r>
    <n v="19"/>
    <s v="m"/>
    <d v="1962-08-19T00:00:00"/>
    <n v="12"/>
    <x v="1"/>
    <n v="42300"/>
    <n v="14250"/>
    <n v="97"/>
    <n v="103"/>
    <s v="non minority"/>
    <n v="28050"/>
    <x v="1"/>
  </r>
  <r>
    <n v="33"/>
    <s v="m"/>
    <d v="1961-03-18T00:00:00"/>
    <n v="15"/>
    <x v="1"/>
    <n v="42000"/>
    <n v="15000"/>
    <n v="96"/>
    <n v="68"/>
    <s v="non minority"/>
    <n v="27000"/>
    <x v="0"/>
  </r>
  <r>
    <n v="134"/>
    <s v="f"/>
    <d v="1941-11-10T00:00:00"/>
    <n v="16"/>
    <x v="0"/>
    <n v="41550"/>
    <n v="24990"/>
    <n v="89"/>
    <n v="285"/>
    <s v="non minority"/>
    <n v="16560"/>
    <x v="0"/>
  </r>
  <r>
    <n v="70"/>
    <s v="m"/>
    <d v="1962-02-08T00:00:00"/>
    <n v="15"/>
    <x v="1"/>
    <n v="41100"/>
    <n v="20250"/>
    <n v="93"/>
    <n v="27"/>
    <s v="non minority"/>
    <n v="20850"/>
    <x v="0"/>
  </r>
  <r>
    <n v="16"/>
    <s v="m"/>
    <d v="1964-11-17T00:00:00"/>
    <n v="12"/>
    <x v="1"/>
    <n v="40800"/>
    <n v="15000"/>
    <n v="97"/>
    <n v="24"/>
    <s v="non minority"/>
    <n v="25800"/>
    <x v="1"/>
  </r>
  <r>
    <n v="242"/>
    <s v="f"/>
    <d v="1967-11-03T00:00:00"/>
    <n v="12"/>
    <x v="1"/>
    <n v="40800"/>
    <n v="18000"/>
    <n v="81"/>
    <n v="4"/>
    <s v="non minority"/>
    <n v="22800"/>
    <x v="1"/>
  </r>
  <r>
    <n v="435"/>
    <s v="m"/>
    <d v="1964-05-24T00:00:00"/>
    <n v="15"/>
    <x v="1"/>
    <n v="40350"/>
    <n v="16500"/>
    <n v="66"/>
    <n v="80"/>
    <s v="non minority"/>
    <n v="23850"/>
    <x v="0"/>
  </r>
  <r>
    <n v="287"/>
    <s v="m"/>
    <d v="1965-01-18T00:00:00"/>
    <n v="16"/>
    <x v="1"/>
    <n v="40350"/>
    <n v="19500"/>
    <n v="78"/>
    <n v="20"/>
    <s v="non minority"/>
    <n v="20850"/>
    <x v="0"/>
  </r>
  <r>
    <n v="97"/>
    <s v="m"/>
    <d v="1953-01-18T00:00:00"/>
    <n v="17"/>
    <x v="1"/>
    <n v="40200"/>
    <n v="19500"/>
    <n v="92"/>
    <n v="168"/>
    <s v="minority"/>
    <n v="20700"/>
    <x v="0"/>
  </r>
  <r>
    <n v="2"/>
    <s v="m"/>
    <d v="1958-05-23T00:00:00"/>
    <n v="16"/>
    <x v="1"/>
    <n v="40200"/>
    <n v="18750"/>
    <n v="98"/>
    <n v="36"/>
    <s v="non minority"/>
    <n v="21450"/>
    <x v="0"/>
  </r>
  <r>
    <n v="231"/>
    <s v="m"/>
    <d v="1965-01-09T00:00:00"/>
    <n v="16"/>
    <x v="0"/>
    <n v="40200"/>
    <n v="21000"/>
    <n v="81"/>
    <n v="3"/>
    <s v="non minority"/>
    <n v="19200"/>
    <x v="0"/>
  </r>
  <r>
    <n v="269"/>
    <s v="m"/>
    <d v="1966-03-17T00:00:00"/>
    <n v="15"/>
    <x v="1"/>
    <n v="40200"/>
    <n v="17250"/>
    <n v="79"/>
    <n v="38"/>
    <s v="non minority"/>
    <n v="22950"/>
    <x v="0"/>
  </r>
  <r>
    <n v="286"/>
    <s v="m"/>
    <d v="1958-03-07T00:00:00"/>
    <n v="15"/>
    <x v="0"/>
    <n v="40050"/>
    <n v="25500"/>
    <n v="78"/>
    <n v="133"/>
    <s v="non minority"/>
    <n v="14550"/>
    <x v="0"/>
  </r>
  <r>
    <n v="102"/>
    <s v="m"/>
    <d v="1963-03-28T00:00:00"/>
    <n v="14"/>
    <x v="1"/>
    <n v="39900"/>
    <n v="15750"/>
    <n v="91"/>
    <n v="59"/>
    <s v="non minority"/>
    <n v="24150"/>
    <x v="0"/>
  </r>
  <r>
    <n v="202"/>
    <s v="m"/>
    <d v="1963-03-17T00:00:00"/>
    <n v="15"/>
    <x v="1"/>
    <n v="39600"/>
    <n v="16500"/>
    <n v="83"/>
    <n v="47"/>
    <s v="non minority"/>
    <n v="23100"/>
    <x v="0"/>
  </r>
  <r>
    <n v="183"/>
    <s v="m"/>
    <d v="1960-03-01T00:00:00"/>
    <n v="15"/>
    <x v="1"/>
    <n v="39300"/>
    <n v="15750"/>
    <n v="84"/>
    <n v="72"/>
    <s v="non minority"/>
    <n v="23550"/>
    <x v="0"/>
  </r>
  <r>
    <n v="472"/>
    <s v="m"/>
    <d v="1966-02-21T00:00:00"/>
    <n v="15"/>
    <x v="1"/>
    <n v="39150"/>
    <n v="15750"/>
    <n v="63"/>
    <n v="46"/>
    <s v="non minority"/>
    <n v="23400"/>
    <x v="0"/>
  </r>
  <r>
    <n v="21"/>
    <s v="f"/>
    <d v="1963-02-19T00:00:00"/>
    <n v="16"/>
    <x v="1"/>
    <n v="38850"/>
    <n v="15000"/>
    <n v="97"/>
    <n v="17"/>
    <s v="non minority"/>
    <n v="23850"/>
    <x v="0"/>
  </r>
  <r>
    <n v="184"/>
    <s v="m"/>
    <d v="1964-11-05T00:00:00"/>
    <n v="15"/>
    <x v="1"/>
    <n v="38850"/>
    <n v="15000"/>
    <n v="84"/>
    <n v="53"/>
    <s v="non minority"/>
    <n v="23850"/>
    <x v="0"/>
  </r>
  <r>
    <n v="288"/>
    <s v="m"/>
    <d v="1955-01-22T00:00:00"/>
    <n v="15"/>
    <x v="0"/>
    <n v="38700"/>
    <n v="23730"/>
    <n v="78"/>
    <n v="176"/>
    <s v="non minority"/>
    <n v="14970"/>
    <x v="0"/>
  </r>
  <r>
    <n v="124"/>
    <s v="f"/>
    <d v="1963-05-29T00:00:00"/>
    <n v="16"/>
    <x v="1"/>
    <n v="38550"/>
    <n v="16500"/>
    <n v="90"/>
    <n v="0"/>
    <s v="non minority"/>
    <n v="22050"/>
    <x v="0"/>
  </r>
  <r>
    <n v="212"/>
    <s v="m"/>
    <d v="1965-05-14T00:00:00"/>
    <n v="15"/>
    <x v="1"/>
    <n v="38400"/>
    <n v="16500"/>
    <n v="83"/>
    <n v="64"/>
    <s v="minority"/>
    <n v="21900"/>
    <x v="0"/>
  </r>
  <r>
    <n v="114"/>
    <s v="m"/>
    <d v="1961-08-25T00:00:00"/>
    <n v="14"/>
    <x v="1"/>
    <n v="37800"/>
    <n v="16500"/>
    <n v="90"/>
    <n v="60"/>
    <s v="non minority"/>
    <n v="21300"/>
    <x v="0"/>
  </r>
  <r>
    <n v="120"/>
    <s v="f"/>
    <d v="1964-11-12T00:00:00"/>
    <n v="16"/>
    <x v="0"/>
    <n v="37800"/>
    <n v="15750"/>
    <n v="90"/>
    <n v="7"/>
    <s v="non minority"/>
    <n v="22050"/>
    <x v="0"/>
  </r>
  <r>
    <n v="417"/>
    <s v="m"/>
    <d v="1967-07-22T00:00:00"/>
    <n v="15"/>
    <x v="1"/>
    <n v="37800"/>
    <n v="15000"/>
    <n v="67"/>
    <n v="36"/>
    <s v="non minority"/>
    <n v="22800"/>
    <x v="0"/>
  </r>
  <r>
    <n v="350"/>
    <s v="f"/>
    <d v="1939-04-21T00:00:00"/>
    <n v="12"/>
    <x v="1"/>
    <n v="37650"/>
    <n v="15750"/>
    <n v="73"/>
    <n v="132"/>
    <s v="non minority"/>
    <n v="21900"/>
    <x v="1"/>
  </r>
  <r>
    <n v="186"/>
    <s v="m"/>
    <d v="1964-07-06T00:00:00"/>
    <n v="15"/>
    <x v="1"/>
    <n v="37500"/>
    <n v="20400"/>
    <n v="84"/>
    <n v="33"/>
    <s v="non minority"/>
    <n v="17100"/>
    <x v="0"/>
  </r>
  <r>
    <n v="333"/>
    <s v="f"/>
    <d v="1965-01-26T00:00:00"/>
    <n v="15"/>
    <x v="1"/>
    <n v="37050"/>
    <n v="18000"/>
    <n v="75"/>
    <n v="5"/>
    <s v="non minority"/>
    <n v="19050"/>
    <x v="0"/>
  </r>
  <r>
    <n v="370"/>
    <s v="f"/>
    <d v="1963-01-20T00:00:00"/>
    <n v="16"/>
    <x v="1"/>
    <n v="36600"/>
    <n v="18000"/>
    <n v="71"/>
    <n v="12"/>
    <s v="non minority"/>
    <n v="18600"/>
    <x v="0"/>
  </r>
  <r>
    <n v="31"/>
    <s v="m"/>
    <d v="1964-02-24T00:00:00"/>
    <n v="12"/>
    <x v="1"/>
    <n v="36150"/>
    <n v="14250"/>
    <n v="96"/>
    <n v="83"/>
    <s v="non minority"/>
    <n v="21900"/>
    <x v="1"/>
  </r>
  <r>
    <n v="189"/>
    <s v="f"/>
    <d v="1950-03-28T00:00:00"/>
    <n v="12"/>
    <x v="1"/>
    <n v="36000"/>
    <n v="19980"/>
    <n v="84"/>
    <n v="240"/>
    <s v="non minority"/>
    <n v="16020"/>
    <x v="1"/>
  </r>
  <r>
    <n v="7"/>
    <s v="m"/>
    <d v="1956-04-26T00:00:00"/>
    <n v="15"/>
    <x v="1"/>
    <n v="36000"/>
    <n v="18750"/>
    <n v="98"/>
    <n v="114"/>
    <s v="non minority"/>
    <n v="17250"/>
    <x v="0"/>
  </r>
  <r>
    <n v="39"/>
    <s v="m"/>
    <d v="1960-06-22T00:00:00"/>
    <n v="16"/>
    <x v="1"/>
    <n v="36000"/>
    <n v="15000"/>
    <n v="96"/>
    <n v="46"/>
    <s v="minority"/>
    <n v="21000"/>
    <x v="0"/>
  </r>
  <r>
    <n v="409"/>
    <s v="m"/>
    <d v="1962-11-21T00:00:00"/>
    <n v="19"/>
    <x v="1"/>
    <n v="36000"/>
    <n v="19500"/>
    <n v="68"/>
    <n v="21"/>
    <s v="non minority"/>
    <n v="16500"/>
    <x v="0"/>
  </r>
  <r>
    <n v="363"/>
    <s v="m"/>
    <d v="1954-06-03T00:00:00"/>
    <n v="16"/>
    <x v="1"/>
    <n v="35700"/>
    <n v="18000"/>
    <n v="72"/>
    <n v="138"/>
    <s v="minority"/>
    <n v="17700"/>
    <x v="0"/>
  </r>
  <r>
    <n v="176"/>
    <s v="f"/>
    <d v="1962-10-05T00:00:00"/>
    <n v="16"/>
    <x v="1"/>
    <n v="35700"/>
    <n v="17250"/>
    <n v="85"/>
    <n v="19"/>
    <s v="non minority"/>
    <n v="18450"/>
    <x v="0"/>
  </r>
  <r>
    <n v="344"/>
    <s v="m"/>
    <d v="1963-10-13T00:00:00"/>
    <n v="12"/>
    <x v="1"/>
    <n v="35700"/>
    <n v="16500"/>
    <n v="73"/>
    <n v="72"/>
    <s v="non minority"/>
    <n v="19200"/>
    <x v="1"/>
  </r>
  <r>
    <n v="51"/>
    <s v="m"/>
    <d v="1962-07-08T00:00:00"/>
    <n v="12"/>
    <x v="1"/>
    <n v="35550"/>
    <n v="15000"/>
    <n v="94"/>
    <n v="48"/>
    <s v="non minority"/>
    <n v="20550"/>
    <x v="1"/>
  </r>
  <r>
    <n v="141"/>
    <s v="f"/>
    <d v="1966-06-14T00:00:00"/>
    <n v="15"/>
    <x v="1"/>
    <n v="35550"/>
    <n v="13350"/>
    <n v="88"/>
    <n v="32"/>
    <s v="non minority"/>
    <n v="22200"/>
    <x v="0"/>
  </r>
  <r>
    <n v="291"/>
    <s v="m"/>
    <d v="1934-09-23T00:00:00"/>
    <n v="12"/>
    <x v="2"/>
    <n v="35250"/>
    <n v="15750"/>
    <n v="78"/>
    <n v="387"/>
    <s v="non minority"/>
    <n v="19500"/>
    <x v="1"/>
  </r>
  <r>
    <n v="303"/>
    <s v="m"/>
    <d v="1938-02-10T00:00:00"/>
    <n v="12"/>
    <x v="2"/>
    <n v="35250"/>
    <n v="15750"/>
    <n v="78"/>
    <n v="281"/>
    <s v="minority"/>
    <n v="19500"/>
    <x v="1"/>
  </r>
  <r>
    <n v="155"/>
    <s v="m"/>
    <d v="1963-03-06T00:00:00"/>
    <n v="15"/>
    <x v="1"/>
    <n v="35250"/>
    <n v="15000"/>
    <n v="87"/>
    <n v="54"/>
    <s v="minority"/>
    <n v="20250"/>
    <x v="0"/>
  </r>
  <r>
    <n v="416"/>
    <s v="m"/>
    <d v="1965-01-16T00:00:00"/>
    <n v="15"/>
    <x v="1"/>
    <n v="35250"/>
    <n v="13500"/>
    <n v="67"/>
    <n v="6"/>
    <s v="non minority"/>
    <n v="21750"/>
    <x v="0"/>
  </r>
  <r>
    <n v="14"/>
    <s v="f"/>
    <d v="1949-02-26T00:00:00"/>
    <n v="15"/>
    <x v="1"/>
    <n v="35100"/>
    <n v="16800"/>
    <n v="98"/>
    <n v="137"/>
    <s v="minority"/>
    <n v="18300"/>
    <x v="0"/>
  </r>
  <r>
    <n v="42"/>
    <s v="m"/>
    <d v="1960-09-23T00:00:00"/>
    <n v="15"/>
    <x v="1"/>
    <n v="35100"/>
    <n v="16500"/>
    <n v="95"/>
    <n v="90"/>
    <s v="non minority"/>
    <n v="18600"/>
    <x v="0"/>
  </r>
  <r>
    <n v="434"/>
    <s v="m"/>
    <e v="#NULL!"/>
    <n v="16"/>
    <x v="1"/>
    <n v="34950"/>
    <n v="20250"/>
    <n v="66"/>
    <n v="55"/>
    <s v="non minority"/>
    <n v="14700"/>
    <x v="0"/>
  </r>
  <r>
    <n v="49"/>
    <s v="m"/>
    <d v="1958-09-16T00:00:00"/>
    <n v="15"/>
    <x v="1"/>
    <n v="34800"/>
    <n v="16500"/>
    <n v="94"/>
    <n v="93"/>
    <s v="non minority"/>
    <n v="18300"/>
    <x v="0"/>
  </r>
  <r>
    <n v="79"/>
    <s v="f"/>
    <d v="1962-01-23T00:00:00"/>
    <n v="16"/>
    <x v="1"/>
    <n v="34800"/>
    <n v="14550"/>
    <n v="93"/>
    <n v="8"/>
    <s v="non minority"/>
    <n v="20250"/>
    <x v="0"/>
  </r>
  <r>
    <n v="217"/>
    <s v="m"/>
    <d v="1949-03-15T00:00:00"/>
    <n v="16"/>
    <x v="1"/>
    <n v="34620"/>
    <n v="27750"/>
    <n v="82"/>
    <n v="149"/>
    <s v="non minority"/>
    <n v="6870"/>
    <x v="0"/>
  </r>
  <r>
    <n v="188"/>
    <s v="f"/>
    <d v="1934-02-04T00:00:00"/>
    <n v="12"/>
    <x v="1"/>
    <n v="34500"/>
    <n v="18750"/>
    <n v="84"/>
    <n v="208"/>
    <s v="non minority"/>
    <n v="15750"/>
    <x v="1"/>
  </r>
  <r>
    <n v="281"/>
    <s v="m"/>
    <d v="1945-02-18T00:00:00"/>
    <n v="8"/>
    <x v="2"/>
    <n v="34500"/>
    <n v="15750"/>
    <n v="79"/>
    <n v="246"/>
    <s v="minority"/>
    <n v="18750"/>
    <x v="2"/>
  </r>
  <r>
    <n v="308"/>
    <s v="m"/>
    <d v="1963-02-01T00:00:00"/>
    <n v="15"/>
    <x v="1"/>
    <n v="34500"/>
    <n v="18000"/>
    <n v="77"/>
    <n v="63"/>
    <s v="non minority"/>
    <n v="16500"/>
    <x v="0"/>
  </r>
  <r>
    <n v="266"/>
    <s v="f"/>
    <d v="1963-10-07T00:00:00"/>
    <n v="16"/>
    <x v="1"/>
    <n v="34500"/>
    <n v="17250"/>
    <n v="80"/>
    <n v="3"/>
    <s v="non minority"/>
    <n v="17250"/>
    <x v="0"/>
  </r>
  <r>
    <n v="315"/>
    <s v="f"/>
    <d v="1969-09-19T00:00:00"/>
    <n v="12"/>
    <x v="1"/>
    <n v="34500"/>
    <n v="12150"/>
    <n v="77"/>
    <n v="4"/>
    <s v="non minority"/>
    <n v="22350"/>
    <x v="1"/>
  </r>
  <r>
    <n v="462"/>
    <s v="f"/>
    <d v="1963-10-18T00:00:00"/>
    <n v="16"/>
    <x v="0"/>
    <n v="34410"/>
    <n v="19500"/>
    <n v="65"/>
    <n v="79"/>
    <s v="non minority"/>
    <n v="14910"/>
    <x v="0"/>
  </r>
  <r>
    <n v="74"/>
    <s v="f"/>
    <d v="1933-04-28T00:00:00"/>
    <n v="15"/>
    <x v="1"/>
    <n v="33900"/>
    <n v="19500"/>
    <n v="93"/>
    <n v="192"/>
    <s v="non minority"/>
    <n v="14400"/>
    <x v="0"/>
  </r>
  <r>
    <n v="421"/>
    <s v="m"/>
    <d v="1961-11-01T00:00:00"/>
    <n v="15"/>
    <x v="1"/>
    <n v="33900"/>
    <n v="15750"/>
    <n v="67"/>
    <n v="96"/>
    <s v="non minority"/>
    <n v="18150"/>
    <x v="0"/>
  </r>
  <r>
    <n v="465"/>
    <s v="m"/>
    <d v="1962-07-20T00:00:00"/>
    <n v="12"/>
    <x v="1"/>
    <n v="33900"/>
    <n v="16500"/>
    <n v="64"/>
    <n v="106"/>
    <s v="non minority"/>
    <n v="17400"/>
    <x v="1"/>
  </r>
  <r>
    <n v="275"/>
    <s v="m"/>
    <d v="1963-01-14T00:00:00"/>
    <n v="12"/>
    <x v="1"/>
    <n v="33900"/>
    <n v="16500"/>
    <n v="79"/>
    <n v="94"/>
    <s v="non minority"/>
    <n v="17400"/>
    <x v="1"/>
  </r>
  <r>
    <n v="57"/>
    <s v="m"/>
    <d v="1963-04-15T00:00:00"/>
    <n v="15"/>
    <x v="1"/>
    <n v="33900"/>
    <n v="15750"/>
    <n v="94"/>
    <n v="78"/>
    <s v="non minority"/>
    <n v="18150"/>
    <x v="0"/>
  </r>
  <r>
    <n v="227"/>
    <s v="f"/>
    <d v="1965-07-17T00:00:00"/>
    <n v="12"/>
    <x v="1"/>
    <n v="33900"/>
    <n v="12000"/>
    <n v="82"/>
    <n v="11"/>
    <s v="non minority"/>
    <n v="21900"/>
    <x v="1"/>
  </r>
  <r>
    <n v="206"/>
    <s v="m"/>
    <d v="1943-05-22T00:00:00"/>
    <n v="12"/>
    <x v="2"/>
    <n v="33750"/>
    <n v="15000"/>
    <n v="83"/>
    <n v="284"/>
    <s v="non minority"/>
    <n v="18750"/>
    <x v="1"/>
  </r>
  <r>
    <n v="433"/>
    <s v="m"/>
    <d v="1966-11-15T00:00:00"/>
    <n v="12"/>
    <x v="1"/>
    <n v="33540"/>
    <n v="15750"/>
    <n v="66"/>
    <n v="47"/>
    <s v="non minority"/>
    <n v="17790"/>
    <x v="1"/>
  </r>
  <r>
    <n v="115"/>
    <s v="m"/>
    <d v="1961-05-12T00:00:00"/>
    <n v="15"/>
    <x v="1"/>
    <n v="33450"/>
    <n v="14100"/>
    <n v="90"/>
    <n v="85"/>
    <s v="non minority"/>
    <n v="19350"/>
    <x v="0"/>
  </r>
  <r>
    <n v="123"/>
    <s v="f"/>
    <d v="1949-04-24T00:00:00"/>
    <n v="12"/>
    <x v="1"/>
    <n v="33300"/>
    <n v="15000"/>
    <n v="90"/>
    <n v="3"/>
    <s v="non minority"/>
    <n v="18300"/>
    <x v="1"/>
  </r>
  <r>
    <n v="426"/>
    <s v="m"/>
    <d v="1952-10-27T00:00:00"/>
    <n v="16"/>
    <x v="1"/>
    <n v="33300"/>
    <n v="17490"/>
    <n v="67"/>
    <n v="120"/>
    <s v="minority"/>
    <n v="15810"/>
    <x v="0"/>
  </r>
  <r>
    <n v="165"/>
    <s v="f"/>
    <d v="1966-04-29T00:00:00"/>
    <n v="15"/>
    <x v="1"/>
    <n v="33300"/>
    <n v="13500"/>
    <n v="86"/>
    <n v="24"/>
    <s v="non minority"/>
    <n v="19800"/>
    <x v="0"/>
  </r>
  <r>
    <n v="204"/>
    <s v="m"/>
    <d v="1960-10-21T00:00:00"/>
    <n v="15"/>
    <x v="1"/>
    <n v="33150"/>
    <n v="16500"/>
    <n v="83"/>
    <n v="69"/>
    <s v="non minority"/>
    <n v="16650"/>
    <x v="0"/>
  </r>
  <r>
    <n v="332"/>
    <s v="f"/>
    <d v="1964-05-10T00:00:00"/>
    <n v="16"/>
    <x v="1"/>
    <n v="33000"/>
    <n v="18000"/>
    <n v="75"/>
    <n v="26"/>
    <s v="non minority"/>
    <n v="15000"/>
    <x v="0"/>
  </r>
  <r>
    <n v="467"/>
    <s v="f"/>
    <d v="1967-08-18T00:00:00"/>
    <n v="16"/>
    <x v="1"/>
    <n v="32850"/>
    <n v="19500"/>
    <n v="64"/>
    <n v="20"/>
    <s v="non minority"/>
    <n v="13350"/>
    <x v="0"/>
  </r>
  <r>
    <n v="28"/>
    <s v="m"/>
    <d v="1963-04-11T00:00:00"/>
    <n v="15"/>
    <x v="1"/>
    <n v="32550"/>
    <n v="14250"/>
    <n v="96"/>
    <n v="43"/>
    <s v="non minority"/>
    <n v="18300"/>
    <x v="0"/>
  </r>
  <r>
    <n v="299"/>
    <s v="f"/>
    <d v="1965-05-11T00:00:00"/>
    <n v="15"/>
    <x v="1"/>
    <n v="32550"/>
    <n v="18000"/>
    <n v="78"/>
    <n v="6"/>
    <s v="non minority"/>
    <n v="14550"/>
    <x v="0"/>
  </r>
  <r>
    <n v="122"/>
    <s v="f"/>
    <d v="1965-09-26T00:00:00"/>
    <n v="15"/>
    <x v="1"/>
    <n v="32550"/>
    <n v="13500"/>
    <n v="90"/>
    <n v="22"/>
    <s v="non minority"/>
    <n v="19050"/>
    <x v="0"/>
  </r>
  <r>
    <n v="438"/>
    <s v="m"/>
    <d v="1964-10-11T00:00:00"/>
    <n v="15"/>
    <x v="1"/>
    <n v="32400"/>
    <n v="15000"/>
    <n v="66"/>
    <n v="64"/>
    <s v="non minority"/>
    <n v="17400"/>
    <x v="0"/>
  </r>
  <r>
    <n v="6"/>
    <s v="m"/>
    <d v="1958-08-22T00:00:00"/>
    <n v="15"/>
    <x v="1"/>
    <n v="32100"/>
    <n v="13500"/>
    <n v="98"/>
    <n v="67"/>
    <s v="non minority"/>
    <n v="18600"/>
    <x v="0"/>
  </r>
  <r>
    <n v="335"/>
    <s v="m"/>
    <d v="1930-02-26T00:00:00"/>
    <n v="8"/>
    <x v="2"/>
    <n v="31950"/>
    <n v="15750"/>
    <n v="74"/>
    <n v="408"/>
    <s v="non minority"/>
    <n v="16200"/>
    <x v="2"/>
  </r>
  <r>
    <n v="174"/>
    <s v="m"/>
    <d v="1935-01-07T00:00:00"/>
    <n v="8"/>
    <x v="2"/>
    <n v="31950"/>
    <n v="15000"/>
    <n v="85"/>
    <n v="438"/>
    <s v="non minority"/>
    <n v="16950"/>
    <x v="2"/>
  </r>
  <r>
    <n v="415"/>
    <s v="m"/>
    <d v="1963-05-02T00:00:00"/>
    <n v="15"/>
    <x v="1"/>
    <n v="31950"/>
    <n v="15750"/>
    <n v="68"/>
    <n v="70"/>
    <s v="minority"/>
    <n v="16200"/>
    <x v="0"/>
  </r>
  <r>
    <n v="428"/>
    <s v="m"/>
    <d v="1964-02-28T00:00:00"/>
    <n v="15"/>
    <x v="1"/>
    <n v="31950"/>
    <n v="15750"/>
    <n v="67"/>
    <n v="58"/>
    <s v="minority"/>
    <n v="16200"/>
    <x v="0"/>
  </r>
  <r>
    <n v="86"/>
    <s v="m"/>
    <d v="1961-08-25T00:00:00"/>
    <n v="15"/>
    <x v="1"/>
    <n v="31650"/>
    <n v="15750"/>
    <n v="92"/>
    <n v="64"/>
    <s v="non minority"/>
    <n v="15900"/>
    <x v="0"/>
  </r>
  <r>
    <n v="118"/>
    <s v="f"/>
    <d v="1964-03-04T00:00:00"/>
    <n v="12"/>
    <x v="1"/>
    <n v="31650"/>
    <n v="14250"/>
    <n v="90"/>
    <n v="48"/>
    <s v="non minority"/>
    <n v="17400"/>
    <x v="1"/>
  </r>
  <r>
    <n v="105"/>
    <s v="m"/>
    <d v="1966-03-07T00:00:00"/>
    <n v="15"/>
    <x v="1"/>
    <n v="31650"/>
    <n v="13500"/>
    <n v="91"/>
    <n v="18"/>
    <s v="non minority"/>
    <n v="18150"/>
    <x v="0"/>
  </r>
  <r>
    <n v="457"/>
    <s v="m"/>
    <d v="1968-05-27T00:00:00"/>
    <n v="15"/>
    <x v="1"/>
    <n v="31650"/>
    <n v="14250"/>
    <n v="65"/>
    <n v="10"/>
    <s v="non minority"/>
    <n v="17400"/>
    <x v="0"/>
  </r>
  <r>
    <n v="117"/>
    <s v="f"/>
    <d v="1932-01-14T00:00:00"/>
    <n v="12"/>
    <x v="1"/>
    <n v="31500"/>
    <n v="18750"/>
    <n v="90"/>
    <n v="205"/>
    <s v="non minority"/>
    <n v="12750"/>
    <x v="1"/>
  </r>
  <r>
    <n v="131"/>
    <s v="m"/>
    <d v="1962-02-08T00:00:00"/>
    <n v="15"/>
    <x v="1"/>
    <n v="31500"/>
    <n v="15750"/>
    <n v="89"/>
    <n v="22"/>
    <s v="non minority"/>
    <n v="15750"/>
    <x v="0"/>
  </r>
  <r>
    <n v="301"/>
    <s v="m"/>
    <d v="1968-08-04T00:00:00"/>
    <n v="12"/>
    <x v="1"/>
    <n v="31500"/>
    <n v="13500"/>
    <n v="78"/>
    <n v="7"/>
    <s v="minority"/>
    <n v="18000"/>
    <x v="1"/>
  </r>
  <r>
    <n v="38"/>
    <s v="m"/>
    <d v="1962-04-27T00:00:00"/>
    <n v="15"/>
    <x v="1"/>
    <n v="31350"/>
    <n v="15000"/>
    <n v="96"/>
    <n v="49"/>
    <s v="minority"/>
    <n v="16350"/>
    <x v="0"/>
  </r>
  <r>
    <n v="36"/>
    <s v="f"/>
    <d v="1963-08-07T00:00:00"/>
    <n v="8"/>
    <x v="1"/>
    <n v="31350"/>
    <n v="11250"/>
    <n v="96"/>
    <n v="52"/>
    <s v="non minority"/>
    <n v="20100"/>
    <x v="2"/>
  </r>
  <r>
    <n v="424"/>
    <s v="f"/>
    <d v="1966-07-06T00:00:00"/>
    <n v="15"/>
    <x v="1"/>
    <n v="31350"/>
    <n v="11100"/>
    <n v="67"/>
    <n v="47"/>
    <s v="non minority"/>
    <n v="20250"/>
    <x v="0"/>
  </r>
  <r>
    <n v="353"/>
    <s v="m"/>
    <d v="1955-03-10T00:00:00"/>
    <n v="12"/>
    <x v="2"/>
    <n v="31200"/>
    <n v="15750"/>
    <n v="73"/>
    <n v="155"/>
    <s v="minority"/>
    <n v="15450"/>
    <x v="1"/>
  </r>
  <r>
    <n v="30"/>
    <s v="m"/>
    <d v="1961-09-17T00:00:00"/>
    <n v="15"/>
    <x v="1"/>
    <n v="31200"/>
    <n v="14250"/>
    <n v="96"/>
    <n v="54"/>
    <s v="non minority"/>
    <n v="16950"/>
    <x v="0"/>
  </r>
  <r>
    <n v="418"/>
    <s v="m"/>
    <d v="1965-06-05T00:00:00"/>
    <n v="15"/>
    <x v="1"/>
    <n v="31200"/>
    <n v="15750"/>
    <n v="67"/>
    <n v="46"/>
    <s v="non minority"/>
    <n v="15450"/>
    <x v="0"/>
  </r>
  <r>
    <n v="26"/>
    <s v="m"/>
    <d v="1966-11-08T00:00:00"/>
    <n v="15"/>
    <x v="1"/>
    <n v="31050"/>
    <n v="12600"/>
    <n v="96"/>
    <n v="14"/>
    <s v="non minority"/>
    <n v="18450"/>
    <x v="0"/>
  </r>
  <r>
    <n v="138"/>
    <s v="m"/>
    <d v="1947-01-09T00:00:00"/>
    <n v="12"/>
    <x v="1"/>
    <n v="30900"/>
    <n v="15000"/>
    <n v="88"/>
    <n v="252"/>
    <s v="non minority"/>
    <n v="15900"/>
    <x v="1"/>
  </r>
  <r>
    <n v="60"/>
    <s v="m"/>
    <d v="1959-02-16T00:00:00"/>
    <n v="12"/>
    <x v="1"/>
    <n v="30900"/>
    <n v="15000"/>
    <n v="94"/>
    <n v="102"/>
    <s v="minority"/>
    <n v="15900"/>
    <x v="1"/>
  </r>
  <r>
    <n v="163"/>
    <s v="m"/>
    <d v="1965-11-10T00:00:00"/>
    <n v="15"/>
    <x v="1"/>
    <n v="30900"/>
    <n v="15000"/>
    <n v="86"/>
    <n v="25"/>
    <s v="non minority"/>
    <n v="15900"/>
    <x v="0"/>
  </r>
  <r>
    <n v="285"/>
    <s v="m"/>
    <d v="1930-05-28T00:00:00"/>
    <n v="8"/>
    <x v="2"/>
    <n v="30750"/>
    <n v="15750"/>
    <n v="78"/>
    <n v="429"/>
    <s v="non minority"/>
    <n v="15000"/>
    <x v="2"/>
  </r>
  <r>
    <n v="185"/>
    <s v="m"/>
    <d v="1930-08-28T00:00:00"/>
    <n v="8"/>
    <x v="2"/>
    <n v="30750"/>
    <n v="15000"/>
    <n v="84"/>
    <n v="380"/>
    <s v="non minority"/>
    <n v="15750"/>
    <x v="2"/>
  </r>
  <r>
    <n v="96"/>
    <s v="m"/>
    <d v="1933-10-02T00:00:00"/>
    <n v="8"/>
    <x v="2"/>
    <n v="30750"/>
    <n v="15000"/>
    <n v="92"/>
    <n v="432"/>
    <s v="minority"/>
    <n v="15750"/>
    <x v="2"/>
  </r>
  <r>
    <n v="45"/>
    <s v="m"/>
    <d v="1938-08-02T00:00:00"/>
    <n v="12"/>
    <x v="2"/>
    <n v="30750"/>
    <n v="13500"/>
    <n v="95"/>
    <n v="307"/>
    <s v="non minority"/>
    <n v="17250"/>
    <x v="1"/>
  </r>
  <r>
    <n v="111"/>
    <s v="m"/>
    <d v="1940-11-27T00:00:00"/>
    <n v="12"/>
    <x v="2"/>
    <n v="30750"/>
    <n v="9000"/>
    <n v="91"/>
    <n v="314"/>
    <s v="minority"/>
    <n v="21750"/>
    <x v="1"/>
  </r>
  <r>
    <n v="305"/>
    <s v="m"/>
    <d v="1941-10-25T00:00:00"/>
    <n v="12"/>
    <x v="2"/>
    <n v="30750"/>
    <n v="15750"/>
    <n v="77"/>
    <n v="317"/>
    <s v="non minority"/>
    <n v="15000"/>
    <x v="1"/>
  </r>
  <r>
    <n v="213"/>
    <s v="m"/>
    <d v="1945-10-20T00:00:00"/>
    <n v="8"/>
    <x v="2"/>
    <n v="30750"/>
    <n v="15000"/>
    <n v="83"/>
    <n v="302"/>
    <s v="minority"/>
    <n v="15750"/>
    <x v="2"/>
  </r>
  <r>
    <n v="48"/>
    <s v="m"/>
    <d v="1947-06-07T00:00:00"/>
    <n v="12"/>
    <x v="2"/>
    <n v="30750"/>
    <n v="14100"/>
    <n v="94"/>
    <n v="240"/>
    <s v="non minority"/>
    <n v="16650"/>
    <x v="1"/>
  </r>
  <r>
    <n v="112"/>
    <s v="m"/>
    <d v="1948-06-21T00:00:00"/>
    <n v="12"/>
    <x v="2"/>
    <n v="30750"/>
    <n v="15000"/>
    <n v="91"/>
    <n v="240"/>
    <s v="minority"/>
    <n v="15750"/>
    <x v="1"/>
  </r>
  <r>
    <n v="127"/>
    <s v="m"/>
    <d v="1950-09-01T00:00:00"/>
    <n v="12"/>
    <x v="2"/>
    <n v="30750"/>
    <n v="15000"/>
    <n v="90"/>
    <n v="209"/>
    <s v="minority"/>
    <n v="15750"/>
    <x v="1"/>
  </r>
  <r>
    <n v="432"/>
    <s v="m"/>
    <d v="1964-03-12T00:00:00"/>
    <n v="12"/>
    <x v="1"/>
    <n v="30750"/>
    <n v="15000"/>
    <n v="66"/>
    <n v="56"/>
    <s v="non minority"/>
    <n v="15750"/>
    <x v="1"/>
  </r>
  <r>
    <n v="306"/>
    <s v="m"/>
    <d v="1966-04-05T00:00:00"/>
    <n v="15"/>
    <x v="1"/>
    <n v="30750"/>
    <n v="16500"/>
    <n v="77"/>
    <n v="41"/>
    <s v="non minority"/>
    <n v="14250"/>
    <x v="0"/>
  </r>
  <r>
    <n v="152"/>
    <s v="m"/>
    <d v="2029-05-03T00:00:00"/>
    <n v="8"/>
    <x v="2"/>
    <n v="30750"/>
    <n v="15000"/>
    <n v="87"/>
    <n v="451"/>
    <s v="non minority"/>
    <n v="15750"/>
    <x v="2"/>
  </r>
  <r>
    <n v="255"/>
    <s v="m"/>
    <d v="1932-08-15T00:00:00"/>
    <n v="12"/>
    <x v="2"/>
    <n v="30600"/>
    <n v="15750"/>
    <n v="80"/>
    <n v="460"/>
    <s v="non minority"/>
    <n v="14850"/>
    <x v="1"/>
  </r>
  <r>
    <n v="210"/>
    <s v="m"/>
    <d v="1949-05-04T00:00:00"/>
    <n v="15"/>
    <x v="1"/>
    <n v="30600"/>
    <n v="16500"/>
    <n v="83"/>
    <n v="216"/>
    <s v="minority"/>
    <n v="14100"/>
    <x v="0"/>
  </r>
  <r>
    <n v="398"/>
    <s v="f"/>
    <d v="1970-11-21T00:00:00"/>
    <n v="12"/>
    <x v="1"/>
    <n v="30600"/>
    <n v="12450"/>
    <n v="69"/>
    <n v="5"/>
    <s v="non minority"/>
    <n v="18150"/>
    <x v="1"/>
  </r>
  <r>
    <n v="109"/>
    <s v="m"/>
    <d v="1963-11-10T00:00:00"/>
    <n v="12"/>
    <x v="1"/>
    <n v="30450"/>
    <n v="15000"/>
    <n v="91"/>
    <n v="49"/>
    <s v="minority"/>
    <n v="15450"/>
    <x v="1"/>
  </r>
  <r>
    <n v="11"/>
    <s v="f"/>
    <d v="1950-02-07T00:00:00"/>
    <n v="16"/>
    <x v="1"/>
    <n v="30300"/>
    <n v="16500"/>
    <n v="98"/>
    <n v="143"/>
    <s v="non minority"/>
    <n v="13800"/>
    <x v="0"/>
  </r>
  <r>
    <n v="414"/>
    <s v="m"/>
    <d v="1961-01-08T00:00:00"/>
    <n v="8"/>
    <x v="2"/>
    <n v="30300"/>
    <n v="15750"/>
    <n v="68"/>
    <n v="155"/>
    <s v="minority"/>
    <n v="14550"/>
    <x v="2"/>
  </r>
  <r>
    <n v="116"/>
    <s v="m"/>
    <d v="1962-06-09T00:00:00"/>
    <n v="15"/>
    <x v="1"/>
    <n v="30300"/>
    <n v="16500"/>
    <n v="90"/>
    <n v="16"/>
    <s v="non minority"/>
    <n v="13800"/>
    <x v="0"/>
  </r>
  <r>
    <n v="407"/>
    <s v="m"/>
    <d v="1965-09-06T00:00:00"/>
    <n v="15"/>
    <x v="1"/>
    <n v="30300"/>
    <n v="15750"/>
    <n v="68"/>
    <n v="55"/>
    <s v="non minority"/>
    <n v="14550"/>
    <x v="0"/>
  </r>
  <r>
    <n v="436"/>
    <s v="m"/>
    <d v="1965-05-27T00:00:00"/>
    <n v="12"/>
    <x v="1"/>
    <n v="30270"/>
    <n v="15750"/>
    <n v="66"/>
    <n v="80"/>
    <s v="non minority"/>
    <n v="14520"/>
    <x v="1"/>
  </r>
  <r>
    <n v="388"/>
    <s v="m"/>
    <d v="1959-01-02T00:00:00"/>
    <n v="14"/>
    <x v="1"/>
    <n v="30150"/>
    <n v="16500"/>
    <n v="69"/>
    <n v="110"/>
    <s v="non minority"/>
    <n v="13650"/>
    <x v="0"/>
  </r>
  <r>
    <n v="216"/>
    <s v="m"/>
    <d v="1964-05-16T00:00:00"/>
    <n v="15"/>
    <x v="1"/>
    <n v="30150"/>
    <n v="15750"/>
    <n v="82"/>
    <n v="72"/>
    <s v="non minority"/>
    <n v="14400"/>
    <x v="0"/>
  </r>
  <r>
    <n v="385"/>
    <s v="m"/>
    <d v="1930-10-01T00:00:00"/>
    <n v="12"/>
    <x v="2"/>
    <n v="30000"/>
    <n v="15750"/>
    <n v="69"/>
    <n v="348"/>
    <s v="non minority"/>
    <n v="14250"/>
    <x v="1"/>
  </r>
  <r>
    <n v="47"/>
    <s v="f"/>
    <d v="1938-04-28T00:00:00"/>
    <n v="12"/>
    <x v="1"/>
    <n v="30000"/>
    <n v="16500"/>
    <n v="95"/>
    <n v="228"/>
    <s v="non minority"/>
    <n v="13500"/>
    <x v="1"/>
  </r>
  <r>
    <n v="273"/>
    <s v="m"/>
    <d v="1939-11-12T00:00:00"/>
    <n v="12"/>
    <x v="2"/>
    <n v="30000"/>
    <n v="15750"/>
    <n v="79"/>
    <n v="308"/>
    <s v="non minority"/>
    <n v="14250"/>
    <x v="1"/>
  </r>
  <r>
    <n v="429"/>
    <s v="m"/>
    <d v="1946-08-13T00:00:00"/>
    <n v="8"/>
    <x v="2"/>
    <n v="30000"/>
    <n v="15750"/>
    <n v="67"/>
    <n v="305"/>
    <s v="minority"/>
    <n v="14250"/>
    <x v="2"/>
  </r>
  <r>
    <n v="98"/>
    <s v="m"/>
    <d v="1956-05-17T00:00:00"/>
    <n v="8"/>
    <x v="2"/>
    <n v="30000"/>
    <n v="15000"/>
    <n v="92"/>
    <n v="144"/>
    <s v="minority"/>
    <n v="15000"/>
    <x v="2"/>
  </r>
  <r>
    <n v="172"/>
    <s v="f"/>
    <d v="1953-06-13T00:00:00"/>
    <n v="15"/>
    <x v="1"/>
    <n v="29850"/>
    <n v="15000"/>
    <n v="86"/>
    <n v="79"/>
    <s v="minority"/>
    <n v="14850"/>
    <x v="0"/>
  </r>
  <r>
    <n v="220"/>
    <s v="m"/>
    <d v="1963-08-17T00:00:00"/>
    <n v="12"/>
    <x v="1"/>
    <n v="29850"/>
    <n v="15750"/>
    <n v="82"/>
    <n v="85"/>
    <s v="non minority"/>
    <n v="14100"/>
    <x v="1"/>
  </r>
  <r>
    <n v="376"/>
    <s v="m"/>
    <d v="1964-10-09T00:00:00"/>
    <n v="15"/>
    <x v="1"/>
    <n v="29850"/>
    <n v="15750"/>
    <n v="70"/>
    <n v="48"/>
    <s v="non minority"/>
    <n v="14100"/>
    <x v="0"/>
  </r>
  <r>
    <n v="314"/>
    <s v="f"/>
    <d v="1966-11-24T00:00:00"/>
    <n v="12"/>
    <x v="1"/>
    <n v="29850"/>
    <n v="13500"/>
    <n v="77"/>
    <n v="38"/>
    <s v="non minority"/>
    <n v="16350"/>
    <x v="1"/>
  </r>
  <r>
    <n v="442"/>
    <s v="f"/>
    <d v="1968-09-18T00:00:00"/>
    <n v="12"/>
    <x v="1"/>
    <n v="29700"/>
    <n v="13500"/>
    <n v="66"/>
    <n v="26"/>
    <s v="non minority"/>
    <n v="16200"/>
    <x v="1"/>
  </r>
  <r>
    <n v="326"/>
    <s v="m"/>
    <d v="1958-07-24T00:00:00"/>
    <n v="8"/>
    <x v="2"/>
    <n v="29550"/>
    <n v="15750"/>
    <n v="76"/>
    <n v="144"/>
    <s v="minority"/>
    <n v="13800"/>
    <x v="2"/>
  </r>
  <r>
    <n v="419"/>
    <s v="m"/>
    <d v="1964-10-20T00:00:00"/>
    <n v="15"/>
    <x v="1"/>
    <n v="29400"/>
    <n v="16500"/>
    <n v="67"/>
    <n v="68"/>
    <s v="non minority"/>
    <n v="12900"/>
    <x v="0"/>
  </r>
  <r>
    <n v="164"/>
    <s v="f"/>
    <d v="1965-08-13T00:00:00"/>
    <n v="15"/>
    <x v="1"/>
    <n v="29400"/>
    <n v="16500"/>
    <n v="86"/>
    <n v="24"/>
    <s v="non minority"/>
    <n v="12900"/>
    <x v="0"/>
  </r>
  <r>
    <n v="374"/>
    <s v="m"/>
    <d v="1967-07-26T00:00:00"/>
    <n v="15"/>
    <x v="1"/>
    <n v="29400"/>
    <n v="15750"/>
    <n v="70"/>
    <n v="15"/>
    <s v="non minority"/>
    <n v="13650"/>
    <x v="0"/>
  </r>
  <r>
    <n v="360"/>
    <s v="f"/>
    <d v="1968-08-11T00:00:00"/>
    <n v="12"/>
    <x v="1"/>
    <n v="29400"/>
    <n v="15300"/>
    <n v="72"/>
    <n v="30"/>
    <s v="non minority"/>
    <n v="14100"/>
    <x v="1"/>
  </r>
  <r>
    <n v="474"/>
    <s v="f"/>
    <d v="1968-11-05T00:00:00"/>
    <n v="12"/>
    <x v="1"/>
    <n v="29400"/>
    <n v="14250"/>
    <n v="63"/>
    <n v="9"/>
    <s v="non minority"/>
    <n v="15150"/>
    <x v="1"/>
  </r>
  <r>
    <n v="201"/>
    <s v="m"/>
    <d v="1955-05-08T00:00:00"/>
    <n v="12"/>
    <x v="1"/>
    <n v="29340"/>
    <n v="19500"/>
    <n v="83"/>
    <n v="150"/>
    <s v="non minority"/>
    <n v="9840"/>
    <x v="1"/>
  </r>
  <r>
    <n v="44"/>
    <s v="m"/>
    <d v="1963-06-15T00:00:00"/>
    <n v="8"/>
    <x v="1"/>
    <n v="29250"/>
    <n v="14250"/>
    <n v="95"/>
    <n v="50"/>
    <s v="non minority"/>
    <n v="15000"/>
    <x v="2"/>
  </r>
  <r>
    <n v="76"/>
    <s v="f"/>
    <d v="1967-09-03T00:00:00"/>
    <n v="15"/>
    <x v="1"/>
    <n v="29250"/>
    <n v="11550"/>
    <n v="93"/>
    <n v="11"/>
    <s v="non minority"/>
    <n v="17700"/>
    <x v="0"/>
  </r>
  <r>
    <n v="324"/>
    <s v="f"/>
    <d v="1966-10-14T00:00:00"/>
    <n v="12"/>
    <x v="1"/>
    <n v="29160"/>
    <n v="15000"/>
    <n v="76"/>
    <n v="22"/>
    <s v="non minority"/>
    <n v="14160"/>
    <x v="1"/>
  </r>
  <r>
    <n v="190"/>
    <s v="f"/>
    <d v="1932-11-15T00:00:00"/>
    <n v="8"/>
    <x v="1"/>
    <n v="29100"/>
    <n v="16500"/>
    <n v="84"/>
    <n v="35"/>
    <s v="non minority"/>
    <n v="12600"/>
    <x v="2"/>
  </r>
  <r>
    <n v="349"/>
    <s v="f"/>
    <d v="1938-03-22T00:00:00"/>
    <n v="17"/>
    <x v="1"/>
    <n v="29100"/>
    <n v="12750"/>
    <n v="73"/>
    <n v="375"/>
    <s v="non minority"/>
    <n v="16350"/>
    <x v="0"/>
  </r>
  <r>
    <n v="37"/>
    <s v="m"/>
    <d v="1954-10-09T00:00:00"/>
    <n v="12"/>
    <x v="1"/>
    <n v="29100"/>
    <n v="13500"/>
    <n v="96"/>
    <n v="113"/>
    <s v="minority"/>
    <n v="15600"/>
    <x v="1"/>
  </r>
  <r>
    <n v="203"/>
    <s v="m"/>
    <d v="1964-03-17T00:00:00"/>
    <n v="12"/>
    <x v="1"/>
    <n v="29100"/>
    <n v="15000"/>
    <n v="83"/>
    <n v="50"/>
    <s v="non minority"/>
    <n v="14100"/>
    <x v="1"/>
  </r>
  <r>
    <n v="394"/>
    <s v="f"/>
    <d v="1970-02-04T00:00:00"/>
    <n v="8"/>
    <x v="1"/>
    <n v="29100"/>
    <n v="12450"/>
    <n v="69"/>
    <n v="17"/>
    <s v="non minority"/>
    <n v="16650"/>
    <x v="2"/>
  </r>
  <r>
    <n v="211"/>
    <s v="m"/>
    <d v="1950-11-08T00:00:00"/>
    <n v="15"/>
    <x v="1"/>
    <n v="28950"/>
    <n v="15000"/>
    <n v="83"/>
    <n v="108"/>
    <s v="minority"/>
    <n v="13950"/>
    <x v="0"/>
  </r>
  <r>
    <n v="452"/>
    <s v="m"/>
    <d v="1953-08-13T00:00:00"/>
    <n v="12"/>
    <x v="1"/>
    <n v="28800"/>
    <n v="18000"/>
    <n v="65"/>
    <n v="210"/>
    <s v="non minority"/>
    <n v="10800"/>
    <x v="1"/>
  </r>
  <r>
    <n v="361"/>
    <s v="f"/>
    <d v="1966-06-09T00:00:00"/>
    <n v="12"/>
    <x v="1"/>
    <n v="28800"/>
    <n v="13950"/>
    <n v="72"/>
    <n v="18"/>
    <s v="non minority"/>
    <n v="14850"/>
    <x v="1"/>
  </r>
  <r>
    <n v="270"/>
    <s v="m"/>
    <d v="1947-10-29T00:00:00"/>
    <n v="15"/>
    <x v="1"/>
    <n v="28650"/>
    <n v="18000"/>
    <n v="79"/>
    <n v="261"/>
    <s v="non minority"/>
    <n v="10650"/>
    <x v="0"/>
  </r>
  <r>
    <n v="386"/>
    <s v="m"/>
    <d v="1934-08-18T00:00:00"/>
    <n v="8"/>
    <x v="2"/>
    <n v="28500"/>
    <n v="15750"/>
    <n v="69"/>
    <n v="174"/>
    <s v="non minority"/>
    <n v="12750"/>
    <x v="2"/>
  </r>
  <r>
    <n v="177"/>
    <s v="f"/>
    <d v="1962-08-11T00:00:00"/>
    <n v="12"/>
    <x v="1"/>
    <n v="28500"/>
    <n v="16500"/>
    <n v="85"/>
    <n v="69"/>
    <s v="non minority"/>
    <n v="12000"/>
    <x v="1"/>
  </r>
  <r>
    <n v="142"/>
    <s v="f"/>
    <d v="1966-11-13T00:00:00"/>
    <n v="12"/>
    <x v="1"/>
    <n v="28500"/>
    <n v="13950"/>
    <n v="88"/>
    <n v="34"/>
    <s v="non minority"/>
    <n v="14550"/>
    <x v="1"/>
  </r>
  <r>
    <n v="95"/>
    <s v="f"/>
    <d v="1968-08-08T00:00:00"/>
    <n v="12"/>
    <x v="1"/>
    <n v="28500"/>
    <n v="10500"/>
    <n v="92"/>
    <n v="6"/>
    <s v="non minority"/>
    <n v="18000"/>
    <x v="1"/>
  </r>
  <r>
    <n v="263"/>
    <s v="f"/>
    <d v="1968-10-13T00:00:00"/>
    <n v="12"/>
    <x v="1"/>
    <n v="28500"/>
    <n v="11250"/>
    <n v="80"/>
    <n v="4"/>
    <s v="non minority"/>
    <n v="17250"/>
    <x v="1"/>
  </r>
  <r>
    <n v="451"/>
    <s v="m"/>
    <d v="1969-07-19T00:00:00"/>
    <n v="15"/>
    <x v="1"/>
    <n v="28500"/>
    <n v="14250"/>
    <n v="65"/>
    <n v="20"/>
    <s v="non minority"/>
    <n v="14250"/>
    <x v="0"/>
  </r>
  <r>
    <n v="110"/>
    <s v="m"/>
    <d v="1952-10-29T00:00:00"/>
    <n v="15"/>
    <x v="1"/>
    <n v="28350"/>
    <n v="18000"/>
    <n v="91"/>
    <n v="151"/>
    <s v="minority"/>
    <n v="10350"/>
    <x v="0"/>
  </r>
  <r>
    <n v="356"/>
    <s v="m"/>
    <d v="1965-11-10T00:00:00"/>
    <n v="15"/>
    <x v="1"/>
    <n v="28350"/>
    <n v="15000"/>
    <n v="72"/>
    <n v="48"/>
    <s v="non minority"/>
    <n v="13350"/>
    <x v="0"/>
  </r>
  <r>
    <n v="12"/>
    <s v="m"/>
    <d v="1966-01-11T00:00:00"/>
    <n v="8"/>
    <x v="1"/>
    <n v="28350"/>
    <n v="12000"/>
    <n v="98"/>
    <n v="26"/>
    <s v="minority"/>
    <n v="16350"/>
    <x v="2"/>
  </r>
  <r>
    <n v="250"/>
    <s v="f"/>
    <d v="1966-10-10T00:00:00"/>
    <n v="15"/>
    <x v="1"/>
    <n v="28200"/>
    <n v="12750"/>
    <n v="81"/>
    <n v="19"/>
    <s v="non minority"/>
    <n v="15450"/>
    <x v="0"/>
  </r>
  <r>
    <n v="59"/>
    <s v="m"/>
    <d v="1961-05-07T00:00:00"/>
    <n v="15"/>
    <x v="1"/>
    <n v="28050"/>
    <n v="14250"/>
    <n v="94"/>
    <n v="36"/>
    <s v="minority"/>
    <n v="13800"/>
    <x v="0"/>
  </r>
  <r>
    <n v="445"/>
    <s v="m"/>
    <d v="1963-08-04T00:00:00"/>
    <n v="15"/>
    <x v="1"/>
    <n v="28050"/>
    <n v="16500"/>
    <n v="66"/>
    <n v="84"/>
    <s v="minority"/>
    <n v="11550"/>
    <x v="0"/>
  </r>
  <r>
    <n v="369"/>
    <s v="m"/>
    <d v="1967-11-14T00:00:00"/>
    <n v="14"/>
    <x v="1"/>
    <n v="28050"/>
    <n v="15000"/>
    <n v="71"/>
    <n v="15"/>
    <s v="non minority"/>
    <n v="13050"/>
    <x v="0"/>
  </r>
  <r>
    <n v="9"/>
    <s v="f"/>
    <d v="1946-01-23T00:00:00"/>
    <n v="15"/>
    <x v="1"/>
    <n v="27900"/>
    <n v="12750"/>
    <n v="98"/>
    <n v="115"/>
    <s v="non minority"/>
    <n v="15150"/>
    <x v="0"/>
  </r>
  <r>
    <n v="282"/>
    <s v="m"/>
    <d v="1963-09-15T00:00:00"/>
    <n v="14"/>
    <x v="1"/>
    <n v="27900"/>
    <n v="15000"/>
    <n v="79"/>
    <n v="47"/>
    <s v="minority"/>
    <n v="12900"/>
    <x v="0"/>
  </r>
  <r>
    <n v="351"/>
    <s v="f"/>
    <d v="1966-01-27T00:00:00"/>
    <n v="12"/>
    <x v="1"/>
    <n v="27900"/>
    <n v="13500"/>
    <n v="73"/>
    <n v="32"/>
    <s v="non minority"/>
    <n v="14400"/>
    <x v="1"/>
  </r>
  <r>
    <n v="393"/>
    <s v="f"/>
    <d v="1969-06-24T00:00:00"/>
    <n v="12"/>
    <x v="1"/>
    <n v="27900"/>
    <n v="12450"/>
    <n v="69"/>
    <n v="0"/>
    <s v="non minority"/>
    <n v="15450"/>
    <x v="1"/>
  </r>
  <r>
    <n v="222"/>
    <s v="f"/>
    <d v="1935-09-15T00:00:00"/>
    <n v="15"/>
    <x v="1"/>
    <n v="27750"/>
    <n v="19500"/>
    <n v="82"/>
    <n v="265"/>
    <s v="non minority"/>
    <n v="8250"/>
    <x v="0"/>
  </r>
  <r>
    <n v="316"/>
    <s v="m"/>
    <d v="1960-01-14T00:00:00"/>
    <n v="15"/>
    <x v="1"/>
    <n v="27750"/>
    <n v="15000"/>
    <n v="77"/>
    <n v="52"/>
    <s v="minority"/>
    <n v="12750"/>
    <x v="0"/>
  </r>
  <r>
    <n v="13"/>
    <s v="m"/>
    <d v="1960-07-17T00:00:00"/>
    <n v="15"/>
    <x v="1"/>
    <n v="27750"/>
    <n v="14250"/>
    <n v="98"/>
    <n v="34"/>
    <s v="minority"/>
    <n v="13500"/>
    <x v="0"/>
  </r>
  <r>
    <n v="271"/>
    <s v="m"/>
    <d v="1963-08-24T00:00:00"/>
    <n v="15"/>
    <x v="1"/>
    <n v="27750"/>
    <n v="16500"/>
    <n v="79"/>
    <n v="55"/>
    <s v="non minority"/>
    <n v="11250"/>
    <x v="0"/>
  </r>
  <r>
    <n v="158"/>
    <s v="f"/>
    <d v="1964-09-20T00:00:00"/>
    <n v="12"/>
    <x v="1"/>
    <n v="27750"/>
    <n v="12000"/>
    <n v="87"/>
    <n v="11"/>
    <s v="minority"/>
    <n v="15750"/>
    <x v="1"/>
  </r>
  <r>
    <n v="317"/>
    <s v="m"/>
    <d v="1969-02-27T00:00:00"/>
    <n v="12"/>
    <x v="1"/>
    <n v="27750"/>
    <n v="11550"/>
    <n v="77"/>
    <n v="12"/>
    <s v="minority"/>
    <n v="16200"/>
    <x v="1"/>
  </r>
  <r>
    <n v="239"/>
    <s v="f"/>
    <d v="1969-09-14T00:00:00"/>
    <n v="12"/>
    <x v="1"/>
    <n v="27750"/>
    <n v="11225"/>
    <n v="81"/>
    <n v="5"/>
    <s v="non minority"/>
    <n v="16525"/>
    <x v="1"/>
  </r>
  <r>
    <n v="149"/>
    <s v="m"/>
    <d v="1962-06-28T00:00:00"/>
    <n v="12"/>
    <x v="1"/>
    <n v="27600"/>
    <n v="15000"/>
    <n v="87"/>
    <n v="75"/>
    <s v="non minority"/>
    <n v="12600"/>
    <x v="1"/>
  </r>
  <r>
    <n v="77"/>
    <s v="f"/>
    <d v="1968-09-09T00:00:00"/>
    <n v="12"/>
    <x v="1"/>
    <n v="27600"/>
    <n v="11400"/>
    <n v="93"/>
    <n v="6"/>
    <s v="non minority"/>
    <n v="16200"/>
    <x v="1"/>
  </r>
  <r>
    <n v="181"/>
    <s v="f"/>
    <d v="1939-01-04T00:00:00"/>
    <n v="12"/>
    <x v="1"/>
    <n v="27450"/>
    <n v="10200"/>
    <n v="85"/>
    <n v="101"/>
    <s v="minority"/>
    <n v="17250"/>
    <x v="1"/>
  </r>
  <r>
    <n v="125"/>
    <s v="m"/>
    <d v="1956-08-06T00:00:00"/>
    <n v="12"/>
    <x v="1"/>
    <n v="27450"/>
    <n v="15000"/>
    <n v="90"/>
    <n v="173"/>
    <s v="minority"/>
    <n v="12450"/>
    <x v="1"/>
  </r>
  <r>
    <n v="104"/>
    <s v="m"/>
    <d v="1962-11-05T00:00:00"/>
    <n v="15"/>
    <x v="1"/>
    <n v="27450"/>
    <n v="15750"/>
    <n v="91"/>
    <n v="48"/>
    <s v="non minority"/>
    <n v="11700"/>
    <x v="0"/>
  </r>
  <r>
    <n v="375"/>
    <s v="m"/>
    <d v="1966-10-08T00:00:00"/>
    <n v="12"/>
    <x v="1"/>
    <n v="27450"/>
    <n v="14700"/>
    <n v="70"/>
    <n v="41"/>
    <s v="non minority"/>
    <n v="12750"/>
    <x v="1"/>
  </r>
  <r>
    <n v="236"/>
    <s v="f"/>
    <d v="1969-05-02T00:00:00"/>
    <n v="8"/>
    <x v="1"/>
    <n v="27450"/>
    <n v="12000"/>
    <n v="81"/>
    <n v="9"/>
    <s v="non minority"/>
    <n v="15450"/>
    <x v="2"/>
  </r>
  <r>
    <n v="132"/>
    <s v="m"/>
    <d v="1953-05-17T00:00:00"/>
    <n v="12"/>
    <x v="1"/>
    <n v="27300"/>
    <n v="17250"/>
    <n v="89"/>
    <n v="175"/>
    <s v="non minority"/>
    <n v="10050"/>
    <x v="1"/>
  </r>
  <r>
    <n v="207"/>
    <s v="m"/>
    <d v="1959-02-15T00:00:00"/>
    <n v="15"/>
    <x v="1"/>
    <n v="27300"/>
    <n v="17250"/>
    <n v="83"/>
    <n v="91"/>
    <s v="non minority"/>
    <n v="10050"/>
    <x v="0"/>
  </r>
  <r>
    <n v="330"/>
    <s v="m"/>
    <d v="1959-05-09T00:00:00"/>
    <n v="15"/>
    <x v="1"/>
    <n v="27300"/>
    <n v="17250"/>
    <n v="75"/>
    <n v="132"/>
    <s v="non minority"/>
    <n v="10050"/>
    <x v="0"/>
  </r>
  <r>
    <n v="15"/>
    <s v="m"/>
    <d v="1962-08-29T00:00:00"/>
    <n v="12"/>
    <x v="1"/>
    <n v="27300"/>
    <n v="13500"/>
    <n v="97"/>
    <n v="66"/>
    <s v="non minority"/>
    <n v="13800"/>
    <x v="1"/>
  </r>
  <r>
    <n v="238"/>
    <s v="f"/>
    <d v="1969-06-15T00:00:00"/>
    <n v="12"/>
    <x v="1"/>
    <n v="27300"/>
    <n v="11250"/>
    <n v="81"/>
    <n v="5"/>
    <s v="non minority"/>
    <n v="16050"/>
    <x v="1"/>
  </r>
  <r>
    <n v="194"/>
    <s v="f"/>
    <d v="1938-04-10T00:00:00"/>
    <n v="15"/>
    <x v="1"/>
    <n v="27150"/>
    <n v="15750"/>
    <n v="84"/>
    <n v="231"/>
    <s v="minority"/>
    <n v="11400"/>
    <x v="0"/>
  </r>
  <r>
    <n v="422"/>
    <s v="m"/>
    <d v="1963-07-20T00:00:00"/>
    <n v="15"/>
    <x v="1"/>
    <n v="27150"/>
    <n v="16500"/>
    <n v="67"/>
    <n v="78"/>
    <s v="non minority"/>
    <n v="10650"/>
    <x v="0"/>
  </r>
  <r>
    <n v="381"/>
    <s v="m"/>
    <d v="1946-07-15T00:00:00"/>
    <n v="17"/>
    <x v="1"/>
    <n v="27000"/>
    <n v="18000"/>
    <n v="70"/>
    <n v="192"/>
    <s v="minority"/>
    <n v="9000"/>
    <x v="0"/>
  </r>
  <r>
    <n v="133"/>
    <s v="m"/>
    <d v="1959-09-12T00:00:00"/>
    <n v="15"/>
    <x v="1"/>
    <n v="27000"/>
    <n v="15750"/>
    <n v="89"/>
    <n v="87"/>
    <s v="non minority"/>
    <n v="11250"/>
    <x v="0"/>
  </r>
  <r>
    <n v="55"/>
    <s v="m"/>
    <d v="1960-06-25T00:00:00"/>
    <n v="12"/>
    <x v="1"/>
    <n v="27000"/>
    <n v="15000"/>
    <n v="94"/>
    <n v="120"/>
    <s v="non minority"/>
    <n v="12000"/>
    <x v="1"/>
  </r>
  <r>
    <n v="56"/>
    <s v="m"/>
    <d v="1962-04-16T00:00:00"/>
    <n v="15"/>
    <x v="1"/>
    <n v="26850"/>
    <n v="13500"/>
    <n v="94"/>
    <n v="5"/>
    <s v="non minority"/>
    <n v="13350"/>
    <x v="0"/>
  </r>
  <r>
    <n v="296"/>
    <s v="m"/>
    <d v="1964-02-12T00:00:00"/>
    <n v="12"/>
    <x v="1"/>
    <n v="26850"/>
    <n v="15000"/>
    <n v="78"/>
    <n v="48"/>
    <s v="non minority"/>
    <n v="11850"/>
    <x v="1"/>
  </r>
  <r>
    <n v="171"/>
    <s v="m"/>
    <d v="1930-01-21T00:00:00"/>
    <n v="12"/>
    <x v="1"/>
    <n v="26700"/>
    <n v="13500"/>
    <n v="86"/>
    <n v="367"/>
    <s v="minority"/>
    <n v="13200"/>
    <x v="1"/>
  </r>
  <r>
    <n v="156"/>
    <s v="m"/>
    <d v="1963-01-12T00:00:00"/>
    <n v="15"/>
    <x v="1"/>
    <n v="26700"/>
    <n v="15000"/>
    <n v="87"/>
    <n v="56"/>
    <s v="minority"/>
    <n v="11700"/>
    <x v="0"/>
  </r>
  <r>
    <n v="145"/>
    <s v="m"/>
    <d v="1964-01-15T00:00:00"/>
    <n v="12"/>
    <x v="1"/>
    <n v="26700"/>
    <n v="13500"/>
    <n v="88"/>
    <n v="38"/>
    <s v="minority"/>
    <n v="13200"/>
    <x v="1"/>
  </r>
  <r>
    <n v="327"/>
    <s v="m"/>
    <d v="1965-03-02T00:00:00"/>
    <n v="12"/>
    <x v="1"/>
    <n v="26700"/>
    <n v="15750"/>
    <n v="76"/>
    <n v="18"/>
    <s v="minority"/>
    <n v="10950"/>
    <x v="1"/>
  </r>
  <r>
    <n v="153"/>
    <s v="f"/>
    <d v="1967-05-13T00:00:00"/>
    <n v="12"/>
    <x v="1"/>
    <n v="26700"/>
    <n v="12900"/>
    <n v="87"/>
    <n v="18"/>
    <s v="non minority"/>
    <n v="13800"/>
    <x v="1"/>
  </r>
  <r>
    <n v="294"/>
    <s v="m"/>
    <d v="1968-10-10T00:00:00"/>
    <n v="12"/>
    <x v="1"/>
    <n v="26700"/>
    <n v="12750"/>
    <n v="78"/>
    <n v="25"/>
    <s v="non minority"/>
    <n v="13950"/>
    <x v="1"/>
  </r>
  <r>
    <n v="245"/>
    <s v="f"/>
    <d v="1969-03-16T00:00:00"/>
    <n v="12"/>
    <x v="1"/>
    <n v="26700"/>
    <n v="11550"/>
    <n v="81"/>
    <n v="18"/>
    <s v="non minority"/>
    <n v="15150"/>
    <x v="1"/>
  </r>
  <r>
    <n v="148"/>
    <s v="f"/>
    <d v="1959-10-05T00:00:00"/>
    <n v="15"/>
    <x v="1"/>
    <n v="26550"/>
    <n v="14250"/>
    <n v="88"/>
    <n v="61"/>
    <s v="minority"/>
    <n v="12300"/>
    <x v="0"/>
  </r>
  <r>
    <n v="300"/>
    <s v="m"/>
    <d v="1960-05-26T00:00:00"/>
    <n v="16"/>
    <x v="1"/>
    <n v="26550"/>
    <n v="15000"/>
    <n v="78"/>
    <n v="105"/>
    <s v="minority"/>
    <n v="11550"/>
    <x v="0"/>
  </r>
  <r>
    <n v="233"/>
    <s v="m"/>
    <d v="1963-07-21T00:00:00"/>
    <n v="15"/>
    <x v="1"/>
    <n v="26550"/>
    <n v="15000"/>
    <n v="81"/>
    <n v="52"/>
    <s v="non minority"/>
    <n v="11550"/>
    <x v="0"/>
  </r>
  <r>
    <n v="170"/>
    <s v="m"/>
    <d v="1964-06-13T00:00:00"/>
    <n v="12"/>
    <x v="1"/>
    <n v="26550"/>
    <n v="15000"/>
    <n v="86"/>
    <n v="38"/>
    <s v="minority"/>
    <n v="11550"/>
    <x v="1"/>
  </r>
  <r>
    <n v="157"/>
    <s v="f"/>
    <d v="1967-07-02T00:00:00"/>
    <n v="12"/>
    <x v="1"/>
    <n v="26550"/>
    <n v="13050"/>
    <n v="87"/>
    <n v="11"/>
    <s v="minority"/>
    <n v="13500"/>
    <x v="1"/>
  </r>
  <r>
    <n v="195"/>
    <s v="f"/>
    <d v="1955-11-06T00:00:00"/>
    <n v="12"/>
    <x v="1"/>
    <n v="26400"/>
    <n v="12750"/>
    <n v="84"/>
    <n v="36"/>
    <s v="minority"/>
    <n v="13650"/>
    <x v="1"/>
  </r>
  <r>
    <n v="58"/>
    <s v="f"/>
    <d v="1964-11-14T00:00:00"/>
    <n v="15"/>
    <x v="1"/>
    <n v="26400"/>
    <n v="13500"/>
    <n v="94"/>
    <n v="3"/>
    <s v="non minority"/>
    <n v="12900"/>
    <x v="0"/>
  </r>
  <r>
    <n v="471"/>
    <s v="m"/>
    <d v="1966-08-03T00:00:00"/>
    <n v="15"/>
    <x v="1"/>
    <n v="26400"/>
    <n v="15750"/>
    <n v="64"/>
    <n v="32"/>
    <s v="minority"/>
    <n v="10650"/>
    <x v="0"/>
  </r>
  <r>
    <n v="73"/>
    <s v="f"/>
    <d v="1968-02-09T00:00:00"/>
    <n v="12"/>
    <x v="1"/>
    <n v="26400"/>
    <n v="10500"/>
    <n v="93"/>
    <n v="0"/>
    <s v="non minority"/>
    <n v="15900"/>
    <x v="1"/>
  </r>
  <r>
    <n v="437"/>
    <s v="m"/>
    <d v="1933-09-04T00:00:00"/>
    <n v="8"/>
    <x v="1"/>
    <n v="26250"/>
    <n v="16050"/>
    <n v="66"/>
    <n v="264"/>
    <s v="non minority"/>
    <n v="10200"/>
    <x v="2"/>
  </r>
  <r>
    <n v="175"/>
    <s v="m"/>
    <d v="1938-01-08T00:00:00"/>
    <n v="8"/>
    <x v="1"/>
    <n v="26250"/>
    <n v="15600"/>
    <n v="85"/>
    <n v="171"/>
    <s v="non minority"/>
    <n v="10650"/>
    <x v="2"/>
  </r>
  <r>
    <n v="20"/>
    <s v="f"/>
    <d v="1940-01-23T00:00:00"/>
    <n v="12"/>
    <x v="1"/>
    <n v="26250"/>
    <n v="11550"/>
    <n v="97"/>
    <n v="48"/>
    <s v="non minority"/>
    <n v="14700"/>
    <x v="1"/>
  </r>
  <r>
    <n v="427"/>
    <s v="m"/>
    <d v="1942-04-21T00:00:00"/>
    <n v="8"/>
    <x v="1"/>
    <n v="26250"/>
    <n v="16050"/>
    <n v="67"/>
    <n v="97"/>
    <s v="minority"/>
    <n v="10200"/>
    <x v="2"/>
  </r>
  <r>
    <n v="470"/>
    <s v="m"/>
    <d v="1964-01-22T00:00:00"/>
    <n v="12"/>
    <x v="1"/>
    <n v="26250"/>
    <n v="15750"/>
    <n v="64"/>
    <n v="69"/>
    <s v="minority"/>
    <n v="10500"/>
    <x v="1"/>
  </r>
  <r>
    <n v="309"/>
    <s v="m"/>
    <d v="1964-07-19T00:00:00"/>
    <n v="15"/>
    <x v="1"/>
    <n v="26250"/>
    <n v="15750"/>
    <n v="77"/>
    <n v="38"/>
    <s v="non minority"/>
    <n v="10500"/>
    <x v="0"/>
  </r>
  <r>
    <n v="135"/>
    <s v="f"/>
    <d v="1968-05-22T00:00:00"/>
    <n v="12"/>
    <x v="1"/>
    <n v="26250"/>
    <n v="10950"/>
    <n v="89"/>
    <n v="0"/>
    <s v="non minority"/>
    <n v="15300"/>
    <x v="1"/>
  </r>
  <r>
    <n v="368"/>
    <s v="f"/>
    <d v="1943-07-20T00:00:00"/>
    <n v="12"/>
    <x v="1"/>
    <n v="26100"/>
    <n v="13500"/>
    <n v="72"/>
    <n v="169"/>
    <s v="minority"/>
    <n v="12600"/>
    <x v="1"/>
  </r>
  <r>
    <n v="337"/>
    <s v="f"/>
    <d v="1970-01-27T00:00:00"/>
    <n v="12"/>
    <x v="1"/>
    <n v="26100"/>
    <n v="11550"/>
    <n v="74"/>
    <n v="2"/>
    <s v="non minority"/>
    <n v="14550"/>
    <x v="1"/>
  </r>
  <r>
    <n v="355"/>
    <s v="m"/>
    <d v="1961-05-19T00:00:00"/>
    <n v="15"/>
    <x v="1"/>
    <n v="25950"/>
    <n v="17250"/>
    <n v="72"/>
    <n v="83"/>
    <s v="non minority"/>
    <n v="8700"/>
    <x v="0"/>
  </r>
  <r>
    <n v="85"/>
    <s v="m"/>
    <d v="1962-04-09T00:00:00"/>
    <n v="15"/>
    <x v="1"/>
    <n v="25950"/>
    <n v="17100"/>
    <n v="92"/>
    <n v="42"/>
    <s v="non minority"/>
    <n v="8850"/>
    <x v="0"/>
  </r>
  <r>
    <n v="292"/>
    <s v="m"/>
    <d v="1963-05-07T00:00:00"/>
    <n v="14"/>
    <x v="1"/>
    <n v="25950"/>
    <n v="15000"/>
    <n v="78"/>
    <n v="53"/>
    <s v="non minority"/>
    <n v="10950"/>
    <x v="0"/>
  </r>
  <r>
    <n v="93"/>
    <s v="f"/>
    <d v="1968-03-05T00:00:00"/>
    <n v="12"/>
    <x v="1"/>
    <n v="25950"/>
    <n v="10950"/>
    <n v="92"/>
    <n v="0"/>
    <s v="non minority"/>
    <n v="15000"/>
    <x v="1"/>
  </r>
  <r>
    <n v="304"/>
    <s v="f"/>
    <d v="1945-09-28T00:00:00"/>
    <n v="15"/>
    <x v="1"/>
    <n v="25800"/>
    <n v="13500"/>
    <n v="78"/>
    <n v="51"/>
    <s v="minority"/>
    <n v="12300"/>
    <x v="0"/>
  </r>
  <r>
    <n v="150"/>
    <s v="m"/>
    <d v="1954-03-05T00:00:00"/>
    <n v="12"/>
    <x v="1"/>
    <n v="25800"/>
    <n v="15000"/>
    <n v="87"/>
    <n v="143"/>
    <s v="non minority"/>
    <n v="10800"/>
    <x v="1"/>
  </r>
  <r>
    <n v="312"/>
    <s v="f"/>
    <d v="1963-03-12T00:00:00"/>
    <n v="12"/>
    <x v="1"/>
    <n v="25650"/>
    <n v="14250"/>
    <n v="77"/>
    <n v="64"/>
    <s v="non minority"/>
    <n v="11400"/>
    <x v="1"/>
  </r>
  <r>
    <n v="228"/>
    <s v="f"/>
    <d v="1963-09-21T00:00:00"/>
    <n v="15"/>
    <x v="1"/>
    <n v="25650"/>
    <n v="14250"/>
    <n v="82"/>
    <n v="51"/>
    <s v="non minority"/>
    <n v="11400"/>
    <x v="0"/>
  </r>
  <r>
    <n v="169"/>
    <s v="m"/>
    <d v="1965-05-23T00:00:00"/>
    <n v="12"/>
    <x v="1"/>
    <n v="25500"/>
    <n v="14400"/>
    <n v="86"/>
    <n v="37"/>
    <s v="minority"/>
    <n v="11100"/>
    <x v="1"/>
  </r>
  <r>
    <n v="323"/>
    <s v="f"/>
    <d v="1967-05-13T00:00:00"/>
    <n v="15"/>
    <x v="1"/>
    <n v="25500"/>
    <n v="12000"/>
    <n v="76"/>
    <n v="7"/>
    <s v="non minority"/>
    <n v="13500"/>
    <x v="0"/>
  </r>
  <r>
    <n v="249"/>
    <s v="f"/>
    <d v="1969-05-09T00:00:00"/>
    <n v="12"/>
    <x v="1"/>
    <n v="25500"/>
    <n v="12000"/>
    <n v="81"/>
    <n v="11"/>
    <s v="non minority"/>
    <n v="13500"/>
    <x v="1"/>
  </r>
  <r>
    <n v="252"/>
    <s v="m"/>
    <d v="1969-09-18T00:00:00"/>
    <n v="12"/>
    <x v="1"/>
    <n v="25500"/>
    <n v="11400"/>
    <n v="81"/>
    <n v="9"/>
    <s v="minority"/>
    <n v="14100"/>
    <x v="1"/>
  </r>
  <r>
    <n v="219"/>
    <s v="m"/>
    <d v="1963-02-02T00:00:00"/>
    <n v="12"/>
    <x v="1"/>
    <n v="25350"/>
    <n v="15000"/>
    <n v="82"/>
    <n v="32"/>
    <s v="non minority"/>
    <n v="10350"/>
    <x v="1"/>
  </r>
  <r>
    <n v="377"/>
    <s v="m"/>
    <d v="1965-11-29T00:00:00"/>
    <n v="15"/>
    <x v="1"/>
    <n v="25350"/>
    <n v="15750"/>
    <n v="70"/>
    <n v="56"/>
    <s v="non minority"/>
    <n v="9600"/>
    <x v="0"/>
  </r>
  <r>
    <n v="410"/>
    <s v="f"/>
    <d v="1942-01-09T00:00:00"/>
    <n v="8"/>
    <x v="1"/>
    <n v="25200"/>
    <n v="18750"/>
    <n v="68"/>
    <n v="344"/>
    <s v="non minority"/>
    <n v="6450"/>
    <x v="2"/>
  </r>
  <r>
    <n v="107"/>
    <s v="f"/>
    <d v="1960-08-16T00:00:00"/>
    <n v="12"/>
    <x v="1"/>
    <n v="25200"/>
    <n v="14400"/>
    <n v="91"/>
    <n v="83"/>
    <s v="non minority"/>
    <n v="10800"/>
    <x v="1"/>
  </r>
  <r>
    <n v="119"/>
    <s v="f"/>
    <d v="1963-07-23T00:00:00"/>
    <n v="12"/>
    <x v="1"/>
    <n v="25200"/>
    <n v="14100"/>
    <n v="90"/>
    <n v="55"/>
    <s v="non minority"/>
    <n v="11100"/>
    <x v="1"/>
  </r>
  <r>
    <n v="469"/>
    <s v="f"/>
    <d v="1964-06-01T00:00:00"/>
    <n v="15"/>
    <x v="1"/>
    <n v="25200"/>
    <n v="13950"/>
    <n v="64"/>
    <n v="57"/>
    <s v="non minority"/>
    <n v="11250"/>
    <x v="0"/>
  </r>
  <r>
    <n v="179"/>
    <s v="m"/>
    <d v="1965-01-19T00:00:00"/>
    <n v="12"/>
    <x v="1"/>
    <n v="25200"/>
    <n v="13050"/>
    <n v="85"/>
    <n v="29"/>
    <s v="minority"/>
    <n v="12150"/>
    <x v="1"/>
  </r>
  <r>
    <n v="54"/>
    <s v="m"/>
    <d v="1931-06-04T00:00:00"/>
    <n v="12"/>
    <x v="1"/>
    <n v="25050"/>
    <n v="13500"/>
    <n v="94"/>
    <n v="444"/>
    <s v="non minority"/>
    <n v="11550"/>
    <x v="1"/>
  </r>
  <r>
    <n v="159"/>
    <s v="f"/>
    <d v="1951-01-13T00:00:00"/>
    <n v="16"/>
    <x v="1"/>
    <n v="25050"/>
    <n v="12750"/>
    <n v="87"/>
    <n v="123"/>
    <s v="minority"/>
    <n v="12300"/>
    <x v="0"/>
  </r>
  <r>
    <n v="293"/>
    <s v="m"/>
    <d v="1965-09-19T00:00:00"/>
    <n v="15"/>
    <x v="1"/>
    <n v="25050"/>
    <n v="14250"/>
    <n v="78"/>
    <n v="24"/>
    <s v="non minority"/>
    <n v="10800"/>
    <x v="0"/>
  </r>
  <r>
    <n v="84"/>
    <s v="f"/>
    <d v="1967-03-12T00:00:00"/>
    <n v="8"/>
    <x v="1"/>
    <n v="25050"/>
    <n v="10950"/>
    <n v="93"/>
    <n v="8"/>
    <s v="minority"/>
    <n v="14100"/>
    <x v="2"/>
  </r>
  <r>
    <n v="246"/>
    <s v="f"/>
    <d v="1968-01-14T00:00:00"/>
    <n v="12"/>
    <x v="1"/>
    <n v="24900"/>
    <n v="11250"/>
    <n v="81"/>
    <n v="0"/>
    <s v="non minority"/>
    <n v="13650"/>
    <x v="1"/>
  </r>
  <r>
    <n v="82"/>
    <s v="f"/>
    <d v="1947-08-28T00:00:00"/>
    <n v="12"/>
    <x v="1"/>
    <n v="24750"/>
    <n v="14250"/>
    <n v="93"/>
    <n v="193"/>
    <s v="minority"/>
    <n v="10500"/>
    <x v="1"/>
  </r>
  <r>
    <n v="366"/>
    <s v="f"/>
    <d v="1961-03-21T00:00:00"/>
    <n v="12"/>
    <x v="1"/>
    <n v="24750"/>
    <n v="12000"/>
    <n v="72"/>
    <n v="68"/>
    <s v="minority"/>
    <n v="12750"/>
    <x v="1"/>
  </r>
  <r>
    <n v="193"/>
    <s v="f"/>
    <d v="1966-07-22T00:00:00"/>
    <n v="12"/>
    <x v="1"/>
    <n v="24750"/>
    <n v="12000"/>
    <n v="84"/>
    <n v="41"/>
    <s v="minority"/>
    <n v="12750"/>
    <x v="1"/>
  </r>
  <r>
    <n v="280"/>
    <s v="f"/>
    <d v="1969-10-20T00:00:00"/>
    <n v="12"/>
    <x v="1"/>
    <n v="24750"/>
    <n v="10950"/>
    <n v="79"/>
    <n v="5"/>
    <s v="non minority"/>
    <n v="13800"/>
    <x v="1"/>
  </r>
  <r>
    <n v="94"/>
    <s v="f"/>
    <d v="1950-08-04T00:00:00"/>
    <n v="12"/>
    <x v="1"/>
    <n v="24600"/>
    <n v="10050"/>
    <n v="92"/>
    <n v="44"/>
    <s v="non minority"/>
    <n v="14550"/>
    <x v="1"/>
  </r>
  <r>
    <n v="298"/>
    <s v="f"/>
    <d v="1966-08-24T00:00:00"/>
    <n v="12"/>
    <x v="1"/>
    <n v="24600"/>
    <n v="13500"/>
    <n v="78"/>
    <n v="47"/>
    <s v="non minority"/>
    <n v="11100"/>
    <x v="1"/>
  </r>
  <r>
    <n v="453"/>
    <s v="m"/>
    <d v="1930-08-07T00:00:00"/>
    <n v="15"/>
    <x v="1"/>
    <n v="24450"/>
    <n v="15750"/>
    <n v="65"/>
    <n v="338"/>
    <s v="non minority"/>
    <n v="8700"/>
    <x v="0"/>
  </r>
  <r>
    <n v="143"/>
    <s v="f"/>
    <d v="1939-08-24T00:00:00"/>
    <n v="12"/>
    <x v="1"/>
    <n v="24450"/>
    <n v="13200"/>
    <n v="88"/>
    <n v="107"/>
    <s v="non minority"/>
    <n v="11250"/>
    <x v="1"/>
  </r>
  <r>
    <n v="331"/>
    <s v="f"/>
    <d v="1942-02-04T00:00:00"/>
    <n v="12"/>
    <x v="1"/>
    <n v="24450"/>
    <n v="12000"/>
    <n v="75"/>
    <n v="144"/>
    <s v="non minority"/>
    <n v="12450"/>
    <x v="1"/>
  </r>
  <r>
    <n v="342"/>
    <s v="f"/>
    <d v="1948-06-01T00:00:00"/>
    <n v="12"/>
    <x v="1"/>
    <n v="24450"/>
    <n v="14250"/>
    <n v="74"/>
    <n v="117"/>
    <s v="minority"/>
    <n v="10200"/>
    <x v="1"/>
  </r>
  <r>
    <n v="444"/>
    <s v="f"/>
    <d v="1961-09-16T00:00:00"/>
    <n v="12"/>
    <x v="1"/>
    <n v="24450"/>
    <n v="15750"/>
    <n v="66"/>
    <n v="87"/>
    <s v="non minority"/>
    <n v="8700"/>
    <x v="1"/>
  </r>
  <r>
    <n v="334"/>
    <s v="f"/>
    <d v="1966-05-09T00:00:00"/>
    <n v="12"/>
    <x v="1"/>
    <n v="24450"/>
    <n v="10950"/>
    <n v="75"/>
    <n v="32"/>
    <s v="minority"/>
    <n v="13500"/>
    <x v="1"/>
  </r>
  <r>
    <n v="391"/>
    <s v="f"/>
    <d v="1969-01-12T00:00:00"/>
    <n v="12"/>
    <x v="1"/>
    <n v="24450"/>
    <n v="12450"/>
    <n v="69"/>
    <n v="12"/>
    <s v="non minority"/>
    <n v="12000"/>
    <x v="1"/>
  </r>
  <r>
    <n v="279"/>
    <s v="f"/>
    <d v="1969-04-16T00:00:00"/>
    <n v="12"/>
    <x v="1"/>
    <n v="24450"/>
    <n v="12000"/>
    <n v="79"/>
    <n v="8"/>
    <s v="non minority"/>
    <n v="12450"/>
    <x v="1"/>
  </r>
  <r>
    <n v="126"/>
    <s v="m"/>
    <d v="1951-01-21T00:00:00"/>
    <n v="15"/>
    <x v="2"/>
    <n v="24300"/>
    <n v="15000"/>
    <n v="90"/>
    <n v="191"/>
    <s v="minority"/>
    <n v="9300"/>
    <x v="0"/>
  </r>
  <r>
    <n v="404"/>
    <s v="f"/>
    <d v="1953-05-01T00:00:00"/>
    <n v="12"/>
    <x v="1"/>
    <n v="24300"/>
    <n v="15000"/>
    <n v="69"/>
    <n v="121"/>
    <s v="minority"/>
    <n v="9300"/>
    <x v="1"/>
  </r>
  <r>
    <n v="81"/>
    <s v="f"/>
    <d v="1968-03-12T00:00:00"/>
    <n v="12"/>
    <x v="1"/>
    <n v="24300"/>
    <n v="10950"/>
    <n v="93"/>
    <n v="5"/>
    <s v="non minority"/>
    <n v="13350"/>
    <x v="1"/>
  </r>
  <r>
    <n v="262"/>
    <s v="f"/>
    <d v="1968-06-20T00:00:00"/>
    <n v="12"/>
    <x v="1"/>
    <n v="24300"/>
    <n v="10950"/>
    <n v="80"/>
    <n v="8"/>
    <s v="non minority"/>
    <n v="13350"/>
    <x v="1"/>
  </r>
  <r>
    <n v="440"/>
    <s v="f"/>
    <d v="1947-11-10T00:00:00"/>
    <n v="8"/>
    <x v="1"/>
    <n v="24150"/>
    <n v="12750"/>
    <n v="66"/>
    <n v="96"/>
    <s v="non minority"/>
    <n v="11400"/>
    <x v="2"/>
  </r>
  <r>
    <n v="87"/>
    <s v="m"/>
    <d v="1959-10-20T00:00:00"/>
    <n v="12"/>
    <x v="1"/>
    <n v="24150"/>
    <n v="14100"/>
    <n v="92"/>
    <n v="130"/>
    <s v="non minority"/>
    <n v="10050"/>
    <x v="1"/>
  </r>
  <r>
    <n v="75"/>
    <s v="f"/>
    <d v="1965-08-12T00:00:00"/>
    <n v="15"/>
    <x v="1"/>
    <n v="24150"/>
    <n v="11550"/>
    <n v="93"/>
    <n v="0"/>
    <s v="non minority"/>
    <n v="12600"/>
    <x v="0"/>
  </r>
  <r>
    <n v="390"/>
    <s v="f"/>
    <d v="1968-11-09T00:00:00"/>
    <n v="15"/>
    <x v="1"/>
    <n v="24150"/>
    <n v="13500"/>
    <n v="69"/>
    <n v="7"/>
    <s v="non minority"/>
    <n v="10650"/>
    <x v="0"/>
  </r>
  <r>
    <n v="295"/>
    <s v="m"/>
    <d v="1932-08-20T00:00:00"/>
    <n v="8"/>
    <x v="1"/>
    <n v="24000"/>
    <n v="15750"/>
    <n v="78"/>
    <n v="476"/>
    <s v="non minority"/>
    <n v="8250"/>
    <x v="2"/>
  </r>
  <r>
    <n v="10"/>
    <s v="f"/>
    <d v="1946-02-13T00:00:00"/>
    <n v="12"/>
    <x v="1"/>
    <n v="24000"/>
    <n v="13500"/>
    <n v="98"/>
    <n v="244"/>
    <s v="non minority"/>
    <n v="10500"/>
    <x v="1"/>
  </r>
  <r>
    <n v="221"/>
    <s v="f"/>
    <d v="1947-05-22T00:00:00"/>
    <n v="12"/>
    <x v="1"/>
    <n v="24000"/>
    <n v="13800"/>
    <n v="82"/>
    <n v="97"/>
    <s v="non minority"/>
    <n v="10200"/>
    <x v="1"/>
  </r>
  <r>
    <n v="382"/>
    <s v="m"/>
    <d v="1959-10-20T00:00:00"/>
    <n v="12"/>
    <x v="1"/>
    <n v="24000"/>
    <n v="15750"/>
    <n v="70"/>
    <n v="120"/>
    <s v="minority"/>
    <n v="8250"/>
    <x v="1"/>
  </r>
  <r>
    <n v="180"/>
    <s v="f"/>
    <d v="1960-01-23T00:00:00"/>
    <n v="12"/>
    <x v="1"/>
    <n v="24000"/>
    <n v="12750"/>
    <n v="85"/>
    <n v="59"/>
    <s v="minority"/>
    <n v="11250"/>
    <x v="1"/>
  </r>
  <r>
    <n v="23"/>
    <s v="f"/>
    <d v="1965-03-15T00:00:00"/>
    <n v="15"/>
    <x v="1"/>
    <n v="24000"/>
    <n v="11100"/>
    <n v="97"/>
    <n v="75"/>
    <s v="minority"/>
    <n v="12900"/>
    <x v="0"/>
  </r>
  <r>
    <n v="92"/>
    <s v="f"/>
    <d v="1968-06-25T00:00:00"/>
    <n v="8"/>
    <x v="1"/>
    <n v="24000"/>
    <n v="10950"/>
    <n v="92"/>
    <n v="6"/>
    <s v="non minority"/>
    <n v="13050"/>
    <x v="2"/>
  </r>
  <r>
    <n v="208"/>
    <s v="f"/>
    <d v="1968-11-28T00:00:00"/>
    <n v="12"/>
    <x v="1"/>
    <n v="24000"/>
    <n v="11250"/>
    <n v="83"/>
    <n v="16"/>
    <s v="non minority"/>
    <n v="12750"/>
    <x v="1"/>
  </r>
  <r>
    <n v="441"/>
    <s v="f"/>
    <d v="1949-08-02T00:00:00"/>
    <n v="15"/>
    <x v="1"/>
    <n v="23850"/>
    <n v="13500"/>
    <n v="66"/>
    <n v="122"/>
    <s v="non minority"/>
    <n v="10350"/>
    <x v="0"/>
  </r>
  <r>
    <n v="400"/>
    <s v="f"/>
    <d v="1969-08-06T00:00:00"/>
    <n v="12"/>
    <x v="1"/>
    <n v="23850"/>
    <n v="12750"/>
    <n v="69"/>
    <n v="20"/>
    <s v="non minority"/>
    <n v="11100"/>
    <x v="1"/>
  </r>
  <r>
    <n v="147"/>
    <s v="m"/>
    <d v="1936-09-11T00:00:00"/>
    <n v="15"/>
    <x v="1"/>
    <n v="23700"/>
    <n v="13500"/>
    <n v="88"/>
    <n v="359"/>
    <s v="minority"/>
    <n v="10200"/>
    <x v="0"/>
  </r>
  <r>
    <n v="339"/>
    <s v="f"/>
    <d v="1942-11-07T00:00:00"/>
    <n v="8"/>
    <x v="1"/>
    <n v="23700"/>
    <n v="10650"/>
    <n v="74"/>
    <n v="281"/>
    <s v="non minority"/>
    <n v="13050"/>
    <x v="2"/>
  </r>
  <r>
    <n v="358"/>
    <s v="f"/>
    <d v="1944-04-11T00:00:00"/>
    <n v="15"/>
    <x v="1"/>
    <n v="23550"/>
    <n v="13500"/>
    <n v="72"/>
    <n v="49"/>
    <s v="non minority"/>
    <n v="10050"/>
    <x v="0"/>
  </r>
  <r>
    <n v="41"/>
    <s v="f"/>
    <d v="1961-03-18T00:00:00"/>
    <n v="12"/>
    <x v="1"/>
    <n v="23550"/>
    <n v="11550"/>
    <n v="96"/>
    <n v="52"/>
    <s v="minority"/>
    <n v="12000"/>
    <x v="1"/>
  </r>
  <r>
    <n v="297"/>
    <s v="f"/>
    <d v="1942-04-16T00:00:00"/>
    <n v="12"/>
    <x v="1"/>
    <n v="23400"/>
    <n v="15300"/>
    <n v="78"/>
    <n v="209"/>
    <s v="non minority"/>
    <n v="8100"/>
    <x v="1"/>
  </r>
  <r>
    <n v="466"/>
    <s v="f"/>
    <d v="1948-06-15T00:00:00"/>
    <n v="12"/>
    <x v="1"/>
    <n v="23400"/>
    <n v="13500"/>
    <n v="64"/>
    <n v="198"/>
    <s v="non minority"/>
    <n v="9900"/>
    <x v="1"/>
  </r>
  <r>
    <n v="261"/>
    <s v="f"/>
    <d v="1969-03-27T00:00:00"/>
    <n v="12"/>
    <x v="1"/>
    <n v="23400"/>
    <n v="11250"/>
    <n v="80"/>
    <n v="18"/>
    <s v="non minority"/>
    <n v="12150"/>
    <x v="1"/>
  </r>
  <r>
    <n v="265"/>
    <s v="f"/>
    <d v="1969-09-24T00:00:00"/>
    <n v="12"/>
    <x v="1"/>
    <n v="23400"/>
    <n v="11250"/>
    <n v="80"/>
    <n v="0"/>
    <s v="non minority"/>
    <n v="12150"/>
    <x v="1"/>
  </r>
  <r>
    <n v="43"/>
    <s v="m"/>
    <d v="1964-01-18T00:00:00"/>
    <n v="12"/>
    <x v="1"/>
    <n v="23250"/>
    <n v="14250"/>
    <n v="95"/>
    <n v="46"/>
    <s v="non minority"/>
    <n v="9000"/>
    <x v="1"/>
  </r>
  <r>
    <n v="226"/>
    <s v="f"/>
    <d v="1964-06-21T00:00:00"/>
    <n v="16"/>
    <x v="1"/>
    <n v="23250"/>
    <n v="15750"/>
    <n v="82"/>
    <n v="4"/>
    <s v="non minority"/>
    <n v="7500"/>
    <x v="0"/>
  </r>
  <r>
    <n v="347"/>
    <s v="f"/>
    <d v="1944-08-10T00:00:00"/>
    <n v="12"/>
    <x v="1"/>
    <n v="23100"/>
    <n v="12000"/>
    <n v="73"/>
    <n v="228"/>
    <s v="non minority"/>
    <n v="11100"/>
    <x v="1"/>
  </r>
  <r>
    <n v="196"/>
    <s v="f"/>
    <d v="1946-03-03T00:00:00"/>
    <n v="16"/>
    <x v="1"/>
    <n v="23100"/>
    <n v="12000"/>
    <n v="84"/>
    <n v="214"/>
    <s v="minority"/>
    <n v="11100"/>
    <x v="0"/>
  </r>
  <r>
    <n v="251"/>
    <s v="f"/>
    <d v="1969-01-19T00:00:00"/>
    <n v="12"/>
    <x v="1"/>
    <n v="23100"/>
    <n v="11250"/>
    <n v="81"/>
    <n v="13"/>
    <s v="non minority"/>
    <n v="11850"/>
    <x v="1"/>
  </r>
  <r>
    <n v="243"/>
    <s v="f"/>
    <d v="1969-02-10T00:00:00"/>
    <n v="12"/>
    <x v="1"/>
    <n v="23100"/>
    <n v="10950"/>
    <n v="81"/>
    <n v="0"/>
    <s v="non minority"/>
    <n v="12150"/>
    <x v="1"/>
  </r>
  <r>
    <n v="83"/>
    <s v="f"/>
    <d v="1967-10-12T00:00:00"/>
    <n v="12"/>
    <x v="1"/>
    <n v="22950"/>
    <n v="11250"/>
    <n v="93"/>
    <n v="0"/>
    <s v="minority"/>
    <n v="11700"/>
    <x v="1"/>
  </r>
  <r>
    <n v="346"/>
    <s v="f"/>
    <d v="1968-08-16T00:00:00"/>
    <n v="15"/>
    <x v="1"/>
    <n v="22950"/>
    <n v="13950"/>
    <n v="73"/>
    <n v="22"/>
    <s v="non minority"/>
    <n v="9000"/>
    <x v="0"/>
  </r>
  <r>
    <n v="78"/>
    <s v="f"/>
    <d v="1968-08-20T00:00:00"/>
    <n v="12"/>
    <x v="1"/>
    <n v="22950"/>
    <n v="10500"/>
    <n v="93"/>
    <n v="10"/>
    <s v="non minority"/>
    <n v="12450"/>
    <x v="1"/>
  </r>
  <r>
    <n v="397"/>
    <s v="f"/>
    <d v="1970-01-17T00:00:00"/>
    <n v="12"/>
    <x v="1"/>
    <n v="22950"/>
    <n v="12300"/>
    <n v="69"/>
    <n v="5"/>
    <s v="non minority"/>
    <n v="10650"/>
    <x v="1"/>
  </r>
  <r>
    <n v="401"/>
    <s v="f"/>
    <d v="1970-03-14T00:00:00"/>
    <n v="12"/>
    <x v="1"/>
    <n v="22800"/>
    <n v="11250"/>
    <n v="69"/>
    <n v="0"/>
    <s v="non minority"/>
    <n v="11550"/>
    <x v="1"/>
  </r>
  <r>
    <n v="412"/>
    <s v="f"/>
    <d v="1970-06-16T00:00:00"/>
    <n v="12"/>
    <x v="1"/>
    <n v="22800"/>
    <n v="11250"/>
    <n v="68"/>
    <n v="2"/>
    <s v="non minority"/>
    <n v="11550"/>
    <x v="1"/>
  </r>
  <r>
    <n v="237"/>
    <s v="f"/>
    <d v="1969-06-04T00:00:00"/>
    <n v="12"/>
    <x v="1"/>
    <n v="22650"/>
    <n v="11250"/>
    <n v="81"/>
    <n v="0"/>
    <s v="non minority"/>
    <n v="11400"/>
    <x v="1"/>
  </r>
  <r>
    <n v="395"/>
    <s v="f"/>
    <d v="1970-03-09T00:00:00"/>
    <n v="12"/>
    <x v="1"/>
    <n v="22650"/>
    <n v="11250"/>
    <n v="69"/>
    <n v="2"/>
    <s v="non minority"/>
    <n v="11400"/>
    <x v="1"/>
  </r>
  <r>
    <n v="230"/>
    <s v="m"/>
    <d v="1934-02-04T00:00:00"/>
    <n v="15"/>
    <x v="1"/>
    <n v="22500"/>
    <n v="15000"/>
    <n v="82"/>
    <n v="371"/>
    <s v="minority"/>
    <n v="7500"/>
    <x v="0"/>
  </r>
  <r>
    <n v="322"/>
    <s v="f"/>
    <d v="1938-03-02T00:00:00"/>
    <n v="12"/>
    <x v="1"/>
    <n v="22500"/>
    <n v="14250"/>
    <n v="76"/>
    <n v="90"/>
    <s v="non minority"/>
    <n v="8250"/>
    <x v="1"/>
  </r>
  <r>
    <n v="373"/>
    <s v="m"/>
    <d v="1949-10-29T00:00:00"/>
    <n v="12"/>
    <x v="1"/>
    <n v="22500"/>
    <n v="16500"/>
    <n v="70"/>
    <n v="216"/>
    <s v="non minority"/>
    <n v="6000"/>
    <x v="1"/>
  </r>
  <r>
    <n v="311"/>
    <s v="f"/>
    <d v="1951-02-15T00:00:00"/>
    <n v="12"/>
    <x v="1"/>
    <n v="22500"/>
    <n v="12000"/>
    <n v="77"/>
    <n v="63"/>
    <s v="non minority"/>
    <n v="10500"/>
    <x v="1"/>
  </r>
  <r>
    <n v="61"/>
    <s v="m"/>
    <d v="1964-04-28T00:00:00"/>
    <n v="8"/>
    <x v="1"/>
    <n v="22500"/>
    <n v="9750"/>
    <n v="94"/>
    <n v="36"/>
    <s v="minority"/>
    <n v="12750"/>
    <x v="2"/>
  </r>
  <r>
    <n v="460"/>
    <s v="f"/>
    <d v="1969-08-12T00:00:00"/>
    <n v="12"/>
    <x v="1"/>
    <n v="22500"/>
    <n v="12750"/>
    <n v="65"/>
    <n v="24"/>
    <s v="non minority"/>
    <n v="9750"/>
    <x v="1"/>
  </r>
  <r>
    <n v="244"/>
    <s v="f"/>
    <d v="1969-09-15T00:00:00"/>
    <n v="8"/>
    <x v="1"/>
    <n v="22500"/>
    <n v="10950"/>
    <n v="81"/>
    <n v="5"/>
    <s v="non minority"/>
    <n v="11550"/>
    <x v="2"/>
  </r>
  <r>
    <n v="268"/>
    <s v="m"/>
    <d v="1936-05-16T00:00:00"/>
    <n v="12"/>
    <x v="1"/>
    <n v="22350"/>
    <n v="15000"/>
    <n v="80"/>
    <n v="272"/>
    <s v="minority"/>
    <n v="7350"/>
    <x v="1"/>
  </r>
  <r>
    <n v="302"/>
    <s v="m"/>
    <d v="1939-09-28T00:00:00"/>
    <n v="8"/>
    <x v="1"/>
    <n v="22350"/>
    <n v="15000"/>
    <n v="78"/>
    <n v="320"/>
    <s v="minority"/>
    <n v="7350"/>
    <x v="2"/>
  </r>
  <r>
    <n v="46"/>
    <s v="f"/>
    <d v="1940-11-18T00:00:00"/>
    <n v="15"/>
    <x v="1"/>
    <n v="22350"/>
    <n v="12750"/>
    <n v="95"/>
    <n v="165"/>
    <s v="non minority"/>
    <n v="9600"/>
    <x v="0"/>
  </r>
  <r>
    <n v="223"/>
    <s v="f"/>
    <d v="1942-03-14T00:00:00"/>
    <n v="8"/>
    <x v="1"/>
    <n v="22350"/>
    <n v="10200"/>
    <n v="82"/>
    <n v="48"/>
    <s v="non minority"/>
    <n v="12150"/>
    <x v="2"/>
  </r>
  <r>
    <n v="140"/>
    <s v="f"/>
    <d v="1965-04-05T00:00:00"/>
    <n v="12"/>
    <x v="1"/>
    <n v="22350"/>
    <n v="13500"/>
    <n v="88"/>
    <n v="26"/>
    <s v="non minority"/>
    <n v="8850"/>
    <x v="1"/>
  </r>
  <r>
    <n v="260"/>
    <s v="f"/>
    <d v="1969-02-20T00:00:00"/>
    <n v="12"/>
    <x v="1"/>
    <n v="22350"/>
    <n v="11250"/>
    <n v="80"/>
    <n v="5"/>
    <s v="non minority"/>
    <n v="11100"/>
    <x v="1"/>
  </r>
  <r>
    <n v="423"/>
    <s v="f"/>
    <d v="1936-04-26T00:00:00"/>
    <n v="12"/>
    <x v="1"/>
    <n v="22200"/>
    <n v="13800"/>
    <n v="67"/>
    <n v="196"/>
    <s v="non minority"/>
    <n v="8400"/>
    <x v="1"/>
  </r>
  <r>
    <n v="136"/>
    <s v="m"/>
    <d v="1939-08-25T00:00:00"/>
    <n v="12"/>
    <x v="1"/>
    <n v="22200"/>
    <n v="15000"/>
    <n v="88"/>
    <n v="324"/>
    <s v="non minority"/>
    <n v="7200"/>
    <x v="1"/>
  </r>
  <r>
    <n v="345"/>
    <s v="f"/>
    <d v="1969-05-05T00:00:00"/>
    <n v="12"/>
    <x v="1"/>
    <n v="22200"/>
    <n v="16500"/>
    <n v="73"/>
    <n v="7"/>
    <s v="non minority"/>
    <n v="5700"/>
    <x v="1"/>
  </r>
  <r>
    <n v="320"/>
    <s v="m"/>
    <d v="1936-11-10T00:00:00"/>
    <n v="12"/>
    <x v="1"/>
    <n v="22050"/>
    <n v="15000"/>
    <n v="76"/>
    <n v="385"/>
    <s v="non minority"/>
    <n v="7050"/>
    <x v="1"/>
  </r>
  <r>
    <n v="321"/>
    <s v="f"/>
    <d v="1953-10-26T00:00:00"/>
    <n v="12"/>
    <x v="1"/>
    <n v="22050"/>
    <n v="12000"/>
    <n v="76"/>
    <n v="6"/>
    <s v="non minority"/>
    <n v="10050"/>
    <x v="1"/>
  </r>
  <r>
    <n v="99"/>
    <s v="f"/>
    <d v="1968-07-07T00:00:00"/>
    <n v="12"/>
    <x v="1"/>
    <n v="22050"/>
    <n v="10950"/>
    <n v="92"/>
    <n v="5"/>
    <s v="minority"/>
    <n v="11100"/>
    <x v="1"/>
  </r>
  <r>
    <n v="248"/>
    <s v="f"/>
    <d v="1969-04-09T00:00:00"/>
    <n v="12"/>
    <x v="1"/>
    <n v="22050"/>
    <n v="10950"/>
    <n v="81"/>
    <n v="9"/>
    <s v="non minority"/>
    <n v="11100"/>
    <x v="1"/>
  </r>
  <r>
    <n v="166"/>
    <s v="f"/>
    <d v="1942-07-12T00:00:00"/>
    <n v="12"/>
    <x v="1"/>
    <n v="21900"/>
    <n v="9750"/>
    <n v="86"/>
    <n v="156"/>
    <s v="non minority"/>
    <n v="12150"/>
    <x v="1"/>
  </r>
  <r>
    <n v="4"/>
    <s v="f"/>
    <d v="1947-04-15T00:00:00"/>
    <n v="8"/>
    <x v="1"/>
    <n v="21900"/>
    <n v="13200"/>
    <n v="98"/>
    <n v="190"/>
    <s v="non minority"/>
    <n v="8700"/>
    <x v="2"/>
  </r>
  <r>
    <n v="65"/>
    <s v="m"/>
    <d v="1964-03-28T00:00:00"/>
    <n v="8"/>
    <x v="1"/>
    <n v="21900"/>
    <n v="14550"/>
    <n v="93"/>
    <n v="41"/>
    <s v="non minority"/>
    <n v="7350"/>
    <x v="2"/>
  </r>
  <r>
    <n v="8"/>
    <s v="f"/>
    <d v="1966-05-06T00:00:00"/>
    <n v="12"/>
    <x v="1"/>
    <n v="21900"/>
    <n v="9750"/>
    <n v="98"/>
    <n v="0"/>
    <s v="non minority"/>
    <n v="12150"/>
    <x v="1"/>
  </r>
  <r>
    <n v="225"/>
    <s v="f"/>
    <d v="1967-10-13T00:00:00"/>
    <n v="15"/>
    <x v="1"/>
    <n v="21900"/>
    <n v="12750"/>
    <n v="82"/>
    <n v="0"/>
    <s v="non minority"/>
    <n v="9150"/>
    <x v="0"/>
  </r>
  <r>
    <n v="340"/>
    <s v="f"/>
    <d v="1934-05-06T00:00:00"/>
    <n v="8"/>
    <x v="1"/>
    <n v="21750"/>
    <n v="12450"/>
    <n v="74"/>
    <n v="318"/>
    <s v="non minority"/>
    <n v="9300"/>
    <x v="2"/>
  </r>
  <r>
    <n v="22"/>
    <s v="m"/>
    <d v="1940-09-24T00:00:00"/>
    <n v="12"/>
    <x v="1"/>
    <n v="21750"/>
    <n v="12750"/>
    <n v="97"/>
    <n v="315"/>
    <s v="minority"/>
    <n v="9000"/>
    <x v="1"/>
  </r>
  <r>
    <n v="459"/>
    <s v="f"/>
    <d v="1971-02-10T00:00:00"/>
    <n v="12"/>
    <x v="1"/>
    <n v="21750"/>
    <n v="11250"/>
    <n v="65"/>
    <n v="0"/>
    <s v="non minority"/>
    <n v="10500"/>
    <x v="1"/>
  </r>
  <r>
    <n v="461"/>
    <s v="f"/>
    <d v="1943-11-08T00:00:00"/>
    <n v="8"/>
    <x v="1"/>
    <n v="21600"/>
    <n v="13500"/>
    <n v="65"/>
    <n v="173"/>
    <s v="non minority"/>
    <n v="8100"/>
    <x v="2"/>
  </r>
  <r>
    <n v="392"/>
    <s v="f"/>
    <d v="1970-05-12T00:00:00"/>
    <n v="12"/>
    <x v="1"/>
    <n v="21600"/>
    <n v="12000"/>
    <n v="69"/>
    <n v="0"/>
    <s v="non minority"/>
    <n v="9600"/>
    <x v="1"/>
  </r>
  <r>
    <n v="443"/>
    <s v="f"/>
    <d v="2029-02-10T00:00:00"/>
    <n v="8"/>
    <x v="1"/>
    <n v="21600"/>
    <n v="13500"/>
    <n v="66"/>
    <n v="228"/>
    <s v="non minority"/>
    <n v="8100"/>
    <x v="2"/>
  </r>
  <r>
    <n v="473"/>
    <s v="f"/>
    <d v="1937-11-25T00:00:00"/>
    <n v="12"/>
    <x v="1"/>
    <n v="21450"/>
    <n v="12750"/>
    <n v="63"/>
    <n v="139"/>
    <s v="non minority"/>
    <n v="8700"/>
    <x v="1"/>
  </r>
  <r>
    <n v="365"/>
    <s v="f"/>
    <d v="1948-10-16T00:00:00"/>
    <n v="8"/>
    <x v="1"/>
    <n v="21450"/>
    <n v="10200"/>
    <n v="72"/>
    <n v="194"/>
    <s v="minority"/>
    <n v="11250"/>
    <x v="2"/>
  </r>
  <r>
    <n v="3"/>
    <s v="f"/>
    <d v="2029-07-26T00:00:00"/>
    <n v="12"/>
    <x v="1"/>
    <n v="21450"/>
    <n v="12000"/>
    <n v="98"/>
    <n v="381"/>
    <s v="non minority"/>
    <n v="9450"/>
    <x v="1"/>
  </r>
  <r>
    <n v="372"/>
    <s v="m"/>
    <d v="1935-08-22T00:00:00"/>
    <n v="15"/>
    <x v="1"/>
    <n v="21300"/>
    <n v="15750"/>
    <n v="70"/>
    <n v="372"/>
    <s v="non minority"/>
    <n v="5550"/>
    <x v="0"/>
  </r>
  <r>
    <n v="258"/>
    <s v="m"/>
    <d v="1969-03-09T00:00:00"/>
    <n v="8"/>
    <x v="1"/>
    <n v="21300"/>
    <n v="11550"/>
    <n v="80"/>
    <n v="24"/>
    <s v="non minority"/>
    <n v="9750"/>
    <x v="2"/>
  </r>
  <r>
    <n v="313"/>
    <s v="f"/>
    <d v="1969-10-25T00:00:00"/>
    <n v="12"/>
    <x v="1"/>
    <n v="21300"/>
    <n v="11250"/>
    <n v="77"/>
    <n v="0"/>
    <s v="non minority"/>
    <n v="10050"/>
    <x v="1"/>
  </r>
  <r>
    <n v="403"/>
    <s v="f"/>
    <d v="1970-04-28T00:00:00"/>
    <n v="12"/>
    <x v="1"/>
    <n v="21300"/>
    <n v="11250"/>
    <n v="69"/>
    <n v="3"/>
    <s v="minority"/>
    <n v="10050"/>
    <x v="1"/>
  </r>
  <r>
    <n v="352"/>
    <s v="f"/>
    <d v="1933-11-26T00:00:00"/>
    <n v="8"/>
    <x v="1"/>
    <n v="21150"/>
    <n v="12000"/>
    <n v="73"/>
    <n v="159"/>
    <s v="non minority"/>
    <n v="9150"/>
    <x v="2"/>
  </r>
  <r>
    <n v="25"/>
    <s v="f"/>
    <d v="1942-07-01T00:00:00"/>
    <n v="15"/>
    <x v="1"/>
    <n v="21150"/>
    <n v="9000"/>
    <n v="97"/>
    <n v="171"/>
    <s v="minority"/>
    <n v="12150"/>
    <x v="0"/>
  </r>
  <r>
    <n v="108"/>
    <s v="f"/>
    <d v="1930-07-16T00:00:00"/>
    <n v="12"/>
    <x v="1"/>
    <n v="21000"/>
    <n v="11550"/>
    <n v="91"/>
    <n v="108"/>
    <s v="non minority"/>
    <n v="9450"/>
    <x v="1"/>
  </r>
  <r>
    <n v="380"/>
    <s v="f"/>
    <d v="1941-02-22T00:00:00"/>
    <n v="12"/>
    <x v="1"/>
    <n v="21000"/>
    <n v="13500"/>
    <n v="70"/>
    <n v="82"/>
    <s v="non minority"/>
    <n v="7500"/>
    <x v="1"/>
  </r>
  <r>
    <n v="154"/>
    <s v="f"/>
    <d v="1940-06-07T00:00:00"/>
    <n v="12"/>
    <x v="1"/>
    <n v="20850"/>
    <n v="12000"/>
    <n v="87"/>
    <n v="163"/>
    <s v="non minority"/>
    <n v="8850"/>
    <x v="1"/>
  </r>
  <r>
    <n v="425"/>
    <s v="f"/>
    <d v="1942-01-26T00:00:00"/>
    <n v="12"/>
    <x v="1"/>
    <n v="20850"/>
    <n v="13500"/>
    <n v="67"/>
    <n v="181"/>
    <s v="non minority"/>
    <n v="7350"/>
    <x v="1"/>
  </r>
  <r>
    <n v="278"/>
    <s v="f"/>
    <d v="1943-06-12T00:00:00"/>
    <n v="8"/>
    <x v="1"/>
    <n v="20850"/>
    <n v="12000"/>
    <n v="79"/>
    <n v="70"/>
    <s v="non minority"/>
    <n v="8850"/>
    <x v="2"/>
  </r>
  <r>
    <n v="384"/>
    <s v="f"/>
    <d v="1955-11-11T00:00:00"/>
    <n v="12"/>
    <x v="1"/>
    <n v="20850"/>
    <n v="13050"/>
    <n v="70"/>
    <n v="127"/>
    <s v="minority"/>
    <n v="7800"/>
    <x v="1"/>
  </r>
  <r>
    <n v="396"/>
    <s v="f"/>
    <d v="1970-08-17T00:00:00"/>
    <n v="12"/>
    <x v="1"/>
    <n v="20850"/>
    <n v="11250"/>
    <n v="69"/>
    <n v="0"/>
    <s v="non minority"/>
    <n v="9600"/>
    <x v="1"/>
  </r>
  <r>
    <n v="463"/>
    <s v="f"/>
    <d v="1934-10-15T00:00:00"/>
    <n v="15"/>
    <x v="1"/>
    <n v="20700"/>
    <n v="14250"/>
    <n v="65"/>
    <n v="241"/>
    <s v="non minority"/>
    <n v="6450"/>
    <x v="0"/>
  </r>
  <r>
    <n v="402"/>
    <s v="f"/>
    <d v="1970-02-07T00:00:00"/>
    <n v="12"/>
    <x v="1"/>
    <n v="20700"/>
    <n v="11250"/>
    <n v="69"/>
    <n v="2"/>
    <s v="non minority"/>
    <n v="9450"/>
    <x v="1"/>
  </r>
  <r>
    <n v="354"/>
    <s v="f"/>
    <d v="1946-05-08T00:00:00"/>
    <n v="12"/>
    <x v="1"/>
    <n v="20550"/>
    <n v="11250"/>
    <n v="73"/>
    <n v="154"/>
    <s v="minority"/>
    <n v="9300"/>
    <x v="1"/>
  </r>
  <r>
    <n v="214"/>
    <s v="f"/>
    <d v="1968-09-13T00:00:00"/>
    <n v="12"/>
    <x v="1"/>
    <n v="20400"/>
    <n v="10950"/>
    <n v="83"/>
    <n v="9"/>
    <s v="minority"/>
    <n v="9450"/>
    <x v="1"/>
  </r>
  <r>
    <n v="399"/>
    <s v="f"/>
    <d v="1970-02-06T00:00:00"/>
    <n v="12"/>
    <x v="1"/>
    <n v="20400"/>
    <n v="11250"/>
    <n v="69"/>
    <n v="0"/>
    <s v="non minority"/>
    <n v="9150"/>
    <x v="1"/>
  </r>
  <r>
    <n v="439"/>
    <s v="f"/>
    <d v="1970-06-25T00:00:00"/>
    <n v="12"/>
    <x v="1"/>
    <n v="20400"/>
    <n v="11250"/>
    <n v="66"/>
    <n v="0"/>
    <s v="non minority"/>
    <n v="9150"/>
    <x v="1"/>
  </r>
  <r>
    <n v="139"/>
    <s v="f"/>
    <d v="1931-06-18T00:00:00"/>
    <n v="8"/>
    <x v="1"/>
    <n v="20100"/>
    <n v="13200"/>
    <n v="88"/>
    <n v="90"/>
    <s v="non minority"/>
    <n v="6900"/>
    <x v="2"/>
  </r>
  <r>
    <n v="91"/>
    <s v="f"/>
    <d v="1967-11-04T00:00:00"/>
    <n v="12"/>
    <x v="1"/>
    <n v="20100"/>
    <n v="11250"/>
    <n v="92"/>
    <n v="24"/>
    <s v="non minority"/>
    <n v="8850"/>
    <x v="1"/>
  </r>
  <r>
    <n v="359"/>
    <s v="f"/>
    <d v="1941-06-12T00:00:00"/>
    <n v="12"/>
    <x v="1"/>
    <n v="19950"/>
    <n v="10200"/>
    <n v="72"/>
    <n v="56"/>
    <s v="non minority"/>
    <n v="9750"/>
    <x v="1"/>
  </r>
  <r>
    <n v="264"/>
    <s v="f"/>
    <d v="1969-01-16T00:00:00"/>
    <n v="12"/>
    <x v="1"/>
    <n v="19950"/>
    <n v="11250"/>
    <n v="80"/>
    <n v="8"/>
    <s v="non minority"/>
    <n v="8700"/>
    <x v="1"/>
  </r>
  <r>
    <n v="209"/>
    <s v="f"/>
    <d v="1934-01-14T00:00:00"/>
    <n v="8"/>
    <x v="1"/>
    <n v="19800"/>
    <n v="10200"/>
    <n v="83"/>
    <n v="75"/>
    <s v="non minority"/>
    <n v="9600"/>
    <x v="2"/>
  </r>
  <r>
    <n v="379"/>
    <s v="f"/>
    <d v="1938-05-12T00:00:00"/>
    <n v="8"/>
    <x v="1"/>
    <n v="19650"/>
    <n v="13050"/>
    <n v="70"/>
    <n v="102"/>
    <s v="non minority"/>
    <n v="6600"/>
    <x v="2"/>
  </r>
  <r>
    <n v="405"/>
    <s v="f"/>
    <d v="1944-07-12T00:00:00"/>
    <n v="12"/>
    <x v="1"/>
    <n v="19650"/>
    <n v="13950"/>
    <n v="69"/>
    <n v="133"/>
    <s v="minority"/>
    <n v="5700"/>
    <x v="1"/>
  </r>
  <r>
    <n v="128"/>
    <s v="f"/>
    <d v="1946-07-25T00:00:00"/>
    <n v="12"/>
    <x v="1"/>
    <n v="19650"/>
    <n v="9750"/>
    <n v="90"/>
    <n v="229"/>
    <s v="minority"/>
    <n v="9900"/>
    <x v="1"/>
  </r>
  <r>
    <n v="192"/>
    <s v="m"/>
    <d v="1949-10-09T00:00:00"/>
    <n v="12"/>
    <x v="1"/>
    <n v="19650"/>
    <n v="12750"/>
    <n v="84"/>
    <n v="180"/>
    <s v="minority"/>
    <n v="6900"/>
    <x v="1"/>
  </r>
  <r>
    <n v="247"/>
    <s v="f"/>
    <d v="1968-05-13T00:00:00"/>
    <n v="12"/>
    <x v="1"/>
    <n v="19650"/>
    <n v="10950"/>
    <n v="81"/>
    <n v="11"/>
    <s v="non minority"/>
    <n v="8700"/>
    <x v="1"/>
  </r>
  <r>
    <n v="259"/>
    <s v="f"/>
    <d v="1969-03-15T00:00:00"/>
    <n v="12"/>
    <x v="1"/>
    <n v="19650"/>
    <n v="11250"/>
    <n v="80"/>
    <n v="5"/>
    <s v="non minority"/>
    <n v="8400"/>
    <x v="1"/>
  </r>
  <r>
    <n v="40"/>
    <s v="f"/>
    <d v="1933-08-28T00:00:00"/>
    <n v="15"/>
    <x v="1"/>
    <n v="19200"/>
    <n v="9000"/>
    <n v="96"/>
    <n v="23"/>
    <s v="minority"/>
    <n v="10200"/>
    <x v="0"/>
  </r>
  <r>
    <n v="215"/>
    <s v="f"/>
    <d v="1968-09-15T00:00:00"/>
    <n v="12"/>
    <x v="1"/>
    <n v="19200"/>
    <n v="11100"/>
    <n v="83"/>
    <n v="7"/>
    <s v="minority"/>
    <n v="8100"/>
    <x v="1"/>
  </r>
  <r>
    <n v="121"/>
    <s v="f"/>
    <d v="1936-08-06T00:00:00"/>
    <n v="15"/>
    <x v="1"/>
    <n v="18750"/>
    <n v="10500"/>
    <n v="90"/>
    <n v="54"/>
    <s v="non minority"/>
    <n v="8250"/>
    <x v="0"/>
  </r>
  <r>
    <n v="182"/>
    <s v="f"/>
    <d v="1943-03-08T00:00:00"/>
    <n v="12"/>
    <x v="1"/>
    <n v="18450"/>
    <n v="10200"/>
    <n v="85"/>
    <n v="228"/>
    <s v="minority"/>
    <n v="8250"/>
    <x v="1"/>
  </r>
  <r>
    <n v="167"/>
    <s v="f"/>
    <d v="1932-08-26T00:00:00"/>
    <n v="12"/>
    <x v="1"/>
    <n v="18150"/>
    <n v="9750"/>
    <n v="86"/>
    <n v="72"/>
    <s v="non minority"/>
    <n v="8400"/>
    <x v="1"/>
  </r>
  <r>
    <n v="267"/>
    <s v="f"/>
    <d v="1969-08-24T00:00:00"/>
    <n v="12"/>
    <x v="1"/>
    <n v="18150"/>
    <n v="10950"/>
    <n v="80"/>
    <n v="0"/>
    <s v="non minority"/>
    <n v="7200"/>
    <x v="1"/>
  </r>
  <r>
    <n v="357"/>
    <s v="f"/>
    <d v="1932-01-18T00:00:00"/>
    <n v="8"/>
    <x v="1"/>
    <n v="17700"/>
    <n v="10200"/>
    <n v="72"/>
    <n v="184"/>
    <s v="non minority"/>
    <n v="7500"/>
    <x v="2"/>
  </r>
  <r>
    <n v="241"/>
    <s v="f"/>
    <d v="1936-08-27T00:00:00"/>
    <n v="8"/>
    <x v="1"/>
    <n v="17400"/>
    <n v="10200"/>
    <n v="81"/>
    <n v="390"/>
    <s v="non minority"/>
    <n v="7200"/>
    <x v="2"/>
  </r>
  <r>
    <n v="364"/>
    <s v="f"/>
    <d v="1947-03-26T00:00:00"/>
    <n v="12"/>
    <x v="1"/>
    <n v="17400"/>
    <n v="10200"/>
    <n v="72"/>
    <n v="116"/>
    <s v="minority"/>
    <n v="7200"/>
    <x v="1"/>
  </r>
  <r>
    <n v="229"/>
    <s v="f"/>
    <d v="1940-08-21T00:00:00"/>
    <n v="12"/>
    <x v="1"/>
    <n v="17250"/>
    <n v="10200"/>
    <n v="82"/>
    <n v="358"/>
    <s v="non minority"/>
    <n v="7050"/>
    <x v="1"/>
  </r>
  <r>
    <n v="178"/>
    <s v="f"/>
    <d v="1938-01-17T00:00:00"/>
    <n v="12"/>
    <x v="1"/>
    <n v="17100"/>
    <n v="10200"/>
    <n v="85"/>
    <n v="72"/>
    <s v="non minority"/>
    <n v="6900"/>
    <x v="1"/>
  </r>
  <r>
    <n v="253"/>
    <s v="f"/>
    <d v="1942-02-21T00:00:00"/>
    <n v="8"/>
    <x v="1"/>
    <n v="17100"/>
    <n v="10200"/>
    <n v="81"/>
    <n v="0"/>
    <s v="minority"/>
    <n v="6900"/>
    <x v="2"/>
  </r>
  <r>
    <n v="24"/>
    <s v="f"/>
    <d v="1933-03-27T00:00:00"/>
    <n v="12"/>
    <x v="1"/>
    <n v="16950"/>
    <n v="9000"/>
    <n v="97"/>
    <n v="124"/>
    <s v="minority"/>
    <n v="7950"/>
    <x v="1"/>
  </r>
  <r>
    <n v="362"/>
    <s v="f"/>
    <d v="1937-04-08T00:00:00"/>
    <n v="8"/>
    <x v="1"/>
    <n v="16950"/>
    <n v="10200"/>
    <n v="72"/>
    <n v="319"/>
    <s v="non minority"/>
    <n v="6750"/>
    <x v="2"/>
  </r>
  <r>
    <n v="367"/>
    <s v="f"/>
    <d v="1942-05-22T00:00:00"/>
    <n v="12"/>
    <x v="1"/>
    <n v="16950"/>
    <n v="10200"/>
    <n v="72"/>
    <n v="271"/>
    <s v="minority"/>
    <n v="6750"/>
    <x v="1"/>
  </r>
  <r>
    <n v="325"/>
    <s v="f"/>
    <d v="1934-11-04T00:00:00"/>
    <n v="8"/>
    <x v="1"/>
    <n v="16800"/>
    <n v="10200"/>
    <n v="76"/>
    <n v="76"/>
    <s v="non minority"/>
    <n v="6600"/>
    <x v="2"/>
  </r>
  <r>
    <n v="144"/>
    <s v="f"/>
    <d v="1931-08-28T00:00:00"/>
    <n v="8"/>
    <x v="1"/>
    <n v="16650"/>
    <n v="9750"/>
    <n v="88"/>
    <n v="412"/>
    <s v="non minority"/>
    <n v="6900"/>
    <x v="2"/>
  </r>
  <r>
    <n v="191"/>
    <s v="f"/>
    <d v="1931-10-23T00:00:00"/>
    <n v="12"/>
    <x v="1"/>
    <n v="16500"/>
    <n v="10200"/>
    <n v="84"/>
    <n v="288"/>
    <s v="non minority"/>
    <n v="6300"/>
    <x v="1"/>
  </r>
  <r>
    <n v="448"/>
    <s v="f"/>
    <d v="1933-06-05T00:00:00"/>
    <n v="12"/>
    <x v="1"/>
    <n v="16350"/>
    <n v="10200"/>
    <n v="66"/>
    <n v="163"/>
    <s v="minority"/>
    <n v="6150"/>
    <x v="1"/>
  </r>
  <r>
    <n v="411"/>
    <s v="f"/>
    <d v="1931-08-21T00:00:00"/>
    <n v="12"/>
    <x v="1"/>
    <n v="16200"/>
    <n v="10200"/>
    <n v="68"/>
    <n v="180"/>
    <s v="non minority"/>
    <n v="6000"/>
    <x v="1"/>
  </r>
  <r>
    <n v="224"/>
    <s v="f"/>
    <d v="1934-11-20T00:00:00"/>
    <n v="12"/>
    <x v="1"/>
    <n v="16200"/>
    <n v="10200"/>
    <n v="82"/>
    <n v="0"/>
    <s v="non minority"/>
    <n v="6000"/>
    <x v="1"/>
  </r>
  <r>
    <n v="90"/>
    <s v="f"/>
    <d v="1938-02-27T00:00:00"/>
    <n v="8"/>
    <x v="1"/>
    <n v="16200"/>
    <n v="9750"/>
    <n v="92"/>
    <n v="0"/>
    <s v="non minority"/>
    <n v="6450"/>
    <x v="2"/>
  </r>
  <r>
    <n v="338"/>
    <s v="f"/>
    <d v="1938-08-12T00:00:00"/>
    <n v="8"/>
    <x v="1"/>
    <n v="15900"/>
    <n v="10200"/>
    <n v="74"/>
    <n v="43"/>
    <s v="non minority"/>
    <n v="5700"/>
    <x v="2"/>
  </r>
  <r>
    <n v="378"/>
    <s v="f"/>
    <d v="1930-09-21T00:00:00"/>
    <n v="8"/>
    <x v="1"/>
    <n v="15750"/>
    <n v="10200"/>
    <n v="70"/>
    <n v="275"/>
    <s v="non minority"/>
    <n v="5550"/>
    <x v="2"/>
  </r>
  <r>
    <m/>
    <m/>
    <m/>
    <m/>
    <x v="3"/>
    <m/>
    <m/>
    <m/>
    <m/>
    <m/>
    <m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318430-86DF-4437-A834-89BF2B25D206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VIS3:VIS4" firstHeaderRow="1" firstDataRow="1" firstDataCol="0"/>
  <pivotFields count="1">
    <pivotField dataField="1" showAll="0"/>
  </pivotFields>
  <rowItems count="1">
    <i/>
  </rowItems>
  <colItems count="1">
    <i/>
  </colItems>
  <dataFields count="1">
    <dataField name="Sum of duration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002F69-B59F-4D83-B192-19D33040BD67}" name="PivotTable4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D8" firstHeaderRow="1" firstDataRow="2" firstDataCol="1"/>
  <pivotFields count="12">
    <pivotField showAll="0"/>
    <pivotField axis="axisCol" showAll="0">
      <items count="3">
        <item n="Female" x="1"/>
        <item n="Male" x="0"/>
        <item t="default"/>
      </items>
    </pivotField>
    <pivotField showAll="0"/>
    <pivotField showAll="0"/>
    <pivotField axis="axisRow" showAll="0">
      <items count="4">
        <item n="Worker" x="1"/>
        <item n="Admin" x="2"/>
        <item n="Manager" x="0"/>
        <item t="default"/>
      </items>
    </pivotField>
    <pivotField dataField="1" numFmtId="164" showAll="0"/>
    <pivotField numFmtId="164" showAll="0"/>
    <pivotField showAll="0"/>
    <pivotField showAll="0"/>
    <pivotField showAll="0"/>
    <pivotField numFmtId="164" showAll="0"/>
    <pivotField showAll="0"/>
  </pivotFields>
  <rowFields count="1">
    <field x="4"/>
  </rowFields>
  <rowItems count="4">
    <i>
      <x/>
    </i>
    <i>
      <x v="1"/>
    </i>
    <i>
      <x v="2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Average of salary" fld="5" subtotal="average" baseField="4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E9DC07-00BF-4FD9-BBDC-54A7AFBE490C}" name="PivotTable12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E6" firstHeaderRow="1" firstDataRow="2" firstDataCol="1"/>
  <pivotFields count="12">
    <pivotField dataField="1" showAll="0"/>
    <pivotField showAll="0"/>
    <pivotField showAll="0"/>
    <pivotField showAll="0"/>
    <pivotField axis="axisRow" showAll="0">
      <items count="5">
        <item n="Worker" x="1"/>
        <item n="Admin" x="2"/>
        <item n="Manager" x="0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axis="axisCol" showAll="0">
      <items count="5">
        <item x="1"/>
        <item x="2"/>
        <item x="0"/>
        <item h="1" x="3"/>
        <item t="default"/>
      </items>
    </pivotField>
  </pivotFields>
  <rowFields count="1">
    <field x="4"/>
  </rowFields>
  <rowItems count="4">
    <i>
      <x/>
    </i>
    <i>
      <x v="1"/>
    </i>
    <i>
      <x v="2"/>
    </i>
    <i t="grand">
      <x/>
    </i>
  </rowItems>
  <colFields count="1">
    <field x="11"/>
  </colFields>
  <colItems count="4">
    <i>
      <x/>
    </i>
    <i>
      <x v="1"/>
    </i>
    <i>
      <x v="2"/>
    </i>
    <i t="grand">
      <x/>
    </i>
  </colItems>
  <dataFields count="1">
    <dataField name="Count of id" fld="0" subtotal="count" baseField="4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2:C4" totalsRowShown="0" headerRowDxfId="1">
  <autoFilter ref="A2:C4" xr:uid="{00000000-0009-0000-0100-000001000000}"/>
  <tableColumns count="3">
    <tableColumn id="1" xr3:uid="{00000000-0010-0000-0000-000001000000}" name="Gender"/>
    <tableColumn id="2" xr3:uid="{00000000-0010-0000-0000-000002000000}" name="Count" dataDxfId="0">
      <calculatedColumnFormula>COUNTIF(data!B:B, "f")</calculatedColumnFormula>
    </tableColumn>
    <tableColumn id="3" xr3:uid="{00000000-0010-0000-0000-000003000000}" name="Proportion">
      <calculatedColumnFormula>ROUND(B3/$B$5, 2)</calculatedColumnFormula>
    </tableColumn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75"/>
  <sheetViews>
    <sheetView topLeftCell="A79" workbookViewId="0">
      <selection activeCell="C2" sqref="C2"/>
    </sheetView>
  </sheetViews>
  <sheetFormatPr defaultRowHeight="14.4" x14ac:dyDescent="0.3"/>
  <cols>
    <col min="3" max="3" width="9.664062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>
        <v>1</v>
      </c>
      <c r="B2" t="s">
        <v>10</v>
      </c>
      <c r="C2" s="1">
        <v>19027</v>
      </c>
      <c r="D2">
        <v>15</v>
      </c>
      <c r="E2">
        <v>3</v>
      </c>
      <c r="F2">
        <v>57000</v>
      </c>
      <c r="G2">
        <v>27000</v>
      </c>
      <c r="H2">
        <v>98</v>
      </c>
      <c r="I2">
        <v>144</v>
      </c>
      <c r="J2">
        <v>0</v>
      </c>
    </row>
    <row r="3" spans="1:10" x14ac:dyDescent="0.3">
      <c r="A3">
        <v>2</v>
      </c>
      <c r="B3" t="s">
        <v>10</v>
      </c>
      <c r="C3" s="1">
        <v>21328</v>
      </c>
      <c r="D3">
        <v>16</v>
      </c>
      <c r="E3">
        <v>1</v>
      </c>
      <c r="F3">
        <v>40200</v>
      </c>
      <c r="G3">
        <v>18750</v>
      </c>
      <c r="H3">
        <v>98</v>
      </c>
      <c r="I3">
        <v>36</v>
      </c>
      <c r="J3">
        <v>0</v>
      </c>
    </row>
    <row r="4" spans="1:10" x14ac:dyDescent="0.3">
      <c r="A4">
        <v>3</v>
      </c>
      <c r="B4" t="s">
        <v>11</v>
      </c>
      <c r="C4" s="1">
        <v>47325</v>
      </c>
      <c r="D4">
        <v>12</v>
      </c>
      <c r="E4">
        <v>1</v>
      </c>
      <c r="F4">
        <v>21450</v>
      </c>
      <c r="G4">
        <v>12000</v>
      </c>
      <c r="H4">
        <v>98</v>
      </c>
      <c r="I4">
        <v>381</v>
      </c>
      <c r="J4">
        <v>0</v>
      </c>
    </row>
    <row r="5" spans="1:10" x14ac:dyDescent="0.3">
      <c r="A5">
        <v>4</v>
      </c>
      <c r="B5" t="s">
        <v>11</v>
      </c>
      <c r="C5" s="1">
        <v>17272</v>
      </c>
      <c r="D5">
        <v>8</v>
      </c>
      <c r="E5">
        <v>1</v>
      </c>
      <c r="F5">
        <v>21900</v>
      </c>
      <c r="G5">
        <v>13200</v>
      </c>
      <c r="H5">
        <v>98</v>
      </c>
      <c r="I5">
        <v>190</v>
      </c>
      <c r="J5">
        <v>0</v>
      </c>
    </row>
    <row r="6" spans="1:10" x14ac:dyDescent="0.3">
      <c r="A6">
        <v>5</v>
      </c>
      <c r="B6" t="s">
        <v>10</v>
      </c>
      <c r="C6" s="1">
        <v>20129</v>
      </c>
      <c r="D6">
        <v>15</v>
      </c>
      <c r="E6">
        <v>1</v>
      </c>
      <c r="F6">
        <v>45000</v>
      </c>
      <c r="G6">
        <v>21000</v>
      </c>
      <c r="H6">
        <v>98</v>
      </c>
      <c r="I6">
        <v>138</v>
      </c>
      <c r="J6">
        <v>0</v>
      </c>
    </row>
    <row r="7" spans="1:10" x14ac:dyDescent="0.3">
      <c r="A7">
        <v>6</v>
      </c>
      <c r="B7" t="s">
        <v>10</v>
      </c>
      <c r="C7" s="1">
        <v>21419</v>
      </c>
      <c r="D7">
        <v>15</v>
      </c>
      <c r="E7">
        <v>1</v>
      </c>
      <c r="F7">
        <v>32100</v>
      </c>
      <c r="G7">
        <v>13500</v>
      </c>
      <c r="H7">
        <v>98</v>
      </c>
      <c r="I7">
        <v>67</v>
      </c>
      <c r="J7">
        <v>0</v>
      </c>
    </row>
    <row r="8" spans="1:10" x14ac:dyDescent="0.3">
      <c r="A8">
        <v>7</v>
      </c>
      <c r="B8" t="s">
        <v>10</v>
      </c>
      <c r="C8" s="1">
        <v>20571</v>
      </c>
      <c r="D8">
        <v>15</v>
      </c>
      <c r="E8">
        <v>1</v>
      </c>
      <c r="F8">
        <v>36000</v>
      </c>
      <c r="G8">
        <v>18750</v>
      </c>
      <c r="H8">
        <v>98</v>
      </c>
      <c r="I8">
        <v>114</v>
      </c>
      <c r="J8">
        <v>0</v>
      </c>
    </row>
    <row r="9" spans="1:10" x14ac:dyDescent="0.3">
      <c r="A9">
        <v>8</v>
      </c>
      <c r="B9" t="s">
        <v>11</v>
      </c>
      <c r="C9" s="1">
        <v>24233</v>
      </c>
      <c r="D9">
        <v>12</v>
      </c>
      <c r="E9">
        <v>1</v>
      </c>
      <c r="F9">
        <v>21900</v>
      </c>
      <c r="G9">
        <v>9750</v>
      </c>
      <c r="H9">
        <v>98</v>
      </c>
      <c r="I9">
        <v>0</v>
      </c>
      <c r="J9">
        <v>0</v>
      </c>
    </row>
    <row r="10" spans="1:10" x14ac:dyDescent="0.3">
      <c r="A10">
        <v>9</v>
      </c>
      <c r="B10" t="s">
        <v>11</v>
      </c>
      <c r="C10" s="1">
        <v>16825</v>
      </c>
      <c r="D10">
        <v>15</v>
      </c>
      <c r="E10">
        <v>1</v>
      </c>
      <c r="F10">
        <v>27900</v>
      </c>
      <c r="G10">
        <v>12750</v>
      </c>
      <c r="H10">
        <v>98</v>
      </c>
      <c r="I10">
        <v>115</v>
      </c>
      <c r="J10">
        <v>0</v>
      </c>
    </row>
    <row r="11" spans="1:10" x14ac:dyDescent="0.3">
      <c r="A11">
        <v>10</v>
      </c>
      <c r="B11" t="s">
        <v>11</v>
      </c>
      <c r="C11" s="1">
        <v>16846</v>
      </c>
      <c r="D11">
        <v>12</v>
      </c>
      <c r="E11">
        <v>1</v>
      </c>
      <c r="F11">
        <v>24000</v>
      </c>
      <c r="G11">
        <v>13500</v>
      </c>
      <c r="H11">
        <v>98</v>
      </c>
      <c r="I11">
        <v>244</v>
      </c>
      <c r="J11">
        <v>0</v>
      </c>
    </row>
    <row r="12" spans="1:10" x14ac:dyDescent="0.3">
      <c r="A12">
        <v>11</v>
      </c>
      <c r="B12" t="s">
        <v>11</v>
      </c>
      <c r="C12" s="1">
        <v>18301</v>
      </c>
      <c r="D12">
        <v>16</v>
      </c>
      <c r="E12">
        <v>1</v>
      </c>
      <c r="F12">
        <v>30300</v>
      </c>
      <c r="G12">
        <v>16500</v>
      </c>
      <c r="H12">
        <v>98</v>
      </c>
      <c r="I12">
        <v>143</v>
      </c>
      <c r="J12">
        <v>0</v>
      </c>
    </row>
    <row r="13" spans="1:10" x14ac:dyDescent="0.3">
      <c r="A13">
        <v>12</v>
      </c>
      <c r="B13" t="s">
        <v>10</v>
      </c>
      <c r="C13" s="1">
        <v>24118</v>
      </c>
      <c r="D13">
        <v>8</v>
      </c>
      <c r="E13">
        <v>1</v>
      </c>
      <c r="F13">
        <v>28350</v>
      </c>
      <c r="G13">
        <v>12000</v>
      </c>
      <c r="H13">
        <v>98</v>
      </c>
      <c r="I13">
        <v>26</v>
      </c>
      <c r="J13">
        <v>1</v>
      </c>
    </row>
    <row r="14" spans="1:10" x14ac:dyDescent="0.3">
      <c r="A14">
        <v>13</v>
      </c>
      <c r="B14" t="s">
        <v>10</v>
      </c>
      <c r="C14" s="1">
        <v>22114</v>
      </c>
      <c r="D14">
        <v>15</v>
      </c>
      <c r="E14">
        <v>1</v>
      </c>
      <c r="F14">
        <v>27750</v>
      </c>
      <c r="G14">
        <v>14250</v>
      </c>
      <c r="H14">
        <v>98</v>
      </c>
      <c r="I14">
        <v>34</v>
      </c>
      <c r="J14">
        <v>1</v>
      </c>
    </row>
    <row r="15" spans="1:10" x14ac:dyDescent="0.3">
      <c r="A15">
        <v>14</v>
      </c>
      <c r="B15" t="s">
        <v>11</v>
      </c>
      <c r="C15" s="1">
        <v>17955</v>
      </c>
      <c r="D15">
        <v>15</v>
      </c>
      <c r="E15">
        <v>1</v>
      </c>
      <c r="F15">
        <v>35100</v>
      </c>
      <c r="G15">
        <v>16800</v>
      </c>
      <c r="H15">
        <v>98</v>
      </c>
      <c r="I15">
        <v>137</v>
      </c>
      <c r="J15">
        <v>1</v>
      </c>
    </row>
    <row r="16" spans="1:10" x14ac:dyDescent="0.3">
      <c r="A16">
        <v>15</v>
      </c>
      <c r="B16" t="s">
        <v>10</v>
      </c>
      <c r="C16" s="1">
        <v>22887</v>
      </c>
      <c r="D16">
        <v>12</v>
      </c>
      <c r="E16">
        <v>1</v>
      </c>
      <c r="F16">
        <v>27300</v>
      </c>
      <c r="G16">
        <v>13500</v>
      </c>
      <c r="H16">
        <v>97</v>
      </c>
      <c r="I16">
        <v>66</v>
      </c>
      <c r="J16">
        <v>0</v>
      </c>
    </row>
    <row r="17" spans="1:10" x14ac:dyDescent="0.3">
      <c r="A17">
        <v>16</v>
      </c>
      <c r="B17" t="s">
        <v>10</v>
      </c>
      <c r="C17" s="1">
        <v>23698</v>
      </c>
      <c r="D17">
        <v>12</v>
      </c>
      <c r="E17">
        <v>1</v>
      </c>
      <c r="F17">
        <v>40800</v>
      </c>
      <c r="G17">
        <v>15000</v>
      </c>
      <c r="H17">
        <v>97</v>
      </c>
      <c r="I17">
        <v>24</v>
      </c>
      <c r="J17">
        <v>0</v>
      </c>
    </row>
    <row r="18" spans="1:10" x14ac:dyDescent="0.3">
      <c r="A18">
        <v>17</v>
      </c>
      <c r="B18" t="s">
        <v>10</v>
      </c>
      <c r="C18" s="1">
        <v>22845</v>
      </c>
      <c r="D18">
        <v>15</v>
      </c>
      <c r="E18">
        <v>1</v>
      </c>
      <c r="F18">
        <v>46000</v>
      </c>
      <c r="G18">
        <v>14250</v>
      </c>
      <c r="H18">
        <v>97</v>
      </c>
      <c r="I18">
        <v>48</v>
      </c>
      <c r="J18">
        <v>0</v>
      </c>
    </row>
    <row r="19" spans="1:10" x14ac:dyDescent="0.3">
      <c r="A19">
        <v>18</v>
      </c>
      <c r="B19" t="s">
        <v>10</v>
      </c>
      <c r="C19" s="1">
        <v>20534</v>
      </c>
      <c r="D19">
        <v>16</v>
      </c>
      <c r="E19">
        <v>3</v>
      </c>
      <c r="F19">
        <v>103750</v>
      </c>
      <c r="G19">
        <v>27510</v>
      </c>
      <c r="H19">
        <v>97</v>
      </c>
      <c r="I19">
        <v>70</v>
      </c>
      <c r="J19">
        <v>0</v>
      </c>
    </row>
    <row r="20" spans="1:10" x14ac:dyDescent="0.3">
      <c r="A20">
        <v>19</v>
      </c>
      <c r="B20" t="s">
        <v>10</v>
      </c>
      <c r="C20" s="1">
        <v>22877</v>
      </c>
      <c r="D20">
        <v>12</v>
      </c>
      <c r="E20">
        <v>1</v>
      </c>
      <c r="F20">
        <v>42300</v>
      </c>
      <c r="G20">
        <v>14250</v>
      </c>
      <c r="H20">
        <v>97</v>
      </c>
      <c r="I20">
        <v>103</v>
      </c>
      <c r="J20">
        <v>0</v>
      </c>
    </row>
    <row r="21" spans="1:10" x14ac:dyDescent="0.3">
      <c r="A21">
        <v>20</v>
      </c>
      <c r="B21" t="s">
        <v>11</v>
      </c>
      <c r="C21" s="1">
        <v>14633</v>
      </c>
      <c r="D21">
        <v>12</v>
      </c>
      <c r="E21">
        <v>1</v>
      </c>
      <c r="F21">
        <v>26250</v>
      </c>
      <c r="G21">
        <v>11550</v>
      </c>
      <c r="H21">
        <v>97</v>
      </c>
      <c r="I21">
        <v>48</v>
      </c>
      <c r="J21">
        <v>0</v>
      </c>
    </row>
    <row r="22" spans="1:10" x14ac:dyDescent="0.3">
      <c r="A22">
        <v>21</v>
      </c>
      <c r="B22" t="s">
        <v>11</v>
      </c>
      <c r="C22" s="1">
        <v>23061</v>
      </c>
      <c r="D22">
        <v>16</v>
      </c>
      <c r="E22">
        <v>1</v>
      </c>
      <c r="F22">
        <v>38850</v>
      </c>
      <c r="G22">
        <v>15000</v>
      </c>
      <c r="H22">
        <v>97</v>
      </c>
      <c r="I22">
        <v>17</v>
      </c>
      <c r="J22">
        <v>0</v>
      </c>
    </row>
    <row r="23" spans="1:10" x14ac:dyDescent="0.3">
      <c r="A23">
        <v>22</v>
      </c>
      <c r="B23" t="s">
        <v>10</v>
      </c>
      <c r="C23" s="1">
        <v>14878</v>
      </c>
      <c r="D23">
        <v>12</v>
      </c>
      <c r="E23">
        <v>1</v>
      </c>
      <c r="F23">
        <v>21750</v>
      </c>
      <c r="G23">
        <v>12750</v>
      </c>
      <c r="H23">
        <v>97</v>
      </c>
      <c r="I23">
        <v>315</v>
      </c>
      <c r="J23">
        <v>1</v>
      </c>
    </row>
    <row r="24" spans="1:10" x14ac:dyDescent="0.3">
      <c r="A24">
        <v>23</v>
      </c>
      <c r="B24" t="s">
        <v>11</v>
      </c>
      <c r="C24" s="1">
        <v>23816</v>
      </c>
      <c r="D24">
        <v>15</v>
      </c>
      <c r="E24">
        <v>1</v>
      </c>
      <c r="F24">
        <v>24000</v>
      </c>
      <c r="G24">
        <v>11100</v>
      </c>
      <c r="H24">
        <v>97</v>
      </c>
      <c r="I24">
        <v>75</v>
      </c>
      <c r="J24">
        <v>1</v>
      </c>
    </row>
    <row r="25" spans="1:10" x14ac:dyDescent="0.3">
      <c r="A25">
        <v>24</v>
      </c>
      <c r="B25" t="s">
        <v>11</v>
      </c>
      <c r="C25" s="1">
        <v>12140</v>
      </c>
      <c r="D25">
        <v>12</v>
      </c>
      <c r="E25">
        <v>1</v>
      </c>
      <c r="F25">
        <v>16950</v>
      </c>
      <c r="G25">
        <v>9000</v>
      </c>
      <c r="H25">
        <v>97</v>
      </c>
      <c r="I25">
        <v>124</v>
      </c>
      <c r="J25">
        <v>1</v>
      </c>
    </row>
    <row r="26" spans="1:10" x14ac:dyDescent="0.3">
      <c r="A26">
        <v>25</v>
      </c>
      <c r="B26" t="s">
        <v>11</v>
      </c>
      <c r="C26" s="1">
        <v>15523</v>
      </c>
      <c r="D26">
        <v>15</v>
      </c>
      <c r="E26">
        <v>1</v>
      </c>
      <c r="F26">
        <v>21150</v>
      </c>
      <c r="G26">
        <v>9000</v>
      </c>
      <c r="H26">
        <v>97</v>
      </c>
      <c r="I26">
        <v>171</v>
      </c>
      <c r="J26">
        <v>1</v>
      </c>
    </row>
    <row r="27" spans="1:10" x14ac:dyDescent="0.3">
      <c r="A27">
        <v>26</v>
      </c>
      <c r="B27" t="s">
        <v>10</v>
      </c>
      <c r="C27" s="1">
        <v>24419</v>
      </c>
      <c r="D27">
        <v>15</v>
      </c>
      <c r="E27">
        <v>1</v>
      </c>
      <c r="F27">
        <v>31050</v>
      </c>
      <c r="G27">
        <v>12600</v>
      </c>
      <c r="H27">
        <v>96</v>
      </c>
      <c r="I27">
        <v>14</v>
      </c>
      <c r="J27">
        <v>0</v>
      </c>
    </row>
    <row r="28" spans="1:10" x14ac:dyDescent="0.3">
      <c r="A28">
        <v>27</v>
      </c>
      <c r="B28" t="s">
        <v>10</v>
      </c>
      <c r="C28" s="1">
        <v>19802</v>
      </c>
      <c r="D28">
        <v>19</v>
      </c>
      <c r="E28">
        <v>3</v>
      </c>
      <c r="F28">
        <v>60375</v>
      </c>
      <c r="G28">
        <v>27480</v>
      </c>
      <c r="H28">
        <v>96</v>
      </c>
      <c r="I28">
        <v>96</v>
      </c>
      <c r="J28">
        <v>0</v>
      </c>
    </row>
    <row r="29" spans="1:10" x14ac:dyDescent="0.3">
      <c r="A29">
        <v>28</v>
      </c>
      <c r="B29" t="s">
        <v>10</v>
      </c>
      <c r="C29" s="1">
        <v>23112</v>
      </c>
      <c r="D29">
        <v>15</v>
      </c>
      <c r="E29">
        <v>1</v>
      </c>
      <c r="F29">
        <v>32550</v>
      </c>
      <c r="G29">
        <v>14250</v>
      </c>
      <c r="H29">
        <v>96</v>
      </c>
      <c r="I29">
        <v>43</v>
      </c>
      <c r="J29">
        <v>0</v>
      </c>
    </row>
    <row r="30" spans="1:10" x14ac:dyDescent="0.3">
      <c r="A30">
        <v>29</v>
      </c>
      <c r="B30" t="s">
        <v>10</v>
      </c>
      <c r="C30" s="1">
        <v>16099</v>
      </c>
      <c r="D30">
        <v>19</v>
      </c>
      <c r="E30">
        <v>3</v>
      </c>
      <c r="F30">
        <v>135000</v>
      </c>
      <c r="G30">
        <v>79980</v>
      </c>
      <c r="H30">
        <v>96</v>
      </c>
      <c r="I30">
        <v>199</v>
      </c>
      <c r="J30">
        <v>0</v>
      </c>
    </row>
    <row r="31" spans="1:10" x14ac:dyDescent="0.3">
      <c r="A31">
        <v>30</v>
      </c>
      <c r="B31" t="s">
        <v>10</v>
      </c>
      <c r="C31" s="1">
        <v>22541</v>
      </c>
      <c r="D31">
        <v>15</v>
      </c>
      <c r="E31">
        <v>1</v>
      </c>
      <c r="F31">
        <v>31200</v>
      </c>
      <c r="G31">
        <v>14250</v>
      </c>
      <c r="H31">
        <v>96</v>
      </c>
      <c r="I31">
        <v>54</v>
      </c>
      <c r="J31">
        <v>0</v>
      </c>
    </row>
    <row r="32" spans="1:10" x14ac:dyDescent="0.3">
      <c r="A32">
        <v>31</v>
      </c>
      <c r="B32" t="s">
        <v>10</v>
      </c>
      <c r="C32" s="1">
        <v>23431</v>
      </c>
      <c r="D32">
        <v>12</v>
      </c>
      <c r="E32">
        <v>1</v>
      </c>
      <c r="F32">
        <v>36150</v>
      </c>
      <c r="G32">
        <v>14250</v>
      </c>
      <c r="H32">
        <v>96</v>
      </c>
      <c r="I32">
        <v>83</v>
      </c>
      <c r="J32">
        <v>0</v>
      </c>
    </row>
    <row r="33" spans="1:10" x14ac:dyDescent="0.3">
      <c r="A33">
        <v>32</v>
      </c>
      <c r="B33" t="s">
        <v>10</v>
      </c>
      <c r="C33" s="1">
        <v>19752</v>
      </c>
      <c r="D33">
        <v>19</v>
      </c>
      <c r="E33">
        <v>3</v>
      </c>
      <c r="F33">
        <v>110625</v>
      </c>
      <c r="G33">
        <v>45000</v>
      </c>
      <c r="H33">
        <v>96</v>
      </c>
      <c r="I33">
        <v>120</v>
      </c>
      <c r="J33">
        <v>0</v>
      </c>
    </row>
    <row r="34" spans="1:10" x14ac:dyDescent="0.3">
      <c r="A34">
        <v>33</v>
      </c>
      <c r="B34" t="s">
        <v>10</v>
      </c>
      <c r="C34" s="1">
        <v>22358</v>
      </c>
      <c r="D34">
        <v>15</v>
      </c>
      <c r="E34">
        <v>1</v>
      </c>
      <c r="F34">
        <v>42000</v>
      </c>
      <c r="G34">
        <v>15000</v>
      </c>
      <c r="H34">
        <v>96</v>
      </c>
      <c r="I34">
        <v>68</v>
      </c>
      <c r="J34">
        <v>0</v>
      </c>
    </row>
    <row r="35" spans="1:10" x14ac:dyDescent="0.3">
      <c r="A35">
        <v>34</v>
      </c>
      <c r="B35" t="s">
        <v>10</v>
      </c>
      <c r="C35" s="1">
        <v>17931</v>
      </c>
      <c r="D35">
        <v>19</v>
      </c>
      <c r="E35">
        <v>3</v>
      </c>
      <c r="F35">
        <v>92000</v>
      </c>
      <c r="G35">
        <v>39990</v>
      </c>
      <c r="H35">
        <v>96</v>
      </c>
      <c r="I35">
        <v>175</v>
      </c>
      <c r="J35">
        <v>0</v>
      </c>
    </row>
    <row r="36" spans="1:10" x14ac:dyDescent="0.3">
      <c r="A36">
        <v>35</v>
      </c>
      <c r="B36" t="s">
        <v>10</v>
      </c>
      <c r="C36" s="1">
        <v>22515</v>
      </c>
      <c r="D36">
        <v>17</v>
      </c>
      <c r="E36">
        <v>3</v>
      </c>
      <c r="F36">
        <v>81250</v>
      </c>
      <c r="G36">
        <v>30000</v>
      </c>
      <c r="H36">
        <v>96</v>
      </c>
      <c r="I36">
        <v>18</v>
      </c>
      <c r="J36">
        <v>0</v>
      </c>
    </row>
    <row r="37" spans="1:10" x14ac:dyDescent="0.3">
      <c r="A37">
        <v>36</v>
      </c>
      <c r="B37" t="s">
        <v>11</v>
      </c>
      <c r="C37" s="1">
        <v>23230</v>
      </c>
      <c r="D37">
        <v>8</v>
      </c>
      <c r="E37">
        <v>1</v>
      </c>
      <c r="F37">
        <v>31350</v>
      </c>
      <c r="G37">
        <v>11250</v>
      </c>
      <c r="H37">
        <v>96</v>
      </c>
      <c r="I37">
        <v>52</v>
      </c>
      <c r="J37">
        <v>0</v>
      </c>
    </row>
    <row r="38" spans="1:10" x14ac:dyDescent="0.3">
      <c r="A38">
        <v>37</v>
      </c>
      <c r="B38" t="s">
        <v>10</v>
      </c>
      <c r="C38" s="1">
        <v>20006</v>
      </c>
      <c r="D38">
        <v>12</v>
      </c>
      <c r="E38">
        <v>1</v>
      </c>
      <c r="F38">
        <v>29100</v>
      </c>
      <c r="G38">
        <v>13500</v>
      </c>
      <c r="H38">
        <v>96</v>
      </c>
      <c r="I38">
        <v>113</v>
      </c>
      <c r="J38">
        <v>1</v>
      </c>
    </row>
    <row r="39" spans="1:10" x14ac:dyDescent="0.3">
      <c r="A39">
        <v>38</v>
      </c>
      <c r="B39" t="s">
        <v>10</v>
      </c>
      <c r="C39" s="1">
        <v>22763</v>
      </c>
      <c r="D39">
        <v>15</v>
      </c>
      <c r="E39">
        <v>1</v>
      </c>
      <c r="F39">
        <v>31350</v>
      </c>
      <c r="G39">
        <v>15000</v>
      </c>
      <c r="H39">
        <v>96</v>
      </c>
      <c r="I39">
        <v>49</v>
      </c>
      <c r="J39">
        <v>1</v>
      </c>
    </row>
    <row r="40" spans="1:10" x14ac:dyDescent="0.3">
      <c r="A40">
        <v>39</v>
      </c>
      <c r="B40" t="s">
        <v>10</v>
      </c>
      <c r="C40" s="1">
        <v>22089</v>
      </c>
      <c r="D40">
        <v>16</v>
      </c>
      <c r="E40">
        <v>1</v>
      </c>
      <c r="F40">
        <v>36000</v>
      </c>
      <c r="G40">
        <v>15000</v>
      </c>
      <c r="H40">
        <v>96</v>
      </c>
      <c r="I40">
        <v>46</v>
      </c>
      <c r="J40">
        <v>1</v>
      </c>
    </row>
    <row r="41" spans="1:10" x14ac:dyDescent="0.3">
      <c r="A41">
        <v>40</v>
      </c>
      <c r="B41" t="s">
        <v>11</v>
      </c>
      <c r="C41" s="1">
        <v>12294</v>
      </c>
      <c r="D41">
        <v>15</v>
      </c>
      <c r="E41">
        <v>1</v>
      </c>
      <c r="F41">
        <v>19200</v>
      </c>
      <c r="G41">
        <v>9000</v>
      </c>
      <c r="H41">
        <v>96</v>
      </c>
      <c r="I41">
        <v>23</v>
      </c>
      <c r="J41">
        <v>1</v>
      </c>
    </row>
    <row r="42" spans="1:10" x14ac:dyDescent="0.3">
      <c r="A42">
        <v>41</v>
      </c>
      <c r="B42" t="s">
        <v>11</v>
      </c>
      <c r="C42" s="1">
        <v>22358</v>
      </c>
      <c r="D42">
        <v>12</v>
      </c>
      <c r="E42">
        <v>1</v>
      </c>
      <c r="F42">
        <v>23550</v>
      </c>
      <c r="G42">
        <v>11550</v>
      </c>
      <c r="H42">
        <v>96</v>
      </c>
      <c r="I42">
        <v>52</v>
      </c>
      <c r="J42">
        <v>1</v>
      </c>
    </row>
    <row r="43" spans="1:10" x14ac:dyDescent="0.3">
      <c r="A43">
        <v>42</v>
      </c>
      <c r="B43" t="s">
        <v>10</v>
      </c>
      <c r="C43" s="1">
        <v>22182</v>
      </c>
      <c r="D43">
        <v>15</v>
      </c>
      <c r="E43">
        <v>1</v>
      </c>
      <c r="F43">
        <v>35100</v>
      </c>
      <c r="G43">
        <v>16500</v>
      </c>
      <c r="H43">
        <v>95</v>
      </c>
      <c r="I43">
        <v>90</v>
      </c>
      <c r="J43">
        <v>0</v>
      </c>
    </row>
    <row r="44" spans="1:10" x14ac:dyDescent="0.3">
      <c r="A44">
        <v>43</v>
      </c>
      <c r="B44" t="s">
        <v>10</v>
      </c>
      <c r="C44" s="1">
        <v>23394</v>
      </c>
      <c r="D44">
        <v>12</v>
      </c>
      <c r="E44">
        <v>1</v>
      </c>
      <c r="F44">
        <v>23250</v>
      </c>
      <c r="G44">
        <v>14250</v>
      </c>
      <c r="H44">
        <v>95</v>
      </c>
      <c r="I44">
        <v>46</v>
      </c>
      <c r="J44">
        <v>0</v>
      </c>
    </row>
    <row r="45" spans="1:10" x14ac:dyDescent="0.3">
      <c r="A45">
        <v>44</v>
      </c>
      <c r="B45" t="s">
        <v>10</v>
      </c>
      <c r="C45" s="1">
        <v>23177</v>
      </c>
      <c r="D45">
        <v>8</v>
      </c>
      <c r="E45">
        <v>1</v>
      </c>
      <c r="F45">
        <v>29250</v>
      </c>
      <c r="G45">
        <v>14250</v>
      </c>
      <c r="H45">
        <v>95</v>
      </c>
      <c r="I45">
        <v>50</v>
      </c>
      <c r="J45">
        <v>0</v>
      </c>
    </row>
    <row r="46" spans="1:10" x14ac:dyDescent="0.3">
      <c r="A46">
        <v>45</v>
      </c>
      <c r="B46" t="s">
        <v>10</v>
      </c>
      <c r="C46" s="1">
        <v>14094</v>
      </c>
      <c r="D46">
        <v>12</v>
      </c>
      <c r="E46">
        <v>2</v>
      </c>
      <c r="F46">
        <v>30750</v>
      </c>
      <c r="G46">
        <v>13500</v>
      </c>
      <c r="H46">
        <v>95</v>
      </c>
      <c r="I46">
        <v>307</v>
      </c>
      <c r="J46">
        <v>0</v>
      </c>
    </row>
    <row r="47" spans="1:10" x14ac:dyDescent="0.3">
      <c r="A47">
        <v>46</v>
      </c>
      <c r="B47" t="s">
        <v>11</v>
      </c>
      <c r="C47" s="1">
        <v>14933</v>
      </c>
      <c r="D47">
        <v>15</v>
      </c>
      <c r="E47">
        <v>1</v>
      </c>
      <c r="F47">
        <v>22350</v>
      </c>
      <c r="G47">
        <v>12750</v>
      </c>
      <c r="H47">
        <v>95</v>
      </c>
      <c r="I47">
        <v>165</v>
      </c>
      <c r="J47">
        <v>0</v>
      </c>
    </row>
    <row r="48" spans="1:10" x14ac:dyDescent="0.3">
      <c r="A48">
        <v>47</v>
      </c>
      <c r="B48" t="s">
        <v>11</v>
      </c>
      <c r="C48" s="1">
        <v>13998</v>
      </c>
      <c r="D48">
        <v>12</v>
      </c>
      <c r="E48">
        <v>1</v>
      </c>
      <c r="F48">
        <v>30000</v>
      </c>
      <c r="G48">
        <v>16500</v>
      </c>
      <c r="H48">
        <v>95</v>
      </c>
      <c r="I48">
        <v>228</v>
      </c>
      <c r="J48">
        <v>0</v>
      </c>
    </row>
    <row r="49" spans="1:10" x14ac:dyDescent="0.3">
      <c r="A49">
        <v>48</v>
      </c>
      <c r="B49" t="s">
        <v>10</v>
      </c>
      <c r="C49" s="1">
        <v>17325</v>
      </c>
      <c r="D49">
        <v>12</v>
      </c>
      <c r="E49">
        <v>2</v>
      </c>
      <c r="F49">
        <v>30750</v>
      </c>
      <c r="G49">
        <v>14100</v>
      </c>
      <c r="H49">
        <v>94</v>
      </c>
      <c r="I49">
        <v>240</v>
      </c>
      <c r="J49">
        <v>0</v>
      </c>
    </row>
    <row r="50" spans="1:10" x14ac:dyDescent="0.3">
      <c r="A50">
        <v>49</v>
      </c>
      <c r="B50" t="s">
        <v>10</v>
      </c>
      <c r="C50" s="1">
        <v>21444</v>
      </c>
      <c r="D50">
        <v>15</v>
      </c>
      <c r="E50">
        <v>1</v>
      </c>
      <c r="F50">
        <v>34800</v>
      </c>
      <c r="G50">
        <v>16500</v>
      </c>
      <c r="H50">
        <v>94</v>
      </c>
      <c r="I50">
        <v>93</v>
      </c>
      <c r="J50">
        <v>0</v>
      </c>
    </row>
    <row r="51" spans="1:10" x14ac:dyDescent="0.3">
      <c r="A51">
        <v>50</v>
      </c>
      <c r="B51" t="s">
        <v>10</v>
      </c>
      <c r="C51" s="1">
        <v>21955</v>
      </c>
      <c r="D51">
        <v>16</v>
      </c>
      <c r="E51">
        <v>3</v>
      </c>
      <c r="F51">
        <v>60000</v>
      </c>
      <c r="G51">
        <v>23730</v>
      </c>
      <c r="H51">
        <v>94</v>
      </c>
      <c r="I51">
        <v>59</v>
      </c>
      <c r="J51">
        <v>0</v>
      </c>
    </row>
    <row r="52" spans="1:10" x14ac:dyDescent="0.3">
      <c r="A52">
        <v>51</v>
      </c>
      <c r="B52" t="s">
        <v>10</v>
      </c>
      <c r="C52" s="1">
        <v>22835</v>
      </c>
      <c r="D52">
        <v>12</v>
      </c>
      <c r="E52">
        <v>1</v>
      </c>
      <c r="F52">
        <v>35550</v>
      </c>
      <c r="G52">
        <v>15000</v>
      </c>
      <c r="H52">
        <v>94</v>
      </c>
      <c r="I52">
        <v>48</v>
      </c>
      <c r="J52">
        <v>0</v>
      </c>
    </row>
    <row r="53" spans="1:10" x14ac:dyDescent="0.3">
      <c r="A53">
        <v>52</v>
      </c>
      <c r="B53" t="s">
        <v>10</v>
      </c>
      <c r="C53" s="1">
        <v>23327</v>
      </c>
      <c r="D53">
        <v>15</v>
      </c>
      <c r="E53">
        <v>1</v>
      </c>
      <c r="F53">
        <v>45150</v>
      </c>
      <c r="G53">
        <v>15000</v>
      </c>
      <c r="H53">
        <v>94</v>
      </c>
      <c r="I53">
        <v>40</v>
      </c>
      <c r="J53">
        <v>0</v>
      </c>
    </row>
    <row r="54" spans="1:10" x14ac:dyDescent="0.3">
      <c r="A54">
        <v>53</v>
      </c>
      <c r="B54" t="s">
        <v>10</v>
      </c>
      <c r="C54" s="1">
        <v>19835</v>
      </c>
      <c r="D54">
        <v>18</v>
      </c>
      <c r="E54">
        <v>3</v>
      </c>
      <c r="F54">
        <v>73750</v>
      </c>
      <c r="G54">
        <v>26250</v>
      </c>
      <c r="H54">
        <v>94</v>
      </c>
      <c r="I54">
        <v>56</v>
      </c>
      <c r="J54">
        <v>0</v>
      </c>
    </row>
    <row r="55" spans="1:10" x14ac:dyDescent="0.3">
      <c r="A55">
        <v>54</v>
      </c>
      <c r="B55" t="s">
        <v>10</v>
      </c>
      <c r="C55" s="1">
        <v>11478</v>
      </c>
      <c r="D55">
        <v>12</v>
      </c>
      <c r="E55">
        <v>1</v>
      </c>
      <c r="F55">
        <v>25050</v>
      </c>
      <c r="G55">
        <v>13500</v>
      </c>
      <c r="H55">
        <v>94</v>
      </c>
      <c r="I55">
        <v>444</v>
      </c>
      <c r="J55">
        <v>0</v>
      </c>
    </row>
    <row r="56" spans="1:10" x14ac:dyDescent="0.3">
      <c r="A56">
        <v>55</v>
      </c>
      <c r="B56" t="s">
        <v>10</v>
      </c>
      <c r="C56" s="1">
        <v>22092</v>
      </c>
      <c r="D56">
        <v>12</v>
      </c>
      <c r="E56">
        <v>1</v>
      </c>
      <c r="F56">
        <v>27000</v>
      </c>
      <c r="G56">
        <v>15000</v>
      </c>
      <c r="H56">
        <v>94</v>
      </c>
      <c r="I56">
        <v>120</v>
      </c>
      <c r="J56">
        <v>0</v>
      </c>
    </row>
    <row r="57" spans="1:10" x14ac:dyDescent="0.3">
      <c r="A57">
        <v>56</v>
      </c>
      <c r="B57" t="s">
        <v>10</v>
      </c>
      <c r="C57" s="1">
        <v>22752</v>
      </c>
      <c r="D57">
        <v>15</v>
      </c>
      <c r="E57">
        <v>1</v>
      </c>
      <c r="F57">
        <v>26850</v>
      </c>
      <c r="G57">
        <v>13500</v>
      </c>
      <c r="H57">
        <v>94</v>
      </c>
      <c r="I57">
        <v>5</v>
      </c>
      <c r="J57">
        <v>0</v>
      </c>
    </row>
    <row r="58" spans="1:10" x14ac:dyDescent="0.3">
      <c r="A58">
        <v>57</v>
      </c>
      <c r="B58" t="s">
        <v>10</v>
      </c>
      <c r="C58" s="1">
        <v>23116</v>
      </c>
      <c r="D58">
        <v>15</v>
      </c>
      <c r="E58">
        <v>1</v>
      </c>
      <c r="F58">
        <v>33900</v>
      </c>
      <c r="G58">
        <v>15750</v>
      </c>
      <c r="H58">
        <v>94</v>
      </c>
      <c r="I58">
        <v>78</v>
      </c>
      <c r="J58">
        <v>0</v>
      </c>
    </row>
    <row r="59" spans="1:10" x14ac:dyDescent="0.3">
      <c r="A59">
        <v>58</v>
      </c>
      <c r="B59" t="s">
        <v>11</v>
      </c>
      <c r="C59" s="1">
        <v>23695</v>
      </c>
      <c r="D59">
        <v>15</v>
      </c>
      <c r="E59">
        <v>1</v>
      </c>
      <c r="F59">
        <v>26400</v>
      </c>
      <c r="G59">
        <v>13500</v>
      </c>
      <c r="H59">
        <v>94</v>
      </c>
      <c r="I59">
        <v>3</v>
      </c>
      <c r="J59">
        <v>0</v>
      </c>
    </row>
    <row r="60" spans="1:10" x14ac:dyDescent="0.3">
      <c r="A60">
        <v>59</v>
      </c>
      <c r="B60" t="s">
        <v>10</v>
      </c>
      <c r="C60" s="1">
        <v>22408</v>
      </c>
      <c r="D60">
        <v>15</v>
      </c>
      <c r="E60">
        <v>1</v>
      </c>
      <c r="F60">
        <v>28050</v>
      </c>
      <c r="G60">
        <v>14250</v>
      </c>
      <c r="H60">
        <v>94</v>
      </c>
      <c r="I60">
        <v>36</v>
      </c>
      <c r="J60">
        <v>1</v>
      </c>
    </row>
    <row r="61" spans="1:10" x14ac:dyDescent="0.3">
      <c r="A61">
        <v>60</v>
      </c>
      <c r="B61" t="s">
        <v>10</v>
      </c>
      <c r="C61" s="1">
        <v>21597</v>
      </c>
      <c r="D61">
        <v>12</v>
      </c>
      <c r="E61">
        <v>1</v>
      </c>
      <c r="F61">
        <v>30900</v>
      </c>
      <c r="G61">
        <v>15000</v>
      </c>
      <c r="H61">
        <v>94</v>
      </c>
      <c r="I61">
        <v>102</v>
      </c>
      <c r="J61">
        <v>1</v>
      </c>
    </row>
    <row r="62" spans="1:10" x14ac:dyDescent="0.3">
      <c r="A62">
        <v>61</v>
      </c>
      <c r="B62" t="s">
        <v>10</v>
      </c>
      <c r="C62" s="1">
        <v>23495</v>
      </c>
      <c r="D62">
        <v>8</v>
      </c>
      <c r="E62">
        <v>1</v>
      </c>
      <c r="F62">
        <v>22500</v>
      </c>
      <c r="G62">
        <v>9750</v>
      </c>
      <c r="H62">
        <v>94</v>
      </c>
      <c r="I62">
        <v>36</v>
      </c>
      <c r="J62">
        <v>1</v>
      </c>
    </row>
    <row r="63" spans="1:10" x14ac:dyDescent="0.3">
      <c r="A63">
        <v>62</v>
      </c>
      <c r="B63" t="s">
        <v>10</v>
      </c>
      <c r="C63" s="1">
        <v>22845</v>
      </c>
      <c r="D63">
        <v>16</v>
      </c>
      <c r="E63">
        <v>3</v>
      </c>
      <c r="F63">
        <v>48000</v>
      </c>
      <c r="G63">
        <v>21750</v>
      </c>
      <c r="H63">
        <v>93</v>
      </c>
      <c r="I63">
        <v>22</v>
      </c>
      <c r="J63">
        <v>0</v>
      </c>
    </row>
    <row r="64" spans="1:10" x14ac:dyDescent="0.3">
      <c r="A64">
        <v>63</v>
      </c>
      <c r="B64" t="s">
        <v>10</v>
      </c>
      <c r="C64" s="1">
        <v>22513</v>
      </c>
      <c r="D64">
        <v>17</v>
      </c>
      <c r="E64">
        <v>3</v>
      </c>
      <c r="F64">
        <v>55000</v>
      </c>
      <c r="G64">
        <v>26250</v>
      </c>
      <c r="H64">
        <v>93</v>
      </c>
      <c r="I64">
        <v>32</v>
      </c>
      <c r="J64">
        <v>0</v>
      </c>
    </row>
    <row r="65" spans="1:10" x14ac:dyDescent="0.3">
      <c r="A65">
        <v>64</v>
      </c>
      <c r="B65" t="s">
        <v>10</v>
      </c>
      <c r="C65" s="1">
        <v>23282</v>
      </c>
      <c r="D65">
        <v>16</v>
      </c>
      <c r="E65">
        <v>3</v>
      </c>
      <c r="F65">
        <v>53125</v>
      </c>
      <c r="G65">
        <v>21000</v>
      </c>
      <c r="H65">
        <v>93</v>
      </c>
      <c r="I65">
        <v>48</v>
      </c>
      <c r="J65">
        <v>0</v>
      </c>
    </row>
    <row r="66" spans="1:10" x14ac:dyDescent="0.3">
      <c r="A66">
        <v>65</v>
      </c>
      <c r="B66" t="s">
        <v>10</v>
      </c>
      <c r="C66" s="1">
        <v>23464</v>
      </c>
      <c r="D66">
        <v>8</v>
      </c>
      <c r="E66">
        <v>1</v>
      </c>
      <c r="F66">
        <v>21900</v>
      </c>
      <c r="G66">
        <v>14550</v>
      </c>
      <c r="H66">
        <v>93</v>
      </c>
      <c r="I66">
        <v>41</v>
      </c>
      <c r="J66">
        <v>0</v>
      </c>
    </row>
    <row r="67" spans="1:10" x14ac:dyDescent="0.3">
      <c r="A67">
        <v>66</v>
      </c>
      <c r="B67" t="s">
        <v>10</v>
      </c>
      <c r="C67" s="1">
        <v>22693</v>
      </c>
      <c r="D67">
        <v>19</v>
      </c>
      <c r="E67">
        <v>3</v>
      </c>
      <c r="F67">
        <v>78125</v>
      </c>
      <c r="G67">
        <v>30000</v>
      </c>
      <c r="H67">
        <v>93</v>
      </c>
      <c r="I67">
        <v>7</v>
      </c>
      <c r="J67">
        <v>0</v>
      </c>
    </row>
    <row r="68" spans="1:10" x14ac:dyDescent="0.3">
      <c r="A68">
        <v>67</v>
      </c>
      <c r="B68" t="s">
        <v>10</v>
      </c>
      <c r="C68" s="1">
        <v>23525</v>
      </c>
      <c r="D68">
        <v>16</v>
      </c>
      <c r="E68">
        <v>3</v>
      </c>
      <c r="F68">
        <v>46000</v>
      </c>
      <c r="G68">
        <v>21240</v>
      </c>
      <c r="H68">
        <v>93</v>
      </c>
      <c r="I68">
        <v>35</v>
      </c>
      <c r="J68">
        <v>0</v>
      </c>
    </row>
    <row r="69" spans="1:10" x14ac:dyDescent="0.3">
      <c r="A69">
        <v>68</v>
      </c>
      <c r="B69" t="s">
        <v>10</v>
      </c>
      <c r="C69" s="1">
        <v>23136</v>
      </c>
      <c r="D69">
        <v>16</v>
      </c>
      <c r="E69">
        <v>3</v>
      </c>
      <c r="F69">
        <v>45250</v>
      </c>
      <c r="G69">
        <v>21480</v>
      </c>
      <c r="H69">
        <v>93</v>
      </c>
      <c r="I69">
        <v>36</v>
      </c>
      <c r="J69">
        <v>0</v>
      </c>
    </row>
    <row r="70" spans="1:10" x14ac:dyDescent="0.3">
      <c r="A70">
        <v>69</v>
      </c>
      <c r="B70" t="s">
        <v>10</v>
      </c>
      <c r="C70" s="1">
        <v>22090</v>
      </c>
      <c r="D70">
        <v>16</v>
      </c>
      <c r="E70">
        <v>3</v>
      </c>
      <c r="F70">
        <v>56550</v>
      </c>
      <c r="G70">
        <v>25000</v>
      </c>
      <c r="H70">
        <v>93</v>
      </c>
      <c r="I70">
        <v>34</v>
      </c>
      <c r="J70">
        <v>0</v>
      </c>
    </row>
    <row r="71" spans="1:10" x14ac:dyDescent="0.3">
      <c r="A71">
        <v>70</v>
      </c>
      <c r="B71" t="s">
        <v>10</v>
      </c>
      <c r="C71" s="1">
        <v>22685</v>
      </c>
      <c r="D71">
        <v>15</v>
      </c>
      <c r="E71">
        <v>1</v>
      </c>
      <c r="F71">
        <v>41100</v>
      </c>
      <c r="G71">
        <v>20250</v>
      </c>
      <c r="H71">
        <v>93</v>
      </c>
      <c r="I71">
        <v>27</v>
      </c>
      <c r="J71">
        <v>0</v>
      </c>
    </row>
    <row r="72" spans="1:10" x14ac:dyDescent="0.3">
      <c r="A72">
        <v>71</v>
      </c>
      <c r="B72" t="s">
        <v>10</v>
      </c>
      <c r="C72" s="1">
        <v>17771</v>
      </c>
      <c r="D72">
        <v>17</v>
      </c>
      <c r="E72">
        <v>3</v>
      </c>
      <c r="F72">
        <v>82500</v>
      </c>
      <c r="G72">
        <v>34980</v>
      </c>
      <c r="H72">
        <v>93</v>
      </c>
      <c r="I72">
        <v>207</v>
      </c>
      <c r="J72">
        <v>0</v>
      </c>
    </row>
    <row r="73" spans="1:10" x14ac:dyDescent="0.3">
      <c r="A73">
        <v>72</v>
      </c>
      <c r="B73" t="s">
        <v>11</v>
      </c>
      <c r="C73" s="1">
        <v>23383</v>
      </c>
      <c r="D73">
        <v>16</v>
      </c>
      <c r="E73">
        <v>1</v>
      </c>
      <c r="F73">
        <v>54000</v>
      </c>
      <c r="G73">
        <v>18000</v>
      </c>
      <c r="H73">
        <v>93</v>
      </c>
      <c r="I73">
        <v>11</v>
      </c>
      <c r="J73">
        <v>0</v>
      </c>
    </row>
    <row r="74" spans="1:10" x14ac:dyDescent="0.3">
      <c r="A74">
        <v>73</v>
      </c>
      <c r="B74" t="s">
        <v>11</v>
      </c>
      <c r="C74" s="1">
        <v>24877</v>
      </c>
      <c r="D74">
        <v>12</v>
      </c>
      <c r="E74">
        <v>1</v>
      </c>
      <c r="F74">
        <v>26400</v>
      </c>
      <c r="G74">
        <v>10500</v>
      </c>
      <c r="H74">
        <v>93</v>
      </c>
      <c r="I74">
        <v>0</v>
      </c>
      <c r="J74">
        <v>0</v>
      </c>
    </row>
    <row r="75" spans="1:10" x14ac:dyDescent="0.3">
      <c r="A75">
        <v>74</v>
      </c>
      <c r="B75" t="s">
        <v>11</v>
      </c>
      <c r="C75" s="1">
        <v>12172</v>
      </c>
      <c r="D75">
        <v>15</v>
      </c>
      <c r="E75">
        <v>1</v>
      </c>
      <c r="F75">
        <v>33900</v>
      </c>
      <c r="G75">
        <v>19500</v>
      </c>
      <c r="H75">
        <v>93</v>
      </c>
      <c r="I75">
        <v>192</v>
      </c>
      <c r="J75">
        <v>0</v>
      </c>
    </row>
    <row r="76" spans="1:10" x14ac:dyDescent="0.3">
      <c r="A76">
        <v>75</v>
      </c>
      <c r="B76" t="s">
        <v>11</v>
      </c>
      <c r="C76" s="1">
        <v>23966</v>
      </c>
      <c r="D76">
        <v>15</v>
      </c>
      <c r="E76">
        <v>1</v>
      </c>
      <c r="F76">
        <v>24150</v>
      </c>
      <c r="G76">
        <v>11550</v>
      </c>
      <c r="H76">
        <v>93</v>
      </c>
      <c r="I76">
        <v>0</v>
      </c>
      <c r="J76">
        <v>0</v>
      </c>
    </row>
    <row r="77" spans="1:10" x14ac:dyDescent="0.3">
      <c r="A77">
        <v>76</v>
      </c>
      <c r="B77" t="s">
        <v>11</v>
      </c>
      <c r="C77" s="1">
        <v>24718</v>
      </c>
      <c r="D77">
        <v>15</v>
      </c>
      <c r="E77">
        <v>1</v>
      </c>
      <c r="F77">
        <v>29250</v>
      </c>
      <c r="G77">
        <v>11550</v>
      </c>
      <c r="H77">
        <v>93</v>
      </c>
      <c r="I77">
        <v>11</v>
      </c>
      <c r="J77">
        <v>0</v>
      </c>
    </row>
    <row r="78" spans="1:10" x14ac:dyDescent="0.3">
      <c r="A78">
        <v>77</v>
      </c>
      <c r="B78" t="s">
        <v>11</v>
      </c>
      <c r="C78" s="1">
        <v>25090</v>
      </c>
      <c r="D78">
        <v>12</v>
      </c>
      <c r="E78">
        <v>1</v>
      </c>
      <c r="F78">
        <v>27600</v>
      </c>
      <c r="G78">
        <v>11400</v>
      </c>
      <c r="H78">
        <v>93</v>
      </c>
      <c r="I78">
        <v>6</v>
      </c>
      <c r="J78">
        <v>0</v>
      </c>
    </row>
    <row r="79" spans="1:10" x14ac:dyDescent="0.3">
      <c r="A79">
        <v>78</v>
      </c>
      <c r="B79" t="s">
        <v>11</v>
      </c>
      <c r="C79" s="1">
        <v>25070</v>
      </c>
      <c r="D79">
        <v>12</v>
      </c>
      <c r="E79">
        <v>1</v>
      </c>
      <c r="F79">
        <v>22950</v>
      </c>
      <c r="G79">
        <v>10500</v>
      </c>
      <c r="H79">
        <v>93</v>
      </c>
      <c r="I79">
        <v>10</v>
      </c>
      <c r="J79">
        <v>0</v>
      </c>
    </row>
    <row r="80" spans="1:10" x14ac:dyDescent="0.3">
      <c r="A80">
        <v>79</v>
      </c>
      <c r="B80" t="s">
        <v>11</v>
      </c>
      <c r="C80" s="1">
        <v>22669</v>
      </c>
      <c r="D80">
        <v>16</v>
      </c>
      <c r="E80">
        <v>1</v>
      </c>
      <c r="F80">
        <v>34800</v>
      </c>
      <c r="G80">
        <v>14550</v>
      </c>
      <c r="H80">
        <v>93</v>
      </c>
      <c r="I80">
        <v>8</v>
      </c>
      <c r="J80">
        <v>0</v>
      </c>
    </row>
    <row r="81" spans="1:10" x14ac:dyDescent="0.3">
      <c r="A81">
        <v>80</v>
      </c>
      <c r="B81" t="s">
        <v>11</v>
      </c>
      <c r="C81" s="1">
        <v>22426</v>
      </c>
      <c r="D81">
        <v>16</v>
      </c>
      <c r="E81">
        <v>1</v>
      </c>
      <c r="F81">
        <v>51000</v>
      </c>
      <c r="G81">
        <v>18000</v>
      </c>
      <c r="H81">
        <v>93</v>
      </c>
      <c r="I81">
        <v>22</v>
      </c>
      <c r="J81">
        <v>0</v>
      </c>
    </row>
    <row r="82" spans="1:10" x14ac:dyDescent="0.3">
      <c r="A82">
        <v>81</v>
      </c>
      <c r="B82" t="s">
        <v>11</v>
      </c>
      <c r="C82" s="1">
        <v>24909</v>
      </c>
      <c r="D82">
        <v>12</v>
      </c>
      <c r="E82">
        <v>1</v>
      </c>
      <c r="F82">
        <v>24300</v>
      </c>
      <c r="G82">
        <v>10950</v>
      </c>
      <c r="H82">
        <v>93</v>
      </c>
      <c r="I82">
        <v>5</v>
      </c>
      <c r="J82">
        <v>0</v>
      </c>
    </row>
    <row r="83" spans="1:10" x14ac:dyDescent="0.3">
      <c r="A83">
        <v>82</v>
      </c>
      <c r="B83" t="s">
        <v>11</v>
      </c>
      <c r="C83" s="1">
        <v>17407</v>
      </c>
      <c r="D83">
        <v>12</v>
      </c>
      <c r="E83">
        <v>1</v>
      </c>
      <c r="F83">
        <v>24750</v>
      </c>
      <c r="G83">
        <v>14250</v>
      </c>
      <c r="H83">
        <v>93</v>
      </c>
      <c r="I83">
        <v>193</v>
      </c>
      <c r="J83">
        <v>1</v>
      </c>
    </row>
    <row r="84" spans="1:10" x14ac:dyDescent="0.3">
      <c r="A84">
        <v>83</v>
      </c>
      <c r="B84" t="s">
        <v>11</v>
      </c>
      <c r="C84" s="1">
        <v>24757</v>
      </c>
      <c r="D84">
        <v>12</v>
      </c>
      <c r="E84">
        <v>1</v>
      </c>
      <c r="F84">
        <v>22950</v>
      </c>
      <c r="G84">
        <v>11250</v>
      </c>
      <c r="H84">
        <v>93</v>
      </c>
      <c r="I84">
        <v>0</v>
      </c>
      <c r="J84">
        <v>1</v>
      </c>
    </row>
    <row r="85" spans="1:10" x14ac:dyDescent="0.3">
      <c r="A85">
        <v>84</v>
      </c>
      <c r="B85" t="s">
        <v>11</v>
      </c>
      <c r="C85" s="1">
        <v>24543</v>
      </c>
      <c r="D85">
        <v>8</v>
      </c>
      <c r="E85">
        <v>1</v>
      </c>
      <c r="F85">
        <v>25050</v>
      </c>
      <c r="G85">
        <v>10950</v>
      </c>
      <c r="H85">
        <v>93</v>
      </c>
      <c r="I85">
        <v>8</v>
      </c>
      <c r="J85">
        <v>1</v>
      </c>
    </row>
    <row r="86" spans="1:10" x14ac:dyDescent="0.3">
      <c r="A86">
        <v>85</v>
      </c>
      <c r="B86" t="s">
        <v>10</v>
      </c>
      <c r="C86" s="1">
        <v>22745</v>
      </c>
      <c r="D86">
        <v>15</v>
      </c>
      <c r="E86">
        <v>1</v>
      </c>
      <c r="F86">
        <v>25950</v>
      </c>
      <c r="G86">
        <v>17100</v>
      </c>
      <c r="H86">
        <v>92</v>
      </c>
      <c r="I86">
        <v>42</v>
      </c>
      <c r="J86">
        <v>0</v>
      </c>
    </row>
    <row r="87" spans="1:10" x14ac:dyDescent="0.3">
      <c r="A87">
        <v>86</v>
      </c>
      <c r="B87" t="s">
        <v>10</v>
      </c>
      <c r="C87" s="1">
        <v>22518</v>
      </c>
      <c r="D87">
        <v>15</v>
      </c>
      <c r="E87">
        <v>1</v>
      </c>
      <c r="F87">
        <v>31650</v>
      </c>
      <c r="G87">
        <v>15750</v>
      </c>
      <c r="H87">
        <v>92</v>
      </c>
      <c r="I87">
        <v>64</v>
      </c>
      <c r="J87">
        <v>0</v>
      </c>
    </row>
    <row r="88" spans="1:10" x14ac:dyDescent="0.3">
      <c r="A88">
        <v>87</v>
      </c>
      <c r="B88" t="s">
        <v>10</v>
      </c>
      <c r="C88" s="1">
        <v>21843</v>
      </c>
      <c r="D88">
        <v>12</v>
      </c>
      <c r="E88">
        <v>1</v>
      </c>
      <c r="F88">
        <v>24150</v>
      </c>
      <c r="G88">
        <v>14100</v>
      </c>
      <c r="H88">
        <v>92</v>
      </c>
      <c r="I88">
        <v>130</v>
      </c>
      <c r="J88">
        <v>0</v>
      </c>
    </row>
    <row r="89" spans="1:10" x14ac:dyDescent="0.3">
      <c r="A89">
        <v>88</v>
      </c>
      <c r="B89" t="s">
        <v>10</v>
      </c>
      <c r="C89" s="1">
        <v>22687</v>
      </c>
      <c r="D89">
        <v>19</v>
      </c>
      <c r="E89">
        <v>3</v>
      </c>
      <c r="F89">
        <v>72500</v>
      </c>
      <c r="G89">
        <v>28740</v>
      </c>
      <c r="H89">
        <v>92</v>
      </c>
      <c r="I89">
        <v>10</v>
      </c>
      <c r="J89">
        <v>0</v>
      </c>
    </row>
    <row r="90" spans="1:10" x14ac:dyDescent="0.3">
      <c r="A90">
        <v>89</v>
      </c>
      <c r="B90" t="s">
        <v>10</v>
      </c>
      <c r="C90" s="1">
        <v>22456</v>
      </c>
      <c r="D90">
        <v>19</v>
      </c>
      <c r="E90">
        <v>3</v>
      </c>
      <c r="F90">
        <v>68750</v>
      </c>
      <c r="G90">
        <v>27480</v>
      </c>
      <c r="H90">
        <v>92</v>
      </c>
      <c r="I90">
        <v>8</v>
      </c>
      <c r="J90">
        <v>0</v>
      </c>
    </row>
    <row r="91" spans="1:10" x14ac:dyDescent="0.3">
      <c r="A91">
        <v>90</v>
      </c>
      <c r="B91" t="s">
        <v>11</v>
      </c>
      <c r="C91" s="1">
        <v>13938</v>
      </c>
      <c r="D91">
        <v>8</v>
      </c>
      <c r="E91">
        <v>1</v>
      </c>
      <c r="F91">
        <v>16200</v>
      </c>
      <c r="G91">
        <v>9750</v>
      </c>
      <c r="H91">
        <v>92</v>
      </c>
      <c r="I91">
        <v>0</v>
      </c>
      <c r="J91">
        <v>0</v>
      </c>
    </row>
    <row r="92" spans="1:10" x14ac:dyDescent="0.3">
      <c r="A92">
        <v>91</v>
      </c>
      <c r="B92" t="s">
        <v>11</v>
      </c>
      <c r="C92" s="1">
        <v>24780</v>
      </c>
      <c r="D92">
        <v>12</v>
      </c>
      <c r="E92">
        <v>1</v>
      </c>
      <c r="F92">
        <v>20100</v>
      </c>
      <c r="G92">
        <v>11250</v>
      </c>
      <c r="H92">
        <v>92</v>
      </c>
      <c r="I92">
        <v>24</v>
      </c>
      <c r="J92">
        <v>0</v>
      </c>
    </row>
    <row r="93" spans="1:10" x14ac:dyDescent="0.3">
      <c r="A93">
        <v>92</v>
      </c>
      <c r="B93" t="s">
        <v>11</v>
      </c>
      <c r="C93" s="1">
        <v>25014</v>
      </c>
      <c r="D93">
        <v>8</v>
      </c>
      <c r="E93">
        <v>1</v>
      </c>
      <c r="F93">
        <v>24000</v>
      </c>
      <c r="G93">
        <v>10950</v>
      </c>
      <c r="H93">
        <v>92</v>
      </c>
      <c r="I93">
        <v>6</v>
      </c>
      <c r="J93">
        <v>0</v>
      </c>
    </row>
    <row r="94" spans="1:10" x14ac:dyDescent="0.3">
      <c r="A94">
        <v>93</v>
      </c>
      <c r="B94" t="s">
        <v>11</v>
      </c>
      <c r="C94" s="1">
        <v>24902</v>
      </c>
      <c r="D94">
        <v>12</v>
      </c>
      <c r="E94">
        <v>1</v>
      </c>
      <c r="F94">
        <v>25950</v>
      </c>
      <c r="G94">
        <v>10950</v>
      </c>
      <c r="H94">
        <v>92</v>
      </c>
      <c r="I94">
        <v>0</v>
      </c>
      <c r="J94">
        <v>0</v>
      </c>
    </row>
    <row r="95" spans="1:10" x14ac:dyDescent="0.3">
      <c r="A95">
        <v>94</v>
      </c>
      <c r="B95" t="s">
        <v>11</v>
      </c>
      <c r="C95" s="1">
        <v>18479</v>
      </c>
      <c r="D95">
        <v>12</v>
      </c>
      <c r="E95">
        <v>1</v>
      </c>
      <c r="F95">
        <v>24600</v>
      </c>
      <c r="G95">
        <v>10050</v>
      </c>
      <c r="H95">
        <v>92</v>
      </c>
      <c r="I95">
        <v>44</v>
      </c>
      <c r="J95">
        <v>0</v>
      </c>
    </row>
    <row r="96" spans="1:10" x14ac:dyDescent="0.3">
      <c r="A96">
        <v>95</v>
      </c>
      <c r="B96" t="s">
        <v>11</v>
      </c>
      <c r="C96" s="1">
        <v>25058</v>
      </c>
      <c r="D96">
        <v>12</v>
      </c>
      <c r="E96">
        <v>1</v>
      </c>
      <c r="F96">
        <v>28500</v>
      </c>
      <c r="G96">
        <v>10500</v>
      </c>
      <c r="H96">
        <v>92</v>
      </c>
      <c r="I96">
        <v>6</v>
      </c>
      <c r="J96">
        <v>0</v>
      </c>
    </row>
    <row r="97" spans="1:10" x14ac:dyDescent="0.3">
      <c r="A97">
        <v>96</v>
      </c>
      <c r="B97" t="s">
        <v>10</v>
      </c>
      <c r="C97" s="1">
        <v>12329</v>
      </c>
      <c r="D97">
        <v>8</v>
      </c>
      <c r="E97">
        <v>2</v>
      </c>
      <c r="F97">
        <v>30750</v>
      </c>
      <c r="G97">
        <v>15000</v>
      </c>
      <c r="H97">
        <v>92</v>
      </c>
      <c r="I97">
        <v>432</v>
      </c>
      <c r="J97">
        <v>1</v>
      </c>
    </row>
    <row r="98" spans="1:10" x14ac:dyDescent="0.3">
      <c r="A98">
        <v>97</v>
      </c>
      <c r="B98" t="s">
        <v>10</v>
      </c>
      <c r="C98" s="1">
        <v>19377</v>
      </c>
      <c r="D98">
        <v>17</v>
      </c>
      <c r="E98">
        <v>1</v>
      </c>
      <c r="F98">
        <v>40200</v>
      </c>
      <c r="G98">
        <v>19500</v>
      </c>
      <c r="H98">
        <v>92</v>
      </c>
      <c r="I98">
        <v>168</v>
      </c>
      <c r="J98">
        <v>1</v>
      </c>
    </row>
    <row r="99" spans="1:10" x14ac:dyDescent="0.3">
      <c r="A99">
        <v>98</v>
      </c>
      <c r="B99" t="s">
        <v>10</v>
      </c>
      <c r="C99" s="1">
        <v>20592</v>
      </c>
      <c r="D99">
        <v>8</v>
      </c>
      <c r="E99">
        <v>2</v>
      </c>
      <c r="F99">
        <v>30000</v>
      </c>
      <c r="G99">
        <v>15000</v>
      </c>
      <c r="H99">
        <v>92</v>
      </c>
      <c r="I99">
        <v>144</v>
      </c>
      <c r="J99">
        <v>1</v>
      </c>
    </row>
    <row r="100" spans="1:10" x14ac:dyDescent="0.3">
      <c r="A100">
        <v>99</v>
      </c>
      <c r="B100" t="s">
        <v>11</v>
      </c>
      <c r="C100" s="1">
        <v>25026</v>
      </c>
      <c r="D100">
        <v>12</v>
      </c>
      <c r="E100">
        <v>1</v>
      </c>
      <c r="F100">
        <v>22050</v>
      </c>
      <c r="G100">
        <v>10950</v>
      </c>
      <c r="H100">
        <v>92</v>
      </c>
      <c r="I100">
        <v>5</v>
      </c>
      <c r="J100">
        <v>1</v>
      </c>
    </row>
    <row r="101" spans="1:10" x14ac:dyDescent="0.3">
      <c r="A101">
        <v>100</v>
      </c>
      <c r="B101" t="s">
        <v>10</v>
      </c>
      <c r="C101" s="1">
        <v>23309</v>
      </c>
      <c r="D101">
        <v>18</v>
      </c>
      <c r="E101">
        <v>3</v>
      </c>
      <c r="F101">
        <v>78250</v>
      </c>
      <c r="G101">
        <v>27480</v>
      </c>
      <c r="H101">
        <v>91</v>
      </c>
      <c r="I101">
        <v>47</v>
      </c>
      <c r="J101">
        <v>0</v>
      </c>
    </row>
    <row r="102" spans="1:10" x14ac:dyDescent="0.3">
      <c r="A102">
        <v>101</v>
      </c>
      <c r="B102" t="s">
        <v>10</v>
      </c>
      <c r="C102" s="1">
        <v>21989</v>
      </c>
      <c r="D102">
        <v>16</v>
      </c>
      <c r="E102">
        <v>3</v>
      </c>
      <c r="F102">
        <v>60625</v>
      </c>
      <c r="G102">
        <v>22500</v>
      </c>
      <c r="H102">
        <v>91</v>
      </c>
      <c r="I102">
        <v>44</v>
      </c>
      <c r="J102">
        <v>0</v>
      </c>
    </row>
    <row r="103" spans="1:10" x14ac:dyDescent="0.3">
      <c r="A103">
        <v>102</v>
      </c>
      <c r="B103" t="s">
        <v>10</v>
      </c>
      <c r="C103" s="1">
        <v>23098</v>
      </c>
      <c r="D103">
        <v>14</v>
      </c>
      <c r="E103">
        <v>1</v>
      </c>
      <c r="F103">
        <v>39900</v>
      </c>
      <c r="G103">
        <v>15750</v>
      </c>
      <c r="H103">
        <v>91</v>
      </c>
      <c r="I103">
        <v>59</v>
      </c>
      <c r="J103">
        <v>0</v>
      </c>
    </row>
    <row r="104" spans="1:10" x14ac:dyDescent="0.3">
      <c r="A104">
        <v>103</v>
      </c>
      <c r="B104" t="s">
        <v>10</v>
      </c>
      <c r="C104" s="1">
        <v>21626</v>
      </c>
      <c r="D104">
        <v>19</v>
      </c>
      <c r="E104">
        <v>3</v>
      </c>
      <c r="F104">
        <v>97000</v>
      </c>
      <c r="G104">
        <v>35010</v>
      </c>
      <c r="H104">
        <v>91</v>
      </c>
      <c r="I104">
        <v>68</v>
      </c>
      <c r="J104">
        <v>0</v>
      </c>
    </row>
    <row r="105" spans="1:10" x14ac:dyDescent="0.3">
      <c r="A105">
        <v>104</v>
      </c>
      <c r="B105" t="s">
        <v>10</v>
      </c>
      <c r="C105" s="1">
        <v>22955</v>
      </c>
      <c r="D105">
        <v>15</v>
      </c>
      <c r="E105">
        <v>1</v>
      </c>
      <c r="F105">
        <v>27450</v>
      </c>
      <c r="G105">
        <v>15750</v>
      </c>
      <c r="H105">
        <v>91</v>
      </c>
      <c r="I105">
        <v>48</v>
      </c>
      <c r="J105">
        <v>0</v>
      </c>
    </row>
    <row r="106" spans="1:10" x14ac:dyDescent="0.3">
      <c r="A106">
        <v>105</v>
      </c>
      <c r="B106" t="s">
        <v>10</v>
      </c>
      <c r="C106" s="1">
        <v>24173</v>
      </c>
      <c r="D106">
        <v>15</v>
      </c>
      <c r="E106">
        <v>1</v>
      </c>
      <c r="F106">
        <v>31650</v>
      </c>
      <c r="G106">
        <v>13500</v>
      </c>
      <c r="H106">
        <v>91</v>
      </c>
      <c r="I106">
        <v>18</v>
      </c>
      <c r="J106">
        <v>0</v>
      </c>
    </row>
    <row r="107" spans="1:10" x14ac:dyDescent="0.3">
      <c r="A107">
        <v>106</v>
      </c>
      <c r="B107" t="s">
        <v>10</v>
      </c>
      <c r="C107" s="1">
        <v>22862</v>
      </c>
      <c r="D107">
        <v>19</v>
      </c>
      <c r="E107">
        <v>3</v>
      </c>
      <c r="F107">
        <v>91250</v>
      </c>
      <c r="G107">
        <v>29490</v>
      </c>
      <c r="H107">
        <v>91</v>
      </c>
      <c r="I107">
        <v>23</v>
      </c>
      <c r="J107">
        <v>0</v>
      </c>
    </row>
    <row r="108" spans="1:10" x14ac:dyDescent="0.3">
      <c r="A108">
        <v>107</v>
      </c>
      <c r="B108" t="s">
        <v>11</v>
      </c>
      <c r="C108" s="1">
        <v>22144</v>
      </c>
      <c r="D108">
        <v>12</v>
      </c>
      <c r="E108">
        <v>1</v>
      </c>
      <c r="F108">
        <v>25200</v>
      </c>
      <c r="G108">
        <v>14400</v>
      </c>
      <c r="H108">
        <v>91</v>
      </c>
      <c r="I108">
        <v>83</v>
      </c>
      <c r="J108">
        <v>0</v>
      </c>
    </row>
    <row r="109" spans="1:10" x14ac:dyDescent="0.3">
      <c r="A109">
        <v>108</v>
      </c>
      <c r="B109" t="s">
        <v>11</v>
      </c>
      <c r="C109" s="1">
        <v>11155</v>
      </c>
      <c r="D109">
        <v>12</v>
      </c>
      <c r="E109">
        <v>1</v>
      </c>
      <c r="F109">
        <v>21000</v>
      </c>
      <c r="G109">
        <v>11550</v>
      </c>
      <c r="H109">
        <v>91</v>
      </c>
      <c r="I109">
        <v>108</v>
      </c>
      <c r="J109">
        <v>0</v>
      </c>
    </row>
    <row r="110" spans="1:10" x14ac:dyDescent="0.3">
      <c r="A110">
        <v>109</v>
      </c>
      <c r="B110" t="s">
        <v>10</v>
      </c>
      <c r="C110" s="1">
        <v>23325</v>
      </c>
      <c r="D110">
        <v>12</v>
      </c>
      <c r="E110">
        <v>1</v>
      </c>
      <c r="F110">
        <v>30450</v>
      </c>
      <c r="G110">
        <v>15000</v>
      </c>
      <c r="H110">
        <v>91</v>
      </c>
      <c r="I110">
        <v>49</v>
      </c>
      <c r="J110">
        <v>1</v>
      </c>
    </row>
    <row r="111" spans="1:10" x14ac:dyDescent="0.3">
      <c r="A111">
        <v>110</v>
      </c>
      <c r="B111" t="s">
        <v>10</v>
      </c>
      <c r="C111" s="1">
        <v>19296</v>
      </c>
      <c r="D111">
        <v>15</v>
      </c>
      <c r="E111">
        <v>1</v>
      </c>
      <c r="F111">
        <v>28350</v>
      </c>
      <c r="G111">
        <v>18000</v>
      </c>
      <c r="H111">
        <v>91</v>
      </c>
      <c r="I111">
        <v>151</v>
      </c>
      <c r="J111">
        <v>1</v>
      </c>
    </row>
    <row r="112" spans="1:10" x14ac:dyDescent="0.3">
      <c r="A112">
        <v>111</v>
      </c>
      <c r="B112" t="s">
        <v>10</v>
      </c>
      <c r="C112" s="1">
        <v>14942</v>
      </c>
      <c r="D112">
        <v>12</v>
      </c>
      <c r="E112">
        <v>2</v>
      </c>
      <c r="F112">
        <v>30750</v>
      </c>
      <c r="G112">
        <v>9000</v>
      </c>
      <c r="H112">
        <v>91</v>
      </c>
      <c r="I112">
        <v>314</v>
      </c>
      <c r="J112">
        <v>1</v>
      </c>
    </row>
    <row r="113" spans="1:10" x14ac:dyDescent="0.3">
      <c r="A113">
        <v>112</v>
      </c>
      <c r="B113" t="s">
        <v>10</v>
      </c>
      <c r="C113" s="1">
        <v>17705</v>
      </c>
      <c r="D113">
        <v>12</v>
      </c>
      <c r="E113">
        <v>2</v>
      </c>
      <c r="F113">
        <v>30750</v>
      </c>
      <c r="G113">
        <v>15000</v>
      </c>
      <c r="H113">
        <v>91</v>
      </c>
      <c r="I113">
        <v>240</v>
      </c>
      <c r="J113">
        <v>1</v>
      </c>
    </row>
    <row r="114" spans="1:10" x14ac:dyDescent="0.3">
      <c r="A114">
        <v>113</v>
      </c>
      <c r="B114" t="s">
        <v>10</v>
      </c>
      <c r="C114" s="1">
        <v>21829</v>
      </c>
      <c r="D114">
        <v>16</v>
      </c>
      <c r="E114">
        <v>3</v>
      </c>
      <c r="F114">
        <v>54875</v>
      </c>
      <c r="G114">
        <v>27480</v>
      </c>
      <c r="H114">
        <v>90</v>
      </c>
      <c r="I114">
        <v>68</v>
      </c>
      <c r="J114">
        <v>0</v>
      </c>
    </row>
    <row r="115" spans="1:10" x14ac:dyDescent="0.3">
      <c r="A115">
        <v>114</v>
      </c>
      <c r="B115" t="s">
        <v>10</v>
      </c>
      <c r="C115" s="1">
        <v>22518</v>
      </c>
      <c r="D115">
        <v>14</v>
      </c>
      <c r="E115">
        <v>1</v>
      </c>
      <c r="F115">
        <v>37800</v>
      </c>
      <c r="G115">
        <v>16500</v>
      </c>
      <c r="H115">
        <v>90</v>
      </c>
      <c r="I115">
        <v>60</v>
      </c>
      <c r="J115">
        <v>0</v>
      </c>
    </row>
    <row r="116" spans="1:10" x14ac:dyDescent="0.3">
      <c r="A116">
        <v>115</v>
      </c>
      <c r="B116" t="s">
        <v>10</v>
      </c>
      <c r="C116" s="1">
        <v>22413</v>
      </c>
      <c r="D116">
        <v>15</v>
      </c>
      <c r="E116">
        <v>1</v>
      </c>
      <c r="F116">
        <v>33450</v>
      </c>
      <c r="G116">
        <v>14100</v>
      </c>
      <c r="H116">
        <v>90</v>
      </c>
      <c r="I116">
        <v>85</v>
      </c>
      <c r="J116">
        <v>0</v>
      </c>
    </row>
    <row r="117" spans="1:10" x14ac:dyDescent="0.3">
      <c r="A117">
        <v>116</v>
      </c>
      <c r="B117" t="s">
        <v>10</v>
      </c>
      <c r="C117" s="1">
        <v>22806</v>
      </c>
      <c r="D117">
        <v>15</v>
      </c>
      <c r="E117">
        <v>1</v>
      </c>
      <c r="F117">
        <v>30300</v>
      </c>
      <c r="G117">
        <v>16500</v>
      </c>
      <c r="H117">
        <v>90</v>
      </c>
      <c r="I117">
        <v>16</v>
      </c>
      <c r="J117">
        <v>0</v>
      </c>
    </row>
    <row r="118" spans="1:10" x14ac:dyDescent="0.3">
      <c r="A118">
        <v>117</v>
      </c>
      <c r="B118" t="s">
        <v>11</v>
      </c>
      <c r="C118" s="1">
        <v>11702</v>
      </c>
      <c r="D118">
        <v>12</v>
      </c>
      <c r="E118">
        <v>1</v>
      </c>
      <c r="F118">
        <v>31500</v>
      </c>
      <c r="G118">
        <v>18750</v>
      </c>
      <c r="H118">
        <v>90</v>
      </c>
      <c r="I118">
        <v>205</v>
      </c>
      <c r="J118">
        <v>0</v>
      </c>
    </row>
    <row r="119" spans="1:10" x14ac:dyDescent="0.3">
      <c r="A119">
        <v>118</v>
      </c>
      <c r="B119" t="s">
        <v>11</v>
      </c>
      <c r="C119" s="1">
        <v>23440</v>
      </c>
      <c r="D119">
        <v>12</v>
      </c>
      <c r="E119">
        <v>1</v>
      </c>
      <c r="F119">
        <v>31650</v>
      </c>
      <c r="G119">
        <v>14250</v>
      </c>
      <c r="H119">
        <v>90</v>
      </c>
      <c r="I119">
        <v>48</v>
      </c>
      <c r="J119">
        <v>0</v>
      </c>
    </row>
    <row r="120" spans="1:10" x14ac:dyDescent="0.3">
      <c r="A120">
        <v>119</v>
      </c>
      <c r="B120" t="s">
        <v>11</v>
      </c>
      <c r="C120" s="1">
        <v>23215</v>
      </c>
      <c r="D120">
        <v>12</v>
      </c>
      <c r="E120">
        <v>1</v>
      </c>
      <c r="F120">
        <v>25200</v>
      </c>
      <c r="G120">
        <v>14100</v>
      </c>
      <c r="H120">
        <v>90</v>
      </c>
      <c r="I120">
        <v>55</v>
      </c>
      <c r="J120">
        <v>0</v>
      </c>
    </row>
    <row r="121" spans="1:10" x14ac:dyDescent="0.3">
      <c r="A121">
        <v>120</v>
      </c>
      <c r="B121" t="s">
        <v>11</v>
      </c>
      <c r="C121" s="1">
        <v>23693</v>
      </c>
      <c r="D121">
        <v>16</v>
      </c>
      <c r="E121">
        <v>3</v>
      </c>
      <c r="F121">
        <v>37800</v>
      </c>
      <c r="G121">
        <v>15750</v>
      </c>
      <c r="H121">
        <v>90</v>
      </c>
      <c r="I121">
        <v>7</v>
      </c>
      <c r="J121">
        <v>0</v>
      </c>
    </row>
    <row r="122" spans="1:10" x14ac:dyDescent="0.3">
      <c r="A122">
        <v>121</v>
      </c>
      <c r="B122" t="s">
        <v>11</v>
      </c>
      <c r="C122" s="1">
        <v>13368</v>
      </c>
      <c r="D122">
        <v>15</v>
      </c>
      <c r="E122">
        <v>1</v>
      </c>
      <c r="F122">
        <v>18750</v>
      </c>
      <c r="G122">
        <v>10500</v>
      </c>
      <c r="H122">
        <v>90</v>
      </c>
      <c r="I122">
        <v>54</v>
      </c>
      <c r="J122">
        <v>0</v>
      </c>
    </row>
    <row r="123" spans="1:10" x14ac:dyDescent="0.3">
      <c r="A123">
        <v>122</v>
      </c>
      <c r="B123" t="s">
        <v>11</v>
      </c>
      <c r="C123" s="1">
        <v>24011</v>
      </c>
      <c r="D123">
        <v>15</v>
      </c>
      <c r="E123">
        <v>1</v>
      </c>
      <c r="F123">
        <v>32550</v>
      </c>
      <c r="G123">
        <v>13500</v>
      </c>
      <c r="H123">
        <v>90</v>
      </c>
      <c r="I123">
        <v>22</v>
      </c>
      <c r="J123">
        <v>0</v>
      </c>
    </row>
    <row r="124" spans="1:10" x14ac:dyDescent="0.3">
      <c r="A124">
        <v>123</v>
      </c>
      <c r="B124" t="s">
        <v>11</v>
      </c>
      <c r="C124" s="1">
        <v>18012</v>
      </c>
      <c r="D124">
        <v>12</v>
      </c>
      <c r="E124">
        <v>1</v>
      </c>
      <c r="F124">
        <v>33300</v>
      </c>
      <c r="G124">
        <v>15000</v>
      </c>
      <c r="H124">
        <v>90</v>
      </c>
      <c r="I124">
        <v>3</v>
      </c>
      <c r="J124">
        <v>0</v>
      </c>
    </row>
    <row r="125" spans="1:10" x14ac:dyDescent="0.3">
      <c r="A125">
        <v>124</v>
      </c>
      <c r="B125" t="s">
        <v>11</v>
      </c>
      <c r="C125" s="1">
        <v>23160</v>
      </c>
      <c r="D125">
        <v>16</v>
      </c>
      <c r="E125">
        <v>1</v>
      </c>
      <c r="F125">
        <v>38550</v>
      </c>
      <c r="G125">
        <v>16500</v>
      </c>
      <c r="H125">
        <v>90</v>
      </c>
      <c r="I125">
        <v>0</v>
      </c>
      <c r="J125">
        <v>0</v>
      </c>
    </row>
    <row r="126" spans="1:10" x14ac:dyDescent="0.3">
      <c r="A126">
        <v>125</v>
      </c>
      <c r="B126" t="s">
        <v>10</v>
      </c>
      <c r="C126" s="1">
        <v>20673</v>
      </c>
      <c r="D126">
        <v>12</v>
      </c>
      <c r="E126">
        <v>1</v>
      </c>
      <c r="F126">
        <v>27450</v>
      </c>
      <c r="G126">
        <v>15000</v>
      </c>
      <c r="H126">
        <v>90</v>
      </c>
      <c r="I126">
        <v>173</v>
      </c>
      <c r="J126">
        <v>1</v>
      </c>
    </row>
    <row r="127" spans="1:10" x14ac:dyDescent="0.3">
      <c r="A127">
        <v>126</v>
      </c>
      <c r="B127" t="s">
        <v>10</v>
      </c>
      <c r="C127" s="1">
        <v>18649</v>
      </c>
      <c r="D127">
        <v>15</v>
      </c>
      <c r="E127">
        <v>2</v>
      </c>
      <c r="F127">
        <v>24300</v>
      </c>
      <c r="G127">
        <v>15000</v>
      </c>
      <c r="H127">
        <v>90</v>
      </c>
      <c r="I127">
        <v>191</v>
      </c>
      <c r="J127">
        <v>1</v>
      </c>
    </row>
    <row r="128" spans="1:10" x14ac:dyDescent="0.3">
      <c r="A128">
        <v>127</v>
      </c>
      <c r="B128" t="s">
        <v>10</v>
      </c>
      <c r="C128" s="1">
        <v>18507</v>
      </c>
      <c r="D128">
        <v>12</v>
      </c>
      <c r="E128">
        <v>2</v>
      </c>
      <c r="F128">
        <v>30750</v>
      </c>
      <c r="G128">
        <v>15000</v>
      </c>
      <c r="H128">
        <v>90</v>
      </c>
      <c r="I128">
        <v>209</v>
      </c>
      <c r="J128">
        <v>1</v>
      </c>
    </row>
    <row r="129" spans="1:10" x14ac:dyDescent="0.3">
      <c r="A129">
        <v>128</v>
      </c>
      <c r="B129" t="s">
        <v>11</v>
      </c>
      <c r="C129" s="1">
        <v>17008</v>
      </c>
      <c r="D129">
        <v>12</v>
      </c>
      <c r="E129">
        <v>1</v>
      </c>
      <c r="F129">
        <v>19650</v>
      </c>
      <c r="G129">
        <v>9750</v>
      </c>
      <c r="H129">
        <v>90</v>
      </c>
      <c r="I129">
        <v>229</v>
      </c>
      <c r="J129">
        <v>1</v>
      </c>
    </row>
    <row r="130" spans="1:10" x14ac:dyDescent="0.3">
      <c r="A130">
        <v>129</v>
      </c>
      <c r="B130" t="s">
        <v>10</v>
      </c>
      <c r="C130" s="1">
        <v>21749</v>
      </c>
      <c r="D130">
        <v>17</v>
      </c>
      <c r="E130">
        <v>3</v>
      </c>
      <c r="F130">
        <v>68750</v>
      </c>
      <c r="G130">
        <v>27510</v>
      </c>
      <c r="H130">
        <v>89</v>
      </c>
      <c r="I130">
        <v>38</v>
      </c>
      <c r="J130">
        <v>0</v>
      </c>
    </row>
    <row r="131" spans="1:10" x14ac:dyDescent="0.3">
      <c r="A131">
        <v>130</v>
      </c>
      <c r="B131" t="s">
        <v>10</v>
      </c>
      <c r="C131" s="1">
        <v>21434</v>
      </c>
      <c r="D131">
        <v>20</v>
      </c>
      <c r="E131">
        <v>3</v>
      </c>
      <c r="F131">
        <v>59375</v>
      </c>
      <c r="G131">
        <v>30000</v>
      </c>
      <c r="H131">
        <v>89</v>
      </c>
      <c r="I131">
        <v>6</v>
      </c>
      <c r="J131">
        <v>0</v>
      </c>
    </row>
    <row r="132" spans="1:10" x14ac:dyDescent="0.3">
      <c r="A132">
        <v>131</v>
      </c>
      <c r="B132" t="s">
        <v>10</v>
      </c>
      <c r="C132" s="1">
        <v>22685</v>
      </c>
      <c r="D132">
        <v>15</v>
      </c>
      <c r="E132">
        <v>1</v>
      </c>
      <c r="F132">
        <v>31500</v>
      </c>
      <c r="G132">
        <v>15750</v>
      </c>
      <c r="H132">
        <v>89</v>
      </c>
      <c r="I132">
        <v>22</v>
      </c>
      <c r="J132">
        <v>0</v>
      </c>
    </row>
    <row r="133" spans="1:10" x14ac:dyDescent="0.3">
      <c r="A133">
        <v>132</v>
      </c>
      <c r="B133" t="s">
        <v>10</v>
      </c>
      <c r="C133" s="1">
        <v>19496</v>
      </c>
      <c r="D133">
        <v>12</v>
      </c>
      <c r="E133">
        <v>1</v>
      </c>
      <c r="F133">
        <v>27300</v>
      </c>
      <c r="G133">
        <v>17250</v>
      </c>
      <c r="H133">
        <v>89</v>
      </c>
      <c r="I133">
        <v>175</v>
      </c>
      <c r="J133">
        <v>0</v>
      </c>
    </row>
    <row r="134" spans="1:10" x14ac:dyDescent="0.3">
      <c r="A134">
        <v>133</v>
      </c>
      <c r="B134" t="s">
        <v>10</v>
      </c>
      <c r="C134" s="1">
        <v>21805</v>
      </c>
      <c r="D134">
        <v>15</v>
      </c>
      <c r="E134">
        <v>1</v>
      </c>
      <c r="F134">
        <v>27000</v>
      </c>
      <c r="G134">
        <v>15750</v>
      </c>
      <c r="H134">
        <v>89</v>
      </c>
      <c r="I134">
        <v>87</v>
      </c>
      <c r="J134">
        <v>0</v>
      </c>
    </row>
    <row r="135" spans="1:10" x14ac:dyDescent="0.3">
      <c r="A135">
        <v>134</v>
      </c>
      <c r="B135" t="s">
        <v>11</v>
      </c>
      <c r="C135" s="1">
        <v>15290</v>
      </c>
      <c r="D135">
        <v>16</v>
      </c>
      <c r="E135">
        <v>3</v>
      </c>
      <c r="F135">
        <v>41550</v>
      </c>
      <c r="G135">
        <v>24990</v>
      </c>
      <c r="H135">
        <v>89</v>
      </c>
      <c r="I135">
        <v>285</v>
      </c>
      <c r="J135">
        <v>0</v>
      </c>
    </row>
    <row r="136" spans="1:10" x14ac:dyDescent="0.3">
      <c r="A136">
        <v>135</v>
      </c>
      <c r="B136" t="s">
        <v>11</v>
      </c>
      <c r="C136" s="1">
        <v>24980</v>
      </c>
      <c r="D136">
        <v>12</v>
      </c>
      <c r="E136">
        <v>1</v>
      </c>
      <c r="F136">
        <v>26250</v>
      </c>
      <c r="G136">
        <v>10950</v>
      </c>
      <c r="H136">
        <v>89</v>
      </c>
      <c r="I136">
        <v>0</v>
      </c>
      <c r="J136">
        <v>0</v>
      </c>
    </row>
    <row r="137" spans="1:10" x14ac:dyDescent="0.3">
      <c r="A137">
        <v>136</v>
      </c>
      <c r="B137" t="s">
        <v>10</v>
      </c>
      <c r="C137" s="1">
        <v>14482</v>
      </c>
      <c r="D137">
        <v>12</v>
      </c>
      <c r="E137">
        <v>1</v>
      </c>
      <c r="F137">
        <v>22200</v>
      </c>
      <c r="G137">
        <v>15000</v>
      </c>
      <c r="H137">
        <v>88</v>
      </c>
      <c r="I137">
        <v>324</v>
      </c>
      <c r="J137">
        <v>0</v>
      </c>
    </row>
    <row r="138" spans="1:10" x14ac:dyDescent="0.3">
      <c r="A138">
        <v>137</v>
      </c>
      <c r="B138" t="s">
        <v>10</v>
      </c>
      <c r="C138" s="1">
        <v>13708</v>
      </c>
      <c r="D138">
        <v>21</v>
      </c>
      <c r="E138">
        <v>3</v>
      </c>
      <c r="F138">
        <v>65000</v>
      </c>
      <c r="G138">
        <v>37500</v>
      </c>
      <c r="H138">
        <v>88</v>
      </c>
      <c r="I138">
        <v>264</v>
      </c>
      <c r="J138">
        <v>0</v>
      </c>
    </row>
    <row r="139" spans="1:10" x14ac:dyDescent="0.3">
      <c r="A139">
        <v>138</v>
      </c>
      <c r="B139" t="s">
        <v>10</v>
      </c>
      <c r="C139" s="1">
        <v>17176</v>
      </c>
      <c r="D139">
        <v>12</v>
      </c>
      <c r="E139">
        <v>1</v>
      </c>
      <c r="F139">
        <v>30900</v>
      </c>
      <c r="G139">
        <v>15000</v>
      </c>
      <c r="H139">
        <v>88</v>
      </c>
      <c r="I139">
        <v>252</v>
      </c>
      <c r="J139">
        <v>0</v>
      </c>
    </row>
    <row r="140" spans="1:10" x14ac:dyDescent="0.3">
      <c r="A140">
        <v>139</v>
      </c>
      <c r="B140" t="s">
        <v>11</v>
      </c>
      <c r="C140" s="1">
        <v>11492</v>
      </c>
      <c r="D140">
        <v>8</v>
      </c>
      <c r="E140">
        <v>1</v>
      </c>
      <c r="F140">
        <v>20100</v>
      </c>
      <c r="G140">
        <v>13200</v>
      </c>
      <c r="H140">
        <v>88</v>
      </c>
      <c r="I140">
        <v>90</v>
      </c>
      <c r="J140">
        <v>0</v>
      </c>
    </row>
    <row r="141" spans="1:10" x14ac:dyDescent="0.3">
      <c r="A141">
        <v>140</v>
      </c>
      <c r="B141" t="s">
        <v>11</v>
      </c>
      <c r="C141" s="1">
        <v>23837</v>
      </c>
      <c r="D141">
        <v>12</v>
      </c>
      <c r="E141">
        <v>1</v>
      </c>
      <c r="F141">
        <v>22350</v>
      </c>
      <c r="G141">
        <v>13500</v>
      </c>
      <c r="H141">
        <v>88</v>
      </c>
      <c r="I141">
        <v>26</v>
      </c>
      <c r="J141">
        <v>0</v>
      </c>
    </row>
    <row r="142" spans="1:10" x14ac:dyDescent="0.3">
      <c r="A142">
        <v>141</v>
      </c>
      <c r="B142" t="s">
        <v>11</v>
      </c>
      <c r="C142" s="1">
        <v>24272</v>
      </c>
      <c r="D142">
        <v>15</v>
      </c>
      <c r="E142">
        <v>1</v>
      </c>
      <c r="F142">
        <v>35550</v>
      </c>
      <c r="G142">
        <v>13350</v>
      </c>
      <c r="H142">
        <v>88</v>
      </c>
      <c r="I142">
        <v>32</v>
      </c>
      <c r="J142">
        <v>0</v>
      </c>
    </row>
    <row r="143" spans="1:10" x14ac:dyDescent="0.3">
      <c r="A143">
        <v>142</v>
      </c>
      <c r="B143" t="s">
        <v>11</v>
      </c>
      <c r="C143" s="1">
        <v>24424</v>
      </c>
      <c r="D143">
        <v>12</v>
      </c>
      <c r="E143">
        <v>1</v>
      </c>
      <c r="F143">
        <v>28500</v>
      </c>
      <c r="G143">
        <v>13950</v>
      </c>
      <c r="H143">
        <v>88</v>
      </c>
      <c r="I143">
        <v>34</v>
      </c>
      <c r="J143">
        <v>0</v>
      </c>
    </row>
    <row r="144" spans="1:10" x14ac:dyDescent="0.3">
      <c r="A144">
        <v>143</v>
      </c>
      <c r="B144" t="s">
        <v>11</v>
      </c>
      <c r="C144" s="1">
        <v>14481</v>
      </c>
      <c r="D144">
        <v>12</v>
      </c>
      <c r="E144">
        <v>1</v>
      </c>
      <c r="F144">
        <v>24450</v>
      </c>
      <c r="G144">
        <v>13200</v>
      </c>
      <c r="H144">
        <v>88</v>
      </c>
      <c r="I144">
        <v>107</v>
      </c>
      <c r="J144">
        <v>0</v>
      </c>
    </row>
    <row r="145" spans="1:10" x14ac:dyDescent="0.3">
      <c r="A145">
        <v>144</v>
      </c>
      <c r="B145" t="s">
        <v>11</v>
      </c>
      <c r="C145" s="1">
        <v>11563</v>
      </c>
      <c r="D145">
        <v>8</v>
      </c>
      <c r="E145">
        <v>1</v>
      </c>
      <c r="F145">
        <v>16650</v>
      </c>
      <c r="G145">
        <v>9750</v>
      </c>
      <c r="H145">
        <v>88</v>
      </c>
      <c r="I145">
        <v>412</v>
      </c>
      <c r="J145">
        <v>0</v>
      </c>
    </row>
    <row r="146" spans="1:10" x14ac:dyDescent="0.3">
      <c r="A146">
        <v>145</v>
      </c>
      <c r="B146" t="s">
        <v>10</v>
      </c>
      <c r="C146" s="1">
        <v>23391</v>
      </c>
      <c r="D146">
        <v>12</v>
      </c>
      <c r="E146">
        <v>1</v>
      </c>
      <c r="F146">
        <v>26700</v>
      </c>
      <c r="G146">
        <v>13500</v>
      </c>
      <c r="H146">
        <v>88</v>
      </c>
      <c r="I146">
        <v>38</v>
      </c>
      <c r="J146">
        <v>1</v>
      </c>
    </row>
    <row r="147" spans="1:10" x14ac:dyDescent="0.3">
      <c r="A147">
        <v>146</v>
      </c>
      <c r="B147" t="s">
        <v>10</v>
      </c>
      <c r="C147" s="1">
        <v>18630</v>
      </c>
      <c r="D147">
        <v>18</v>
      </c>
      <c r="E147">
        <v>1</v>
      </c>
      <c r="F147">
        <v>43950</v>
      </c>
      <c r="G147">
        <v>23250</v>
      </c>
      <c r="H147">
        <v>88</v>
      </c>
      <c r="I147">
        <v>182</v>
      </c>
      <c r="J147">
        <v>1</v>
      </c>
    </row>
    <row r="148" spans="1:10" x14ac:dyDescent="0.3">
      <c r="A148">
        <v>147</v>
      </c>
      <c r="B148" t="s">
        <v>10</v>
      </c>
      <c r="C148" s="1">
        <v>13404</v>
      </c>
      <c r="D148">
        <v>15</v>
      </c>
      <c r="E148">
        <v>1</v>
      </c>
      <c r="F148">
        <v>23700</v>
      </c>
      <c r="G148">
        <v>13500</v>
      </c>
      <c r="H148">
        <v>88</v>
      </c>
      <c r="I148">
        <v>359</v>
      </c>
      <c r="J148">
        <v>1</v>
      </c>
    </row>
    <row r="149" spans="1:10" x14ac:dyDescent="0.3">
      <c r="A149">
        <v>148</v>
      </c>
      <c r="B149" t="s">
        <v>11</v>
      </c>
      <c r="C149" s="1">
        <v>21828</v>
      </c>
      <c r="D149">
        <v>15</v>
      </c>
      <c r="E149">
        <v>1</v>
      </c>
      <c r="F149">
        <v>26550</v>
      </c>
      <c r="G149">
        <v>14250</v>
      </c>
      <c r="H149">
        <v>88</v>
      </c>
      <c r="I149">
        <v>61</v>
      </c>
      <c r="J149">
        <v>1</v>
      </c>
    </row>
    <row r="150" spans="1:10" x14ac:dyDescent="0.3">
      <c r="A150">
        <v>149</v>
      </c>
      <c r="B150" t="s">
        <v>10</v>
      </c>
      <c r="C150" s="1">
        <v>22825</v>
      </c>
      <c r="D150">
        <v>12</v>
      </c>
      <c r="E150">
        <v>1</v>
      </c>
      <c r="F150">
        <v>27600</v>
      </c>
      <c r="G150">
        <v>15000</v>
      </c>
      <c r="H150">
        <v>87</v>
      </c>
      <c r="I150">
        <v>75</v>
      </c>
      <c r="J150">
        <v>0</v>
      </c>
    </row>
    <row r="151" spans="1:10" x14ac:dyDescent="0.3">
      <c r="A151">
        <v>150</v>
      </c>
      <c r="B151" t="s">
        <v>10</v>
      </c>
      <c r="C151" s="1">
        <v>19788</v>
      </c>
      <c r="D151">
        <v>12</v>
      </c>
      <c r="E151">
        <v>1</v>
      </c>
      <c r="F151">
        <v>25800</v>
      </c>
      <c r="G151">
        <v>15000</v>
      </c>
      <c r="H151">
        <v>87</v>
      </c>
      <c r="I151">
        <v>143</v>
      </c>
      <c r="J151">
        <v>0</v>
      </c>
    </row>
    <row r="152" spans="1:10" x14ac:dyDescent="0.3">
      <c r="A152">
        <v>151</v>
      </c>
      <c r="B152" t="s">
        <v>10</v>
      </c>
      <c r="C152" s="1">
        <v>19952</v>
      </c>
      <c r="D152">
        <v>16</v>
      </c>
      <c r="E152">
        <v>3</v>
      </c>
      <c r="F152">
        <v>42300</v>
      </c>
      <c r="G152">
        <v>26250</v>
      </c>
      <c r="H152">
        <v>87</v>
      </c>
      <c r="I152">
        <v>126</v>
      </c>
      <c r="J152">
        <v>0</v>
      </c>
    </row>
    <row r="153" spans="1:10" x14ac:dyDescent="0.3">
      <c r="A153">
        <v>152</v>
      </c>
      <c r="B153" t="s">
        <v>10</v>
      </c>
      <c r="C153" s="1">
        <v>47241</v>
      </c>
      <c r="D153">
        <v>8</v>
      </c>
      <c r="E153">
        <v>2</v>
      </c>
      <c r="F153">
        <v>30750</v>
      </c>
      <c r="G153">
        <v>15000</v>
      </c>
      <c r="H153">
        <v>87</v>
      </c>
      <c r="I153">
        <v>451</v>
      </c>
      <c r="J153">
        <v>0</v>
      </c>
    </row>
    <row r="154" spans="1:10" x14ac:dyDescent="0.3">
      <c r="A154">
        <v>153</v>
      </c>
      <c r="B154" t="s">
        <v>11</v>
      </c>
      <c r="C154" s="1">
        <v>24605</v>
      </c>
      <c r="D154">
        <v>12</v>
      </c>
      <c r="E154">
        <v>1</v>
      </c>
      <c r="F154">
        <v>26700</v>
      </c>
      <c r="G154">
        <v>12900</v>
      </c>
      <c r="H154">
        <v>87</v>
      </c>
      <c r="I154">
        <v>18</v>
      </c>
      <c r="J154">
        <v>0</v>
      </c>
    </row>
    <row r="155" spans="1:10" x14ac:dyDescent="0.3">
      <c r="A155">
        <v>154</v>
      </c>
      <c r="B155" t="s">
        <v>11</v>
      </c>
      <c r="C155" s="1">
        <v>14769</v>
      </c>
      <c r="D155">
        <v>12</v>
      </c>
      <c r="E155">
        <v>1</v>
      </c>
      <c r="F155">
        <v>20850</v>
      </c>
      <c r="G155">
        <v>12000</v>
      </c>
      <c r="H155">
        <v>87</v>
      </c>
      <c r="I155">
        <v>163</v>
      </c>
      <c r="J155">
        <v>0</v>
      </c>
    </row>
    <row r="156" spans="1:10" x14ac:dyDescent="0.3">
      <c r="A156">
        <v>155</v>
      </c>
      <c r="B156" t="s">
        <v>10</v>
      </c>
      <c r="C156" s="1">
        <v>23076</v>
      </c>
      <c r="D156">
        <v>15</v>
      </c>
      <c r="E156">
        <v>1</v>
      </c>
      <c r="F156">
        <v>35250</v>
      </c>
      <c r="G156">
        <v>15000</v>
      </c>
      <c r="H156">
        <v>87</v>
      </c>
      <c r="I156">
        <v>54</v>
      </c>
      <c r="J156">
        <v>1</v>
      </c>
    </row>
    <row r="157" spans="1:10" x14ac:dyDescent="0.3">
      <c r="A157">
        <v>156</v>
      </c>
      <c r="B157" t="s">
        <v>10</v>
      </c>
      <c r="C157" s="1">
        <v>23023</v>
      </c>
      <c r="D157">
        <v>15</v>
      </c>
      <c r="E157">
        <v>1</v>
      </c>
      <c r="F157">
        <v>26700</v>
      </c>
      <c r="G157">
        <v>15000</v>
      </c>
      <c r="H157">
        <v>87</v>
      </c>
      <c r="I157">
        <v>56</v>
      </c>
      <c r="J157">
        <v>1</v>
      </c>
    </row>
    <row r="158" spans="1:10" x14ac:dyDescent="0.3">
      <c r="A158">
        <v>157</v>
      </c>
      <c r="B158" t="s">
        <v>11</v>
      </c>
      <c r="C158" s="1">
        <v>24655</v>
      </c>
      <c r="D158">
        <v>12</v>
      </c>
      <c r="E158">
        <v>1</v>
      </c>
      <c r="F158">
        <v>26550</v>
      </c>
      <c r="G158">
        <v>13050</v>
      </c>
      <c r="H158">
        <v>87</v>
      </c>
      <c r="I158">
        <v>11</v>
      </c>
      <c r="J158">
        <v>1</v>
      </c>
    </row>
    <row r="159" spans="1:10" x14ac:dyDescent="0.3">
      <c r="A159">
        <v>158</v>
      </c>
      <c r="B159" t="s">
        <v>11</v>
      </c>
      <c r="C159" s="1">
        <v>23640</v>
      </c>
      <c r="D159">
        <v>12</v>
      </c>
      <c r="E159">
        <v>1</v>
      </c>
      <c r="F159">
        <v>27750</v>
      </c>
      <c r="G159">
        <v>12000</v>
      </c>
      <c r="H159">
        <v>87</v>
      </c>
      <c r="I159">
        <v>11</v>
      </c>
      <c r="J159">
        <v>1</v>
      </c>
    </row>
    <row r="160" spans="1:10" x14ac:dyDescent="0.3">
      <c r="A160">
        <v>159</v>
      </c>
      <c r="B160" t="s">
        <v>11</v>
      </c>
      <c r="C160" s="1">
        <v>18641</v>
      </c>
      <c r="D160">
        <v>16</v>
      </c>
      <c r="E160">
        <v>1</v>
      </c>
      <c r="F160">
        <v>25050</v>
      </c>
      <c r="G160">
        <v>12750</v>
      </c>
      <c r="H160">
        <v>87</v>
      </c>
      <c r="I160">
        <v>123</v>
      </c>
      <c r="J160">
        <v>1</v>
      </c>
    </row>
    <row r="161" spans="1:10" x14ac:dyDescent="0.3">
      <c r="A161">
        <v>160</v>
      </c>
      <c r="B161" t="s">
        <v>10</v>
      </c>
      <c r="C161" s="1">
        <v>18867</v>
      </c>
      <c r="D161">
        <v>16</v>
      </c>
      <c r="E161">
        <v>3</v>
      </c>
      <c r="F161">
        <v>66000</v>
      </c>
      <c r="G161">
        <v>47490</v>
      </c>
      <c r="H161">
        <v>86</v>
      </c>
      <c r="I161">
        <v>150</v>
      </c>
      <c r="J161">
        <v>0</v>
      </c>
    </row>
    <row r="162" spans="1:10" x14ac:dyDescent="0.3">
      <c r="A162">
        <v>161</v>
      </c>
      <c r="B162" t="s">
        <v>10</v>
      </c>
      <c r="C162" s="1">
        <v>23053</v>
      </c>
      <c r="D162">
        <v>16</v>
      </c>
      <c r="E162">
        <v>1</v>
      </c>
      <c r="F162">
        <v>52650</v>
      </c>
      <c r="G162">
        <v>19500</v>
      </c>
      <c r="H162">
        <v>86</v>
      </c>
      <c r="I162">
        <v>20</v>
      </c>
      <c r="J162">
        <v>0</v>
      </c>
    </row>
    <row r="163" spans="1:10" x14ac:dyDescent="0.3">
      <c r="A163">
        <v>162</v>
      </c>
      <c r="B163" t="s">
        <v>10</v>
      </c>
      <c r="C163" s="1">
        <v>22426</v>
      </c>
      <c r="D163">
        <v>16</v>
      </c>
      <c r="E163">
        <v>3</v>
      </c>
      <c r="F163">
        <v>45625</v>
      </c>
      <c r="G163">
        <v>23250</v>
      </c>
      <c r="H163">
        <v>86</v>
      </c>
      <c r="I163">
        <v>60</v>
      </c>
      <c r="J163">
        <v>0</v>
      </c>
    </row>
    <row r="164" spans="1:10" x14ac:dyDescent="0.3">
      <c r="A164">
        <v>163</v>
      </c>
      <c r="B164" t="s">
        <v>10</v>
      </c>
      <c r="C164" s="1">
        <v>24056</v>
      </c>
      <c r="D164">
        <v>15</v>
      </c>
      <c r="E164">
        <v>1</v>
      </c>
      <c r="F164">
        <v>30900</v>
      </c>
      <c r="G164">
        <v>15000</v>
      </c>
      <c r="H164">
        <v>86</v>
      </c>
      <c r="I164">
        <v>25</v>
      </c>
      <c r="J164">
        <v>0</v>
      </c>
    </row>
    <row r="165" spans="1:10" x14ac:dyDescent="0.3">
      <c r="A165">
        <v>164</v>
      </c>
      <c r="B165" t="s">
        <v>11</v>
      </c>
      <c r="C165" s="1">
        <v>23967</v>
      </c>
      <c r="D165">
        <v>15</v>
      </c>
      <c r="E165">
        <v>1</v>
      </c>
      <c r="F165">
        <v>29400</v>
      </c>
      <c r="G165">
        <v>16500</v>
      </c>
      <c r="H165">
        <v>86</v>
      </c>
      <c r="I165">
        <v>24</v>
      </c>
      <c r="J165">
        <v>0</v>
      </c>
    </row>
    <row r="166" spans="1:10" x14ac:dyDescent="0.3">
      <c r="A166">
        <v>165</v>
      </c>
      <c r="B166" t="s">
        <v>11</v>
      </c>
      <c r="C166" s="1">
        <v>24226</v>
      </c>
      <c r="D166">
        <v>15</v>
      </c>
      <c r="E166">
        <v>1</v>
      </c>
      <c r="F166">
        <v>33300</v>
      </c>
      <c r="G166">
        <v>13500</v>
      </c>
      <c r="H166">
        <v>86</v>
      </c>
      <c r="I166">
        <v>24</v>
      </c>
      <c r="J166">
        <v>0</v>
      </c>
    </row>
    <row r="167" spans="1:10" x14ac:dyDescent="0.3">
      <c r="A167">
        <v>166</v>
      </c>
      <c r="B167" t="s">
        <v>11</v>
      </c>
      <c r="C167" s="1">
        <v>15534</v>
      </c>
      <c r="D167">
        <v>12</v>
      </c>
      <c r="E167">
        <v>1</v>
      </c>
      <c r="F167">
        <v>21900</v>
      </c>
      <c r="G167">
        <v>9750</v>
      </c>
      <c r="H167">
        <v>86</v>
      </c>
      <c r="I167">
        <v>156</v>
      </c>
      <c r="J167">
        <v>0</v>
      </c>
    </row>
    <row r="168" spans="1:10" x14ac:dyDescent="0.3">
      <c r="A168">
        <v>167</v>
      </c>
      <c r="B168" t="s">
        <v>11</v>
      </c>
      <c r="C168" s="1">
        <v>11927</v>
      </c>
      <c r="D168">
        <v>12</v>
      </c>
      <c r="E168">
        <v>1</v>
      </c>
      <c r="F168">
        <v>18150</v>
      </c>
      <c r="G168">
        <v>9750</v>
      </c>
      <c r="H168">
        <v>86</v>
      </c>
      <c r="I168">
        <v>72</v>
      </c>
      <c r="J168">
        <v>0</v>
      </c>
    </row>
    <row r="169" spans="1:10" x14ac:dyDescent="0.3">
      <c r="A169">
        <v>168</v>
      </c>
      <c r="B169" t="s">
        <v>11</v>
      </c>
      <c r="C169" s="1">
        <v>22759</v>
      </c>
      <c r="D169">
        <v>16</v>
      </c>
      <c r="E169">
        <v>3</v>
      </c>
      <c r="F169">
        <v>46875</v>
      </c>
      <c r="G169">
        <v>17250</v>
      </c>
      <c r="H169">
        <v>86</v>
      </c>
      <c r="I169">
        <v>19</v>
      </c>
      <c r="J169">
        <v>0</v>
      </c>
    </row>
    <row r="170" spans="1:10" x14ac:dyDescent="0.3">
      <c r="A170">
        <v>169</v>
      </c>
      <c r="B170" t="s">
        <v>10</v>
      </c>
      <c r="C170" s="1">
        <v>23885</v>
      </c>
      <c r="D170">
        <v>12</v>
      </c>
      <c r="E170">
        <v>1</v>
      </c>
      <c r="F170">
        <v>25500</v>
      </c>
      <c r="G170">
        <v>14400</v>
      </c>
      <c r="H170">
        <v>86</v>
      </c>
      <c r="I170">
        <v>37</v>
      </c>
      <c r="J170">
        <v>1</v>
      </c>
    </row>
    <row r="171" spans="1:10" x14ac:dyDescent="0.3">
      <c r="A171">
        <v>170</v>
      </c>
      <c r="B171" t="s">
        <v>10</v>
      </c>
      <c r="C171" s="1">
        <v>23541</v>
      </c>
      <c r="D171">
        <v>12</v>
      </c>
      <c r="E171">
        <v>1</v>
      </c>
      <c r="F171">
        <v>26550</v>
      </c>
      <c r="G171">
        <v>15000</v>
      </c>
      <c r="H171">
        <v>86</v>
      </c>
      <c r="I171">
        <v>38</v>
      </c>
      <c r="J171">
        <v>1</v>
      </c>
    </row>
    <row r="172" spans="1:10" x14ac:dyDescent="0.3">
      <c r="A172">
        <v>171</v>
      </c>
      <c r="B172" t="s">
        <v>10</v>
      </c>
      <c r="C172" s="1">
        <v>10979</v>
      </c>
      <c r="D172">
        <v>12</v>
      </c>
      <c r="E172">
        <v>1</v>
      </c>
      <c r="F172">
        <v>26700</v>
      </c>
      <c r="G172">
        <v>13500</v>
      </c>
      <c r="H172">
        <v>86</v>
      </c>
      <c r="I172">
        <v>367</v>
      </c>
      <c r="J172">
        <v>1</v>
      </c>
    </row>
    <row r="173" spans="1:10" x14ac:dyDescent="0.3">
      <c r="A173">
        <v>172</v>
      </c>
      <c r="B173" t="s">
        <v>11</v>
      </c>
      <c r="C173" s="1">
        <v>19523</v>
      </c>
      <c r="D173">
        <v>15</v>
      </c>
      <c r="E173">
        <v>1</v>
      </c>
      <c r="F173">
        <v>29850</v>
      </c>
      <c r="G173">
        <v>15000</v>
      </c>
      <c r="H173">
        <v>86</v>
      </c>
      <c r="I173">
        <v>79</v>
      </c>
      <c r="J173">
        <v>1</v>
      </c>
    </row>
    <row r="174" spans="1:10" x14ac:dyDescent="0.3">
      <c r="A174">
        <v>173</v>
      </c>
      <c r="B174" t="s">
        <v>10</v>
      </c>
      <c r="C174" s="1">
        <v>18278</v>
      </c>
      <c r="D174">
        <v>20</v>
      </c>
      <c r="E174">
        <v>3</v>
      </c>
      <c r="F174">
        <v>69250</v>
      </c>
      <c r="G174">
        <v>42480</v>
      </c>
      <c r="H174">
        <v>85</v>
      </c>
      <c r="I174">
        <v>134</v>
      </c>
      <c r="J174">
        <v>0</v>
      </c>
    </row>
    <row r="175" spans="1:10" x14ac:dyDescent="0.3">
      <c r="A175">
        <v>174</v>
      </c>
      <c r="B175" t="s">
        <v>10</v>
      </c>
      <c r="C175" s="1">
        <v>12791</v>
      </c>
      <c r="D175">
        <v>8</v>
      </c>
      <c r="E175">
        <v>2</v>
      </c>
      <c r="F175">
        <v>31950</v>
      </c>
      <c r="G175">
        <v>15000</v>
      </c>
      <c r="H175">
        <v>85</v>
      </c>
      <c r="I175">
        <v>438</v>
      </c>
      <c r="J175">
        <v>0</v>
      </c>
    </row>
    <row r="176" spans="1:10" x14ac:dyDescent="0.3">
      <c r="A176">
        <v>175</v>
      </c>
      <c r="B176" t="s">
        <v>10</v>
      </c>
      <c r="C176" s="1">
        <v>13888</v>
      </c>
      <c r="D176">
        <v>8</v>
      </c>
      <c r="E176">
        <v>1</v>
      </c>
      <c r="F176">
        <v>26250</v>
      </c>
      <c r="G176">
        <v>15600</v>
      </c>
      <c r="H176">
        <v>85</v>
      </c>
      <c r="I176">
        <v>171</v>
      </c>
      <c r="J176">
        <v>0</v>
      </c>
    </row>
    <row r="177" spans="1:10" x14ac:dyDescent="0.3">
      <c r="A177">
        <v>176</v>
      </c>
      <c r="B177" t="s">
        <v>11</v>
      </c>
      <c r="C177" s="1">
        <v>22924</v>
      </c>
      <c r="D177">
        <v>16</v>
      </c>
      <c r="E177">
        <v>1</v>
      </c>
      <c r="F177">
        <v>35700</v>
      </c>
      <c r="G177">
        <v>17250</v>
      </c>
      <c r="H177">
        <v>85</v>
      </c>
      <c r="I177">
        <v>19</v>
      </c>
      <c r="J177">
        <v>0</v>
      </c>
    </row>
    <row r="178" spans="1:10" x14ac:dyDescent="0.3">
      <c r="A178">
        <v>177</v>
      </c>
      <c r="B178" t="s">
        <v>11</v>
      </c>
      <c r="C178" s="1">
        <v>22869</v>
      </c>
      <c r="D178">
        <v>12</v>
      </c>
      <c r="E178">
        <v>1</v>
      </c>
      <c r="F178">
        <v>28500</v>
      </c>
      <c r="G178">
        <v>16500</v>
      </c>
      <c r="H178">
        <v>85</v>
      </c>
      <c r="I178">
        <v>69</v>
      </c>
      <c r="J178">
        <v>0</v>
      </c>
    </row>
    <row r="179" spans="1:10" x14ac:dyDescent="0.3">
      <c r="A179">
        <v>178</v>
      </c>
      <c r="B179" t="s">
        <v>11</v>
      </c>
      <c r="C179" s="1">
        <v>13897</v>
      </c>
      <c r="D179">
        <v>12</v>
      </c>
      <c r="E179">
        <v>1</v>
      </c>
      <c r="F179">
        <v>17100</v>
      </c>
      <c r="G179">
        <v>10200</v>
      </c>
      <c r="H179">
        <v>85</v>
      </c>
      <c r="I179">
        <v>72</v>
      </c>
      <c r="J179">
        <v>0</v>
      </c>
    </row>
    <row r="180" spans="1:10" x14ac:dyDescent="0.3">
      <c r="A180">
        <v>179</v>
      </c>
      <c r="B180" t="s">
        <v>10</v>
      </c>
      <c r="C180" s="1">
        <v>23761</v>
      </c>
      <c r="D180">
        <v>12</v>
      </c>
      <c r="E180">
        <v>1</v>
      </c>
      <c r="F180">
        <v>25200</v>
      </c>
      <c r="G180">
        <v>13050</v>
      </c>
      <c r="H180">
        <v>85</v>
      </c>
      <c r="I180">
        <v>29</v>
      </c>
      <c r="J180">
        <v>1</v>
      </c>
    </row>
    <row r="181" spans="1:10" x14ac:dyDescent="0.3">
      <c r="A181">
        <v>180</v>
      </c>
      <c r="B181" t="s">
        <v>11</v>
      </c>
      <c r="C181" s="1">
        <v>21938</v>
      </c>
      <c r="D181">
        <v>12</v>
      </c>
      <c r="E181">
        <v>1</v>
      </c>
      <c r="F181">
        <v>24000</v>
      </c>
      <c r="G181">
        <v>12750</v>
      </c>
      <c r="H181">
        <v>85</v>
      </c>
      <c r="I181">
        <v>59</v>
      </c>
      <c r="J181">
        <v>1</v>
      </c>
    </row>
    <row r="182" spans="1:10" x14ac:dyDescent="0.3">
      <c r="A182">
        <v>181</v>
      </c>
      <c r="B182" t="s">
        <v>11</v>
      </c>
      <c r="C182" s="1">
        <v>14249</v>
      </c>
      <c r="D182">
        <v>12</v>
      </c>
      <c r="E182">
        <v>1</v>
      </c>
      <c r="F182">
        <v>27450</v>
      </c>
      <c r="G182">
        <v>10200</v>
      </c>
      <c r="H182">
        <v>85</v>
      </c>
      <c r="I182">
        <v>101</v>
      </c>
      <c r="J182">
        <v>1</v>
      </c>
    </row>
    <row r="183" spans="1:10" x14ac:dyDescent="0.3">
      <c r="A183">
        <v>182</v>
      </c>
      <c r="B183" t="s">
        <v>11</v>
      </c>
      <c r="C183" s="1">
        <v>15773</v>
      </c>
      <c r="D183">
        <v>12</v>
      </c>
      <c r="E183">
        <v>1</v>
      </c>
      <c r="F183">
        <v>18450</v>
      </c>
      <c r="G183">
        <v>10200</v>
      </c>
      <c r="H183">
        <v>85</v>
      </c>
      <c r="I183">
        <v>228</v>
      </c>
      <c r="J183">
        <v>1</v>
      </c>
    </row>
    <row r="184" spans="1:10" x14ac:dyDescent="0.3">
      <c r="A184">
        <v>183</v>
      </c>
      <c r="B184" t="s">
        <v>10</v>
      </c>
      <c r="C184" s="1">
        <v>21976</v>
      </c>
      <c r="D184">
        <v>15</v>
      </c>
      <c r="E184">
        <v>1</v>
      </c>
      <c r="F184">
        <v>39300</v>
      </c>
      <c r="G184">
        <v>15750</v>
      </c>
      <c r="H184">
        <v>84</v>
      </c>
      <c r="I184">
        <v>72</v>
      </c>
      <c r="J184">
        <v>0</v>
      </c>
    </row>
    <row r="185" spans="1:10" x14ac:dyDescent="0.3">
      <c r="A185">
        <v>184</v>
      </c>
      <c r="B185" t="s">
        <v>10</v>
      </c>
      <c r="C185" s="1">
        <v>23686</v>
      </c>
      <c r="D185">
        <v>15</v>
      </c>
      <c r="E185">
        <v>1</v>
      </c>
      <c r="F185">
        <v>38850</v>
      </c>
      <c r="G185">
        <v>15000</v>
      </c>
      <c r="H185">
        <v>84</v>
      </c>
      <c r="I185">
        <v>53</v>
      </c>
      <c r="J185">
        <v>0</v>
      </c>
    </row>
    <row r="186" spans="1:10" x14ac:dyDescent="0.3">
      <c r="A186">
        <v>185</v>
      </c>
      <c r="B186" t="s">
        <v>10</v>
      </c>
      <c r="C186" s="1">
        <v>11198</v>
      </c>
      <c r="D186">
        <v>8</v>
      </c>
      <c r="E186">
        <v>2</v>
      </c>
      <c r="F186">
        <v>30750</v>
      </c>
      <c r="G186">
        <v>15000</v>
      </c>
      <c r="H186">
        <v>84</v>
      </c>
      <c r="I186">
        <v>380</v>
      </c>
      <c r="J186">
        <v>0</v>
      </c>
    </row>
    <row r="187" spans="1:10" x14ac:dyDescent="0.3">
      <c r="A187">
        <v>186</v>
      </c>
      <c r="B187" t="s">
        <v>10</v>
      </c>
      <c r="C187" s="1">
        <v>23564</v>
      </c>
      <c r="D187">
        <v>15</v>
      </c>
      <c r="E187">
        <v>1</v>
      </c>
      <c r="F187">
        <v>37500</v>
      </c>
      <c r="G187">
        <v>20400</v>
      </c>
      <c r="H187">
        <v>84</v>
      </c>
      <c r="I187">
        <v>33</v>
      </c>
      <c r="J187">
        <v>0</v>
      </c>
    </row>
    <row r="188" spans="1:10" x14ac:dyDescent="0.3">
      <c r="A188">
        <v>187</v>
      </c>
      <c r="B188" t="s">
        <v>10</v>
      </c>
      <c r="C188" s="1">
        <v>23221</v>
      </c>
      <c r="D188">
        <v>16</v>
      </c>
      <c r="E188">
        <v>3</v>
      </c>
      <c r="F188">
        <v>58750</v>
      </c>
      <c r="G188">
        <v>21750</v>
      </c>
      <c r="H188">
        <v>84</v>
      </c>
      <c r="I188">
        <v>13</v>
      </c>
      <c r="J188">
        <v>0</v>
      </c>
    </row>
    <row r="189" spans="1:10" x14ac:dyDescent="0.3">
      <c r="A189">
        <v>188</v>
      </c>
      <c r="B189" t="s">
        <v>11</v>
      </c>
      <c r="C189" s="1">
        <v>12454</v>
      </c>
      <c r="D189">
        <v>12</v>
      </c>
      <c r="E189">
        <v>1</v>
      </c>
      <c r="F189">
        <v>34500</v>
      </c>
      <c r="G189">
        <v>18750</v>
      </c>
      <c r="H189">
        <v>84</v>
      </c>
      <c r="I189">
        <v>208</v>
      </c>
      <c r="J189">
        <v>0</v>
      </c>
    </row>
    <row r="190" spans="1:10" x14ac:dyDescent="0.3">
      <c r="A190">
        <v>189</v>
      </c>
      <c r="B190" t="s">
        <v>11</v>
      </c>
      <c r="C190" s="1">
        <v>18350</v>
      </c>
      <c r="D190">
        <v>12</v>
      </c>
      <c r="E190">
        <v>1</v>
      </c>
      <c r="F190">
        <v>36000</v>
      </c>
      <c r="G190">
        <v>19980</v>
      </c>
      <c r="H190">
        <v>84</v>
      </c>
      <c r="I190">
        <v>240</v>
      </c>
      <c r="J190">
        <v>0</v>
      </c>
    </row>
    <row r="191" spans="1:10" x14ac:dyDescent="0.3">
      <c r="A191">
        <v>190</v>
      </c>
      <c r="B191" t="s">
        <v>11</v>
      </c>
      <c r="C191" s="1">
        <v>12008</v>
      </c>
      <c r="D191">
        <v>8</v>
      </c>
      <c r="E191">
        <v>1</v>
      </c>
      <c r="F191">
        <v>29100</v>
      </c>
      <c r="G191">
        <v>16500</v>
      </c>
      <c r="H191">
        <v>84</v>
      </c>
      <c r="I191">
        <v>35</v>
      </c>
      <c r="J191">
        <v>0</v>
      </c>
    </row>
    <row r="192" spans="1:10" x14ac:dyDescent="0.3">
      <c r="A192">
        <v>191</v>
      </c>
      <c r="B192" t="s">
        <v>11</v>
      </c>
      <c r="C192" s="1">
        <v>11619</v>
      </c>
      <c r="D192">
        <v>12</v>
      </c>
      <c r="E192">
        <v>1</v>
      </c>
      <c r="F192">
        <v>16500</v>
      </c>
      <c r="G192">
        <v>10200</v>
      </c>
      <c r="H192">
        <v>84</v>
      </c>
      <c r="I192">
        <v>288</v>
      </c>
      <c r="J192">
        <v>0</v>
      </c>
    </row>
    <row r="193" spans="1:10" x14ac:dyDescent="0.3">
      <c r="A193">
        <v>192</v>
      </c>
      <c r="B193" t="s">
        <v>10</v>
      </c>
      <c r="C193" s="1">
        <v>18180</v>
      </c>
      <c r="D193">
        <v>12</v>
      </c>
      <c r="E193">
        <v>1</v>
      </c>
      <c r="F193">
        <v>19650</v>
      </c>
      <c r="G193">
        <v>12750</v>
      </c>
      <c r="H193">
        <v>84</v>
      </c>
      <c r="I193">
        <v>180</v>
      </c>
      <c r="J193">
        <v>1</v>
      </c>
    </row>
    <row r="194" spans="1:10" x14ac:dyDescent="0.3">
      <c r="A194">
        <v>193</v>
      </c>
      <c r="B194" t="s">
        <v>11</v>
      </c>
      <c r="C194" s="1">
        <v>24310</v>
      </c>
      <c r="D194">
        <v>12</v>
      </c>
      <c r="E194">
        <v>1</v>
      </c>
      <c r="F194">
        <v>24750</v>
      </c>
      <c r="G194">
        <v>12000</v>
      </c>
      <c r="H194">
        <v>84</v>
      </c>
      <c r="I194">
        <v>41</v>
      </c>
      <c r="J194">
        <v>1</v>
      </c>
    </row>
    <row r="195" spans="1:10" x14ac:dyDescent="0.3">
      <c r="A195">
        <v>194</v>
      </c>
      <c r="B195" t="s">
        <v>11</v>
      </c>
      <c r="C195" s="1">
        <v>13980</v>
      </c>
      <c r="D195">
        <v>15</v>
      </c>
      <c r="E195">
        <v>1</v>
      </c>
      <c r="F195">
        <v>27150</v>
      </c>
      <c r="G195">
        <v>15750</v>
      </c>
      <c r="H195">
        <v>84</v>
      </c>
      <c r="I195">
        <v>231</v>
      </c>
      <c r="J195">
        <v>1</v>
      </c>
    </row>
    <row r="196" spans="1:10" x14ac:dyDescent="0.3">
      <c r="A196">
        <v>195</v>
      </c>
      <c r="B196" t="s">
        <v>11</v>
      </c>
      <c r="C196" s="1">
        <v>20399</v>
      </c>
      <c r="D196">
        <v>12</v>
      </c>
      <c r="E196">
        <v>1</v>
      </c>
      <c r="F196">
        <v>26400</v>
      </c>
      <c r="G196">
        <v>12750</v>
      </c>
      <c r="H196">
        <v>84</v>
      </c>
      <c r="I196">
        <v>36</v>
      </c>
      <c r="J196">
        <v>1</v>
      </c>
    </row>
    <row r="197" spans="1:10" x14ac:dyDescent="0.3">
      <c r="A197">
        <v>196</v>
      </c>
      <c r="B197" t="s">
        <v>11</v>
      </c>
      <c r="C197" s="1">
        <v>16864</v>
      </c>
      <c r="D197">
        <v>16</v>
      </c>
      <c r="E197">
        <v>1</v>
      </c>
      <c r="F197">
        <v>23100</v>
      </c>
      <c r="G197">
        <v>12000</v>
      </c>
      <c r="H197">
        <v>84</v>
      </c>
      <c r="I197">
        <v>214</v>
      </c>
      <c r="J197">
        <v>1</v>
      </c>
    </row>
    <row r="198" spans="1:10" x14ac:dyDescent="0.3">
      <c r="A198">
        <v>197</v>
      </c>
      <c r="B198" t="s">
        <v>10</v>
      </c>
      <c r="C198" s="1">
        <v>22920</v>
      </c>
      <c r="D198">
        <v>15</v>
      </c>
      <c r="E198">
        <v>3</v>
      </c>
      <c r="F198">
        <v>54900</v>
      </c>
      <c r="G198">
        <v>25500</v>
      </c>
      <c r="H198">
        <v>83</v>
      </c>
      <c r="I198">
        <v>49</v>
      </c>
      <c r="J198">
        <v>0</v>
      </c>
    </row>
    <row r="199" spans="1:10" x14ac:dyDescent="0.3">
      <c r="A199">
        <v>198</v>
      </c>
      <c r="B199" t="s">
        <v>10</v>
      </c>
      <c r="C199" s="1">
        <v>19070</v>
      </c>
      <c r="D199">
        <v>19</v>
      </c>
      <c r="E199">
        <v>3</v>
      </c>
      <c r="F199">
        <v>70875</v>
      </c>
      <c r="G199">
        <v>43500</v>
      </c>
      <c r="H199">
        <v>83</v>
      </c>
      <c r="I199">
        <v>156</v>
      </c>
      <c r="J199">
        <v>0</v>
      </c>
    </row>
    <row r="200" spans="1:10" x14ac:dyDescent="0.3">
      <c r="A200">
        <v>199</v>
      </c>
      <c r="B200" t="s">
        <v>10</v>
      </c>
      <c r="C200" s="1">
        <v>21218</v>
      </c>
      <c r="D200">
        <v>16</v>
      </c>
      <c r="E200">
        <v>3</v>
      </c>
      <c r="F200">
        <v>51250</v>
      </c>
      <c r="G200">
        <v>27480</v>
      </c>
      <c r="H200">
        <v>83</v>
      </c>
      <c r="I200">
        <v>69</v>
      </c>
      <c r="J200">
        <v>0</v>
      </c>
    </row>
    <row r="201" spans="1:10" x14ac:dyDescent="0.3">
      <c r="A201">
        <v>200</v>
      </c>
      <c r="B201" t="s">
        <v>10</v>
      </c>
      <c r="C201" s="1">
        <v>23055</v>
      </c>
      <c r="D201">
        <v>17</v>
      </c>
      <c r="E201">
        <v>3</v>
      </c>
      <c r="F201">
        <v>67500</v>
      </c>
      <c r="G201">
        <v>34980</v>
      </c>
      <c r="H201">
        <v>83</v>
      </c>
      <c r="I201">
        <v>9</v>
      </c>
      <c r="J201">
        <v>0</v>
      </c>
    </row>
    <row r="202" spans="1:10" x14ac:dyDescent="0.3">
      <c r="A202">
        <v>201</v>
      </c>
      <c r="B202" t="s">
        <v>10</v>
      </c>
      <c r="C202" s="1">
        <v>20217</v>
      </c>
      <c r="D202">
        <v>12</v>
      </c>
      <c r="E202">
        <v>1</v>
      </c>
      <c r="F202">
        <v>29340</v>
      </c>
      <c r="G202">
        <v>19500</v>
      </c>
      <c r="H202">
        <v>83</v>
      </c>
      <c r="I202">
        <v>150</v>
      </c>
      <c r="J202">
        <v>0</v>
      </c>
    </row>
    <row r="203" spans="1:10" x14ac:dyDescent="0.3">
      <c r="A203">
        <v>202</v>
      </c>
      <c r="B203" t="s">
        <v>10</v>
      </c>
      <c r="C203" s="1">
        <v>23087</v>
      </c>
      <c r="D203">
        <v>15</v>
      </c>
      <c r="E203">
        <v>1</v>
      </c>
      <c r="F203">
        <v>39600</v>
      </c>
      <c r="G203">
        <v>16500</v>
      </c>
      <c r="H203">
        <v>83</v>
      </c>
      <c r="I203">
        <v>47</v>
      </c>
      <c r="J203">
        <v>0</v>
      </c>
    </row>
    <row r="204" spans="1:10" x14ac:dyDescent="0.3">
      <c r="A204">
        <v>203</v>
      </c>
      <c r="B204" t="s">
        <v>10</v>
      </c>
      <c r="C204" s="1">
        <v>23453</v>
      </c>
      <c r="D204">
        <v>12</v>
      </c>
      <c r="E204">
        <v>1</v>
      </c>
      <c r="F204">
        <v>29100</v>
      </c>
      <c r="G204">
        <v>15000</v>
      </c>
      <c r="H204">
        <v>83</v>
      </c>
      <c r="I204">
        <v>50</v>
      </c>
      <c r="J204">
        <v>0</v>
      </c>
    </row>
    <row r="205" spans="1:10" x14ac:dyDescent="0.3">
      <c r="A205">
        <v>204</v>
      </c>
      <c r="B205" t="s">
        <v>10</v>
      </c>
      <c r="C205" s="1">
        <v>22210</v>
      </c>
      <c r="D205">
        <v>15</v>
      </c>
      <c r="E205">
        <v>1</v>
      </c>
      <c r="F205">
        <v>33150</v>
      </c>
      <c r="G205">
        <v>16500</v>
      </c>
      <c r="H205">
        <v>83</v>
      </c>
      <c r="I205">
        <v>69</v>
      </c>
      <c r="J205">
        <v>0</v>
      </c>
    </row>
    <row r="206" spans="1:10" x14ac:dyDescent="0.3">
      <c r="A206">
        <v>205</v>
      </c>
      <c r="B206" t="s">
        <v>10</v>
      </c>
      <c r="C206" s="1">
        <v>16245</v>
      </c>
      <c r="D206">
        <v>16</v>
      </c>
      <c r="E206">
        <v>3</v>
      </c>
      <c r="F206">
        <v>66750</v>
      </c>
      <c r="G206">
        <v>52500</v>
      </c>
      <c r="H206">
        <v>83</v>
      </c>
      <c r="I206">
        <v>258</v>
      </c>
      <c r="J206">
        <v>0</v>
      </c>
    </row>
    <row r="207" spans="1:10" x14ac:dyDescent="0.3">
      <c r="A207">
        <v>206</v>
      </c>
      <c r="B207" t="s">
        <v>10</v>
      </c>
      <c r="C207" s="1">
        <v>15848</v>
      </c>
      <c r="D207">
        <v>12</v>
      </c>
      <c r="E207">
        <v>2</v>
      </c>
      <c r="F207">
        <v>33750</v>
      </c>
      <c r="G207">
        <v>15000</v>
      </c>
      <c r="H207">
        <v>83</v>
      </c>
      <c r="I207">
        <v>284</v>
      </c>
      <c r="J207">
        <v>0</v>
      </c>
    </row>
    <row r="208" spans="1:10" x14ac:dyDescent="0.3">
      <c r="A208">
        <v>207</v>
      </c>
      <c r="B208" t="s">
        <v>10</v>
      </c>
      <c r="C208" s="1">
        <v>21596</v>
      </c>
      <c r="D208">
        <v>15</v>
      </c>
      <c r="E208">
        <v>1</v>
      </c>
      <c r="F208">
        <v>27300</v>
      </c>
      <c r="G208">
        <v>17250</v>
      </c>
      <c r="H208">
        <v>83</v>
      </c>
      <c r="I208">
        <v>91</v>
      </c>
      <c r="J208">
        <v>0</v>
      </c>
    </row>
    <row r="209" spans="1:10" x14ac:dyDescent="0.3">
      <c r="A209">
        <v>208</v>
      </c>
      <c r="B209" t="s">
        <v>11</v>
      </c>
      <c r="C209" s="1">
        <v>25170</v>
      </c>
      <c r="D209">
        <v>12</v>
      </c>
      <c r="E209">
        <v>1</v>
      </c>
      <c r="F209">
        <v>24000</v>
      </c>
      <c r="G209">
        <v>11250</v>
      </c>
      <c r="H209">
        <v>83</v>
      </c>
      <c r="I209">
        <v>16</v>
      </c>
      <c r="J209">
        <v>0</v>
      </c>
    </row>
    <row r="210" spans="1:10" x14ac:dyDescent="0.3">
      <c r="A210">
        <v>209</v>
      </c>
      <c r="B210" t="s">
        <v>11</v>
      </c>
      <c r="C210" s="1">
        <v>12433</v>
      </c>
      <c r="D210">
        <v>8</v>
      </c>
      <c r="E210">
        <v>1</v>
      </c>
      <c r="F210">
        <v>19800</v>
      </c>
      <c r="G210">
        <v>10200</v>
      </c>
      <c r="H210">
        <v>83</v>
      </c>
      <c r="I210">
        <v>75</v>
      </c>
      <c r="J210">
        <v>0</v>
      </c>
    </row>
    <row r="211" spans="1:10" x14ac:dyDescent="0.3">
      <c r="A211">
        <v>210</v>
      </c>
      <c r="B211" t="s">
        <v>10</v>
      </c>
      <c r="C211" s="1">
        <v>18022</v>
      </c>
      <c r="D211">
        <v>15</v>
      </c>
      <c r="E211">
        <v>1</v>
      </c>
      <c r="F211">
        <v>30600</v>
      </c>
      <c r="G211">
        <v>16500</v>
      </c>
      <c r="H211">
        <v>83</v>
      </c>
      <c r="I211">
        <v>216</v>
      </c>
      <c r="J211">
        <v>1</v>
      </c>
    </row>
    <row r="212" spans="1:10" x14ac:dyDescent="0.3">
      <c r="A212">
        <v>211</v>
      </c>
      <c r="B212" t="s">
        <v>10</v>
      </c>
      <c r="C212" s="1">
        <v>18575</v>
      </c>
      <c r="D212">
        <v>15</v>
      </c>
      <c r="E212">
        <v>1</v>
      </c>
      <c r="F212">
        <v>28950</v>
      </c>
      <c r="G212">
        <v>15000</v>
      </c>
      <c r="H212">
        <v>83</v>
      </c>
      <c r="I212">
        <v>108</v>
      </c>
      <c r="J212">
        <v>1</v>
      </c>
    </row>
    <row r="213" spans="1:10" x14ac:dyDescent="0.3">
      <c r="A213">
        <v>212</v>
      </c>
      <c r="B213" t="s">
        <v>10</v>
      </c>
      <c r="C213" s="1">
        <v>23876</v>
      </c>
      <c r="D213">
        <v>15</v>
      </c>
      <c r="E213">
        <v>1</v>
      </c>
      <c r="F213">
        <v>38400</v>
      </c>
      <c r="G213">
        <v>16500</v>
      </c>
      <c r="H213">
        <v>83</v>
      </c>
      <c r="I213">
        <v>64</v>
      </c>
      <c r="J213">
        <v>1</v>
      </c>
    </row>
    <row r="214" spans="1:10" x14ac:dyDescent="0.3">
      <c r="A214">
        <v>213</v>
      </c>
      <c r="B214" t="s">
        <v>10</v>
      </c>
      <c r="C214" s="1">
        <v>16730</v>
      </c>
      <c r="D214">
        <v>8</v>
      </c>
      <c r="E214">
        <v>2</v>
      </c>
      <c r="F214">
        <v>30750</v>
      </c>
      <c r="G214">
        <v>15000</v>
      </c>
      <c r="H214">
        <v>83</v>
      </c>
      <c r="I214">
        <v>302</v>
      </c>
      <c r="J214">
        <v>1</v>
      </c>
    </row>
    <row r="215" spans="1:10" x14ac:dyDescent="0.3">
      <c r="A215">
        <v>214</v>
      </c>
      <c r="B215" t="s">
        <v>11</v>
      </c>
      <c r="C215" s="1">
        <v>25094</v>
      </c>
      <c r="D215">
        <v>12</v>
      </c>
      <c r="E215">
        <v>1</v>
      </c>
      <c r="F215">
        <v>20400</v>
      </c>
      <c r="G215">
        <v>10950</v>
      </c>
      <c r="H215">
        <v>83</v>
      </c>
      <c r="I215">
        <v>9</v>
      </c>
      <c r="J215">
        <v>1</v>
      </c>
    </row>
    <row r="216" spans="1:10" x14ac:dyDescent="0.3">
      <c r="A216">
        <v>215</v>
      </c>
      <c r="B216" t="s">
        <v>11</v>
      </c>
      <c r="C216" s="1">
        <v>25096</v>
      </c>
      <c r="D216">
        <v>12</v>
      </c>
      <c r="E216">
        <v>1</v>
      </c>
      <c r="F216">
        <v>19200</v>
      </c>
      <c r="G216">
        <v>11100</v>
      </c>
      <c r="H216">
        <v>83</v>
      </c>
      <c r="I216">
        <v>7</v>
      </c>
      <c r="J216">
        <v>1</v>
      </c>
    </row>
    <row r="217" spans="1:10" x14ac:dyDescent="0.3">
      <c r="A217">
        <v>216</v>
      </c>
      <c r="B217" t="s">
        <v>10</v>
      </c>
      <c r="C217" s="1">
        <v>23513</v>
      </c>
      <c r="D217">
        <v>15</v>
      </c>
      <c r="E217">
        <v>1</v>
      </c>
      <c r="F217">
        <v>30150</v>
      </c>
      <c r="G217">
        <v>15750</v>
      </c>
      <c r="H217">
        <v>82</v>
      </c>
      <c r="I217">
        <v>72</v>
      </c>
      <c r="J217">
        <v>0</v>
      </c>
    </row>
    <row r="218" spans="1:10" x14ac:dyDescent="0.3">
      <c r="A218">
        <v>217</v>
      </c>
      <c r="B218" t="s">
        <v>10</v>
      </c>
      <c r="C218" s="1">
        <v>17972</v>
      </c>
      <c r="D218">
        <v>16</v>
      </c>
      <c r="E218">
        <v>1</v>
      </c>
      <c r="F218">
        <v>34620</v>
      </c>
      <c r="G218">
        <v>27750</v>
      </c>
      <c r="H218">
        <v>82</v>
      </c>
      <c r="I218">
        <v>149</v>
      </c>
      <c r="J218">
        <v>0</v>
      </c>
    </row>
    <row r="219" spans="1:10" x14ac:dyDescent="0.3">
      <c r="A219">
        <v>218</v>
      </c>
      <c r="B219" t="s">
        <v>10</v>
      </c>
      <c r="C219" s="1">
        <v>23457</v>
      </c>
      <c r="D219">
        <v>15</v>
      </c>
      <c r="E219">
        <v>1</v>
      </c>
      <c r="F219">
        <v>80000</v>
      </c>
      <c r="G219">
        <v>15750</v>
      </c>
      <c r="H219">
        <v>82</v>
      </c>
      <c r="I219">
        <v>34</v>
      </c>
      <c r="J219">
        <v>0</v>
      </c>
    </row>
    <row r="220" spans="1:10" x14ac:dyDescent="0.3">
      <c r="A220">
        <v>219</v>
      </c>
      <c r="B220" t="s">
        <v>10</v>
      </c>
      <c r="C220" s="1">
        <v>23044</v>
      </c>
      <c r="D220">
        <v>12</v>
      </c>
      <c r="E220">
        <v>1</v>
      </c>
      <c r="F220">
        <v>25350</v>
      </c>
      <c r="G220">
        <v>15000</v>
      </c>
      <c r="H220">
        <v>82</v>
      </c>
      <c r="I220">
        <v>32</v>
      </c>
      <c r="J220">
        <v>0</v>
      </c>
    </row>
    <row r="221" spans="1:10" x14ac:dyDescent="0.3">
      <c r="A221">
        <v>220</v>
      </c>
      <c r="B221" t="s">
        <v>10</v>
      </c>
      <c r="C221" s="1">
        <v>23240</v>
      </c>
      <c r="D221">
        <v>12</v>
      </c>
      <c r="E221">
        <v>1</v>
      </c>
      <c r="F221">
        <v>29850</v>
      </c>
      <c r="G221">
        <v>15750</v>
      </c>
      <c r="H221">
        <v>82</v>
      </c>
      <c r="I221">
        <v>85</v>
      </c>
      <c r="J221">
        <v>0</v>
      </c>
    </row>
    <row r="222" spans="1:10" x14ac:dyDescent="0.3">
      <c r="A222">
        <v>221</v>
      </c>
      <c r="B222" t="s">
        <v>11</v>
      </c>
      <c r="C222" s="1">
        <v>17309</v>
      </c>
      <c r="D222">
        <v>12</v>
      </c>
      <c r="E222">
        <v>1</v>
      </c>
      <c r="F222">
        <v>24000</v>
      </c>
      <c r="G222">
        <v>13800</v>
      </c>
      <c r="H222">
        <v>82</v>
      </c>
      <c r="I222">
        <v>97</v>
      </c>
      <c r="J222">
        <v>0</v>
      </c>
    </row>
    <row r="223" spans="1:10" x14ac:dyDescent="0.3">
      <c r="A223">
        <v>222</v>
      </c>
      <c r="B223" t="s">
        <v>11</v>
      </c>
      <c r="C223" s="1">
        <v>13042</v>
      </c>
      <c r="D223">
        <v>15</v>
      </c>
      <c r="E223">
        <v>1</v>
      </c>
      <c r="F223">
        <v>27750</v>
      </c>
      <c r="G223">
        <v>19500</v>
      </c>
      <c r="H223">
        <v>82</v>
      </c>
      <c r="I223">
        <v>265</v>
      </c>
      <c r="J223">
        <v>0</v>
      </c>
    </row>
    <row r="224" spans="1:10" x14ac:dyDescent="0.3">
      <c r="A224">
        <v>223</v>
      </c>
      <c r="B224" t="s">
        <v>11</v>
      </c>
      <c r="C224" s="1">
        <v>15414</v>
      </c>
      <c r="D224">
        <v>8</v>
      </c>
      <c r="E224">
        <v>1</v>
      </c>
      <c r="F224">
        <v>22350</v>
      </c>
      <c r="G224">
        <v>10200</v>
      </c>
      <c r="H224">
        <v>82</v>
      </c>
      <c r="I224">
        <v>48</v>
      </c>
      <c r="J224">
        <v>0</v>
      </c>
    </row>
    <row r="225" spans="1:10" x14ac:dyDescent="0.3">
      <c r="A225">
        <v>224</v>
      </c>
      <c r="B225" t="s">
        <v>11</v>
      </c>
      <c r="C225" s="1">
        <v>12743</v>
      </c>
      <c r="D225">
        <v>12</v>
      </c>
      <c r="E225">
        <v>1</v>
      </c>
      <c r="F225">
        <v>16200</v>
      </c>
      <c r="G225">
        <v>10200</v>
      </c>
      <c r="H225">
        <v>82</v>
      </c>
      <c r="I225">
        <v>0</v>
      </c>
      <c r="J225">
        <v>0</v>
      </c>
    </row>
    <row r="226" spans="1:10" x14ac:dyDescent="0.3">
      <c r="A226">
        <v>225</v>
      </c>
      <c r="B226" t="s">
        <v>11</v>
      </c>
      <c r="C226" s="1">
        <v>24758</v>
      </c>
      <c r="D226">
        <v>15</v>
      </c>
      <c r="E226">
        <v>1</v>
      </c>
      <c r="F226">
        <v>21900</v>
      </c>
      <c r="G226">
        <v>12750</v>
      </c>
      <c r="H226">
        <v>82</v>
      </c>
      <c r="I226">
        <v>0</v>
      </c>
      <c r="J226">
        <v>0</v>
      </c>
    </row>
    <row r="227" spans="1:10" x14ac:dyDescent="0.3">
      <c r="A227">
        <v>226</v>
      </c>
      <c r="B227" t="s">
        <v>11</v>
      </c>
      <c r="C227" s="1">
        <v>23549</v>
      </c>
      <c r="D227">
        <v>16</v>
      </c>
      <c r="E227">
        <v>1</v>
      </c>
      <c r="F227">
        <v>23250</v>
      </c>
      <c r="G227">
        <v>15750</v>
      </c>
      <c r="H227">
        <v>82</v>
      </c>
      <c r="I227">
        <v>4</v>
      </c>
      <c r="J227">
        <v>0</v>
      </c>
    </row>
    <row r="228" spans="1:10" x14ac:dyDescent="0.3">
      <c r="A228">
        <v>227</v>
      </c>
      <c r="B228" t="s">
        <v>11</v>
      </c>
      <c r="C228" s="1">
        <v>23940</v>
      </c>
      <c r="D228">
        <v>12</v>
      </c>
      <c r="E228">
        <v>1</v>
      </c>
      <c r="F228">
        <v>33900</v>
      </c>
      <c r="G228">
        <v>12000</v>
      </c>
      <c r="H228">
        <v>82</v>
      </c>
      <c r="I228">
        <v>11</v>
      </c>
      <c r="J228">
        <v>0</v>
      </c>
    </row>
    <row r="229" spans="1:10" x14ac:dyDescent="0.3">
      <c r="A229">
        <v>228</v>
      </c>
      <c r="B229" t="s">
        <v>11</v>
      </c>
      <c r="C229" s="1">
        <v>23275</v>
      </c>
      <c r="D229">
        <v>15</v>
      </c>
      <c r="E229">
        <v>1</v>
      </c>
      <c r="F229">
        <v>25650</v>
      </c>
      <c r="G229">
        <v>14250</v>
      </c>
      <c r="H229">
        <v>82</v>
      </c>
      <c r="I229">
        <v>51</v>
      </c>
      <c r="J229">
        <v>0</v>
      </c>
    </row>
    <row r="230" spans="1:10" x14ac:dyDescent="0.3">
      <c r="A230">
        <v>229</v>
      </c>
      <c r="B230" t="s">
        <v>11</v>
      </c>
      <c r="C230" s="1">
        <v>14844</v>
      </c>
      <c r="D230">
        <v>12</v>
      </c>
      <c r="E230">
        <v>1</v>
      </c>
      <c r="F230">
        <v>17250</v>
      </c>
      <c r="G230">
        <v>10200</v>
      </c>
      <c r="H230">
        <v>82</v>
      </c>
      <c r="I230">
        <v>358</v>
      </c>
      <c r="J230">
        <v>0</v>
      </c>
    </row>
    <row r="231" spans="1:10" x14ac:dyDescent="0.3">
      <c r="A231">
        <v>230</v>
      </c>
      <c r="B231" t="s">
        <v>10</v>
      </c>
      <c r="C231" s="1">
        <v>12454</v>
      </c>
      <c r="D231">
        <v>15</v>
      </c>
      <c r="E231">
        <v>1</v>
      </c>
      <c r="F231">
        <v>22500</v>
      </c>
      <c r="G231">
        <v>15000</v>
      </c>
      <c r="H231">
        <v>82</v>
      </c>
      <c r="I231">
        <v>371</v>
      </c>
      <c r="J231">
        <v>1</v>
      </c>
    </row>
    <row r="232" spans="1:10" x14ac:dyDescent="0.3">
      <c r="A232">
        <v>231</v>
      </c>
      <c r="B232" t="s">
        <v>10</v>
      </c>
      <c r="C232" s="1">
        <v>23751</v>
      </c>
      <c r="D232">
        <v>16</v>
      </c>
      <c r="E232">
        <v>3</v>
      </c>
      <c r="F232">
        <v>40200</v>
      </c>
      <c r="G232">
        <v>21000</v>
      </c>
      <c r="H232">
        <v>81</v>
      </c>
      <c r="I232">
        <v>3</v>
      </c>
      <c r="J232">
        <v>0</v>
      </c>
    </row>
    <row r="233" spans="1:10" x14ac:dyDescent="0.3">
      <c r="A233">
        <v>232</v>
      </c>
      <c r="B233" t="s">
        <v>10</v>
      </c>
      <c r="C233" s="1">
        <v>23267</v>
      </c>
      <c r="D233">
        <v>19</v>
      </c>
      <c r="E233">
        <v>3</v>
      </c>
      <c r="F233">
        <v>55500</v>
      </c>
      <c r="G233">
        <v>33750</v>
      </c>
      <c r="H233">
        <v>81</v>
      </c>
      <c r="I233">
        <v>62</v>
      </c>
      <c r="J233">
        <v>0</v>
      </c>
    </row>
    <row r="234" spans="1:10" x14ac:dyDescent="0.3">
      <c r="A234">
        <v>233</v>
      </c>
      <c r="B234" t="s">
        <v>10</v>
      </c>
      <c r="C234" s="1">
        <v>23213</v>
      </c>
      <c r="D234">
        <v>15</v>
      </c>
      <c r="E234">
        <v>1</v>
      </c>
      <c r="F234">
        <v>26550</v>
      </c>
      <c r="G234">
        <v>15000</v>
      </c>
      <c r="H234">
        <v>81</v>
      </c>
      <c r="I234">
        <v>52</v>
      </c>
      <c r="J234">
        <v>0</v>
      </c>
    </row>
    <row r="235" spans="1:10" x14ac:dyDescent="0.3">
      <c r="A235">
        <v>234</v>
      </c>
      <c r="B235" t="s">
        <v>10</v>
      </c>
      <c r="C235" s="1">
        <v>22232</v>
      </c>
      <c r="D235">
        <v>15</v>
      </c>
      <c r="E235">
        <v>1</v>
      </c>
      <c r="F235">
        <v>50550</v>
      </c>
      <c r="G235">
        <v>19500</v>
      </c>
      <c r="H235">
        <v>81</v>
      </c>
      <c r="I235">
        <v>44</v>
      </c>
      <c r="J235">
        <v>0</v>
      </c>
    </row>
    <row r="236" spans="1:10" x14ac:dyDescent="0.3">
      <c r="A236">
        <v>235</v>
      </c>
      <c r="B236" t="s">
        <v>10</v>
      </c>
      <c r="C236" s="1">
        <v>22900</v>
      </c>
      <c r="D236">
        <v>19</v>
      </c>
      <c r="E236">
        <v>3</v>
      </c>
      <c r="F236">
        <v>75000</v>
      </c>
      <c r="G236">
        <v>31500</v>
      </c>
      <c r="H236">
        <v>81</v>
      </c>
      <c r="I236">
        <v>13</v>
      </c>
      <c r="J236">
        <v>0</v>
      </c>
    </row>
    <row r="237" spans="1:10" x14ac:dyDescent="0.3">
      <c r="A237">
        <v>236</v>
      </c>
      <c r="B237" t="s">
        <v>11</v>
      </c>
      <c r="C237" s="1">
        <v>25325</v>
      </c>
      <c r="D237">
        <v>8</v>
      </c>
      <c r="E237">
        <v>1</v>
      </c>
      <c r="F237">
        <v>27450</v>
      </c>
      <c r="G237">
        <v>12000</v>
      </c>
      <c r="H237">
        <v>81</v>
      </c>
      <c r="I237">
        <v>9</v>
      </c>
      <c r="J237">
        <v>0</v>
      </c>
    </row>
    <row r="238" spans="1:10" x14ac:dyDescent="0.3">
      <c r="A238">
        <v>237</v>
      </c>
      <c r="B238" t="s">
        <v>11</v>
      </c>
      <c r="C238" s="1">
        <v>25358</v>
      </c>
      <c r="D238">
        <v>12</v>
      </c>
      <c r="E238">
        <v>1</v>
      </c>
      <c r="F238">
        <v>22650</v>
      </c>
      <c r="G238">
        <v>11250</v>
      </c>
      <c r="H238">
        <v>81</v>
      </c>
      <c r="I238">
        <v>0</v>
      </c>
      <c r="J238">
        <v>0</v>
      </c>
    </row>
    <row r="239" spans="1:10" x14ac:dyDescent="0.3">
      <c r="A239">
        <v>238</v>
      </c>
      <c r="B239" t="s">
        <v>11</v>
      </c>
      <c r="C239" s="1">
        <v>25369</v>
      </c>
      <c r="D239">
        <v>12</v>
      </c>
      <c r="E239">
        <v>1</v>
      </c>
      <c r="F239">
        <v>27300</v>
      </c>
      <c r="G239">
        <v>11250</v>
      </c>
      <c r="H239">
        <v>81</v>
      </c>
      <c r="I239">
        <v>5</v>
      </c>
      <c r="J239">
        <v>0</v>
      </c>
    </row>
    <row r="240" spans="1:10" x14ac:dyDescent="0.3">
      <c r="A240">
        <v>239</v>
      </c>
      <c r="B240" t="s">
        <v>11</v>
      </c>
      <c r="C240" s="1">
        <v>25460</v>
      </c>
      <c r="D240">
        <v>12</v>
      </c>
      <c r="E240">
        <v>1</v>
      </c>
      <c r="F240">
        <v>27750</v>
      </c>
      <c r="G240">
        <v>11225</v>
      </c>
      <c r="H240">
        <v>81</v>
      </c>
      <c r="I240">
        <v>5</v>
      </c>
      <c r="J240">
        <v>0</v>
      </c>
    </row>
    <row r="241" spans="1:10" x14ac:dyDescent="0.3">
      <c r="A241">
        <v>240</v>
      </c>
      <c r="B241" t="s">
        <v>11</v>
      </c>
      <c r="C241" s="1">
        <v>22447</v>
      </c>
      <c r="D241">
        <v>16</v>
      </c>
      <c r="E241">
        <v>3</v>
      </c>
      <c r="F241">
        <v>54375</v>
      </c>
      <c r="G241">
        <v>18750</v>
      </c>
      <c r="H241">
        <v>81</v>
      </c>
      <c r="I241">
        <v>81</v>
      </c>
      <c r="J241">
        <v>0</v>
      </c>
    </row>
    <row r="242" spans="1:10" x14ac:dyDescent="0.3">
      <c r="A242">
        <v>241</v>
      </c>
      <c r="B242" t="s">
        <v>11</v>
      </c>
      <c r="C242" s="1">
        <v>13389</v>
      </c>
      <c r="D242">
        <v>8</v>
      </c>
      <c r="E242">
        <v>1</v>
      </c>
      <c r="F242">
        <v>17400</v>
      </c>
      <c r="G242">
        <v>10200</v>
      </c>
      <c r="H242">
        <v>81</v>
      </c>
      <c r="I242">
        <v>390</v>
      </c>
      <c r="J242">
        <v>0</v>
      </c>
    </row>
    <row r="243" spans="1:10" x14ac:dyDescent="0.3">
      <c r="A243">
        <v>242</v>
      </c>
      <c r="B243" t="s">
        <v>11</v>
      </c>
      <c r="C243" s="1">
        <v>24779</v>
      </c>
      <c r="D243">
        <v>12</v>
      </c>
      <c r="E243">
        <v>1</v>
      </c>
      <c r="F243">
        <v>40800</v>
      </c>
      <c r="G243">
        <v>18000</v>
      </c>
      <c r="H243">
        <v>81</v>
      </c>
      <c r="I243">
        <v>4</v>
      </c>
      <c r="J243">
        <v>0</v>
      </c>
    </row>
    <row r="244" spans="1:10" x14ac:dyDescent="0.3">
      <c r="A244">
        <v>243</v>
      </c>
      <c r="B244" t="s">
        <v>11</v>
      </c>
      <c r="C244" s="1">
        <v>25244</v>
      </c>
      <c r="D244">
        <v>12</v>
      </c>
      <c r="E244">
        <v>1</v>
      </c>
      <c r="F244">
        <v>23100</v>
      </c>
      <c r="G244">
        <v>10950</v>
      </c>
      <c r="H244">
        <v>81</v>
      </c>
      <c r="I244">
        <v>0</v>
      </c>
      <c r="J244">
        <v>0</v>
      </c>
    </row>
    <row r="245" spans="1:10" x14ac:dyDescent="0.3">
      <c r="A245">
        <v>244</v>
      </c>
      <c r="B245" t="s">
        <v>11</v>
      </c>
      <c r="C245" s="1">
        <v>25461</v>
      </c>
      <c r="D245">
        <v>8</v>
      </c>
      <c r="E245">
        <v>1</v>
      </c>
      <c r="F245">
        <v>22500</v>
      </c>
      <c r="G245">
        <v>10950</v>
      </c>
      <c r="H245">
        <v>81</v>
      </c>
      <c r="I245">
        <v>5</v>
      </c>
      <c r="J245">
        <v>0</v>
      </c>
    </row>
    <row r="246" spans="1:10" x14ac:dyDescent="0.3">
      <c r="A246">
        <v>245</v>
      </c>
      <c r="B246" t="s">
        <v>11</v>
      </c>
      <c r="C246" s="1">
        <v>25278</v>
      </c>
      <c r="D246">
        <v>12</v>
      </c>
      <c r="E246">
        <v>1</v>
      </c>
      <c r="F246">
        <v>26700</v>
      </c>
      <c r="G246">
        <v>11550</v>
      </c>
      <c r="H246">
        <v>81</v>
      </c>
      <c r="I246">
        <v>18</v>
      </c>
      <c r="J246">
        <v>0</v>
      </c>
    </row>
    <row r="247" spans="1:10" x14ac:dyDescent="0.3">
      <c r="A247">
        <v>246</v>
      </c>
      <c r="B247" t="s">
        <v>11</v>
      </c>
      <c r="C247" s="1">
        <v>24851</v>
      </c>
      <c r="D247">
        <v>12</v>
      </c>
      <c r="E247">
        <v>1</v>
      </c>
      <c r="F247">
        <v>24900</v>
      </c>
      <c r="G247">
        <v>11250</v>
      </c>
      <c r="H247">
        <v>81</v>
      </c>
      <c r="I247">
        <v>0</v>
      </c>
      <c r="J247">
        <v>0</v>
      </c>
    </row>
    <row r="248" spans="1:10" x14ac:dyDescent="0.3">
      <c r="A248">
        <v>247</v>
      </c>
      <c r="B248" t="s">
        <v>11</v>
      </c>
      <c r="C248" s="1">
        <v>24971</v>
      </c>
      <c r="D248">
        <v>12</v>
      </c>
      <c r="E248">
        <v>1</v>
      </c>
      <c r="F248">
        <v>19650</v>
      </c>
      <c r="G248">
        <v>10950</v>
      </c>
      <c r="H248">
        <v>81</v>
      </c>
      <c r="I248">
        <v>11</v>
      </c>
      <c r="J248">
        <v>0</v>
      </c>
    </row>
    <row r="249" spans="1:10" x14ac:dyDescent="0.3">
      <c r="A249">
        <v>248</v>
      </c>
      <c r="B249" t="s">
        <v>11</v>
      </c>
      <c r="C249" s="1">
        <v>25302</v>
      </c>
      <c r="D249">
        <v>12</v>
      </c>
      <c r="E249">
        <v>1</v>
      </c>
      <c r="F249">
        <v>22050</v>
      </c>
      <c r="G249">
        <v>10950</v>
      </c>
      <c r="H249">
        <v>81</v>
      </c>
      <c r="I249">
        <v>9</v>
      </c>
      <c r="J249">
        <v>0</v>
      </c>
    </row>
    <row r="250" spans="1:10" x14ac:dyDescent="0.3">
      <c r="A250">
        <v>249</v>
      </c>
      <c r="B250" t="s">
        <v>11</v>
      </c>
      <c r="C250" s="1">
        <v>25332</v>
      </c>
      <c r="D250">
        <v>12</v>
      </c>
      <c r="E250">
        <v>1</v>
      </c>
      <c r="F250">
        <v>25500</v>
      </c>
      <c r="G250">
        <v>12000</v>
      </c>
      <c r="H250">
        <v>81</v>
      </c>
      <c r="I250">
        <v>11</v>
      </c>
      <c r="J250">
        <v>0</v>
      </c>
    </row>
    <row r="251" spans="1:10" x14ac:dyDescent="0.3">
      <c r="A251">
        <v>250</v>
      </c>
      <c r="B251" t="s">
        <v>11</v>
      </c>
      <c r="C251" s="1">
        <v>24390</v>
      </c>
      <c r="D251">
        <v>15</v>
      </c>
      <c r="E251">
        <v>1</v>
      </c>
      <c r="F251">
        <v>28200</v>
      </c>
      <c r="G251">
        <v>12750</v>
      </c>
      <c r="H251">
        <v>81</v>
      </c>
      <c r="I251">
        <v>19</v>
      </c>
      <c r="J251">
        <v>0</v>
      </c>
    </row>
    <row r="252" spans="1:10" x14ac:dyDescent="0.3">
      <c r="A252">
        <v>251</v>
      </c>
      <c r="B252" t="s">
        <v>11</v>
      </c>
      <c r="C252" s="1">
        <v>25222</v>
      </c>
      <c r="D252">
        <v>12</v>
      </c>
      <c r="E252">
        <v>1</v>
      </c>
      <c r="F252">
        <v>23100</v>
      </c>
      <c r="G252">
        <v>11250</v>
      </c>
      <c r="H252">
        <v>81</v>
      </c>
      <c r="I252">
        <v>13</v>
      </c>
      <c r="J252">
        <v>0</v>
      </c>
    </row>
    <row r="253" spans="1:10" x14ac:dyDescent="0.3">
      <c r="A253">
        <v>252</v>
      </c>
      <c r="B253" t="s">
        <v>10</v>
      </c>
      <c r="C253" s="1">
        <v>25464</v>
      </c>
      <c r="D253">
        <v>12</v>
      </c>
      <c r="E253">
        <v>1</v>
      </c>
      <c r="F253">
        <v>25500</v>
      </c>
      <c r="G253">
        <v>11400</v>
      </c>
      <c r="H253">
        <v>81</v>
      </c>
      <c r="I253">
        <v>9</v>
      </c>
      <c r="J253">
        <v>1</v>
      </c>
    </row>
    <row r="254" spans="1:10" x14ac:dyDescent="0.3">
      <c r="A254">
        <v>253</v>
      </c>
      <c r="B254" t="s">
        <v>11</v>
      </c>
      <c r="C254" s="1">
        <v>15393</v>
      </c>
      <c r="D254">
        <v>8</v>
      </c>
      <c r="E254">
        <v>1</v>
      </c>
      <c r="F254">
        <v>17100</v>
      </c>
      <c r="G254">
        <v>10200</v>
      </c>
      <c r="H254">
        <v>81</v>
      </c>
      <c r="I254">
        <v>0</v>
      </c>
      <c r="J254">
        <v>1</v>
      </c>
    </row>
    <row r="255" spans="1:10" x14ac:dyDescent="0.3">
      <c r="A255">
        <v>254</v>
      </c>
      <c r="B255" t="s">
        <v>10</v>
      </c>
      <c r="C255" s="1">
        <v>23415</v>
      </c>
      <c r="D255">
        <v>18</v>
      </c>
      <c r="E255">
        <v>3</v>
      </c>
      <c r="F255">
        <v>68125</v>
      </c>
      <c r="G255">
        <v>32490</v>
      </c>
      <c r="H255">
        <v>80</v>
      </c>
      <c r="I255">
        <v>29</v>
      </c>
      <c r="J255">
        <v>0</v>
      </c>
    </row>
    <row r="256" spans="1:10" x14ac:dyDescent="0.3">
      <c r="A256">
        <v>255</v>
      </c>
      <c r="B256" t="s">
        <v>10</v>
      </c>
      <c r="C256" s="1">
        <v>11916</v>
      </c>
      <c r="D256">
        <v>12</v>
      </c>
      <c r="E256">
        <v>2</v>
      </c>
      <c r="F256">
        <v>30600</v>
      </c>
      <c r="G256">
        <v>15750</v>
      </c>
      <c r="H256">
        <v>80</v>
      </c>
      <c r="I256">
        <v>460</v>
      </c>
      <c r="J256">
        <v>0</v>
      </c>
    </row>
    <row r="257" spans="1:10" x14ac:dyDescent="0.3">
      <c r="A257">
        <v>256</v>
      </c>
      <c r="B257" t="s">
        <v>10</v>
      </c>
      <c r="C257" s="1">
        <v>17535</v>
      </c>
      <c r="D257">
        <v>19</v>
      </c>
      <c r="E257">
        <v>3</v>
      </c>
      <c r="F257">
        <v>52125</v>
      </c>
      <c r="G257">
        <v>27480</v>
      </c>
      <c r="H257">
        <v>80</v>
      </c>
      <c r="I257">
        <v>221</v>
      </c>
      <c r="J257">
        <v>0</v>
      </c>
    </row>
    <row r="258" spans="1:10" x14ac:dyDescent="0.3">
      <c r="A258">
        <v>257</v>
      </c>
      <c r="B258" t="s">
        <v>10</v>
      </c>
      <c r="C258" s="1">
        <v>18895</v>
      </c>
      <c r="D258">
        <v>19</v>
      </c>
      <c r="E258">
        <v>3</v>
      </c>
      <c r="F258">
        <v>61875</v>
      </c>
      <c r="G258">
        <v>36750</v>
      </c>
      <c r="H258">
        <v>80</v>
      </c>
      <c r="I258">
        <v>199</v>
      </c>
      <c r="J258">
        <v>0</v>
      </c>
    </row>
    <row r="259" spans="1:10" x14ac:dyDescent="0.3">
      <c r="A259">
        <v>258</v>
      </c>
      <c r="B259" t="s">
        <v>10</v>
      </c>
      <c r="C259" s="1">
        <v>25271</v>
      </c>
      <c r="D259">
        <v>8</v>
      </c>
      <c r="E259">
        <v>1</v>
      </c>
      <c r="F259">
        <v>21300</v>
      </c>
      <c r="G259">
        <v>11550</v>
      </c>
      <c r="H259">
        <v>80</v>
      </c>
      <c r="I259">
        <v>24</v>
      </c>
      <c r="J259">
        <v>0</v>
      </c>
    </row>
    <row r="260" spans="1:10" x14ac:dyDescent="0.3">
      <c r="A260">
        <v>259</v>
      </c>
      <c r="B260" t="s">
        <v>11</v>
      </c>
      <c r="C260" s="1">
        <v>25277</v>
      </c>
      <c r="D260">
        <v>12</v>
      </c>
      <c r="E260">
        <v>1</v>
      </c>
      <c r="F260">
        <v>19650</v>
      </c>
      <c r="G260">
        <v>11250</v>
      </c>
      <c r="H260">
        <v>80</v>
      </c>
      <c r="I260">
        <v>5</v>
      </c>
      <c r="J260">
        <v>0</v>
      </c>
    </row>
    <row r="261" spans="1:10" x14ac:dyDescent="0.3">
      <c r="A261">
        <v>260</v>
      </c>
      <c r="B261" t="s">
        <v>11</v>
      </c>
      <c r="C261" s="1">
        <v>25254</v>
      </c>
      <c r="D261">
        <v>12</v>
      </c>
      <c r="E261">
        <v>1</v>
      </c>
      <c r="F261">
        <v>22350</v>
      </c>
      <c r="G261">
        <v>11250</v>
      </c>
      <c r="H261">
        <v>80</v>
      </c>
      <c r="I261">
        <v>5</v>
      </c>
      <c r="J261">
        <v>0</v>
      </c>
    </row>
    <row r="262" spans="1:10" x14ac:dyDescent="0.3">
      <c r="A262">
        <v>261</v>
      </c>
      <c r="B262" t="s">
        <v>11</v>
      </c>
      <c r="C262" s="1">
        <v>25289</v>
      </c>
      <c r="D262">
        <v>12</v>
      </c>
      <c r="E262">
        <v>1</v>
      </c>
      <c r="F262">
        <v>23400</v>
      </c>
      <c r="G262">
        <v>11250</v>
      </c>
      <c r="H262">
        <v>80</v>
      </c>
      <c r="I262">
        <v>18</v>
      </c>
      <c r="J262">
        <v>0</v>
      </c>
    </row>
    <row r="263" spans="1:10" x14ac:dyDescent="0.3">
      <c r="A263">
        <v>262</v>
      </c>
      <c r="B263" t="s">
        <v>11</v>
      </c>
      <c r="C263" s="1">
        <v>25009</v>
      </c>
      <c r="D263">
        <v>12</v>
      </c>
      <c r="E263">
        <v>1</v>
      </c>
      <c r="F263">
        <v>24300</v>
      </c>
      <c r="G263">
        <v>10950</v>
      </c>
      <c r="H263">
        <v>80</v>
      </c>
      <c r="I263">
        <v>8</v>
      </c>
      <c r="J263">
        <v>0</v>
      </c>
    </row>
    <row r="264" spans="1:10" x14ac:dyDescent="0.3">
      <c r="A264">
        <v>263</v>
      </c>
      <c r="B264" t="s">
        <v>11</v>
      </c>
      <c r="C264" s="1">
        <v>25124</v>
      </c>
      <c r="D264">
        <v>12</v>
      </c>
      <c r="E264">
        <v>1</v>
      </c>
      <c r="F264">
        <v>28500</v>
      </c>
      <c r="G264">
        <v>11250</v>
      </c>
      <c r="H264">
        <v>80</v>
      </c>
      <c r="I264">
        <v>4</v>
      </c>
      <c r="J264">
        <v>0</v>
      </c>
    </row>
    <row r="265" spans="1:10" x14ac:dyDescent="0.3">
      <c r="A265">
        <v>264</v>
      </c>
      <c r="B265" t="s">
        <v>11</v>
      </c>
      <c r="C265" s="1">
        <v>25219</v>
      </c>
      <c r="D265">
        <v>12</v>
      </c>
      <c r="E265">
        <v>1</v>
      </c>
      <c r="F265">
        <v>19950</v>
      </c>
      <c r="G265">
        <v>11250</v>
      </c>
      <c r="H265">
        <v>80</v>
      </c>
      <c r="I265">
        <v>8</v>
      </c>
      <c r="J265">
        <v>0</v>
      </c>
    </row>
    <row r="266" spans="1:10" x14ac:dyDescent="0.3">
      <c r="A266">
        <v>265</v>
      </c>
      <c r="B266" t="s">
        <v>11</v>
      </c>
      <c r="C266" s="1">
        <v>25470</v>
      </c>
      <c r="D266">
        <v>12</v>
      </c>
      <c r="E266">
        <v>1</v>
      </c>
      <c r="F266">
        <v>23400</v>
      </c>
      <c r="G266">
        <v>11250</v>
      </c>
      <c r="H266">
        <v>80</v>
      </c>
      <c r="I266">
        <v>0</v>
      </c>
      <c r="J266">
        <v>0</v>
      </c>
    </row>
    <row r="267" spans="1:10" x14ac:dyDescent="0.3">
      <c r="A267">
        <v>266</v>
      </c>
      <c r="B267" t="s">
        <v>11</v>
      </c>
      <c r="C267" s="1">
        <v>23291</v>
      </c>
      <c r="D267">
        <v>16</v>
      </c>
      <c r="E267">
        <v>1</v>
      </c>
      <c r="F267">
        <v>34500</v>
      </c>
      <c r="G267">
        <v>17250</v>
      </c>
      <c r="H267">
        <v>80</v>
      </c>
      <c r="I267">
        <v>3</v>
      </c>
      <c r="J267">
        <v>0</v>
      </c>
    </row>
    <row r="268" spans="1:10" x14ac:dyDescent="0.3">
      <c r="A268">
        <v>267</v>
      </c>
      <c r="B268" t="s">
        <v>11</v>
      </c>
      <c r="C268" s="1">
        <v>25439</v>
      </c>
      <c r="D268">
        <v>12</v>
      </c>
      <c r="E268">
        <v>1</v>
      </c>
      <c r="F268">
        <v>18150</v>
      </c>
      <c r="G268">
        <v>10950</v>
      </c>
      <c r="H268">
        <v>80</v>
      </c>
      <c r="I268">
        <v>0</v>
      </c>
      <c r="J268">
        <v>0</v>
      </c>
    </row>
    <row r="269" spans="1:10" x14ac:dyDescent="0.3">
      <c r="A269">
        <v>268</v>
      </c>
      <c r="B269" t="s">
        <v>10</v>
      </c>
      <c r="C269" s="1">
        <v>13286</v>
      </c>
      <c r="D269">
        <v>12</v>
      </c>
      <c r="E269">
        <v>1</v>
      </c>
      <c r="F269">
        <v>22350</v>
      </c>
      <c r="G269">
        <v>15000</v>
      </c>
      <c r="H269">
        <v>80</v>
      </c>
      <c r="I269">
        <v>272</v>
      </c>
      <c r="J269">
        <v>1</v>
      </c>
    </row>
    <row r="270" spans="1:10" x14ac:dyDescent="0.3">
      <c r="A270">
        <v>269</v>
      </c>
      <c r="B270" t="s">
        <v>10</v>
      </c>
      <c r="C270" s="1">
        <v>24183</v>
      </c>
      <c r="D270">
        <v>15</v>
      </c>
      <c r="E270">
        <v>1</v>
      </c>
      <c r="F270">
        <v>40200</v>
      </c>
      <c r="G270">
        <v>17250</v>
      </c>
      <c r="H270">
        <v>79</v>
      </c>
      <c r="I270">
        <v>38</v>
      </c>
      <c r="J270">
        <v>0</v>
      </c>
    </row>
    <row r="271" spans="1:10" x14ac:dyDescent="0.3">
      <c r="A271">
        <v>270</v>
      </c>
      <c r="B271" t="s">
        <v>10</v>
      </c>
      <c r="C271" s="1">
        <v>17469</v>
      </c>
      <c r="D271">
        <v>15</v>
      </c>
      <c r="E271">
        <v>1</v>
      </c>
      <c r="F271">
        <v>28650</v>
      </c>
      <c r="G271">
        <v>18000</v>
      </c>
      <c r="H271">
        <v>79</v>
      </c>
      <c r="I271">
        <v>261</v>
      </c>
      <c r="J271">
        <v>0</v>
      </c>
    </row>
    <row r="272" spans="1:10" x14ac:dyDescent="0.3">
      <c r="A272">
        <v>271</v>
      </c>
      <c r="B272" t="s">
        <v>10</v>
      </c>
      <c r="C272" s="1">
        <v>23247</v>
      </c>
      <c r="D272">
        <v>15</v>
      </c>
      <c r="E272">
        <v>1</v>
      </c>
      <c r="F272">
        <v>27750</v>
      </c>
      <c r="G272">
        <v>16500</v>
      </c>
      <c r="H272">
        <v>79</v>
      </c>
      <c r="I272">
        <v>55</v>
      </c>
      <c r="J272">
        <v>0</v>
      </c>
    </row>
    <row r="273" spans="1:10" x14ac:dyDescent="0.3">
      <c r="A273">
        <v>272</v>
      </c>
      <c r="B273" t="s">
        <v>10</v>
      </c>
      <c r="C273" s="1">
        <v>23545</v>
      </c>
      <c r="D273">
        <v>18</v>
      </c>
      <c r="E273">
        <v>1</v>
      </c>
      <c r="F273">
        <v>66875</v>
      </c>
      <c r="G273">
        <v>31980</v>
      </c>
      <c r="H273">
        <v>79</v>
      </c>
      <c r="I273">
        <v>30</v>
      </c>
      <c r="J273">
        <v>0</v>
      </c>
    </row>
    <row r="274" spans="1:10" x14ac:dyDescent="0.3">
      <c r="A274">
        <v>273</v>
      </c>
      <c r="B274" t="s">
        <v>10</v>
      </c>
      <c r="C274" s="1">
        <v>14561</v>
      </c>
      <c r="D274">
        <v>12</v>
      </c>
      <c r="E274">
        <v>2</v>
      </c>
      <c r="F274">
        <v>30000</v>
      </c>
      <c r="G274">
        <v>15750</v>
      </c>
      <c r="H274">
        <v>79</v>
      </c>
      <c r="I274">
        <v>308</v>
      </c>
      <c r="J274">
        <v>0</v>
      </c>
    </row>
    <row r="275" spans="1:10" x14ac:dyDescent="0.3">
      <c r="A275">
        <v>274</v>
      </c>
      <c r="B275" t="s">
        <v>10</v>
      </c>
      <c r="C275" s="1">
        <v>23593</v>
      </c>
      <c r="D275">
        <v>16</v>
      </c>
      <c r="E275">
        <v>3</v>
      </c>
      <c r="F275">
        <v>83750</v>
      </c>
      <c r="G275">
        <v>21750</v>
      </c>
      <c r="H275">
        <v>79</v>
      </c>
      <c r="I275">
        <v>12</v>
      </c>
      <c r="J275">
        <v>0</v>
      </c>
    </row>
    <row r="276" spans="1:10" x14ac:dyDescent="0.3">
      <c r="A276">
        <v>275</v>
      </c>
      <c r="B276" t="s">
        <v>10</v>
      </c>
      <c r="C276" s="1">
        <v>23025</v>
      </c>
      <c r="D276">
        <v>12</v>
      </c>
      <c r="E276">
        <v>1</v>
      </c>
      <c r="F276">
        <v>33900</v>
      </c>
      <c r="G276">
        <v>16500</v>
      </c>
      <c r="H276">
        <v>79</v>
      </c>
      <c r="I276">
        <v>94</v>
      </c>
      <c r="J276">
        <v>0</v>
      </c>
    </row>
    <row r="277" spans="1:10" x14ac:dyDescent="0.3">
      <c r="A277">
        <v>276</v>
      </c>
      <c r="B277" t="s">
        <v>10</v>
      </c>
      <c r="C277" s="1">
        <v>23873</v>
      </c>
      <c r="D277">
        <v>16</v>
      </c>
      <c r="E277">
        <v>3</v>
      </c>
      <c r="F277">
        <v>56500</v>
      </c>
      <c r="G277">
        <v>21000</v>
      </c>
      <c r="H277">
        <v>79</v>
      </c>
      <c r="I277">
        <v>12</v>
      </c>
      <c r="J277">
        <v>0</v>
      </c>
    </row>
    <row r="278" spans="1:10" x14ac:dyDescent="0.3">
      <c r="A278">
        <v>277</v>
      </c>
      <c r="B278" t="s">
        <v>11</v>
      </c>
      <c r="C278" s="1">
        <v>23882</v>
      </c>
      <c r="D278">
        <v>16</v>
      </c>
      <c r="E278">
        <v>3</v>
      </c>
      <c r="F278">
        <v>43000</v>
      </c>
      <c r="G278">
        <v>17490</v>
      </c>
      <c r="H278">
        <v>79</v>
      </c>
      <c r="I278">
        <v>20</v>
      </c>
      <c r="J278">
        <v>0</v>
      </c>
    </row>
    <row r="279" spans="1:10" x14ac:dyDescent="0.3">
      <c r="A279">
        <v>278</v>
      </c>
      <c r="B279" t="s">
        <v>11</v>
      </c>
      <c r="C279" s="1">
        <v>15869</v>
      </c>
      <c r="D279">
        <v>8</v>
      </c>
      <c r="E279">
        <v>1</v>
      </c>
      <c r="F279">
        <v>20850</v>
      </c>
      <c r="G279">
        <v>12000</v>
      </c>
      <c r="H279">
        <v>79</v>
      </c>
      <c r="I279">
        <v>70</v>
      </c>
      <c r="J279">
        <v>0</v>
      </c>
    </row>
    <row r="280" spans="1:10" x14ac:dyDescent="0.3">
      <c r="A280">
        <v>279</v>
      </c>
      <c r="B280" t="s">
        <v>11</v>
      </c>
      <c r="C280" s="1">
        <v>25309</v>
      </c>
      <c r="D280">
        <v>12</v>
      </c>
      <c r="E280">
        <v>1</v>
      </c>
      <c r="F280">
        <v>24450</v>
      </c>
      <c r="G280">
        <v>12000</v>
      </c>
      <c r="H280">
        <v>79</v>
      </c>
      <c r="I280">
        <v>8</v>
      </c>
      <c r="J280">
        <v>0</v>
      </c>
    </row>
    <row r="281" spans="1:10" x14ac:dyDescent="0.3">
      <c r="A281">
        <v>280</v>
      </c>
      <c r="B281" t="s">
        <v>11</v>
      </c>
      <c r="C281" s="1">
        <v>25496</v>
      </c>
      <c r="D281">
        <v>12</v>
      </c>
      <c r="E281">
        <v>1</v>
      </c>
      <c r="F281">
        <v>24750</v>
      </c>
      <c r="G281">
        <v>10950</v>
      </c>
      <c r="H281">
        <v>79</v>
      </c>
      <c r="I281">
        <v>5</v>
      </c>
      <c r="J281">
        <v>0</v>
      </c>
    </row>
    <row r="282" spans="1:10" x14ac:dyDescent="0.3">
      <c r="A282">
        <v>281</v>
      </c>
      <c r="B282" t="s">
        <v>10</v>
      </c>
      <c r="C282" s="1">
        <v>16486</v>
      </c>
      <c r="D282">
        <v>8</v>
      </c>
      <c r="E282">
        <v>2</v>
      </c>
      <c r="F282">
        <v>34500</v>
      </c>
      <c r="G282">
        <v>15750</v>
      </c>
      <c r="H282">
        <v>79</v>
      </c>
      <c r="I282">
        <v>246</v>
      </c>
      <c r="J282">
        <v>1</v>
      </c>
    </row>
    <row r="283" spans="1:10" x14ac:dyDescent="0.3">
      <c r="A283">
        <v>282</v>
      </c>
      <c r="B283" t="s">
        <v>10</v>
      </c>
      <c r="C283" s="1">
        <v>23269</v>
      </c>
      <c r="D283">
        <v>14</v>
      </c>
      <c r="E283">
        <v>1</v>
      </c>
      <c r="F283">
        <v>27900</v>
      </c>
      <c r="G283">
        <v>15000</v>
      </c>
      <c r="H283">
        <v>79</v>
      </c>
      <c r="I283">
        <v>47</v>
      </c>
      <c r="J283">
        <v>1</v>
      </c>
    </row>
    <row r="284" spans="1:10" x14ac:dyDescent="0.3">
      <c r="A284">
        <v>283</v>
      </c>
      <c r="B284" t="s">
        <v>10</v>
      </c>
      <c r="C284" s="1">
        <v>23067</v>
      </c>
      <c r="D284">
        <v>19</v>
      </c>
      <c r="E284">
        <v>3</v>
      </c>
      <c r="F284">
        <v>68125</v>
      </c>
      <c r="G284">
        <v>32010</v>
      </c>
      <c r="H284">
        <v>78</v>
      </c>
      <c r="I284">
        <v>35</v>
      </c>
      <c r="J284">
        <v>0</v>
      </c>
    </row>
    <row r="285" spans="1:10" x14ac:dyDescent="0.3">
      <c r="A285">
        <v>284</v>
      </c>
      <c r="B285" t="s">
        <v>10</v>
      </c>
      <c r="C285" s="1">
        <v>22564</v>
      </c>
      <c r="D285">
        <v>19</v>
      </c>
      <c r="E285">
        <v>3</v>
      </c>
      <c r="F285">
        <v>73500</v>
      </c>
      <c r="G285">
        <v>33000</v>
      </c>
      <c r="H285">
        <v>78</v>
      </c>
      <c r="I285">
        <v>45</v>
      </c>
      <c r="J285">
        <v>0</v>
      </c>
    </row>
    <row r="286" spans="1:10" x14ac:dyDescent="0.3">
      <c r="A286">
        <v>285</v>
      </c>
      <c r="B286" t="s">
        <v>10</v>
      </c>
      <c r="C286" s="1">
        <v>11106</v>
      </c>
      <c r="D286">
        <v>8</v>
      </c>
      <c r="E286">
        <v>2</v>
      </c>
      <c r="F286">
        <v>30750</v>
      </c>
      <c r="G286">
        <v>15750</v>
      </c>
      <c r="H286">
        <v>78</v>
      </c>
      <c r="I286">
        <v>429</v>
      </c>
      <c r="J286">
        <v>0</v>
      </c>
    </row>
    <row r="287" spans="1:10" x14ac:dyDescent="0.3">
      <c r="A287">
        <v>286</v>
      </c>
      <c r="B287" t="s">
        <v>10</v>
      </c>
      <c r="C287" s="1">
        <v>21251</v>
      </c>
      <c r="D287">
        <v>15</v>
      </c>
      <c r="E287">
        <v>3</v>
      </c>
      <c r="F287">
        <v>40050</v>
      </c>
      <c r="G287">
        <v>25500</v>
      </c>
      <c r="H287">
        <v>78</v>
      </c>
      <c r="I287">
        <v>133</v>
      </c>
      <c r="J287">
        <v>0</v>
      </c>
    </row>
    <row r="288" spans="1:10" x14ac:dyDescent="0.3">
      <c r="A288">
        <v>287</v>
      </c>
      <c r="B288" t="s">
        <v>10</v>
      </c>
      <c r="C288" s="1">
        <v>23760</v>
      </c>
      <c r="D288">
        <v>16</v>
      </c>
      <c r="E288">
        <v>1</v>
      </c>
      <c r="F288">
        <v>40350</v>
      </c>
      <c r="G288">
        <v>19500</v>
      </c>
      <c r="H288">
        <v>78</v>
      </c>
      <c r="I288">
        <v>20</v>
      </c>
      <c r="J288">
        <v>0</v>
      </c>
    </row>
    <row r="289" spans="1:10" x14ac:dyDescent="0.3">
      <c r="A289">
        <v>288</v>
      </c>
      <c r="B289" t="s">
        <v>10</v>
      </c>
      <c r="C289" s="1">
        <v>20111</v>
      </c>
      <c r="D289">
        <v>15</v>
      </c>
      <c r="E289">
        <v>3</v>
      </c>
      <c r="F289">
        <v>38700</v>
      </c>
      <c r="G289">
        <v>23730</v>
      </c>
      <c r="H289">
        <v>78</v>
      </c>
      <c r="I289">
        <v>176</v>
      </c>
      <c r="J289">
        <v>0</v>
      </c>
    </row>
    <row r="290" spans="1:10" x14ac:dyDescent="0.3">
      <c r="A290">
        <v>289</v>
      </c>
      <c r="B290" t="s">
        <v>10</v>
      </c>
      <c r="C290" s="1">
        <v>23677</v>
      </c>
      <c r="D290">
        <v>17</v>
      </c>
      <c r="E290">
        <v>3</v>
      </c>
      <c r="F290">
        <v>65000</v>
      </c>
      <c r="G290">
        <v>30750</v>
      </c>
      <c r="H290">
        <v>78</v>
      </c>
      <c r="I290">
        <v>26</v>
      </c>
      <c r="J290">
        <v>0</v>
      </c>
    </row>
    <row r="291" spans="1:10" x14ac:dyDescent="0.3">
      <c r="A291">
        <v>290</v>
      </c>
      <c r="B291" t="s">
        <v>10</v>
      </c>
      <c r="C291" s="1">
        <v>19819</v>
      </c>
      <c r="D291">
        <v>18</v>
      </c>
      <c r="E291">
        <v>3</v>
      </c>
      <c r="F291">
        <v>51450</v>
      </c>
      <c r="G291">
        <v>36240</v>
      </c>
      <c r="H291">
        <v>78</v>
      </c>
      <c r="I291">
        <v>149</v>
      </c>
      <c r="J291">
        <v>0</v>
      </c>
    </row>
    <row r="292" spans="1:10" x14ac:dyDescent="0.3">
      <c r="A292">
        <v>291</v>
      </c>
      <c r="B292" t="s">
        <v>10</v>
      </c>
      <c r="C292" s="1">
        <v>12685</v>
      </c>
      <c r="D292">
        <v>12</v>
      </c>
      <c r="E292">
        <v>2</v>
      </c>
      <c r="F292">
        <v>35250</v>
      </c>
      <c r="G292">
        <v>15750</v>
      </c>
      <c r="H292">
        <v>78</v>
      </c>
      <c r="I292">
        <v>387</v>
      </c>
      <c r="J292">
        <v>0</v>
      </c>
    </row>
    <row r="293" spans="1:10" x14ac:dyDescent="0.3">
      <c r="A293">
        <v>292</v>
      </c>
      <c r="B293" t="s">
        <v>10</v>
      </c>
      <c r="C293" s="1">
        <v>23138</v>
      </c>
      <c r="D293">
        <v>14</v>
      </c>
      <c r="E293">
        <v>1</v>
      </c>
      <c r="F293">
        <v>25950</v>
      </c>
      <c r="G293">
        <v>15000</v>
      </c>
      <c r="H293">
        <v>78</v>
      </c>
      <c r="I293">
        <v>53</v>
      </c>
      <c r="J293">
        <v>0</v>
      </c>
    </row>
    <row r="294" spans="1:10" x14ac:dyDescent="0.3">
      <c r="A294">
        <v>293</v>
      </c>
      <c r="B294" t="s">
        <v>10</v>
      </c>
      <c r="C294" s="1">
        <v>24004</v>
      </c>
      <c r="D294">
        <v>15</v>
      </c>
      <c r="E294">
        <v>1</v>
      </c>
      <c r="F294">
        <v>25050</v>
      </c>
      <c r="G294">
        <v>14250</v>
      </c>
      <c r="H294">
        <v>78</v>
      </c>
      <c r="I294">
        <v>24</v>
      </c>
      <c r="J294">
        <v>0</v>
      </c>
    </row>
    <row r="295" spans="1:10" x14ac:dyDescent="0.3">
      <c r="A295">
        <v>294</v>
      </c>
      <c r="B295" t="s">
        <v>10</v>
      </c>
      <c r="C295" s="1">
        <v>25121</v>
      </c>
      <c r="D295">
        <v>12</v>
      </c>
      <c r="E295">
        <v>1</v>
      </c>
      <c r="F295">
        <v>26700</v>
      </c>
      <c r="G295">
        <v>12750</v>
      </c>
      <c r="H295">
        <v>78</v>
      </c>
      <c r="I295">
        <v>25</v>
      </c>
      <c r="J295">
        <v>0</v>
      </c>
    </row>
    <row r="296" spans="1:10" x14ac:dyDescent="0.3">
      <c r="A296">
        <v>295</v>
      </c>
      <c r="B296" t="s">
        <v>10</v>
      </c>
      <c r="C296" s="1">
        <v>11921</v>
      </c>
      <c r="D296">
        <v>8</v>
      </c>
      <c r="E296">
        <v>1</v>
      </c>
      <c r="F296">
        <v>24000</v>
      </c>
      <c r="G296">
        <v>15750</v>
      </c>
      <c r="H296">
        <v>78</v>
      </c>
      <c r="I296">
        <v>476</v>
      </c>
      <c r="J296">
        <v>0</v>
      </c>
    </row>
    <row r="297" spans="1:10" x14ac:dyDescent="0.3">
      <c r="A297">
        <v>296</v>
      </c>
      <c r="B297" t="s">
        <v>10</v>
      </c>
      <c r="C297" s="1">
        <v>23419</v>
      </c>
      <c r="D297">
        <v>12</v>
      </c>
      <c r="E297">
        <v>1</v>
      </c>
      <c r="F297">
        <v>26850</v>
      </c>
      <c r="G297">
        <v>15000</v>
      </c>
      <c r="H297">
        <v>78</v>
      </c>
      <c r="I297">
        <v>48</v>
      </c>
      <c r="J297">
        <v>0</v>
      </c>
    </row>
    <row r="298" spans="1:10" x14ac:dyDescent="0.3">
      <c r="A298">
        <v>297</v>
      </c>
      <c r="B298" t="s">
        <v>11</v>
      </c>
      <c r="C298" s="1">
        <v>15447</v>
      </c>
      <c r="D298">
        <v>12</v>
      </c>
      <c r="E298">
        <v>1</v>
      </c>
      <c r="F298">
        <v>23400</v>
      </c>
      <c r="G298">
        <v>15300</v>
      </c>
      <c r="H298">
        <v>78</v>
      </c>
      <c r="I298">
        <v>209</v>
      </c>
      <c r="J298">
        <v>0</v>
      </c>
    </row>
    <row r="299" spans="1:10" x14ac:dyDescent="0.3">
      <c r="A299">
        <v>298</v>
      </c>
      <c r="B299" t="s">
        <v>11</v>
      </c>
      <c r="C299" s="1">
        <v>24343</v>
      </c>
      <c r="D299">
        <v>12</v>
      </c>
      <c r="E299">
        <v>1</v>
      </c>
      <c r="F299">
        <v>24600</v>
      </c>
      <c r="G299">
        <v>13500</v>
      </c>
      <c r="H299">
        <v>78</v>
      </c>
      <c r="I299">
        <v>47</v>
      </c>
      <c r="J299">
        <v>0</v>
      </c>
    </row>
    <row r="300" spans="1:10" x14ac:dyDescent="0.3">
      <c r="A300">
        <v>299</v>
      </c>
      <c r="B300" t="s">
        <v>11</v>
      </c>
      <c r="C300" s="1">
        <v>23873</v>
      </c>
      <c r="D300">
        <v>15</v>
      </c>
      <c r="E300">
        <v>1</v>
      </c>
      <c r="F300">
        <v>32550</v>
      </c>
      <c r="G300">
        <v>18000</v>
      </c>
      <c r="H300">
        <v>78</v>
      </c>
      <c r="I300">
        <v>6</v>
      </c>
      <c r="J300">
        <v>0</v>
      </c>
    </row>
    <row r="301" spans="1:10" x14ac:dyDescent="0.3">
      <c r="A301">
        <v>300</v>
      </c>
      <c r="B301" t="s">
        <v>10</v>
      </c>
      <c r="C301" s="1">
        <v>22062</v>
      </c>
      <c r="D301">
        <v>16</v>
      </c>
      <c r="E301">
        <v>1</v>
      </c>
      <c r="F301">
        <v>26550</v>
      </c>
      <c r="G301">
        <v>15000</v>
      </c>
      <c r="H301">
        <v>78</v>
      </c>
      <c r="I301">
        <v>105</v>
      </c>
      <c r="J301">
        <v>1</v>
      </c>
    </row>
    <row r="302" spans="1:10" x14ac:dyDescent="0.3">
      <c r="A302">
        <v>301</v>
      </c>
      <c r="B302" t="s">
        <v>10</v>
      </c>
      <c r="C302" s="1">
        <v>25054</v>
      </c>
      <c r="D302">
        <v>12</v>
      </c>
      <c r="E302">
        <v>1</v>
      </c>
      <c r="F302">
        <v>31500</v>
      </c>
      <c r="G302">
        <v>13500</v>
      </c>
      <c r="H302">
        <v>78</v>
      </c>
      <c r="I302">
        <v>7</v>
      </c>
      <c r="J302">
        <v>1</v>
      </c>
    </row>
    <row r="303" spans="1:10" x14ac:dyDescent="0.3">
      <c r="A303">
        <v>302</v>
      </c>
      <c r="B303" t="s">
        <v>10</v>
      </c>
      <c r="C303" s="1">
        <v>14516</v>
      </c>
      <c r="D303">
        <v>8</v>
      </c>
      <c r="E303">
        <v>1</v>
      </c>
      <c r="F303">
        <v>22350</v>
      </c>
      <c r="G303">
        <v>15000</v>
      </c>
      <c r="H303">
        <v>78</v>
      </c>
      <c r="I303">
        <v>320</v>
      </c>
      <c r="J303">
        <v>1</v>
      </c>
    </row>
    <row r="304" spans="1:10" x14ac:dyDescent="0.3">
      <c r="A304">
        <v>303</v>
      </c>
      <c r="B304" t="s">
        <v>10</v>
      </c>
      <c r="C304" s="1">
        <v>13921</v>
      </c>
      <c r="D304">
        <v>12</v>
      </c>
      <c r="E304">
        <v>2</v>
      </c>
      <c r="F304">
        <v>35250</v>
      </c>
      <c r="G304">
        <v>15750</v>
      </c>
      <c r="H304">
        <v>78</v>
      </c>
      <c r="I304">
        <v>281</v>
      </c>
      <c r="J304">
        <v>1</v>
      </c>
    </row>
    <row r="305" spans="1:10" x14ac:dyDescent="0.3">
      <c r="A305">
        <v>304</v>
      </c>
      <c r="B305" t="s">
        <v>11</v>
      </c>
      <c r="C305" s="1">
        <v>16708</v>
      </c>
      <c r="D305">
        <v>15</v>
      </c>
      <c r="E305">
        <v>1</v>
      </c>
      <c r="F305">
        <v>25800</v>
      </c>
      <c r="G305">
        <v>13500</v>
      </c>
      <c r="H305">
        <v>78</v>
      </c>
      <c r="I305">
        <v>51</v>
      </c>
      <c r="J305">
        <v>1</v>
      </c>
    </row>
    <row r="306" spans="1:10" x14ac:dyDescent="0.3">
      <c r="A306">
        <v>305</v>
      </c>
      <c r="B306" t="s">
        <v>10</v>
      </c>
      <c r="C306" s="1">
        <v>15274</v>
      </c>
      <c r="D306">
        <v>12</v>
      </c>
      <c r="E306">
        <v>2</v>
      </c>
      <c r="F306">
        <v>30750</v>
      </c>
      <c r="G306">
        <v>15750</v>
      </c>
      <c r="H306">
        <v>77</v>
      </c>
      <c r="I306">
        <v>317</v>
      </c>
      <c r="J306">
        <v>0</v>
      </c>
    </row>
    <row r="307" spans="1:10" x14ac:dyDescent="0.3">
      <c r="A307">
        <v>306</v>
      </c>
      <c r="B307" t="s">
        <v>10</v>
      </c>
      <c r="C307" s="1">
        <v>24202</v>
      </c>
      <c r="D307">
        <v>15</v>
      </c>
      <c r="E307">
        <v>1</v>
      </c>
      <c r="F307">
        <v>30750</v>
      </c>
      <c r="G307">
        <v>16500</v>
      </c>
      <c r="H307">
        <v>77</v>
      </c>
      <c r="I307">
        <v>41</v>
      </c>
      <c r="J307">
        <v>0</v>
      </c>
    </row>
    <row r="308" spans="1:10" x14ac:dyDescent="0.3">
      <c r="A308">
        <v>307</v>
      </c>
      <c r="B308" t="s">
        <v>10</v>
      </c>
      <c r="C308" s="1">
        <v>16642</v>
      </c>
      <c r="D308">
        <v>16</v>
      </c>
      <c r="E308">
        <v>3</v>
      </c>
      <c r="F308">
        <v>50000</v>
      </c>
      <c r="G308">
        <v>32490</v>
      </c>
      <c r="H308">
        <v>77</v>
      </c>
      <c r="I308">
        <v>264</v>
      </c>
      <c r="J308">
        <v>0</v>
      </c>
    </row>
    <row r="309" spans="1:10" x14ac:dyDescent="0.3">
      <c r="A309">
        <v>308</v>
      </c>
      <c r="B309" t="s">
        <v>10</v>
      </c>
      <c r="C309" s="1">
        <v>23043</v>
      </c>
      <c r="D309">
        <v>15</v>
      </c>
      <c r="E309">
        <v>1</v>
      </c>
      <c r="F309">
        <v>34500</v>
      </c>
      <c r="G309">
        <v>18000</v>
      </c>
      <c r="H309">
        <v>77</v>
      </c>
      <c r="I309">
        <v>63</v>
      </c>
      <c r="J309">
        <v>0</v>
      </c>
    </row>
    <row r="310" spans="1:10" x14ac:dyDescent="0.3">
      <c r="A310">
        <v>309</v>
      </c>
      <c r="B310" t="s">
        <v>10</v>
      </c>
      <c r="C310" s="1">
        <v>23577</v>
      </c>
      <c r="D310">
        <v>15</v>
      </c>
      <c r="E310">
        <v>1</v>
      </c>
      <c r="F310">
        <v>26250</v>
      </c>
      <c r="G310">
        <v>15750</v>
      </c>
      <c r="H310">
        <v>77</v>
      </c>
      <c r="I310">
        <v>38</v>
      </c>
      <c r="J310">
        <v>0</v>
      </c>
    </row>
    <row r="311" spans="1:10" x14ac:dyDescent="0.3">
      <c r="A311">
        <v>310</v>
      </c>
      <c r="B311" t="s">
        <v>10</v>
      </c>
      <c r="C311" s="1">
        <v>23459</v>
      </c>
      <c r="D311">
        <v>16</v>
      </c>
      <c r="E311">
        <v>1</v>
      </c>
      <c r="F311">
        <v>44875</v>
      </c>
      <c r="G311">
        <v>21240</v>
      </c>
      <c r="H311">
        <v>77</v>
      </c>
      <c r="I311">
        <v>22</v>
      </c>
      <c r="J311">
        <v>0</v>
      </c>
    </row>
    <row r="312" spans="1:10" x14ac:dyDescent="0.3">
      <c r="A312">
        <v>311</v>
      </c>
      <c r="B312" t="s">
        <v>11</v>
      </c>
      <c r="C312" s="1">
        <v>18674</v>
      </c>
      <c r="D312">
        <v>12</v>
      </c>
      <c r="E312">
        <v>1</v>
      </c>
      <c r="F312">
        <v>22500</v>
      </c>
      <c r="G312">
        <v>12000</v>
      </c>
      <c r="H312">
        <v>77</v>
      </c>
      <c r="I312">
        <v>63</v>
      </c>
      <c r="J312">
        <v>0</v>
      </c>
    </row>
    <row r="313" spans="1:10" x14ac:dyDescent="0.3">
      <c r="A313">
        <v>312</v>
      </c>
      <c r="B313" t="s">
        <v>11</v>
      </c>
      <c r="C313" s="1">
        <v>23082</v>
      </c>
      <c r="D313">
        <v>12</v>
      </c>
      <c r="E313">
        <v>1</v>
      </c>
      <c r="F313">
        <v>25650</v>
      </c>
      <c r="G313">
        <v>14250</v>
      </c>
      <c r="H313">
        <v>77</v>
      </c>
      <c r="I313">
        <v>64</v>
      </c>
      <c r="J313">
        <v>0</v>
      </c>
    </row>
    <row r="314" spans="1:10" x14ac:dyDescent="0.3">
      <c r="A314">
        <v>313</v>
      </c>
      <c r="B314" t="s">
        <v>11</v>
      </c>
      <c r="C314" s="1">
        <v>25501</v>
      </c>
      <c r="D314">
        <v>12</v>
      </c>
      <c r="E314">
        <v>1</v>
      </c>
      <c r="F314">
        <v>21300</v>
      </c>
      <c r="G314">
        <v>11250</v>
      </c>
      <c r="H314">
        <v>77</v>
      </c>
      <c r="I314">
        <v>0</v>
      </c>
      <c r="J314">
        <v>0</v>
      </c>
    </row>
    <row r="315" spans="1:10" x14ac:dyDescent="0.3">
      <c r="A315">
        <v>314</v>
      </c>
      <c r="B315" t="s">
        <v>11</v>
      </c>
      <c r="C315" s="1">
        <v>24435</v>
      </c>
      <c r="D315">
        <v>12</v>
      </c>
      <c r="E315">
        <v>1</v>
      </c>
      <c r="F315">
        <v>29850</v>
      </c>
      <c r="G315">
        <v>13500</v>
      </c>
      <c r="H315">
        <v>77</v>
      </c>
      <c r="I315">
        <v>38</v>
      </c>
      <c r="J315">
        <v>0</v>
      </c>
    </row>
    <row r="316" spans="1:10" x14ac:dyDescent="0.3">
      <c r="A316">
        <v>315</v>
      </c>
      <c r="B316" t="s">
        <v>11</v>
      </c>
      <c r="C316" s="1">
        <v>25465</v>
      </c>
      <c r="D316">
        <v>12</v>
      </c>
      <c r="E316">
        <v>1</v>
      </c>
      <c r="F316">
        <v>34500</v>
      </c>
      <c r="G316">
        <v>12150</v>
      </c>
      <c r="H316">
        <v>77</v>
      </c>
      <c r="I316">
        <v>4</v>
      </c>
      <c r="J316">
        <v>0</v>
      </c>
    </row>
    <row r="317" spans="1:10" x14ac:dyDescent="0.3">
      <c r="A317">
        <v>316</v>
      </c>
      <c r="B317" t="s">
        <v>10</v>
      </c>
      <c r="C317" s="1">
        <v>21929</v>
      </c>
      <c r="D317">
        <v>15</v>
      </c>
      <c r="E317">
        <v>1</v>
      </c>
      <c r="F317">
        <v>27750</v>
      </c>
      <c r="G317">
        <v>15000</v>
      </c>
      <c r="H317">
        <v>77</v>
      </c>
      <c r="I317">
        <v>52</v>
      </c>
      <c r="J317">
        <v>1</v>
      </c>
    </row>
    <row r="318" spans="1:10" x14ac:dyDescent="0.3">
      <c r="A318">
        <v>317</v>
      </c>
      <c r="B318" t="s">
        <v>10</v>
      </c>
      <c r="C318" s="1">
        <v>25261</v>
      </c>
      <c r="D318">
        <v>12</v>
      </c>
      <c r="E318">
        <v>1</v>
      </c>
      <c r="F318">
        <v>27750</v>
      </c>
      <c r="G318">
        <v>11550</v>
      </c>
      <c r="H318">
        <v>77</v>
      </c>
      <c r="I318">
        <v>12</v>
      </c>
      <c r="J318">
        <v>1</v>
      </c>
    </row>
    <row r="319" spans="1:10" x14ac:dyDescent="0.3">
      <c r="A319">
        <v>318</v>
      </c>
      <c r="B319" t="s">
        <v>10</v>
      </c>
      <c r="C319" s="1">
        <v>22331</v>
      </c>
      <c r="D319">
        <v>16</v>
      </c>
      <c r="E319">
        <v>3</v>
      </c>
      <c r="F319">
        <v>48750</v>
      </c>
      <c r="G319">
        <v>21990</v>
      </c>
      <c r="H319">
        <v>76</v>
      </c>
      <c r="I319">
        <v>61</v>
      </c>
      <c r="J319">
        <v>0</v>
      </c>
    </row>
    <row r="320" spans="1:10" x14ac:dyDescent="0.3">
      <c r="A320">
        <v>319</v>
      </c>
      <c r="B320" t="s">
        <v>10</v>
      </c>
      <c r="C320" s="1">
        <v>24168</v>
      </c>
      <c r="D320">
        <v>15</v>
      </c>
      <c r="E320">
        <v>1</v>
      </c>
      <c r="F320">
        <v>43410</v>
      </c>
      <c r="G320">
        <v>15750</v>
      </c>
      <c r="H320">
        <v>76</v>
      </c>
      <c r="I320">
        <v>12</v>
      </c>
      <c r="J320">
        <v>0</v>
      </c>
    </row>
    <row r="321" spans="1:10" x14ac:dyDescent="0.3">
      <c r="A321">
        <v>320</v>
      </c>
      <c r="B321" t="s">
        <v>10</v>
      </c>
      <c r="C321" s="1">
        <v>13464</v>
      </c>
      <c r="D321">
        <v>12</v>
      </c>
      <c r="E321">
        <v>1</v>
      </c>
      <c r="F321">
        <v>22050</v>
      </c>
      <c r="G321">
        <v>15000</v>
      </c>
      <c r="H321">
        <v>76</v>
      </c>
      <c r="I321">
        <v>385</v>
      </c>
      <c r="J321">
        <v>0</v>
      </c>
    </row>
    <row r="322" spans="1:10" x14ac:dyDescent="0.3">
      <c r="A322">
        <v>321</v>
      </c>
      <c r="B322" t="s">
        <v>11</v>
      </c>
      <c r="C322" s="1">
        <v>19658</v>
      </c>
      <c r="D322">
        <v>12</v>
      </c>
      <c r="E322">
        <v>1</v>
      </c>
      <c r="F322">
        <v>22050</v>
      </c>
      <c r="G322">
        <v>12000</v>
      </c>
      <c r="H322">
        <v>76</v>
      </c>
      <c r="I322">
        <v>6</v>
      </c>
      <c r="J322">
        <v>0</v>
      </c>
    </row>
    <row r="323" spans="1:10" x14ac:dyDescent="0.3">
      <c r="A323">
        <v>322</v>
      </c>
      <c r="B323" t="s">
        <v>11</v>
      </c>
      <c r="C323" s="1">
        <v>13941</v>
      </c>
      <c r="D323">
        <v>12</v>
      </c>
      <c r="E323">
        <v>1</v>
      </c>
      <c r="F323">
        <v>22500</v>
      </c>
      <c r="G323">
        <v>14250</v>
      </c>
      <c r="H323">
        <v>76</v>
      </c>
      <c r="I323">
        <v>90</v>
      </c>
      <c r="J323">
        <v>0</v>
      </c>
    </row>
    <row r="324" spans="1:10" x14ac:dyDescent="0.3">
      <c r="A324">
        <v>323</v>
      </c>
      <c r="B324" t="s">
        <v>11</v>
      </c>
      <c r="C324" s="1">
        <v>24605</v>
      </c>
      <c r="D324">
        <v>15</v>
      </c>
      <c r="E324">
        <v>1</v>
      </c>
      <c r="F324">
        <v>25500</v>
      </c>
      <c r="G324">
        <v>12000</v>
      </c>
      <c r="H324">
        <v>76</v>
      </c>
      <c r="I324">
        <v>7</v>
      </c>
      <c r="J324">
        <v>0</v>
      </c>
    </row>
    <row r="325" spans="1:10" x14ac:dyDescent="0.3">
      <c r="A325">
        <v>324</v>
      </c>
      <c r="B325" t="s">
        <v>11</v>
      </c>
      <c r="C325" s="1">
        <v>24394</v>
      </c>
      <c r="D325">
        <v>12</v>
      </c>
      <c r="E325">
        <v>1</v>
      </c>
      <c r="F325">
        <v>29160</v>
      </c>
      <c r="G325">
        <v>15000</v>
      </c>
      <c r="H325">
        <v>76</v>
      </c>
      <c r="I325">
        <v>22</v>
      </c>
      <c r="J325">
        <v>0</v>
      </c>
    </row>
    <row r="326" spans="1:10" x14ac:dyDescent="0.3">
      <c r="A326">
        <v>325</v>
      </c>
      <c r="B326" t="s">
        <v>11</v>
      </c>
      <c r="C326" s="1">
        <v>12727</v>
      </c>
      <c r="D326">
        <v>8</v>
      </c>
      <c r="E326">
        <v>1</v>
      </c>
      <c r="F326">
        <v>16800</v>
      </c>
      <c r="G326">
        <v>10200</v>
      </c>
      <c r="H326">
        <v>76</v>
      </c>
      <c r="I326">
        <v>76</v>
      </c>
      <c r="J326">
        <v>0</v>
      </c>
    </row>
    <row r="327" spans="1:10" x14ac:dyDescent="0.3">
      <c r="A327">
        <v>326</v>
      </c>
      <c r="B327" t="s">
        <v>10</v>
      </c>
      <c r="C327" s="1">
        <v>21390</v>
      </c>
      <c r="D327">
        <v>8</v>
      </c>
      <c r="E327">
        <v>2</v>
      </c>
      <c r="F327">
        <v>29550</v>
      </c>
      <c r="G327">
        <v>15750</v>
      </c>
      <c r="H327">
        <v>76</v>
      </c>
      <c r="I327">
        <v>144</v>
      </c>
      <c r="J327">
        <v>1</v>
      </c>
    </row>
    <row r="328" spans="1:10" x14ac:dyDescent="0.3">
      <c r="A328">
        <v>327</v>
      </c>
      <c r="B328" t="s">
        <v>10</v>
      </c>
      <c r="C328" s="1">
        <v>23803</v>
      </c>
      <c r="D328">
        <v>12</v>
      </c>
      <c r="E328">
        <v>1</v>
      </c>
      <c r="F328">
        <v>26700</v>
      </c>
      <c r="G328">
        <v>15750</v>
      </c>
      <c r="H328">
        <v>76</v>
      </c>
      <c r="I328">
        <v>18</v>
      </c>
      <c r="J328">
        <v>1</v>
      </c>
    </row>
    <row r="329" spans="1:10" x14ac:dyDescent="0.3">
      <c r="A329">
        <v>328</v>
      </c>
      <c r="B329" t="s">
        <v>10</v>
      </c>
      <c r="C329" s="1">
        <v>19292</v>
      </c>
      <c r="D329">
        <v>18</v>
      </c>
      <c r="E329">
        <v>3</v>
      </c>
      <c r="F329">
        <v>55000</v>
      </c>
      <c r="G329">
        <v>32490</v>
      </c>
      <c r="H329">
        <v>75</v>
      </c>
      <c r="I329">
        <v>125</v>
      </c>
      <c r="J329">
        <v>0</v>
      </c>
    </row>
    <row r="330" spans="1:10" x14ac:dyDescent="0.3">
      <c r="A330">
        <v>329</v>
      </c>
      <c r="B330" t="s">
        <v>10</v>
      </c>
      <c r="C330" s="1">
        <v>21421</v>
      </c>
      <c r="D330">
        <v>18</v>
      </c>
      <c r="E330">
        <v>3</v>
      </c>
      <c r="F330">
        <v>62500</v>
      </c>
      <c r="G330">
        <v>34980</v>
      </c>
      <c r="H330">
        <v>75</v>
      </c>
      <c r="I330">
        <v>74</v>
      </c>
      <c r="J330">
        <v>0</v>
      </c>
    </row>
    <row r="331" spans="1:10" x14ac:dyDescent="0.3">
      <c r="A331">
        <v>330</v>
      </c>
      <c r="B331" t="s">
        <v>10</v>
      </c>
      <c r="C331" s="1">
        <v>21679</v>
      </c>
      <c r="D331">
        <v>15</v>
      </c>
      <c r="E331">
        <v>1</v>
      </c>
      <c r="F331">
        <v>27300</v>
      </c>
      <c r="G331">
        <v>17250</v>
      </c>
      <c r="H331">
        <v>75</v>
      </c>
      <c r="I331">
        <v>132</v>
      </c>
      <c r="J331">
        <v>0</v>
      </c>
    </row>
    <row r="332" spans="1:10" x14ac:dyDescent="0.3">
      <c r="A332">
        <v>331</v>
      </c>
      <c r="B332" t="s">
        <v>11</v>
      </c>
      <c r="C332" s="1">
        <v>15376</v>
      </c>
      <c r="D332">
        <v>12</v>
      </c>
      <c r="E332">
        <v>1</v>
      </c>
      <c r="F332">
        <v>24450</v>
      </c>
      <c r="G332">
        <v>12000</v>
      </c>
      <c r="H332">
        <v>75</v>
      </c>
      <c r="I332">
        <v>144</v>
      </c>
      <c r="J332">
        <v>0</v>
      </c>
    </row>
    <row r="333" spans="1:10" x14ac:dyDescent="0.3">
      <c r="A333">
        <v>332</v>
      </c>
      <c r="B333" t="s">
        <v>11</v>
      </c>
      <c r="C333" s="1">
        <v>23507</v>
      </c>
      <c r="D333">
        <v>16</v>
      </c>
      <c r="E333">
        <v>1</v>
      </c>
      <c r="F333">
        <v>33000</v>
      </c>
      <c r="G333">
        <v>18000</v>
      </c>
      <c r="H333">
        <v>75</v>
      </c>
      <c r="I333">
        <v>26</v>
      </c>
      <c r="J333">
        <v>0</v>
      </c>
    </row>
    <row r="334" spans="1:10" x14ac:dyDescent="0.3">
      <c r="A334">
        <v>333</v>
      </c>
      <c r="B334" t="s">
        <v>11</v>
      </c>
      <c r="C334" s="1">
        <v>23768</v>
      </c>
      <c r="D334">
        <v>15</v>
      </c>
      <c r="E334">
        <v>1</v>
      </c>
      <c r="F334">
        <v>37050</v>
      </c>
      <c r="G334">
        <v>18000</v>
      </c>
      <c r="H334">
        <v>75</v>
      </c>
      <c r="I334">
        <v>5</v>
      </c>
      <c r="J334">
        <v>0</v>
      </c>
    </row>
    <row r="335" spans="1:10" x14ac:dyDescent="0.3">
      <c r="A335">
        <v>334</v>
      </c>
      <c r="B335" t="s">
        <v>11</v>
      </c>
      <c r="C335" s="1">
        <v>24236</v>
      </c>
      <c r="D335">
        <v>12</v>
      </c>
      <c r="E335">
        <v>1</v>
      </c>
      <c r="F335">
        <v>24450</v>
      </c>
      <c r="G335">
        <v>10950</v>
      </c>
      <c r="H335">
        <v>75</v>
      </c>
      <c r="I335">
        <v>32</v>
      </c>
      <c r="J335">
        <v>1</v>
      </c>
    </row>
    <row r="336" spans="1:10" x14ac:dyDescent="0.3">
      <c r="A336">
        <v>335</v>
      </c>
      <c r="B336" t="s">
        <v>10</v>
      </c>
      <c r="C336" s="1">
        <v>11015</v>
      </c>
      <c r="D336">
        <v>8</v>
      </c>
      <c r="E336">
        <v>2</v>
      </c>
      <c r="F336">
        <v>31950</v>
      </c>
      <c r="G336">
        <v>15750</v>
      </c>
      <c r="H336">
        <v>74</v>
      </c>
      <c r="I336">
        <v>408</v>
      </c>
      <c r="J336">
        <v>0</v>
      </c>
    </row>
    <row r="337" spans="1:10" x14ac:dyDescent="0.3">
      <c r="A337">
        <v>336</v>
      </c>
      <c r="B337" t="s">
        <v>10</v>
      </c>
      <c r="C337" s="1">
        <v>23386</v>
      </c>
      <c r="D337">
        <v>16</v>
      </c>
      <c r="E337">
        <v>3</v>
      </c>
      <c r="F337">
        <v>47250</v>
      </c>
      <c r="G337">
        <v>21240</v>
      </c>
      <c r="H337">
        <v>74</v>
      </c>
      <c r="I337">
        <v>45</v>
      </c>
      <c r="J337">
        <v>0</v>
      </c>
    </row>
    <row r="338" spans="1:10" x14ac:dyDescent="0.3">
      <c r="A338">
        <v>337</v>
      </c>
      <c r="B338" t="s">
        <v>11</v>
      </c>
      <c r="C338" s="1">
        <v>25595</v>
      </c>
      <c r="D338">
        <v>12</v>
      </c>
      <c r="E338">
        <v>1</v>
      </c>
      <c r="F338">
        <v>26100</v>
      </c>
      <c r="G338">
        <v>11550</v>
      </c>
      <c r="H338">
        <v>74</v>
      </c>
      <c r="I338">
        <v>2</v>
      </c>
      <c r="J338">
        <v>0</v>
      </c>
    </row>
    <row r="339" spans="1:10" x14ac:dyDescent="0.3">
      <c r="A339">
        <v>338</v>
      </c>
      <c r="B339" t="s">
        <v>11</v>
      </c>
      <c r="C339" s="1">
        <v>14104</v>
      </c>
      <c r="D339">
        <v>8</v>
      </c>
      <c r="E339">
        <v>1</v>
      </c>
      <c r="F339">
        <v>15900</v>
      </c>
      <c r="G339">
        <v>10200</v>
      </c>
      <c r="H339">
        <v>74</v>
      </c>
      <c r="I339">
        <v>43</v>
      </c>
      <c r="J339">
        <v>0</v>
      </c>
    </row>
    <row r="340" spans="1:10" x14ac:dyDescent="0.3">
      <c r="A340">
        <v>339</v>
      </c>
      <c r="B340" t="s">
        <v>11</v>
      </c>
      <c r="C340" s="1">
        <v>15652</v>
      </c>
      <c r="D340">
        <v>8</v>
      </c>
      <c r="E340">
        <v>1</v>
      </c>
      <c r="F340">
        <v>23700</v>
      </c>
      <c r="G340">
        <v>10650</v>
      </c>
      <c r="H340">
        <v>74</v>
      </c>
      <c r="I340">
        <v>281</v>
      </c>
      <c r="J340">
        <v>0</v>
      </c>
    </row>
    <row r="341" spans="1:10" x14ac:dyDescent="0.3">
      <c r="A341">
        <v>340</v>
      </c>
      <c r="B341" t="s">
        <v>11</v>
      </c>
      <c r="C341" s="1">
        <v>12545</v>
      </c>
      <c r="D341">
        <v>8</v>
      </c>
      <c r="E341">
        <v>1</v>
      </c>
      <c r="F341">
        <v>21750</v>
      </c>
      <c r="G341">
        <v>12450</v>
      </c>
      <c r="H341">
        <v>74</v>
      </c>
      <c r="I341">
        <v>318</v>
      </c>
      <c r="J341">
        <v>0</v>
      </c>
    </row>
    <row r="342" spans="1:10" x14ac:dyDescent="0.3">
      <c r="A342">
        <v>341</v>
      </c>
      <c r="B342" t="s">
        <v>10</v>
      </c>
      <c r="C342" s="1">
        <v>16457</v>
      </c>
      <c r="D342">
        <v>12</v>
      </c>
      <c r="E342">
        <v>3</v>
      </c>
      <c r="F342">
        <v>59400</v>
      </c>
      <c r="G342">
        <v>33750</v>
      </c>
      <c r="H342">
        <v>74</v>
      </c>
      <c r="I342">
        <v>272</v>
      </c>
      <c r="J342">
        <v>1</v>
      </c>
    </row>
    <row r="343" spans="1:10" x14ac:dyDescent="0.3">
      <c r="A343">
        <v>342</v>
      </c>
      <c r="B343" t="s">
        <v>11</v>
      </c>
      <c r="C343" s="1">
        <v>17685</v>
      </c>
      <c r="D343">
        <v>12</v>
      </c>
      <c r="E343">
        <v>1</v>
      </c>
      <c r="F343">
        <v>24450</v>
      </c>
      <c r="G343">
        <v>14250</v>
      </c>
      <c r="H343">
        <v>74</v>
      </c>
      <c r="I343">
        <v>117</v>
      </c>
      <c r="J343">
        <v>1</v>
      </c>
    </row>
    <row r="344" spans="1:10" x14ac:dyDescent="0.3">
      <c r="A344">
        <v>343</v>
      </c>
      <c r="B344" t="s">
        <v>10</v>
      </c>
      <c r="C344" s="1">
        <v>19519</v>
      </c>
      <c r="D344">
        <v>16</v>
      </c>
      <c r="E344">
        <v>3</v>
      </c>
      <c r="F344">
        <v>103500</v>
      </c>
      <c r="G344">
        <v>60000</v>
      </c>
      <c r="H344">
        <v>73</v>
      </c>
      <c r="I344">
        <v>150</v>
      </c>
      <c r="J344">
        <v>0</v>
      </c>
    </row>
    <row r="345" spans="1:10" x14ac:dyDescent="0.3">
      <c r="A345">
        <v>344</v>
      </c>
      <c r="B345" t="s">
        <v>10</v>
      </c>
      <c r="C345" s="1">
        <v>23297</v>
      </c>
      <c r="D345">
        <v>12</v>
      </c>
      <c r="E345">
        <v>1</v>
      </c>
      <c r="F345">
        <v>35700</v>
      </c>
      <c r="G345">
        <v>16500</v>
      </c>
      <c r="H345">
        <v>73</v>
      </c>
      <c r="I345">
        <v>72</v>
      </c>
      <c r="J345">
        <v>0</v>
      </c>
    </row>
    <row r="346" spans="1:10" x14ac:dyDescent="0.3">
      <c r="A346">
        <v>345</v>
      </c>
      <c r="B346" t="s">
        <v>11</v>
      </c>
      <c r="C346" s="1">
        <v>25328</v>
      </c>
      <c r="D346">
        <v>12</v>
      </c>
      <c r="E346">
        <v>1</v>
      </c>
      <c r="F346">
        <v>22200</v>
      </c>
      <c r="G346">
        <v>16500</v>
      </c>
      <c r="H346">
        <v>73</v>
      </c>
      <c r="I346">
        <v>7</v>
      </c>
      <c r="J346">
        <v>0</v>
      </c>
    </row>
    <row r="347" spans="1:10" x14ac:dyDescent="0.3">
      <c r="A347">
        <v>346</v>
      </c>
      <c r="B347" t="s">
        <v>11</v>
      </c>
      <c r="C347" s="1">
        <v>25066</v>
      </c>
      <c r="D347">
        <v>15</v>
      </c>
      <c r="E347">
        <v>1</v>
      </c>
      <c r="F347">
        <v>22950</v>
      </c>
      <c r="G347">
        <v>13950</v>
      </c>
      <c r="H347">
        <v>73</v>
      </c>
      <c r="I347">
        <v>22</v>
      </c>
      <c r="J347">
        <v>0</v>
      </c>
    </row>
    <row r="348" spans="1:10" x14ac:dyDescent="0.3">
      <c r="A348">
        <v>347</v>
      </c>
      <c r="B348" t="s">
        <v>11</v>
      </c>
      <c r="C348" s="1">
        <v>16294</v>
      </c>
      <c r="D348">
        <v>12</v>
      </c>
      <c r="E348">
        <v>1</v>
      </c>
      <c r="F348">
        <v>23100</v>
      </c>
      <c r="G348">
        <v>12000</v>
      </c>
      <c r="H348">
        <v>73</v>
      </c>
      <c r="I348">
        <v>228</v>
      </c>
      <c r="J348">
        <v>0</v>
      </c>
    </row>
    <row r="349" spans="1:10" x14ac:dyDescent="0.3">
      <c r="A349">
        <v>348</v>
      </c>
      <c r="B349" t="s">
        <v>11</v>
      </c>
      <c r="C349" s="1">
        <v>22808</v>
      </c>
      <c r="D349">
        <v>16</v>
      </c>
      <c r="E349">
        <v>3</v>
      </c>
      <c r="F349">
        <v>56750</v>
      </c>
      <c r="G349">
        <v>30000</v>
      </c>
      <c r="H349">
        <v>73</v>
      </c>
      <c r="I349">
        <v>15</v>
      </c>
      <c r="J349">
        <v>0</v>
      </c>
    </row>
    <row r="350" spans="1:10" x14ac:dyDescent="0.3">
      <c r="A350">
        <v>349</v>
      </c>
      <c r="B350" t="s">
        <v>11</v>
      </c>
      <c r="C350" s="1">
        <v>13961</v>
      </c>
      <c r="D350">
        <v>17</v>
      </c>
      <c r="E350">
        <v>1</v>
      </c>
      <c r="F350">
        <v>29100</v>
      </c>
      <c r="G350">
        <v>12750</v>
      </c>
      <c r="H350">
        <v>73</v>
      </c>
      <c r="I350">
        <v>375</v>
      </c>
      <c r="J350">
        <v>0</v>
      </c>
    </row>
    <row r="351" spans="1:10" x14ac:dyDescent="0.3">
      <c r="A351">
        <v>350</v>
      </c>
      <c r="B351" t="s">
        <v>11</v>
      </c>
      <c r="C351" s="1">
        <v>14356</v>
      </c>
      <c r="D351">
        <v>12</v>
      </c>
      <c r="E351">
        <v>1</v>
      </c>
      <c r="F351">
        <v>37650</v>
      </c>
      <c r="G351">
        <v>15750</v>
      </c>
      <c r="H351">
        <v>73</v>
      </c>
      <c r="I351">
        <v>132</v>
      </c>
      <c r="J351">
        <v>0</v>
      </c>
    </row>
    <row r="352" spans="1:10" x14ac:dyDescent="0.3">
      <c r="A352">
        <v>351</v>
      </c>
      <c r="B352" t="s">
        <v>11</v>
      </c>
      <c r="C352" s="1">
        <v>24134</v>
      </c>
      <c r="D352">
        <v>12</v>
      </c>
      <c r="E352">
        <v>1</v>
      </c>
      <c r="F352">
        <v>27900</v>
      </c>
      <c r="G352">
        <v>13500</v>
      </c>
      <c r="H352">
        <v>73</v>
      </c>
      <c r="I352">
        <v>32</v>
      </c>
      <c r="J352">
        <v>0</v>
      </c>
    </row>
    <row r="353" spans="1:10" x14ac:dyDescent="0.3">
      <c r="A353">
        <v>352</v>
      </c>
      <c r="B353" t="s">
        <v>11</v>
      </c>
      <c r="C353" s="1">
        <v>12384</v>
      </c>
      <c r="D353">
        <v>8</v>
      </c>
      <c r="E353">
        <v>1</v>
      </c>
      <c r="F353">
        <v>21150</v>
      </c>
      <c r="G353">
        <v>12000</v>
      </c>
      <c r="H353">
        <v>73</v>
      </c>
      <c r="I353">
        <v>159</v>
      </c>
      <c r="J353">
        <v>0</v>
      </c>
    </row>
    <row r="354" spans="1:10" x14ac:dyDescent="0.3">
      <c r="A354">
        <v>353</v>
      </c>
      <c r="B354" t="s">
        <v>10</v>
      </c>
      <c r="C354" s="1">
        <v>20158</v>
      </c>
      <c r="D354">
        <v>12</v>
      </c>
      <c r="E354">
        <v>2</v>
      </c>
      <c r="F354">
        <v>31200</v>
      </c>
      <c r="G354">
        <v>15750</v>
      </c>
      <c r="H354">
        <v>73</v>
      </c>
      <c r="I354">
        <v>155</v>
      </c>
      <c r="J354">
        <v>1</v>
      </c>
    </row>
    <row r="355" spans="1:10" x14ac:dyDescent="0.3">
      <c r="A355">
        <v>354</v>
      </c>
      <c r="B355" t="s">
        <v>11</v>
      </c>
      <c r="C355" s="1">
        <v>16930</v>
      </c>
      <c r="D355">
        <v>12</v>
      </c>
      <c r="E355">
        <v>1</v>
      </c>
      <c r="F355">
        <v>20550</v>
      </c>
      <c r="G355">
        <v>11250</v>
      </c>
      <c r="H355">
        <v>73</v>
      </c>
      <c r="I355">
        <v>154</v>
      </c>
      <c r="J355">
        <v>1</v>
      </c>
    </row>
    <row r="356" spans="1:10" x14ac:dyDescent="0.3">
      <c r="A356">
        <v>355</v>
      </c>
      <c r="B356" t="s">
        <v>10</v>
      </c>
      <c r="C356" s="1">
        <v>22420</v>
      </c>
      <c r="D356">
        <v>15</v>
      </c>
      <c r="E356">
        <v>1</v>
      </c>
      <c r="F356">
        <v>25950</v>
      </c>
      <c r="G356">
        <v>17250</v>
      </c>
      <c r="H356">
        <v>72</v>
      </c>
      <c r="I356">
        <v>83</v>
      </c>
      <c r="J356">
        <v>0</v>
      </c>
    </row>
    <row r="357" spans="1:10" x14ac:dyDescent="0.3">
      <c r="A357">
        <v>356</v>
      </c>
      <c r="B357" t="s">
        <v>10</v>
      </c>
      <c r="C357" s="1">
        <v>24056</v>
      </c>
      <c r="D357">
        <v>15</v>
      </c>
      <c r="E357">
        <v>1</v>
      </c>
      <c r="F357">
        <v>28350</v>
      </c>
      <c r="G357">
        <v>15000</v>
      </c>
      <c r="H357">
        <v>72</v>
      </c>
      <c r="I357">
        <v>48</v>
      </c>
      <c r="J357">
        <v>0</v>
      </c>
    </row>
    <row r="358" spans="1:10" x14ac:dyDescent="0.3">
      <c r="A358">
        <v>357</v>
      </c>
      <c r="B358" t="s">
        <v>11</v>
      </c>
      <c r="C358" s="1">
        <v>11706</v>
      </c>
      <c r="D358">
        <v>8</v>
      </c>
      <c r="E358">
        <v>1</v>
      </c>
      <c r="F358">
        <v>17700</v>
      </c>
      <c r="G358">
        <v>10200</v>
      </c>
      <c r="H358">
        <v>72</v>
      </c>
      <c r="I358">
        <v>184</v>
      </c>
      <c r="J358">
        <v>0</v>
      </c>
    </row>
    <row r="359" spans="1:10" x14ac:dyDescent="0.3">
      <c r="A359">
        <v>358</v>
      </c>
      <c r="B359" t="s">
        <v>11</v>
      </c>
      <c r="C359" s="1">
        <v>16173</v>
      </c>
      <c r="D359">
        <v>15</v>
      </c>
      <c r="E359">
        <v>1</v>
      </c>
      <c r="F359">
        <v>23550</v>
      </c>
      <c r="G359">
        <v>13500</v>
      </c>
      <c r="H359">
        <v>72</v>
      </c>
      <c r="I359">
        <v>49</v>
      </c>
      <c r="J359">
        <v>0</v>
      </c>
    </row>
    <row r="360" spans="1:10" x14ac:dyDescent="0.3">
      <c r="A360">
        <v>359</v>
      </c>
      <c r="B360" t="s">
        <v>11</v>
      </c>
      <c r="C360" s="1">
        <v>15139</v>
      </c>
      <c r="D360">
        <v>12</v>
      </c>
      <c r="E360">
        <v>1</v>
      </c>
      <c r="F360">
        <v>19950</v>
      </c>
      <c r="G360">
        <v>10200</v>
      </c>
      <c r="H360">
        <v>72</v>
      </c>
      <c r="I360">
        <v>56</v>
      </c>
      <c r="J360">
        <v>0</v>
      </c>
    </row>
    <row r="361" spans="1:10" x14ac:dyDescent="0.3">
      <c r="A361">
        <v>360</v>
      </c>
      <c r="B361" t="s">
        <v>11</v>
      </c>
      <c r="C361" s="1">
        <v>25061</v>
      </c>
      <c r="D361">
        <v>12</v>
      </c>
      <c r="E361">
        <v>1</v>
      </c>
      <c r="F361">
        <v>29400</v>
      </c>
      <c r="G361">
        <v>15300</v>
      </c>
      <c r="H361">
        <v>72</v>
      </c>
      <c r="I361">
        <v>30</v>
      </c>
      <c r="J361">
        <v>0</v>
      </c>
    </row>
    <row r="362" spans="1:10" x14ac:dyDescent="0.3">
      <c r="A362">
        <v>361</v>
      </c>
      <c r="B362" t="s">
        <v>11</v>
      </c>
      <c r="C362" s="1">
        <v>24267</v>
      </c>
      <c r="D362">
        <v>12</v>
      </c>
      <c r="E362">
        <v>1</v>
      </c>
      <c r="F362">
        <v>28800</v>
      </c>
      <c r="G362">
        <v>13950</v>
      </c>
      <c r="H362">
        <v>72</v>
      </c>
      <c r="I362">
        <v>18</v>
      </c>
      <c r="J362">
        <v>0</v>
      </c>
    </row>
    <row r="363" spans="1:10" x14ac:dyDescent="0.3">
      <c r="A363">
        <v>362</v>
      </c>
      <c r="B363" t="s">
        <v>11</v>
      </c>
      <c r="C363" s="1">
        <v>13613</v>
      </c>
      <c r="D363">
        <v>8</v>
      </c>
      <c r="E363">
        <v>1</v>
      </c>
      <c r="F363">
        <v>16950</v>
      </c>
      <c r="G363">
        <v>10200</v>
      </c>
      <c r="H363">
        <v>72</v>
      </c>
      <c r="I363">
        <v>319</v>
      </c>
      <c r="J363">
        <v>0</v>
      </c>
    </row>
    <row r="364" spans="1:10" x14ac:dyDescent="0.3">
      <c r="A364">
        <v>363</v>
      </c>
      <c r="B364" t="s">
        <v>10</v>
      </c>
      <c r="C364" s="1">
        <v>19878</v>
      </c>
      <c r="D364">
        <v>16</v>
      </c>
      <c r="E364">
        <v>1</v>
      </c>
      <c r="F364">
        <v>35700</v>
      </c>
      <c r="G364">
        <v>18000</v>
      </c>
      <c r="H364">
        <v>72</v>
      </c>
      <c r="I364">
        <v>138</v>
      </c>
      <c r="J364">
        <v>1</v>
      </c>
    </row>
    <row r="365" spans="1:10" x14ac:dyDescent="0.3">
      <c r="A365">
        <v>364</v>
      </c>
      <c r="B365" t="s">
        <v>11</v>
      </c>
      <c r="C365" s="1">
        <v>17252</v>
      </c>
      <c r="D365">
        <v>12</v>
      </c>
      <c r="E365">
        <v>1</v>
      </c>
      <c r="F365">
        <v>17400</v>
      </c>
      <c r="G365">
        <v>10200</v>
      </c>
      <c r="H365">
        <v>72</v>
      </c>
      <c r="I365">
        <v>116</v>
      </c>
      <c r="J365">
        <v>1</v>
      </c>
    </row>
    <row r="366" spans="1:10" x14ac:dyDescent="0.3">
      <c r="A366">
        <v>365</v>
      </c>
      <c r="B366" t="s">
        <v>11</v>
      </c>
      <c r="C366" s="1">
        <v>17822</v>
      </c>
      <c r="D366">
        <v>8</v>
      </c>
      <c r="E366">
        <v>1</v>
      </c>
      <c r="F366">
        <v>21450</v>
      </c>
      <c r="G366">
        <v>10200</v>
      </c>
      <c r="H366">
        <v>72</v>
      </c>
      <c r="I366">
        <v>194</v>
      </c>
      <c r="J366">
        <v>1</v>
      </c>
    </row>
    <row r="367" spans="1:10" x14ac:dyDescent="0.3">
      <c r="A367">
        <v>366</v>
      </c>
      <c r="B367" t="s">
        <v>11</v>
      </c>
      <c r="C367" s="1">
        <v>22361</v>
      </c>
      <c r="D367">
        <v>12</v>
      </c>
      <c r="E367">
        <v>1</v>
      </c>
      <c r="F367">
        <v>24750</v>
      </c>
      <c r="G367">
        <v>12000</v>
      </c>
      <c r="H367">
        <v>72</v>
      </c>
      <c r="I367">
        <v>68</v>
      </c>
      <c r="J367">
        <v>1</v>
      </c>
    </row>
    <row r="368" spans="1:10" x14ac:dyDescent="0.3">
      <c r="A368">
        <v>367</v>
      </c>
      <c r="B368" t="s">
        <v>11</v>
      </c>
      <c r="C368" s="1">
        <v>15483</v>
      </c>
      <c r="D368">
        <v>12</v>
      </c>
      <c r="E368">
        <v>1</v>
      </c>
      <c r="F368">
        <v>16950</v>
      </c>
      <c r="G368">
        <v>10200</v>
      </c>
      <c r="H368">
        <v>72</v>
      </c>
      <c r="I368">
        <v>271</v>
      </c>
      <c r="J368">
        <v>1</v>
      </c>
    </row>
    <row r="369" spans="1:10" x14ac:dyDescent="0.3">
      <c r="A369">
        <v>368</v>
      </c>
      <c r="B369" t="s">
        <v>11</v>
      </c>
      <c r="C369" s="1">
        <v>15907</v>
      </c>
      <c r="D369">
        <v>12</v>
      </c>
      <c r="E369">
        <v>1</v>
      </c>
      <c r="F369">
        <v>26100</v>
      </c>
      <c r="G369">
        <v>13500</v>
      </c>
      <c r="H369">
        <v>72</v>
      </c>
      <c r="I369">
        <v>169</v>
      </c>
      <c r="J369">
        <v>1</v>
      </c>
    </row>
    <row r="370" spans="1:10" x14ac:dyDescent="0.3">
      <c r="A370">
        <v>369</v>
      </c>
      <c r="B370" t="s">
        <v>10</v>
      </c>
      <c r="C370" s="1">
        <v>24790</v>
      </c>
      <c r="D370">
        <v>14</v>
      </c>
      <c r="E370">
        <v>1</v>
      </c>
      <c r="F370">
        <v>28050</v>
      </c>
      <c r="G370">
        <v>15000</v>
      </c>
      <c r="H370">
        <v>71</v>
      </c>
      <c r="I370">
        <v>15</v>
      </c>
      <c r="J370">
        <v>0</v>
      </c>
    </row>
    <row r="371" spans="1:10" x14ac:dyDescent="0.3">
      <c r="A371">
        <v>370</v>
      </c>
      <c r="B371" t="s">
        <v>11</v>
      </c>
      <c r="C371" s="1">
        <v>23031</v>
      </c>
      <c r="D371">
        <v>16</v>
      </c>
      <c r="E371">
        <v>1</v>
      </c>
      <c r="F371">
        <v>36600</v>
      </c>
      <c r="G371">
        <v>18000</v>
      </c>
      <c r="H371">
        <v>71</v>
      </c>
      <c r="I371">
        <v>12</v>
      </c>
      <c r="J371">
        <v>0</v>
      </c>
    </row>
    <row r="372" spans="1:10" x14ac:dyDescent="0.3">
      <c r="A372">
        <v>371</v>
      </c>
      <c r="B372" t="s">
        <v>11</v>
      </c>
      <c r="C372" s="1">
        <v>24202</v>
      </c>
      <c r="D372">
        <v>16</v>
      </c>
      <c r="E372">
        <v>3</v>
      </c>
      <c r="F372">
        <v>58125</v>
      </c>
      <c r="G372">
        <v>18000</v>
      </c>
      <c r="H372">
        <v>71</v>
      </c>
      <c r="I372">
        <v>11</v>
      </c>
      <c r="J372">
        <v>0</v>
      </c>
    </row>
    <row r="373" spans="1:10" x14ac:dyDescent="0.3">
      <c r="A373">
        <v>372</v>
      </c>
      <c r="B373" t="s">
        <v>10</v>
      </c>
      <c r="C373" s="1">
        <v>13018</v>
      </c>
      <c r="D373">
        <v>15</v>
      </c>
      <c r="E373">
        <v>1</v>
      </c>
      <c r="F373">
        <v>21300</v>
      </c>
      <c r="G373">
        <v>15750</v>
      </c>
      <c r="H373">
        <v>70</v>
      </c>
      <c r="I373">
        <v>372</v>
      </c>
      <c r="J373">
        <v>0</v>
      </c>
    </row>
    <row r="374" spans="1:10" x14ac:dyDescent="0.3">
      <c r="A374">
        <v>373</v>
      </c>
      <c r="B374" t="s">
        <v>10</v>
      </c>
      <c r="C374" s="1">
        <v>18200</v>
      </c>
      <c r="D374">
        <v>12</v>
      </c>
      <c r="E374">
        <v>1</v>
      </c>
      <c r="F374">
        <v>22500</v>
      </c>
      <c r="G374">
        <v>16500</v>
      </c>
      <c r="H374">
        <v>70</v>
      </c>
      <c r="I374">
        <v>216</v>
      </c>
      <c r="J374">
        <v>0</v>
      </c>
    </row>
    <row r="375" spans="1:10" x14ac:dyDescent="0.3">
      <c r="A375">
        <v>374</v>
      </c>
      <c r="B375" t="s">
        <v>10</v>
      </c>
      <c r="C375" s="1">
        <v>24679</v>
      </c>
      <c r="D375">
        <v>15</v>
      </c>
      <c r="E375">
        <v>1</v>
      </c>
      <c r="F375">
        <v>29400</v>
      </c>
      <c r="G375">
        <v>15750</v>
      </c>
      <c r="H375">
        <v>70</v>
      </c>
      <c r="I375">
        <v>15</v>
      </c>
      <c r="J375">
        <v>0</v>
      </c>
    </row>
    <row r="376" spans="1:10" x14ac:dyDescent="0.3">
      <c r="A376">
        <v>375</v>
      </c>
      <c r="B376" t="s">
        <v>10</v>
      </c>
      <c r="C376" s="1">
        <v>24388</v>
      </c>
      <c r="D376">
        <v>12</v>
      </c>
      <c r="E376">
        <v>1</v>
      </c>
      <c r="F376">
        <v>27450</v>
      </c>
      <c r="G376">
        <v>14700</v>
      </c>
      <c r="H376">
        <v>70</v>
      </c>
      <c r="I376">
        <v>41</v>
      </c>
      <c r="J376">
        <v>0</v>
      </c>
    </row>
    <row r="377" spans="1:10" x14ac:dyDescent="0.3">
      <c r="A377">
        <v>376</v>
      </c>
      <c r="B377" t="s">
        <v>10</v>
      </c>
      <c r="C377" s="1">
        <v>23659</v>
      </c>
      <c r="D377">
        <v>15</v>
      </c>
      <c r="E377">
        <v>1</v>
      </c>
      <c r="F377">
        <v>29850</v>
      </c>
      <c r="G377">
        <v>15750</v>
      </c>
      <c r="H377">
        <v>70</v>
      </c>
      <c r="I377">
        <v>48</v>
      </c>
      <c r="J377">
        <v>0</v>
      </c>
    </row>
    <row r="378" spans="1:10" x14ac:dyDescent="0.3">
      <c r="A378">
        <v>377</v>
      </c>
      <c r="B378" t="s">
        <v>10</v>
      </c>
      <c r="C378" s="1">
        <v>24075</v>
      </c>
      <c r="D378">
        <v>15</v>
      </c>
      <c r="E378">
        <v>1</v>
      </c>
      <c r="F378">
        <v>25350</v>
      </c>
      <c r="G378">
        <v>15750</v>
      </c>
      <c r="H378">
        <v>70</v>
      </c>
      <c r="I378">
        <v>56</v>
      </c>
      <c r="J378">
        <v>0</v>
      </c>
    </row>
    <row r="379" spans="1:10" x14ac:dyDescent="0.3">
      <c r="A379">
        <v>378</v>
      </c>
      <c r="B379" t="s">
        <v>11</v>
      </c>
      <c r="C379" s="1">
        <v>11222</v>
      </c>
      <c r="D379">
        <v>8</v>
      </c>
      <c r="E379">
        <v>1</v>
      </c>
      <c r="F379">
        <v>15750</v>
      </c>
      <c r="G379">
        <v>10200</v>
      </c>
      <c r="H379">
        <v>70</v>
      </c>
      <c r="I379">
        <v>275</v>
      </c>
      <c r="J379">
        <v>0</v>
      </c>
    </row>
    <row r="380" spans="1:10" x14ac:dyDescent="0.3">
      <c r="A380">
        <v>379</v>
      </c>
      <c r="B380" t="s">
        <v>11</v>
      </c>
      <c r="C380" s="1">
        <v>14012</v>
      </c>
      <c r="D380">
        <v>8</v>
      </c>
      <c r="E380">
        <v>1</v>
      </c>
      <c r="F380">
        <v>19650</v>
      </c>
      <c r="G380">
        <v>13050</v>
      </c>
      <c r="H380">
        <v>70</v>
      </c>
      <c r="I380">
        <v>102</v>
      </c>
      <c r="J380">
        <v>0</v>
      </c>
    </row>
    <row r="381" spans="1:10" x14ac:dyDescent="0.3">
      <c r="A381">
        <v>380</v>
      </c>
      <c r="B381" t="s">
        <v>11</v>
      </c>
      <c r="C381" s="1">
        <v>15029</v>
      </c>
      <c r="D381">
        <v>12</v>
      </c>
      <c r="E381">
        <v>1</v>
      </c>
      <c r="F381">
        <v>21000</v>
      </c>
      <c r="G381">
        <v>13500</v>
      </c>
      <c r="H381">
        <v>70</v>
      </c>
      <c r="I381">
        <v>82</v>
      </c>
      <c r="J381">
        <v>0</v>
      </c>
    </row>
    <row r="382" spans="1:10" x14ac:dyDescent="0.3">
      <c r="A382">
        <v>381</v>
      </c>
      <c r="B382" t="s">
        <v>10</v>
      </c>
      <c r="C382" s="1">
        <v>16998</v>
      </c>
      <c r="D382">
        <v>17</v>
      </c>
      <c r="E382">
        <v>1</v>
      </c>
      <c r="F382">
        <v>27000</v>
      </c>
      <c r="G382">
        <v>18000</v>
      </c>
      <c r="H382">
        <v>70</v>
      </c>
      <c r="I382">
        <v>192</v>
      </c>
      <c r="J382">
        <v>1</v>
      </c>
    </row>
    <row r="383" spans="1:10" x14ac:dyDescent="0.3">
      <c r="A383">
        <v>382</v>
      </c>
      <c r="B383" t="s">
        <v>10</v>
      </c>
      <c r="C383" s="1">
        <v>21843</v>
      </c>
      <c r="D383">
        <v>12</v>
      </c>
      <c r="E383">
        <v>1</v>
      </c>
      <c r="F383">
        <v>24000</v>
      </c>
      <c r="G383">
        <v>15750</v>
      </c>
      <c r="H383">
        <v>70</v>
      </c>
      <c r="I383">
        <v>120</v>
      </c>
      <c r="J383">
        <v>1</v>
      </c>
    </row>
    <row r="384" spans="1:10" x14ac:dyDescent="0.3">
      <c r="A384">
        <v>383</v>
      </c>
      <c r="B384" t="s">
        <v>10</v>
      </c>
      <c r="C384" s="1">
        <v>22435</v>
      </c>
      <c r="D384">
        <v>17</v>
      </c>
      <c r="E384">
        <v>3</v>
      </c>
      <c r="F384">
        <v>78500</v>
      </c>
      <c r="G384">
        <v>28740</v>
      </c>
      <c r="H384">
        <v>70</v>
      </c>
      <c r="I384">
        <v>67</v>
      </c>
      <c r="J384">
        <v>1</v>
      </c>
    </row>
    <row r="385" spans="1:10" x14ac:dyDescent="0.3">
      <c r="A385">
        <v>384</v>
      </c>
      <c r="B385" t="s">
        <v>11</v>
      </c>
      <c r="C385" s="1">
        <v>20404</v>
      </c>
      <c r="D385">
        <v>12</v>
      </c>
      <c r="E385">
        <v>1</v>
      </c>
      <c r="F385">
        <v>20850</v>
      </c>
      <c r="G385">
        <v>13050</v>
      </c>
      <c r="H385">
        <v>70</v>
      </c>
      <c r="I385">
        <v>127</v>
      </c>
      <c r="J385">
        <v>1</v>
      </c>
    </row>
    <row r="386" spans="1:10" x14ac:dyDescent="0.3">
      <c r="A386">
        <v>385</v>
      </c>
      <c r="B386" t="s">
        <v>10</v>
      </c>
      <c r="C386" s="1">
        <v>11232</v>
      </c>
      <c r="D386">
        <v>12</v>
      </c>
      <c r="E386">
        <v>2</v>
      </c>
      <c r="F386">
        <v>30000</v>
      </c>
      <c r="G386">
        <v>15750</v>
      </c>
      <c r="H386">
        <v>69</v>
      </c>
      <c r="I386">
        <v>348</v>
      </c>
      <c r="J386">
        <v>0</v>
      </c>
    </row>
    <row r="387" spans="1:10" x14ac:dyDescent="0.3">
      <c r="A387">
        <v>386</v>
      </c>
      <c r="B387" t="s">
        <v>10</v>
      </c>
      <c r="C387" s="1">
        <v>12649</v>
      </c>
      <c r="D387">
        <v>8</v>
      </c>
      <c r="E387">
        <v>2</v>
      </c>
      <c r="F387">
        <v>28500</v>
      </c>
      <c r="G387">
        <v>15750</v>
      </c>
      <c r="H387">
        <v>69</v>
      </c>
      <c r="I387">
        <v>174</v>
      </c>
      <c r="J387">
        <v>0</v>
      </c>
    </row>
    <row r="388" spans="1:10" x14ac:dyDescent="0.3">
      <c r="A388">
        <v>387</v>
      </c>
      <c r="B388" t="s">
        <v>10</v>
      </c>
      <c r="C388" s="1">
        <v>23776</v>
      </c>
      <c r="D388">
        <v>19</v>
      </c>
      <c r="E388">
        <v>3</v>
      </c>
      <c r="F388">
        <v>65000</v>
      </c>
      <c r="G388">
        <v>31980</v>
      </c>
      <c r="H388">
        <v>69</v>
      </c>
      <c r="I388">
        <v>74</v>
      </c>
      <c r="J388">
        <v>0</v>
      </c>
    </row>
    <row r="389" spans="1:10" x14ac:dyDescent="0.3">
      <c r="A389">
        <v>388</v>
      </c>
      <c r="B389" t="s">
        <v>10</v>
      </c>
      <c r="C389" s="1">
        <v>21552</v>
      </c>
      <c r="D389">
        <v>14</v>
      </c>
      <c r="E389">
        <v>1</v>
      </c>
      <c r="F389">
        <v>30150</v>
      </c>
      <c r="G389">
        <v>16500</v>
      </c>
      <c r="H389">
        <v>69</v>
      </c>
      <c r="I389">
        <v>110</v>
      </c>
      <c r="J389">
        <v>0</v>
      </c>
    </row>
    <row r="390" spans="1:10" x14ac:dyDescent="0.3">
      <c r="A390">
        <v>389</v>
      </c>
      <c r="B390" t="s">
        <v>10</v>
      </c>
      <c r="C390" s="1">
        <v>21655</v>
      </c>
      <c r="D390">
        <v>19</v>
      </c>
      <c r="E390">
        <v>3</v>
      </c>
      <c r="F390">
        <v>66875</v>
      </c>
      <c r="G390">
        <v>32490</v>
      </c>
      <c r="H390">
        <v>69</v>
      </c>
      <c r="I390">
        <v>81</v>
      </c>
      <c r="J390">
        <v>0</v>
      </c>
    </row>
    <row r="391" spans="1:10" x14ac:dyDescent="0.3">
      <c r="A391">
        <v>390</v>
      </c>
      <c r="B391" t="s">
        <v>11</v>
      </c>
      <c r="C391" s="1">
        <v>25151</v>
      </c>
      <c r="D391">
        <v>15</v>
      </c>
      <c r="E391">
        <v>1</v>
      </c>
      <c r="F391">
        <v>24150</v>
      </c>
      <c r="G391">
        <v>13500</v>
      </c>
      <c r="H391">
        <v>69</v>
      </c>
      <c r="I391">
        <v>7</v>
      </c>
      <c r="J391">
        <v>0</v>
      </c>
    </row>
    <row r="392" spans="1:10" x14ac:dyDescent="0.3">
      <c r="A392">
        <v>391</v>
      </c>
      <c r="B392" t="s">
        <v>11</v>
      </c>
      <c r="C392" s="1">
        <v>25215</v>
      </c>
      <c r="D392">
        <v>12</v>
      </c>
      <c r="E392">
        <v>1</v>
      </c>
      <c r="F392">
        <v>24450</v>
      </c>
      <c r="G392">
        <v>12450</v>
      </c>
      <c r="H392">
        <v>69</v>
      </c>
      <c r="I392">
        <v>12</v>
      </c>
      <c r="J392">
        <v>0</v>
      </c>
    </row>
    <row r="393" spans="1:10" x14ac:dyDescent="0.3">
      <c r="A393">
        <v>392</v>
      </c>
      <c r="B393" t="s">
        <v>11</v>
      </c>
      <c r="C393" s="1">
        <v>25700</v>
      </c>
      <c r="D393">
        <v>12</v>
      </c>
      <c r="E393">
        <v>1</v>
      </c>
      <c r="F393">
        <v>21600</v>
      </c>
      <c r="G393">
        <v>12000</v>
      </c>
      <c r="H393">
        <v>69</v>
      </c>
      <c r="I393">
        <v>0</v>
      </c>
      <c r="J393">
        <v>0</v>
      </c>
    </row>
    <row r="394" spans="1:10" x14ac:dyDescent="0.3">
      <c r="A394">
        <v>393</v>
      </c>
      <c r="B394" t="s">
        <v>11</v>
      </c>
      <c r="C394" s="1">
        <v>25378</v>
      </c>
      <c r="D394">
        <v>12</v>
      </c>
      <c r="E394">
        <v>1</v>
      </c>
      <c r="F394">
        <v>27900</v>
      </c>
      <c r="G394">
        <v>12450</v>
      </c>
      <c r="H394">
        <v>69</v>
      </c>
      <c r="I394">
        <v>0</v>
      </c>
      <c r="J394">
        <v>0</v>
      </c>
    </row>
    <row r="395" spans="1:10" x14ac:dyDescent="0.3">
      <c r="A395">
        <v>394</v>
      </c>
      <c r="B395" t="s">
        <v>11</v>
      </c>
      <c r="C395" s="1">
        <v>25603</v>
      </c>
      <c r="D395">
        <v>8</v>
      </c>
      <c r="E395">
        <v>1</v>
      </c>
      <c r="F395">
        <v>29100</v>
      </c>
      <c r="G395">
        <v>12450</v>
      </c>
      <c r="H395">
        <v>69</v>
      </c>
      <c r="I395">
        <v>17</v>
      </c>
      <c r="J395">
        <v>0</v>
      </c>
    </row>
    <row r="396" spans="1:10" x14ac:dyDescent="0.3">
      <c r="A396">
        <v>395</v>
      </c>
      <c r="B396" t="s">
        <v>11</v>
      </c>
      <c r="C396" s="1">
        <v>25636</v>
      </c>
      <c r="D396">
        <v>12</v>
      </c>
      <c r="E396">
        <v>1</v>
      </c>
      <c r="F396">
        <v>22650</v>
      </c>
      <c r="G396">
        <v>11250</v>
      </c>
      <c r="H396">
        <v>69</v>
      </c>
      <c r="I396">
        <v>2</v>
      </c>
      <c r="J396">
        <v>0</v>
      </c>
    </row>
    <row r="397" spans="1:10" x14ac:dyDescent="0.3">
      <c r="A397">
        <v>396</v>
      </c>
      <c r="B397" t="s">
        <v>11</v>
      </c>
      <c r="C397" s="1">
        <v>25797</v>
      </c>
      <c r="D397">
        <v>12</v>
      </c>
      <c r="E397">
        <v>1</v>
      </c>
      <c r="F397">
        <v>20850</v>
      </c>
      <c r="G397">
        <v>11250</v>
      </c>
      <c r="H397">
        <v>69</v>
      </c>
      <c r="I397">
        <v>0</v>
      </c>
      <c r="J397">
        <v>0</v>
      </c>
    </row>
    <row r="398" spans="1:10" x14ac:dyDescent="0.3">
      <c r="A398">
        <v>397</v>
      </c>
      <c r="B398" t="s">
        <v>11</v>
      </c>
      <c r="C398" s="1">
        <v>25585</v>
      </c>
      <c r="D398">
        <v>12</v>
      </c>
      <c r="E398">
        <v>1</v>
      </c>
      <c r="F398">
        <v>22950</v>
      </c>
      <c r="G398">
        <v>12300</v>
      </c>
      <c r="H398">
        <v>69</v>
      </c>
      <c r="I398">
        <v>5</v>
      </c>
      <c r="J398">
        <v>0</v>
      </c>
    </row>
    <row r="399" spans="1:10" x14ac:dyDescent="0.3">
      <c r="A399">
        <v>398</v>
      </c>
      <c r="B399" t="s">
        <v>11</v>
      </c>
      <c r="C399" s="1">
        <v>25893</v>
      </c>
      <c r="D399">
        <v>12</v>
      </c>
      <c r="E399">
        <v>1</v>
      </c>
      <c r="F399">
        <v>30600</v>
      </c>
      <c r="G399">
        <v>12450</v>
      </c>
      <c r="H399">
        <v>69</v>
      </c>
      <c r="I399">
        <v>5</v>
      </c>
      <c r="J399">
        <v>0</v>
      </c>
    </row>
    <row r="400" spans="1:10" x14ac:dyDescent="0.3">
      <c r="A400">
        <v>399</v>
      </c>
      <c r="B400" t="s">
        <v>11</v>
      </c>
      <c r="C400" s="1">
        <v>25605</v>
      </c>
      <c r="D400">
        <v>12</v>
      </c>
      <c r="E400">
        <v>1</v>
      </c>
      <c r="F400">
        <v>20400</v>
      </c>
      <c r="G400">
        <v>11250</v>
      </c>
      <c r="H400">
        <v>69</v>
      </c>
      <c r="I400">
        <v>0</v>
      </c>
      <c r="J400">
        <v>0</v>
      </c>
    </row>
    <row r="401" spans="1:10" x14ac:dyDescent="0.3">
      <c r="A401">
        <v>400</v>
      </c>
      <c r="B401" t="s">
        <v>11</v>
      </c>
      <c r="C401" s="1">
        <v>25421</v>
      </c>
      <c r="D401">
        <v>12</v>
      </c>
      <c r="E401">
        <v>1</v>
      </c>
      <c r="F401">
        <v>23850</v>
      </c>
      <c r="G401">
        <v>12750</v>
      </c>
      <c r="H401">
        <v>69</v>
      </c>
      <c r="I401">
        <v>20</v>
      </c>
      <c r="J401">
        <v>0</v>
      </c>
    </row>
    <row r="402" spans="1:10" x14ac:dyDescent="0.3">
      <c r="A402">
        <v>401</v>
      </c>
      <c r="B402" t="s">
        <v>11</v>
      </c>
      <c r="C402" s="1">
        <v>25641</v>
      </c>
      <c r="D402">
        <v>12</v>
      </c>
      <c r="E402">
        <v>1</v>
      </c>
      <c r="F402">
        <v>22800</v>
      </c>
      <c r="G402">
        <v>11250</v>
      </c>
      <c r="H402">
        <v>69</v>
      </c>
      <c r="I402">
        <v>0</v>
      </c>
      <c r="J402">
        <v>0</v>
      </c>
    </row>
    <row r="403" spans="1:10" x14ac:dyDescent="0.3">
      <c r="A403">
        <v>402</v>
      </c>
      <c r="B403" t="s">
        <v>11</v>
      </c>
      <c r="C403" s="1">
        <v>25606</v>
      </c>
      <c r="D403">
        <v>12</v>
      </c>
      <c r="E403">
        <v>1</v>
      </c>
      <c r="F403">
        <v>20700</v>
      </c>
      <c r="G403">
        <v>11250</v>
      </c>
      <c r="H403">
        <v>69</v>
      </c>
      <c r="I403">
        <v>2</v>
      </c>
      <c r="J403">
        <v>0</v>
      </c>
    </row>
    <row r="404" spans="1:10" x14ac:dyDescent="0.3">
      <c r="A404">
        <v>403</v>
      </c>
      <c r="B404" t="s">
        <v>11</v>
      </c>
      <c r="C404" s="1">
        <v>25686</v>
      </c>
      <c r="D404">
        <v>12</v>
      </c>
      <c r="E404">
        <v>1</v>
      </c>
      <c r="F404">
        <v>21300</v>
      </c>
      <c r="G404">
        <v>11250</v>
      </c>
      <c r="H404">
        <v>69</v>
      </c>
      <c r="I404">
        <v>3</v>
      </c>
      <c r="J404">
        <v>1</v>
      </c>
    </row>
    <row r="405" spans="1:10" x14ac:dyDescent="0.3">
      <c r="A405">
        <v>404</v>
      </c>
      <c r="B405" t="s">
        <v>11</v>
      </c>
      <c r="C405" s="1">
        <v>19480</v>
      </c>
      <c r="D405">
        <v>12</v>
      </c>
      <c r="E405">
        <v>1</v>
      </c>
      <c r="F405">
        <v>24300</v>
      </c>
      <c r="G405">
        <v>15000</v>
      </c>
      <c r="H405">
        <v>69</v>
      </c>
      <c r="I405">
        <v>121</v>
      </c>
      <c r="J405">
        <v>1</v>
      </c>
    </row>
    <row r="406" spans="1:10" x14ac:dyDescent="0.3">
      <c r="A406">
        <v>405</v>
      </c>
      <c r="B406" t="s">
        <v>11</v>
      </c>
      <c r="C406" s="1">
        <v>16265</v>
      </c>
      <c r="D406">
        <v>12</v>
      </c>
      <c r="E406">
        <v>1</v>
      </c>
      <c r="F406">
        <v>19650</v>
      </c>
      <c r="G406">
        <v>13950</v>
      </c>
      <c r="H406">
        <v>69</v>
      </c>
      <c r="I406">
        <v>133</v>
      </c>
      <c r="J406">
        <v>1</v>
      </c>
    </row>
    <row r="407" spans="1:10" x14ac:dyDescent="0.3">
      <c r="A407">
        <v>406</v>
      </c>
      <c r="B407" t="s">
        <v>10</v>
      </c>
      <c r="C407" s="1">
        <v>24020</v>
      </c>
      <c r="D407">
        <v>17</v>
      </c>
      <c r="E407">
        <v>3</v>
      </c>
      <c r="F407">
        <v>60000</v>
      </c>
      <c r="G407">
        <v>32490</v>
      </c>
      <c r="H407">
        <v>68</v>
      </c>
      <c r="I407">
        <v>17</v>
      </c>
      <c r="J407">
        <v>0</v>
      </c>
    </row>
    <row r="408" spans="1:10" x14ac:dyDescent="0.3">
      <c r="A408">
        <v>407</v>
      </c>
      <c r="B408" t="s">
        <v>10</v>
      </c>
      <c r="C408" s="1">
        <v>23991</v>
      </c>
      <c r="D408">
        <v>15</v>
      </c>
      <c r="E408">
        <v>1</v>
      </c>
      <c r="F408">
        <v>30300</v>
      </c>
      <c r="G408">
        <v>15750</v>
      </c>
      <c r="H408">
        <v>68</v>
      </c>
      <c r="I408">
        <v>55</v>
      </c>
      <c r="J408">
        <v>0</v>
      </c>
    </row>
    <row r="409" spans="1:10" x14ac:dyDescent="0.3">
      <c r="A409">
        <v>408</v>
      </c>
      <c r="B409" t="s">
        <v>10</v>
      </c>
      <c r="C409" s="1">
        <v>23419</v>
      </c>
      <c r="D409">
        <v>19</v>
      </c>
      <c r="E409">
        <v>3</v>
      </c>
      <c r="F409">
        <v>61250</v>
      </c>
      <c r="G409">
        <v>33000</v>
      </c>
      <c r="H409">
        <v>68</v>
      </c>
      <c r="I409">
        <v>9</v>
      </c>
      <c r="J409">
        <v>0</v>
      </c>
    </row>
    <row r="410" spans="1:10" x14ac:dyDescent="0.3">
      <c r="A410">
        <v>409</v>
      </c>
      <c r="B410" t="s">
        <v>10</v>
      </c>
      <c r="C410" s="1">
        <v>22971</v>
      </c>
      <c r="D410">
        <v>19</v>
      </c>
      <c r="E410">
        <v>1</v>
      </c>
      <c r="F410">
        <v>36000</v>
      </c>
      <c r="G410">
        <v>19500</v>
      </c>
      <c r="H410">
        <v>68</v>
      </c>
      <c r="I410">
        <v>21</v>
      </c>
      <c r="J410">
        <v>0</v>
      </c>
    </row>
    <row r="411" spans="1:10" x14ac:dyDescent="0.3">
      <c r="A411">
        <v>410</v>
      </c>
      <c r="B411" t="s">
        <v>11</v>
      </c>
      <c r="C411" s="1">
        <v>15350</v>
      </c>
      <c r="D411">
        <v>8</v>
      </c>
      <c r="E411">
        <v>1</v>
      </c>
      <c r="F411">
        <v>25200</v>
      </c>
      <c r="G411">
        <v>18750</v>
      </c>
      <c r="H411">
        <v>68</v>
      </c>
      <c r="I411">
        <v>344</v>
      </c>
      <c r="J411">
        <v>0</v>
      </c>
    </row>
    <row r="412" spans="1:10" x14ac:dyDescent="0.3">
      <c r="A412">
        <v>411</v>
      </c>
      <c r="B412" t="s">
        <v>11</v>
      </c>
      <c r="C412" s="1">
        <v>11556</v>
      </c>
      <c r="D412">
        <v>12</v>
      </c>
      <c r="E412">
        <v>1</v>
      </c>
      <c r="F412">
        <v>16200</v>
      </c>
      <c r="G412">
        <v>10200</v>
      </c>
      <c r="H412">
        <v>68</v>
      </c>
      <c r="I412">
        <v>180</v>
      </c>
      <c r="J412">
        <v>0</v>
      </c>
    </row>
    <row r="413" spans="1:10" x14ac:dyDescent="0.3">
      <c r="A413">
        <v>412</v>
      </c>
      <c r="B413" t="s">
        <v>11</v>
      </c>
      <c r="C413" s="1">
        <v>25735</v>
      </c>
      <c r="D413">
        <v>12</v>
      </c>
      <c r="E413">
        <v>1</v>
      </c>
      <c r="F413">
        <v>22800</v>
      </c>
      <c r="G413">
        <v>11250</v>
      </c>
      <c r="H413">
        <v>68</v>
      </c>
      <c r="I413">
        <v>2</v>
      </c>
      <c r="J413">
        <v>0</v>
      </c>
    </row>
    <row r="414" spans="1:10" x14ac:dyDescent="0.3">
      <c r="A414">
        <v>413</v>
      </c>
      <c r="B414" t="s">
        <v>11</v>
      </c>
      <c r="C414" s="1">
        <v>24179</v>
      </c>
      <c r="D414">
        <v>16</v>
      </c>
      <c r="E414">
        <v>3</v>
      </c>
      <c r="F414">
        <v>43500</v>
      </c>
      <c r="G414">
        <v>19500</v>
      </c>
      <c r="H414">
        <v>68</v>
      </c>
      <c r="I414">
        <v>11</v>
      </c>
      <c r="J414">
        <v>0</v>
      </c>
    </row>
    <row r="415" spans="1:10" x14ac:dyDescent="0.3">
      <c r="A415">
        <v>414</v>
      </c>
      <c r="B415" t="s">
        <v>10</v>
      </c>
      <c r="C415" s="1">
        <v>22289</v>
      </c>
      <c r="D415">
        <v>8</v>
      </c>
      <c r="E415">
        <v>2</v>
      </c>
      <c r="F415">
        <v>30300</v>
      </c>
      <c r="G415">
        <v>15750</v>
      </c>
      <c r="H415">
        <v>68</v>
      </c>
      <c r="I415">
        <v>155</v>
      </c>
      <c r="J415">
        <v>1</v>
      </c>
    </row>
    <row r="416" spans="1:10" x14ac:dyDescent="0.3">
      <c r="A416">
        <v>415</v>
      </c>
      <c r="B416" t="s">
        <v>10</v>
      </c>
      <c r="C416" s="1">
        <v>23133</v>
      </c>
      <c r="D416">
        <v>15</v>
      </c>
      <c r="E416">
        <v>1</v>
      </c>
      <c r="F416">
        <v>31950</v>
      </c>
      <c r="G416">
        <v>15750</v>
      </c>
      <c r="H416">
        <v>68</v>
      </c>
      <c r="I416">
        <v>70</v>
      </c>
      <c r="J416">
        <v>1</v>
      </c>
    </row>
    <row r="417" spans="1:10" x14ac:dyDescent="0.3">
      <c r="A417">
        <v>416</v>
      </c>
      <c r="B417" t="s">
        <v>10</v>
      </c>
      <c r="C417" s="1">
        <v>23758</v>
      </c>
      <c r="D417">
        <v>15</v>
      </c>
      <c r="E417">
        <v>1</v>
      </c>
      <c r="F417">
        <v>35250</v>
      </c>
      <c r="G417">
        <v>13500</v>
      </c>
      <c r="H417">
        <v>67</v>
      </c>
      <c r="I417">
        <v>6</v>
      </c>
      <c r="J417">
        <v>0</v>
      </c>
    </row>
    <row r="418" spans="1:10" x14ac:dyDescent="0.3">
      <c r="A418">
        <v>417</v>
      </c>
      <c r="B418" t="s">
        <v>10</v>
      </c>
      <c r="C418" s="1">
        <v>24675</v>
      </c>
      <c r="D418">
        <v>15</v>
      </c>
      <c r="E418">
        <v>1</v>
      </c>
      <c r="F418">
        <v>37800</v>
      </c>
      <c r="G418">
        <v>15000</v>
      </c>
      <c r="H418">
        <v>67</v>
      </c>
      <c r="I418">
        <v>36</v>
      </c>
      <c r="J418">
        <v>0</v>
      </c>
    </row>
    <row r="419" spans="1:10" x14ac:dyDescent="0.3">
      <c r="A419">
        <v>418</v>
      </c>
      <c r="B419" t="s">
        <v>10</v>
      </c>
      <c r="C419" s="1">
        <v>23898</v>
      </c>
      <c r="D419">
        <v>15</v>
      </c>
      <c r="E419">
        <v>1</v>
      </c>
      <c r="F419">
        <v>31200</v>
      </c>
      <c r="G419">
        <v>15750</v>
      </c>
      <c r="H419">
        <v>67</v>
      </c>
      <c r="I419">
        <v>46</v>
      </c>
      <c r="J419">
        <v>0</v>
      </c>
    </row>
    <row r="420" spans="1:10" x14ac:dyDescent="0.3">
      <c r="A420">
        <v>419</v>
      </c>
      <c r="B420" t="s">
        <v>10</v>
      </c>
      <c r="C420" s="1">
        <v>23670</v>
      </c>
      <c r="D420">
        <v>15</v>
      </c>
      <c r="E420">
        <v>1</v>
      </c>
      <c r="F420">
        <v>29400</v>
      </c>
      <c r="G420">
        <v>16500</v>
      </c>
      <c r="H420">
        <v>67</v>
      </c>
      <c r="I420">
        <v>68</v>
      </c>
      <c r="J420">
        <v>0</v>
      </c>
    </row>
    <row r="421" spans="1:10" x14ac:dyDescent="0.3">
      <c r="A421">
        <v>420</v>
      </c>
      <c r="B421" t="s">
        <v>10</v>
      </c>
      <c r="C421" s="1">
        <v>21017</v>
      </c>
      <c r="D421">
        <v>19</v>
      </c>
      <c r="E421">
        <v>3</v>
      </c>
      <c r="F421">
        <v>70000</v>
      </c>
      <c r="G421">
        <v>35040</v>
      </c>
      <c r="H421">
        <v>67</v>
      </c>
      <c r="I421">
        <v>75</v>
      </c>
      <c r="J421">
        <v>0</v>
      </c>
    </row>
    <row r="422" spans="1:10" x14ac:dyDescent="0.3">
      <c r="A422">
        <v>421</v>
      </c>
      <c r="B422" t="s">
        <v>10</v>
      </c>
      <c r="C422" s="1">
        <v>22586</v>
      </c>
      <c r="D422">
        <v>15</v>
      </c>
      <c r="E422">
        <v>1</v>
      </c>
      <c r="F422">
        <v>33900</v>
      </c>
      <c r="G422">
        <v>15750</v>
      </c>
      <c r="H422">
        <v>67</v>
      </c>
      <c r="I422">
        <v>96</v>
      </c>
      <c r="J422">
        <v>0</v>
      </c>
    </row>
    <row r="423" spans="1:10" x14ac:dyDescent="0.3">
      <c r="A423">
        <v>422</v>
      </c>
      <c r="B423" t="s">
        <v>10</v>
      </c>
      <c r="C423" s="1">
        <v>23212</v>
      </c>
      <c r="D423">
        <v>15</v>
      </c>
      <c r="E423">
        <v>1</v>
      </c>
      <c r="F423">
        <v>27150</v>
      </c>
      <c r="G423">
        <v>16500</v>
      </c>
      <c r="H423">
        <v>67</v>
      </c>
      <c r="I423">
        <v>78</v>
      </c>
      <c r="J423">
        <v>0</v>
      </c>
    </row>
    <row r="424" spans="1:10" x14ac:dyDescent="0.3">
      <c r="A424">
        <v>423</v>
      </c>
      <c r="B424" t="s">
        <v>11</v>
      </c>
      <c r="C424" s="1">
        <v>13266</v>
      </c>
      <c r="D424">
        <v>12</v>
      </c>
      <c r="E424">
        <v>1</v>
      </c>
      <c r="F424">
        <v>22200</v>
      </c>
      <c r="G424">
        <v>13800</v>
      </c>
      <c r="H424">
        <v>67</v>
      </c>
      <c r="I424">
        <v>196</v>
      </c>
      <c r="J424">
        <v>0</v>
      </c>
    </row>
    <row r="425" spans="1:10" x14ac:dyDescent="0.3">
      <c r="A425">
        <v>424</v>
      </c>
      <c r="B425" t="s">
        <v>11</v>
      </c>
      <c r="C425" s="1">
        <v>24294</v>
      </c>
      <c r="D425">
        <v>15</v>
      </c>
      <c r="E425">
        <v>1</v>
      </c>
      <c r="F425">
        <v>31350</v>
      </c>
      <c r="G425">
        <v>11100</v>
      </c>
      <c r="H425">
        <v>67</v>
      </c>
      <c r="I425">
        <v>47</v>
      </c>
      <c r="J425">
        <v>0</v>
      </c>
    </row>
    <row r="426" spans="1:10" x14ac:dyDescent="0.3">
      <c r="A426">
        <v>425</v>
      </c>
      <c r="B426" t="s">
        <v>11</v>
      </c>
      <c r="C426" s="1">
        <v>15367</v>
      </c>
      <c r="D426">
        <v>12</v>
      </c>
      <c r="E426">
        <v>1</v>
      </c>
      <c r="F426">
        <v>20850</v>
      </c>
      <c r="G426">
        <v>13500</v>
      </c>
      <c r="H426">
        <v>67</v>
      </c>
      <c r="I426">
        <v>181</v>
      </c>
      <c r="J426">
        <v>0</v>
      </c>
    </row>
    <row r="427" spans="1:10" x14ac:dyDescent="0.3">
      <c r="A427">
        <v>426</v>
      </c>
      <c r="B427" t="s">
        <v>10</v>
      </c>
      <c r="C427" s="1">
        <v>19294</v>
      </c>
      <c r="D427">
        <v>16</v>
      </c>
      <c r="E427">
        <v>1</v>
      </c>
      <c r="F427">
        <v>33300</v>
      </c>
      <c r="G427">
        <v>17490</v>
      </c>
      <c r="H427">
        <v>67</v>
      </c>
      <c r="I427">
        <v>120</v>
      </c>
      <c r="J427">
        <v>1</v>
      </c>
    </row>
    <row r="428" spans="1:10" x14ac:dyDescent="0.3">
      <c r="A428">
        <v>427</v>
      </c>
      <c r="B428" t="s">
        <v>10</v>
      </c>
      <c r="C428" s="1">
        <v>15452</v>
      </c>
      <c r="D428">
        <v>8</v>
      </c>
      <c r="E428">
        <v>1</v>
      </c>
      <c r="F428">
        <v>26250</v>
      </c>
      <c r="G428">
        <v>16050</v>
      </c>
      <c r="H428">
        <v>67</v>
      </c>
      <c r="I428">
        <v>97</v>
      </c>
      <c r="J428">
        <v>1</v>
      </c>
    </row>
    <row r="429" spans="1:10" x14ac:dyDescent="0.3">
      <c r="A429">
        <v>428</v>
      </c>
      <c r="B429" t="s">
        <v>10</v>
      </c>
      <c r="C429" s="1">
        <v>23435</v>
      </c>
      <c r="D429">
        <v>15</v>
      </c>
      <c r="E429">
        <v>1</v>
      </c>
      <c r="F429">
        <v>31950</v>
      </c>
      <c r="G429">
        <v>15750</v>
      </c>
      <c r="H429">
        <v>67</v>
      </c>
      <c r="I429">
        <v>58</v>
      </c>
      <c r="J429">
        <v>1</v>
      </c>
    </row>
    <row r="430" spans="1:10" x14ac:dyDescent="0.3">
      <c r="A430">
        <v>429</v>
      </c>
      <c r="B430" t="s">
        <v>10</v>
      </c>
      <c r="C430" s="1">
        <v>17027</v>
      </c>
      <c r="D430">
        <v>8</v>
      </c>
      <c r="E430">
        <v>2</v>
      </c>
      <c r="F430">
        <v>30000</v>
      </c>
      <c r="G430">
        <v>15750</v>
      </c>
      <c r="H430">
        <v>67</v>
      </c>
      <c r="I430">
        <v>305</v>
      </c>
      <c r="J430">
        <v>1</v>
      </c>
    </row>
    <row r="431" spans="1:10" x14ac:dyDescent="0.3">
      <c r="A431">
        <v>430</v>
      </c>
      <c r="B431" t="s">
        <v>10</v>
      </c>
      <c r="C431" s="1">
        <v>20574</v>
      </c>
      <c r="D431">
        <v>19</v>
      </c>
      <c r="E431">
        <v>3</v>
      </c>
      <c r="F431">
        <v>66250</v>
      </c>
      <c r="G431">
        <v>34980</v>
      </c>
      <c r="H431">
        <v>67</v>
      </c>
      <c r="I431">
        <v>99</v>
      </c>
      <c r="J431">
        <v>1</v>
      </c>
    </row>
    <row r="432" spans="1:10" x14ac:dyDescent="0.3">
      <c r="A432">
        <v>431</v>
      </c>
      <c r="B432" t="s">
        <v>10</v>
      </c>
      <c r="C432" s="1">
        <v>21565</v>
      </c>
      <c r="D432">
        <v>18</v>
      </c>
      <c r="E432">
        <v>3</v>
      </c>
      <c r="F432">
        <v>86250</v>
      </c>
      <c r="G432">
        <v>45000</v>
      </c>
      <c r="H432">
        <v>66</v>
      </c>
      <c r="I432">
        <v>50</v>
      </c>
      <c r="J432">
        <v>0</v>
      </c>
    </row>
    <row r="433" spans="1:10" x14ac:dyDescent="0.3">
      <c r="A433">
        <v>432</v>
      </c>
      <c r="B433" t="s">
        <v>10</v>
      </c>
      <c r="C433" s="1">
        <v>23448</v>
      </c>
      <c r="D433">
        <v>12</v>
      </c>
      <c r="E433">
        <v>1</v>
      </c>
      <c r="F433">
        <v>30750</v>
      </c>
      <c r="G433">
        <v>15000</v>
      </c>
      <c r="H433">
        <v>66</v>
      </c>
      <c r="I433">
        <v>56</v>
      </c>
      <c r="J433">
        <v>0</v>
      </c>
    </row>
    <row r="434" spans="1:10" x14ac:dyDescent="0.3">
      <c r="A434">
        <v>433</v>
      </c>
      <c r="B434" t="s">
        <v>10</v>
      </c>
      <c r="C434" s="1">
        <v>24426</v>
      </c>
      <c r="D434">
        <v>12</v>
      </c>
      <c r="E434">
        <v>1</v>
      </c>
      <c r="F434">
        <v>33540</v>
      </c>
      <c r="G434">
        <v>15750</v>
      </c>
      <c r="H434">
        <v>66</v>
      </c>
      <c r="I434">
        <v>47</v>
      </c>
      <c r="J434">
        <v>0</v>
      </c>
    </row>
    <row r="435" spans="1:10" x14ac:dyDescent="0.3">
      <c r="A435">
        <v>434</v>
      </c>
      <c r="B435" t="s">
        <v>10</v>
      </c>
      <c r="C435" t="e">
        <v>#NULL!</v>
      </c>
      <c r="D435">
        <v>16</v>
      </c>
      <c r="E435">
        <v>1</v>
      </c>
      <c r="F435">
        <v>34950</v>
      </c>
      <c r="G435">
        <v>20250</v>
      </c>
      <c r="H435">
        <v>66</v>
      </c>
      <c r="I435">
        <v>55</v>
      </c>
      <c r="J435">
        <v>0</v>
      </c>
    </row>
    <row r="436" spans="1:10" x14ac:dyDescent="0.3">
      <c r="A436">
        <v>435</v>
      </c>
      <c r="B436" t="s">
        <v>10</v>
      </c>
      <c r="C436" s="1">
        <v>23521</v>
      </c>
      <c r="D436">
        <v>15</v>
      </c>
      <c r="E436">
        <v>1</v>
      </c>
      <c r="F436">
        <v>40350</v>
      </c>
      <c r="G436">
        <v>16500</v>
      </c>
      <c r="H436">
        <v>66</v>
      </c>
      <c r="I436">
        <v>80</v>
      </c>
      <c r="J436">
        <v>0</v>
      </c>
    </row>
    <row r="437" spans="1:10" x14ac:dyDescent="0.3">
      <c r="A437">
        <v>436</v>
      </c>
      <c r="B437" t="s">
        <v>10</v>
      </c>
      <c r="C437" s="1">
        <v>23889</v>
      </c>
      <c r="D437">
        <v>12</v>
      </c>
      <c r="E437">
        <v>1</v>
      </c>
      <c r="F437">
        <v>30270</v>
      </c>
      <c r="G437">
        <v>15750</v>
      </c>
      <c r="H437">
        <v>66</v>
      </c>
      <c r="I437">
        <v>80</v>
      </c>
      <c r="J437">
        <v>0</v>
      </c>
    </row>
    <row r="438" spans="1:10" x14ac:dyDescent="0.3">
      <c r="A438">
        <v>437</v>
      </c>
      <c r="B438" t="s">
        <v>10</v>
      </c>
      <c r="C438" s="1">
        <v>12301</v>
      </c>
      <c r="D438">
        <v>8</v>
      </c>
      <c r="E438">
        <v>1</v>
      </c>
      <c r="F438">
        <v>26250</v>
      </c>
      <c r="G438">
        <v>16050</v>
      </c>
      <c r="H438">
        <v>66</v>
      </c>
      <c r="I438">
        <v>264</v>
      </c>
      <c r="J438">
        <v>0</v>
      </c>
    </row>
    <row r="439" spans="1:10" x14ac:dyDescent="0.3">
      <c r="A439">
        <v>438</v>
      </c>
      <c r="B439" t="s">
        <v>10</v>
      </c>
      <c r="C439" s="1">
        <v>23661</v>
      </c>
      <c r="D439">
        <v>15</v>
      </c>
      <c r="E439">
        <v>1</v>
      </c>
      <c r="F439">
        <v>32400</v>
      </c>
      <c r="G439">
        <v>15000</v>
      </c>
      <c r="H439">
        <v>66</v>
      </c>
      <c r="I439">
        <v>64</v>
      </c>
      <c r="J439">
        <v>0</v>
      </c>
    </row>
    <row r="440" spans="1:10" x14ac:dyDescent="0.3">
      <c r="A440">
        <v>439</v>
      </c>
      <c r="B440" t="s">
        <v>11</v>
      </c>
      <c r="C440" s="1">
        <v>25744</v>
      </c>
      <c r="D440">
        <v>12</v>
      </c>
      <c r="E440">
        <v>1</v>
      </c>
      <c r="F440">
        <v>20400</v>
      </c>
      <c r="G440">
        <v>11250</v>
      </c>
      <c r="H440">
        <v>66</v>
      </c>
      <c r="I440">
        <v>0</v>
      </c>
      <c r="J440">
        <v>0</v>
      </c>
    </row>
    <row r="441" spans="1:10" x14ac:dyDescent="0.3">
      <c r="A441">
        <v>440</v>
      </c>
      <c r="B441" t="s">
        <v>11</v>
      </c>
      <c r="C441" s="1">
        <v>17481</v>
      </c>
      <c r="D441">
        <v>8</v>
      </c>
      <c r="E441">
        <v>1</v>
      </c>
      <c r="F441">
        <v>24150</v>
      </c>
      <c r="G441">
        <v>12750</v>
      </c>
      <c r="H441">
        <v>66</v>
      </c>
      <c r="I441">
        <v>96</v>
      </c>
      <c r="J441">
        <v>0</v>
      </c>
    </row>
    <row r="442" spans="1:10" x14ac:dyDescent="0.3">
      <c r="A442">
        <v>441</v>
      </c>
      <c r="B442" t="s">
        <v>11</v>
      </c>
      <c r="C442" s="1">
        <v>18112</v>
      </c>
      <c r="D442">
        <v>15</v>
      </c>
      <c r="E442">
        <v>1</v>
      </c>
      <c r="F442">
        <v>23850</v>
      </c>
      <c r="G442">
        <v>13500</v>
      </c>
      <c r="H442">
        <v>66</v>
      </c>
      <c r="I442">
        <v>122</v>
      </c>
      <c r="J442">
        <v>0</v>
      </c>
    </row>
    <row r="443" spans="1:10" x14ac:dyDescent="0.3">
      <c r="A443">
        <v>442</v>
      </c>
      <c r="B443" t="s">
        <v>11</v>
      </c>
      <c r="C443" s="1">
        <v>25099</v>
      </c>
      <c r="D443">
        <v>12</v>
      </c>
      <c r="E443">
        <v>1</v>
      </c>
      <c r="F443">
        <v>29700</v>
      </c>
      <c r="G443">
        <v>13500</v>
      </c>
      <c r="H443">
        <v>66</v>
      </c>
      <c r="I443">
        <v>26</v>
      </c>
      <c r="J443">
        <v>0</v>
      </c>
    </row>
    <row r="444" spans="1:10" x14ac:dyDescent="0.3">
      <c r="A444">
        <v>443</v>
      </c>
      <c r="B444" t="s">
        <v>11</v>
      </c>
      <c r="C444" s="1">
        <v>47159</v>
      </c>
      <c r="D444">
        <v>8</v>
      </c>
      <c r="E444">
        <v>1</v>
      </c>
      <c r="F444">
        <v>21600</v>
      </c>
      <c r="G444">
        <v>13500</v>
      </c>
      <c r="H444">
        <v>66</v>
      </c>
      <c r="I444">
        <v>228</v>
      </c>
      <c r="J444">
        <v>0</v>
      </c>
    </row>
    <row r="445" spans="1:10" x14ac:dyDescent="0.3">
      <c r="A445">
        <v>444</v>
      </c>
      <c r="B445" t="s">
        <v>11</v>
      </c>
      <c r="C445" s="1">
        <v>22540</v>
      </c>
      <c r="D445">
        <v>12</v>
      </c>
      <c r="E445">
        <v>1</v>
      </c>
      <c r="F445">
        <v>24450</v>
      </c>
      <c r="G445">
        <v>15750</v>
      </c>
      <c r="H445">
        <v>66</v>
      </c>
      <c r="I445">
        <v>87</v>
      </c>
      <c r="J445">
        <v>0</v>
      </c>
    </row>
    <row r="446" spans="1:10" x14ac:dyDescent="0.3">
      <c r="A446">
        <v>445</v>
      </c>
      <c r="B446" t="s">
        <v>10</v>
      </c>
      <c r="C446" s="1">
        <v>23227</v>
      </c>
      <c r="D446">
        <v>15</v>
      </c>
      <c r="E446">
        <v>1</v>
      </c>
      <c r="F446">
        <v>28050</v>
      </c>
      <c r="G446">
        <v>16500</v>
      </c>
      <c r="H446">
        <v>66</v>
      </c>
      <c r="I446">
        <v>84</v>
      </c>
      <c r="J446">
        <v>1</v>
      </c>
    </row>
    <row r="447" spans="1:10" x14ac:dyDescent="0.3">
      <c r="A447">
        <v>446</v>
      </c>
      <c r="B447" t="s">
        <v>10</v>
      </c>
      <c r="C447" s="1">
        <v>21400</v>
      </c>
      <c r="D447">
        <v>16</v>
      </c>
      <c r="E447">
        <v>3</v>
      </c>
      <c r="F447">
        <v>100000</v>
      </c>
      <c r="G447">
        <v>44100</v>
      </c>
      <c r="H447">
        <v>66</v>
      </c>
      <c r="I447">
        <v>128</v>
      </c>
      <c r="J447">
        <v>1</v>
      </c>
    </row>
    <row r="448" spans="1:10" x14ac:dyDescent="0.3">
      <c r="A448">
        <v>447</v>
      </c>
      <c r="B448" t="s">
        <v>10</v>
      </c>
      <c r="C448" s="1">
        <v>22464</v>
      </c>
      <c r="D448">
        <v>15</v>
      </c>
      <c r="E448">
        <v>1</v>
      </c>
      <c r="F448">
        <v>49000</v>
      </c>
      <c r="G448">
        <v>20550</v>
      </c>
      <c r="H448">
        <v>66</v>
      </c>
      <c r="I448">
        <v>86</v>
      </c>
      <c r="J448">
        <v>1</v>
      </c>
    </row>
    <row r="449" spans="1:10" x14ac:dyDescent="0.3">
      <c r="A449">
        <v>448</v>
      </c>
      <c r="B449" t="s">
        <v>11</v>
      </c>
      <c r="C449" s="1">
        <v>12210</v>
      </c>
      <c r="D449">
        <v>12</v>
      </c>
      <c r="E449">
        <v>1</v>
      </c>
      <c r="F449">
        <v>16350</v>
      </c>
      <c r="G449">
        <v>10200</v>
      </c>
      <c r="H449">
        <v>66</v>
      </c>
      <c r="I449">
        <v>163</v>
      </c>
      <c r="J449">
        <v>1</v>
      </c>
    </row>
    <row r="450" spans="1:10" x14ac:dyDescent="0.3">
      <c r="A450">
        <v>449</v>
      </c>
      <c r="B450" t="s">
        <v>10</v>
      </c>
      <c r="C450" s="1">
        <v>24109</v>
      </c>
      <c r="D450">
        <v>16</v>
      </c>
      <c r="E450">
        <v>3</v>
      </c>
      <c r="F450">
        <v>70000</v>
      </c>
      <c r="G450">
        <v>21750</v>
      </c>
      <c r="H450">
        <v>65</v>
      </c>
      <c r="I450">
        <v>19</v>
      </c>
      <c r="J450">
        <v>0</v>
      </c>
    </row>
    <row r="451" spans="1:10" x14ac:dyDescent="0.3">
      <c r="A451">
        <v>450</v>
      </c>
      <c r="B451" t="s">
        <v>10</v>
      </c>
      <c r="C451" s="1">
        <v>19926</v>
      </c>
      <c r="D451">
        <v>19</v>
      </c>
      <c r="E451">
        <v>3</v>
      </c>
      <c r="F451">
        <v>55000</v>
      </c>
      <c r="G451">
        <v>34980</v>
      </c>
      <c r="H451">
        <v>65</v>
      </c>
      <c r="I451">
        <v>129</v>
      </c>
      <c r="J451">
        <v>0</v>
      </c>
    </row>
    <row r="452" spans="1:10" x14ac:dyDescent="0.3">
      <c r="A452">
        <v>451</v>
      </c>
      <c r="B452" t="s">
        <v>10</v>
      </c>
      <c r="C452" s="1">
        <v>25403</v>
      </c>
      <c r="D452">
        <v>15</v>
      </c>
      <c r="E452">
        <v>1</v>
      </c>
      <c r="F452">
        <v>28500</v>
      </c>
      <c r="G452">
        <v>14250</v>
      </c>
      <c r="H452">
        <v>65</v>
      </c>
      <c r="I452">
        <v>20</v>
      </c>
      <c r="J452">
        <v>0</v>
      </c>
    </row>
    <row r="453" spans="1:10" x14ac:dyDescent="0.3">
      <c r="A453">
        <v>452</v>
      </c>
      <c r="B453" t="s">
        <v>10</v>
      </c>
      <c r="C453" s="1">
        <v>19584</v>
      </c>
      <c r="D453">
        <v>12</v>
      </c>
      <c r="E453">
        <v>1</v>
      </c>
      <c r="F453">
        <v>28800</v>
      </c>
      <c r="G453">
        <v>18000</v>
      </c>
      <c r="H453">
        <v>65</v>
      </c>
      <c r="I453">
        <v>210</v>
      </c>
      <c r="J453">
        <v>0</v>
      </c>
    </row>
    <row r="454" spans="1:10" x14ac:dyDescent="0.3">
      <c r="A454">
        <v>453</v>
      </c>
      <c r="B454" t="s">
        <v>10</v>
      </c>
      <c r="C454" s="1">
        <v>11177</v>
      </c>
      <c r="D454">
        <v>15</v>
      </c>
      <c r="E454">
        <v>1</v>
      </c>
      <c r="F454">
        <v>24450</v>
      </c>
      <c r="G454">
        <v>15750</v>
      </c>
      <c r="H454">
        <v>65</v>
      </c>
      <c r="I454">
        <v>338</v>
      </c>
      <c r="J454">
        <v>0</v>
      </c>
    </row>
    <row r="455" spans="1:10" x14ac:dyDescent="0.3">
      <c r="A455">
        <v>454</v>
      </c>
      <c r="B455" t="s">
        <v>10</v>
      </c>
      <c r="C455" s="1">
        <v>23951</v>
      </c>
      <c r="D455">
        <v>19</v>
      </c>
      <c r="E455">
        <v>3</v>
      </c>
      <c r="F455">
        <v>90625</v>
      </c>
      <c r="G455">
        <v>31250</v>
      </c>
      <c r="H455">
        <v>65</v>
      </c>
      <c r="I455">
        <v>18</v>
      </c>
      <c r="J455">
        <v>0</v>
      </c>
    </row>
    <row r="456" spans="1:10" x14ac:dyDescent="0.3">
      <c r="A456">
        <v>455</v>
      </c>
      <c r="B456" t="s">
        <v>10</v>
      </c>
      <c r="C456" s="1">
        <v>23393</v>
      </c>
      <c r="D456">
        <v>16</v>
      </c>
      <c r="E456">
        <v>3</v>
      </c>
      <c r="F456">
        <v>43650</v>
      </c>
      <c r="G456">
        <v>19500</v>
      </c>
      <c r="H456">
        <v>65</v>
      </c>
      <c r="I456">
        <v>19</v>
      </c>
      <c r="J456">
        <v>0</v>
      </c>
    </row>
    <row r="457" spans="1:10" x14ac:dyDescent="0.3">
      <c r="A457">
        <v>456</v>
      </c>
      <c r="B457" t="s">
        <v>10</v>
      </c>
      <c r="C457" s="1">
        <v>21840</v>
      </c>
      <c r="D457">
        <v>19</v>
      </c>
      <c r="E457">
        <v>3</v>
      </c>
      <c r="F457">
        <v>75000</v>
      </c>
      <c r="G457">
        <v>42510</v>
      </c>
      <c r="H457">
        <v>65</v>
      </c>
      <c r="I457">
        <v>54</v>
      </c>
      <c r="J457">
        <v>0</v>
      </c>
    </row>
    <row r="458" spans="1:10" x14ac:dyDescent="0.3">
      <c r="A458">
        <v>457</v>
      </c>
      <c r="B458" t="s">
        <v>10</v>
      </c>
      <c r="C458" s="1">
        <v>24985</v>
      </c>
      <c r="D458">
        <v>15</v>
      </c>
      <c r="E458">
        <v>1</v>
      </c>
      <c r="F458">
        <v>31650</v>
      </c>
      <c r="G458">
        <v>14250</v>
      </c>
      <c r="H458">
        <v>65</v>
      </c>
      <c r="I458">
        <v>10</v>
      </c>
      <c r="J458">
        <v>0</v>
      </c>
    </row>
    <row r="459" spans="1:10" x14ac:dyDescent="0.3">
      <c r="A459">
        <v>458</v>
      </c>
      <c r="B459" t="s">
        <v>10</v>
      </c>
      <c r="C459" s="1">
        <v>23929</v>
      </c>
      <c r="D459">
        <v>19</v>
      </c>
      <c r="E459">
        <v>3</v>
      </c>
      <c r="F459">
        <v>61875</v>
      </c>
      <c r="G459">
        <v>28740</v>
      </c>
      <c r="H459">
        <v>65</v>
      </c>
      <c r="I459">
        <v>26</v>
      </c>
      <c r="J459">
        <v>0</v>
      </c>
    </row>
    <row r="460" spans="1:10" x14ac:dyDescent="0.3">
      <c r="A460">
        <v>459</v>
      </c>
      <c r="B460" t="s">
        <v>11</v>
      </c>
      <c r="C460" s="1">
        <v>25974</v>
      </c>
      <c r="D460">
        <v>12</v>
      </c>
      <c r="E460">
        <v>1</v>
      </c>
      <c r="F460">
        <v>21750</v>
      </c>
      <c r="G460">
        <v>11250</v>
      </c>
      <c r="H460">
        <v>65</v>
      </c>
      <c r="I460">
        <v>0</v>
      </c>
      <c r="J460">
        <v>0</v>
      </c>
    </row>
    <row r="461" spans="1:10" x14ac:dyDescent="0.3">
      <c r="A461">
        <v>460</v>
      </c>
      <c r="B461" t="s">
        <v>11</v>
      </c>
      <c r="C461" s="1">
        <v>25427</v>
      </c>
      <c r="D461">
        <v>12</v>
      </c>
      <c r="E461">
        <v>1</v>
      </c>
      <c r="F461">
        <v>22500</v>
      </c>
      <c r="G461">
        <v>12750</v>
      </c>
      <c r="H461">
        <v>65</v>
      </c>
      <c r="I461">
        <v>24</v>
      </c>
      <c r="J461">
        <v>0</v>
      </c>
    </row>
    <row r="462" spans="1:10" x14ac:dyDescent="0.3">
      <c r="A462">
        <v>461</v>
      </c>
      <c r="B462" t="s">
        <v>11</v>
      </c>
      <c r="C462" s="1">
        <v>16018</v>
      </c>
      <c r="D462">
        <v>8</v>
      </c>
      <c r="E462">
        <v>1</v>
      </c>
      <c r="F462">
        <v>21600</v>
      </c>
      <c r="G462">
        <v>13500</v>
      </c>
      <c r="H462">
        <v>65</v>
      </c>
      <c r="I462">
        <v>173</v>
      </c>
      <c r="J462">
        <v>0</v>
      </c>
    </row>
    <row r="463" spans="1:10" x14ac:dyDescent="0.3">
      <c r="A463">
        <v>462</v>
      </c>
      <c r="B463" t="s">
        <v>11</v>
      </c>
      <c r="C463" s="1">
        <v>23302</v>
      </c>
      <c r="D463">
        <v>16</v>
      </c>
      <c r="E463">
        <v>3</v>
      </c>
      <c r="F463">
        <v>34410</v>
      </c>
      <c r="G463">
        <v>19500</v>
      </c>
      <c r="H463">
        <v>65</v>
      </c>
      <c r="I463">
        <v>79</v>
      </c>
      <c r="J463">
        <v>0</v>
      </c>
    </row>
    <row r="464" spans="1:10" x14ac:dyDescent="0.3">
      <c r="A464">
        <v>463</v>
      </c>
      <c r="B464" t="s">
        <v>11</v>
      </c>
      <c r="C464" s="1">
        <v>12707</v>
      </c>
      <c r="D464">
        <v>15</v>
      </c>
      <c r="E464">
        <v>1</v>
      </c>
      <c r="F464">
        <v>20700</v>
      </c>
      <c r="G464">
        <v>14250</v>
      </c>
      <c r="H464">
        <v>65</v>
      </c>
      <c r="I464">
        <v>241</v>
      </c>
      <c r="J464">
        <v>0</v>
      </c>
    </row>
    <row r="465" spans="1:10" x14ac:dyDescent="0.3">
      <c r="A465">
        <v>464</v>
      </c>
      <c r="B465" t="s">
        <v>10</v>
      </c>
      <c r="C465" s="1">
        <v>22725</v>
      </c>
      <c r="D465">
        <v>19</v>
      </c>
      <c r="E465">
        <v>3</v>
      </c>
      <c r="F465">
        <v>47550</v>
      </c>
      <c r="G465">
        <v>33000</v>
      </c>
      <c r="H465">
        <v>64</v>
      </c>
      <c r="I465">
        <v>27</v>
      </c>
      <c r="J465">
        <v>0</v>
      </c>
    </row>
    <row r="466" spans="1:10" x14ac:dyDescent="0.3">
      <c r="A466">
        <v>465</v>
      </c>
      <c r="B466" t="s">
        <v>10</v>
      </c>
      <c r="C466" s="1">
        <v>22847</v>
      </c>
      <c r="D466">
        <v>12</v>
      </c>
      <c r="E466">
        <v>1</v>
      </c>
      <c r="F466">
        <v>33900</v>
      </c>
      <c r="G466">
        <v>16500</v>
      </c>
      <c r="H466">
        <v>64</v>
      </c>
      <c r="I466">
        <v>106</v>
      </c>
      <c r="J466">
        <v>0</v>
      </c>
    </row>
    <row r="467" spans="1:10" x14ac:dyDescent="0.3">
      <c r="A467">
        <v>466</v>
      </c>
      <c r="B467" t="s">
        <v>11</v>
      </c>
      <c r="C467" s="1">
        <v>17699</v>
      </c>
      <c r="D467">
        <v>12</v>
      </c>
      <c r="E467">
        <v>1</v>
      </c>
      <c r="F467">
        <v>23400</v>
      </c>
      <c r="G467">
        <v>13500</v>
      </c>
      <c r="H467">
        <v>64</v>
      </c>
      <c r="I467">
        <v>198</v>
      </c>
      <c r="J467">
        <v>0</v>
      </c>
    </row>
    <row r="468" spans="1:10" x14ac:dyDescent="0.3">
      <c r="A468">
        <v>467</v>
      </c>
      <c r="B468" t="s">
        <v>11</v>
      </c>
      <c r="C468" s="1">
        <v>24702</v>
      </c>
      <c r="D468">
        <v>16</v>
      </c>
      <c r="E468">
        <v>1</v>
      </c>
      <c r="F468">
        <v>32850</v>
      </c>
      <c r="G468">
        <v>19500</v>
      </c>
      <c r="H468">
        <v>64</v>
      </c>
      <c r="I468">
        <v>20</v>
      </c>
      <c r="J468">
        <v>0</v>
      </c>
    </row>
    <row r="469" spans="1:10" x14ac:dyDescent="0.3">
      <c r="A469">
        <v>468</v>
      </c>
      <c r="B469" t="s">
        <v>11</v>
      </c>
      <c r="C469" s="1">
        <v>24074</v>
      </c>
      <c r="D469">
        <v>16</v>
      </c>
      <c r="E469">
        <v>3</v>
      </c>
      <c r="F469">
        <v>55750</v>
      </c>
      <c r="G469">
        <v>19980</v>
      </c>
      <c r="H469">
        <v>64</v>
      </c>
      <c r="I469">
        <v>36</v>
      </c>
      <c r="J469">
        <v>0</v>
      </c>
    </row>
    <row r="470" spans="1:10" x14ac:dyDescent="0.3">
      <c r="A470">
        <v>469</v>
      </c>
      <c r="B470" t="s">
        <v>11</v>
      </c>
      <c r="C470" s="1">
        <v>23529</v>
      </c>
      <c r="D470">
        <v>15</v>
      </c>
      <c r="E470">
        <v>1</v>
      </c>
      <c r="F470">
        <v>25200</v>
      </c>
      <c r="G470">
        <v>13950</v>
      </c>
      <c r="H470">
        <v>64</v>
      </c>
      <c r="I470">
        <v>57</v>
      </c>
      <c r="J470">
        <v>0</v>
      </c>
    </row>
    <row r="471" spans="1:10" x14ac:dyDescent="0.3">
      <c r="A471">
        <v>470</v>
      </c>
      <c r="B471" t="s">
        <v>10</v>
      </c>
      <c r="C471" s="1">
        <v>23398</v>
      </c>
      <c r="D471">
        <v>12</v>
      </c>
      <c r="E471">
        <v>1</v>
      </c>
      <c r="F471">
        <v>26250</v>
      </c>
      <c r="G471">
        <v>15750</v>
      </c>
      <c r="H471">
        <v>64</v>
      </c>
      <c r="I471">
        <v>69</v>
      </c>
      <c r="J471">
        <v>1</v>
      </c>
    </row>
    <row r="472" spans="1:10" x14ac:dyDescent="0.3">
      <c r="A472">
        <v>471</v>
      </c>
      <c r="B472" t="s">
        <v>10</v>
      </c>
      <c r="C472" s="1">
        <v>24322</v>
      </c>
      <c r="D472">
        <v>15</v>
      </c>
      <c r="E472">
        <v>1</v>
      </c>
      <c r="F472">
        <v>26400</v>
      </c>
      <c r="G472">
        <v>15750</v>
      </c>
      <c r="H472">
        <v>64</v>
      </c>
      <c r="I472">
        <v>32</v>
      </c>
      <c r="J472">
        <v>1</v>
      </c>
    </row>
    <row r="473" spans="1:10" x14ac:dyDescent="0.3">
      <c r="A473">
        <v>472</v>
      </c>
      <c r="B473" t="s">
        <v>10</v>
      </c>
      <c r="C473" s="1">
        <v>24159</v>
      </c>
      <c r="D473">
        <v>15</v>
      </c>
      <c r="E473">
        <v>1</v>
      </c>
      <c r="F473">
        <v>39150</v>
      </c>
      <c r="G473">
        <v>15750</v>
      </c>
      <c r="H473">
        <v>63</v>
      </c>
      <c r="I473">
        <v>46</v>
      </c>
      <c r="J473">
        <v>0</v>
      </c>
    </row>
    <row r="474" spans="1:10" x14ac:dyDescent="0.3">
      <c r="A474">
        <v>473</v>
      </c>
      <c r="B474" t="s">
        <v>11</v>
      </c>
      <c r="C474" s="1">
        <v>13844</v>
      </c>
      <c r="D474">
        <v>12</v>
      </c>
      <c r="E474">
        <v>1</v>
      </c>
      <c r="F474">
        <v>21450</v>
      </c>
      <c r="G474">
        <v>12750</v>
      </c>
      <c r="H474">
        <v>63</v>
      </c>
      <c r="I474">
        <v>139</v>
      </c>
      <c r="J474">
        <v>0</v>
      </c>
    </row>
    <row r="475" spans="1:10" x14ac:dyDescent="0.3">
      <c r="A475">
        <v>474</v>
      </c>
      <c r="B475" t="s">
        <v>11</v>
      </c>
      <c r="C475" s="1">
        <v>25147</v>
      </c>
      <c r="D475">
        <v>12</v>
      </c>
      <c r="E475">
        <v>1</v>
      </c>
      <c r="F475">
        <v>29400</v>
      </c>
      <c r="G475">
        <v>14250</v>
      </c>
      <c r="H475">
        <v>63</v>
      </c>
      <c r="I475">
        <v>9</v>
      </c>
      <c r="J475">
        <v>0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IS475"/>
  <sheetViews>
    <sheetView topLeftCell="A336" zoomScaleNormal="100" workbookViewId="0">
      <selection activeCell="Q465" sqref="Q465"/>
    </sheetView>
  </sheetViews>
  <sheetFormatPr defaultRowHeight="14.4" x14ac:dyDescent="0.3"/>
  <cols>
    <col min="1" max="1" width="4" bestFit="1" customWidth="1"/>
    <col min="2" max="2" width="6.88671875" bestFit="1" customWidth="1"/>
    <col min="3" max="3" width="9.77734375" bestFit="1" customWidth="1"/>
    <col min="4" max="4" width="9.44140625" bestFit="1" customWidth="1"/>
    <col min="5" max="5" width="7" bestFit="1" customWidth="1"/>
    <col min="6" max="6" width="11" bestFit="1" customWidth="1"/>
    <col min="7" max="7" width="12.44140625" bestFit="1" customWidth="1"/>
    <col min="8" max="8" width="8.21875" bestFit="1" customWidth="1"/>
    <col min="9" max="9" width="10.109375" bestFit="1" customWidth="1"/>
    <col min="10" max="10" width="11.33203125" bestFit="1" customWidth="1"/>
    <col min="11" max="11" width="10" bestFit="1" customWidth="1"/>
    <col min="12" max="12" width="12.44140625" bestFit="1" customWidth="1"/>
    <col min="14" max="14" width="7" bestFit="1" customWidth="1"/>
    <col min="15" max="15" width="11" bestFit="1" customWidth="1"/>
    <col min="15125" max="15125" width="14.77734375" bestFit="1" customWidth="1"/>
  </cols>
  <sheetData>
    <row r="1" spans="1:17 15125:15125" x14ac:dyDescent="0.3">
      <c r="A1" s="2" t="s">
        <v>0</v>
      </c>
      <c r="B1" s="2" t="s">
        <v>1</v>
      </c>
      <c r="C1" s="2" t="s">
        <v>2</v>
      </c>
      <c r="D1" s="2" t="s">
        <v>12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13</v>
      </c>
      <c r="L1" s="2" t="s">
        <v>14</v>
      </c>
      <c r="M1" s="2"/>
      <c r="N1" s="6"/>
      <c r="O1" s="6"/>
      <c r="P1" s="2"/>
      <c r="Q1" s="2"/>
    </row>
    <row r="2" spans="1:17 15125:15125" x14ac:dyDescent="0.3">
      <c r="A2">
        <v>29</v>
      </c>
      <c r="B2" t="s">
        <v>10</v>
      </c>
      <c r="C2" s="4">
        <v>16099</v>
      </c>
      <c r="D2">
        <v>19</v>
      </c>
      <c r="E2">
        <v>3</v>
      </c>
      <c r="F2" s="3">
        <v>135000</v>
      </c>
      <c r="G2" s="3">
        <v>79980</v>
      </c>
      <c r="H2">
        <v>96</v>
      </c>
      <c r="I2">
        <v>199</v>
      </c>
      <c r="J2" t="s">
        <v>15</v>
      </c>
      <c r="K2" s="3">
        <f t="shared" ref="K2:K65" si="0">F2 - G2</f>
        <v>55020</v>
      </c>
      <c r="L2" t="str">
        <f>IF(D2&gt;12, "University", IF(D2&lt;12, "Middle School", "High School"))</f>
        <v>University</v>
      </c>
      <c r="O2" s="3"/>
    </row>
    <row r="3" spans="1:17 15125:15125" x14ac:dyDescent="0.3">
      <c r="A3">
        <v>32</v>
      </c>
      <c r="B3" t="s">
        <v>10</v>
      </c>
      <c r="C3" s="4">
        <v>19752</v>
      </c>
      <c r="D3">
        <v>19</v>
      </c>
      <c r="E3">
        <v>3</v>
      </c>
      <c r="F3" s="3">
        <v>110625</v>
      </c>
      <c r="G3" s="3">
        <v>45000</v>
      </c>
      <c r="H3">
        <v>96</v>
      </c>
      <c r="I3">
        <v>120</v>
      </c>
      <c r="J3" t="s">
        <v>15</v>
      </c>
      <c r="K3" s="3">
        <f t="shared" si="0"/>
        <v>65625</v>
      </c>
      <c r="L3" t="str">
        <f t="shared" ref="L3:L66" si="1">IF(D3&gt;12, "University", IF(D3&lt;12, "Middle School", "High School"))</f>
        <v>University</v>
      </c>
      <c r="O3" s="3"/>
      <c r="VIS3" t="s">
        <v>37</v>
      </c>
    </row>
    <row r="4" spans="1:17 15125:15125" x14ac:dyDescent="0.3">
      <c r="A4">
        <v>18</v>
      </c>
      <c r="B4" t="s">
        <v>10</v>
      </c>
      <c r="C4" s="4">
        <v>20534</v>
      </c>
      <c r="D4">
        <v>16</v>
      </c>
      <c r="E4">
        <v>3</v>
      </c>
      <c r="F4" s="3">
        <v>103750</v>
      </c>
      <c r="G4" s="3">
        <v>27510</v>
      </c>
      <c r="H4">
        <v>97</v>
      </c>
      <c r="I4">
        <v>70</v>
      </c>
      <c r="J4" t="s">
        <v>15</v>
      </c>
      <c r="K4" s="3">
        <f t="shared" si="0"/>
        <v>76240</v>
      </c>
      <c r="L4" t="str">
        <f t="shared" si="1"/>
        <v>University</v>
      </c>
      <c r="O4" s="3"/>
      <c r="VIS4" s="10">
        <v>38446</v>
      </c>
    </row>
    <row r="5" spans="1:17 15125:15125" x14ac:dyDescent="0.3">
      <c r="A5">
        <v>343</v>
      </c>
      <c r="B5" t="s">
        <v>10</v>
      </c>
      <c r="C5" s="4">
        <v>19519</v>
      </c>
      <c r="D5">
        <v>16</v>
      </c>
      <c r="E5">
        <v>3</v>
      </c>
      <c r="F5" s="3">
        <v>103500</v>
      </c>
      <c r="G5" s="3">
        <v>60000</v>
      </c>
      <c r="H5">
        <v>73</v>
      </c>
      <c r="I5">
        <v>150</v>
      </c>
      <c r="J5" t="s">
        <v>15</v>
      </c>
      <c r="K5" s="3">
        <f t="shared" si="0"/>
        <v>43500</v>
      </c>
      <c r="L5" t="str">
        <f t="shared" si="1"/>
        <v>University</v>
      </c>
      <c r="O5" s="3"/>
    </row>
    <row r="6" spans="1:17 15125:15125" x14ac:dyDescent="0.3">
      <c r="A6">
        <v>446</v>
      </c>
      <c r="B6" t="s">
        <v>10</v>
      </c>
      <c r="C6" s="4">
        <v>21400</v>
      </c>
      <c r="D6">
        <v>16</v>
      </c>
      <c r="E6">
        <v>3</v>
      </c>
      <c r="F6" s="3">
        <v>100000</v>
      </c>
      <c r="G6" s="3">
        <v>44100</v>
      </c>
      <c r="H6">
        <v>66</v>
      </c>
      <c r="I6">
        <v>128</v>
      </c>
      <c r="J6" t="s">
        <v>9</v>
      </c>
      <c r="K6" s="3">
        <f t="shared" si="0"/>
        <v>55900</v>
      </c>
      <c r="L6" t="str">
        <f t="shared" si="1"/>
        <v>University</v>
      </c>
    </row>
    <row r="7" spans="1:17 15125:15125" x14ac:dyDescent="0.3">
      <c r="A7">
        <v>103</v>
      </c>
      <c r="B7" t="s">
        <v>10</v>
      </c>
      <c r="C7" s="4">
        <v>21626</v>
      </c>
      <c r="D7">
        <v>19</v>
      </c>
      <c r="E7">
        <v>3</v>
      </c>
      <c r="F7" s="3">
        <v>97000</v>
      </c>
      <c r="G7" s="3">
        <v>35010</v>
      </c>
      <c r="H7">
        <v>91</v>
      </c>
      <c r="I7">
        <v>68</v>
      </c>
      <c r="J7" t="s">
        <v>15</v>
      </c>
      <c r="K7" s="3">
        <f t="shared" si="0"/>
        <v>61990</v>
      </c>
      <c r="L7" t="str">
        <f t="shared" si="1"/>
        <v>University</v>
      </c>
      <c r="O7" s="3"/>
    </row>
    <row r="8" spans="1:17 15125:15125" x14ac:dyDescent="0.3">
      <c r="A8">
        <v>34</v>
      </c>
      <c r="B8" t="s">
        <v>10</v>
      </c>
      <c r="C8" s="4">
        <v>17931</v>
      </c>
      <c r="D8">
        <v>19</v>
      </c>
      <c r="E8">
        <v>3</v>
      </c>
      <c r="F8" s="3">
        <v>92000</v>
      </c>
      <c r="G8" s="3">
        <v>39990</v>
      </c>
      <c r="H8">
        <v>96</v>
      </c>
      <c r="I8">
        <v>175</v>
      </c>
      <c r="J8" t="s">
        <v>15</v>
      </c>
      <c r="K8" s="3">
        <f t="shared" si="0"/>
        <v>52010</v>
      </c>
      <c r="L8" t="str">
        <f t="shared" si="1"/>
        <v>University</v>
      </c>
      <c r="O8" s="3"/>
    </row>
    <row r="9" spans="1:17 15125:15125" x14ac:dyDescent="0.3">
      <c r="A9">
        <v>106</v>
      </c>
      <c r="B9" t="s">
        <v>10</v>
      </c>
      <c r="C9" s="4">
        <v>22862</v>
      </c>
      <c r="D9">
        <v>19</v>
      </c>
      <c r="E9">
        <v>3</v>
      </c>
      <c r="F9" s="3">
        <v>91250</v>
      </c>
      <c r="G9" s="3">
        <v>29490</v>
      </c>
      <c r="H9">
        <v>91</v>
      </c>
      <c r="I9">
        <v>23</v>
      </c>
      <c r="J9" t="s">
        <v>15</v>
      </c>
      <c r="K9" s="3">
        <f t="shared" si="0"/>
        <v>61760</v>
      </c>
      <c r="L9" t="str">
        <f t="shared" si="1"/>
        <v>University</v>
      </c>
      <c r="O9" s="3"/>
    </row>
    <row r="10" spans="1:17 15125:15125" x14ac:dyDescent="0.3">
      <c r="A10">
        <v>454</v>
      </c>
      <c r="B10" t="s">
        <v>10</v>
      </c>
      <c r="C10" s="4">
        <v>23951</v>
      </c>
      <c r="D10">
        <v>19</v>
      </c>
      <c r="E10">
        <v>3</v>
      </c>
      <c r="F10" s="3">
        <v>90625</v>
      </c>
      <c r="G10" s="3">
        <v>31250</v>
      </c>
      <c r="H10">
        <v>65</v>
      </c>
      <c r="I10">
        <v>18</v>
      </c>
      <c r="J10" t="s">
        <v>15</v>
      </c>
      <c r="K10" s="3">
        <f t="shared" si="0"/>
        <v>59375</v>
      </c>
      <c r="L10" t="str">
        <f t="shared" si="1"/>
        <v>University</v>
      </c>
      <c r="O10" s="3"/>
    </row>
    <row r="11" spans="1:17 15125:15125" x14ac:dyDescent="0.3">
      <c r="A11">
        <v>431</v>
      </c>
      <c r="B11" t="s">
        <v>10</v>
      </c>
      <c r="C11" s="4">
        <v>21565</v>
      </c>
      <c r="D11">
        <v>18</v>
      </c>
      <c r="E11">
        <v>3</v>
      </c>
      <c r="F11" s="3">
        <v>86250</v>
      </c>
      <c r="G11" s="3">
        <v>45000</v>
      </c>
      <c r="H11">
        <v>66</v>
      </c>
      <c r="I11">
        <v>50</v>
      </c>
      <c r="J11" t="s">
        <v>15</v>
      </c>
      <c r="K11" s="3">
        <f t="shared" si="0"/>
        <v>41250</v>
      </c>
      <c r="L11" t="str">
        <f t="shared" si="1"/>
        <v>University</v>
      </c>
      <c r="O11" s="3"/>
    </row>
    <row r="12" spans="1:17 15125:15125" x14ac:dyDescent="0.3">
      <c r="A12">
        <v>274</v>
      </c>
      <c r="B12" t="s">
        <v>10</v>
      </c>
      <c r="C12" s="4">
        <v>23593</v>
      </c>
      <c r="D12">
        <v>16</v>
      </c>
      <c r="E12">
        <v>3</v>
      </c>
      <c r="F12" s="3">
        <v>83750</v>
      </c>
      <c r="G12" s="3">
        <v>21750</v>
      </c>
      <c r="H12">
        <v>79</v>
      </c>
      <c r="I12">
        <v>12</v>
      </c>
      <c r="J12" t="s">
        <v>15</v>
      </c>
      <c r="K12" s="3">
        <f t="shared" si="0"/>
        <v>62000</v>
      </c>
      <c r="L12" t="str">
        <f t="shared" si="1"/>
        <v>University</v>
      </c>
      <c r="O12" s="3"/>
    </row>
    <row r="13" spans="1:17 15125:15125" x14ac:dyDescent="0.3">
      <c r="A13">
        <v>71</v>
      </c>
      <c r="B13" t="s">
        <v>10</v>
      </c>
      <c r="C13" s="4">
        <v>17771</v>
      </c>
      <c r="D13">
        <v>17</v>
      </c>
      <c r="E13">
        <v>3</v>
      </c>
      <c r="F13" s="3">
        <v>82500</v>
      </c>
      <c r="G13" s="3">
        <v>34980</v>
      </c>
      <c r="H13">
        <v>93</v>
      </c>
      <c r="I13">
        <v>207</v>
      </c>
      <c r="J13" t="s">
        <v>15</v>
      </c>
      <c r="K13" s="3">
        <f t="shared" si="0"/>
        <v>47520</v>
      </c>
      <c r="L13" t="str">
        <f t="shared" si="1"/>
        <v>University</v>
      </c>
      <c r="O13" s="3"/>
    </row>
    <row r="14" spans="1:17 15125:15125" x14ac:dyDescent="0.3">
      <c r="A14">
        <v>35</v>
      </c>
      <c r="B14" t="s">
        <v>10</v>
      </c>
      <c r="C14" s="4">
        <v>22515</v>
      </c>
      <c r="D14">
        <v>17</v>
      </c>
      <c r="E14">
        <v>3</v>
      </c>
      <c r="F14" s="3">
        <v>81250</v>
      </c>
      <c r="G14" s="3">
        <v>30000</v>
      </c>
      <c r="H14">
        <v>96</v>
      </c>
      <c r="I14">
        <v>18</v>
      </c>
      <c r="J14" t="s">
        <v>15</v>
      </c>
      <c r="K14" s="3">
        <f t="shared" si="0"/>
        <v>51250</v>
      </c>
      <c r="L14" t="str">
        <f t="shared" si="1"/>
        <v>University</v>
      </c>
      <c r="O14" s="3"/>
    </row>
    <row r="15" spans="1:17 15125:15125" x14ac:dyDescent="0.3">
      <c r="A15">
        <v>218</v>
      </c>
      <c r="B15" t="s">
        <v>10</v>
      </c>
      <c r="C15" s="4">
        <v>23457</v>
      </c>
      <c r="D15">
        <v>15</v>
      </c>
      <c r="E15">
        <v>1</v>
      </c>
      <c r="F15" s="3">
        <v>80000</v>
      </c>
      <c r="G15" s="3">
        <v>15750</v>
      </c>
      <c r="H15">
        <v>82</v>
      </c>
      <c r="I15">
        <v>34</v>
      </c>
      <c r="J15" t="s">
        <v>15</v>
      </c>
      <c r="K15" s="3">
        <f t="shared" si="0"/>
        <v>64250</v>
      </c>
      <c r="L15" t="str">
        <f t="shared" si="1"/>
        <v>University</v>
      </c>
      <c r="O15" s="3"/>
    </row>
    <row r="16" spans="1:17 15125:15125" x14ac:dyDescent="0.3">
      <c r="A16">
        <v>383</v>
      </c>
      <c r="B16" t="s">
        <v>10</v>
      </c>
      <c r="C16" s="4">
        <v>22435</v>
      </c>
      <c r="D16">
        <v>17</v>
      </c>
      <c r="E16">
        <v>3</v>
      </c>
      <c r="F16" s="3">
        <v>78500</v>
      </c>
      <c r="G16" s="3">
        <v>28740</v>
      </c>
      <c r="H16">
        <v>70</v>
      </c>
      <c r="I16">
        <v>67</v>
      </c>
      <c r="J16" t="s">
        <v>9</v>
      </c>
      <c r="K16" s="3">
        <f t="shared" si="0"/>
        <v>49760</v>
      </c>
      <c r="L16" t="str">
        <f t="shared" si="1"/>
        <v>University</v>
      </c>
      <c r="O16" s="3"/>
    </row>
    <row r="17" spans="1:15" x14ac:dyDescent="0.3">
      <c r="A17">
        <v>100</v>
      </c>
      <c r="B17" t="s">
        <v>10</v>
      </c>
      <c r="C17" s="4">
        <v>23309</v>
      </c>
      <c r="D17">
        <v>18</v>
      </c>
      <c r="E17">
        <v>3</v>
      </c>
      <c r="F17" s="3">
        <v>78250</v>
      </c>
      <c r="G17" s="3">
        <v>27480</v>
      </c>
      <c r="H17">
        <v>91</v>
      </c>
      <c r="I17">
        <v>47</v>
      </c>
      <c r="J17" t="s">
        <v>15</v>
      </c>
      <c r="K17" s="3">
        <f t="shared" si="0"/>
        <v>50770</v>
      </c>
      <c r="L17" t="str">
        <f t="shared" si="1"/>
        <v>University</v>
      </c>
      <c r="O17" s="3"/>
    </row>
    <row r="18" spans="1:15" x14ac:dyDescent="0.3">
      <c r="A18">
        <v>66</v>
      </c>
      <c r="B18" t="s">
        <v>10</v>
      </c>
      <c r="C18" s="4">
        <v>22693</v>
      </c>
      <c r="D18">
        <v>19</v>
      </c>
      <c r="E18">
        <v>3</v>
      </c>
      <c r="F18" s="3">
        <v>78125</v>
      </c>
      <c r="G18" s="3">
        <v>30000</v>
      </c>
      <c r="H18">
        <v>93</v>
      </c>
      <c r="I18">
        <v>7</v>
      </c>
      <c r="J18" t="s">
        <v>15</v>
      </c>
      <c r="K18" s="3">
        <f t="shared" si="0"/>
        <v>48125</v>
      </c>
      <c r="L18" t="str">
        <f t="shared" si="1"/>
        <v>University</v>
      </c>
      <c r="O18" s="3"/>
    </row>
    <row r="19" spans="1:15" x14ac:dyDescent="0.3">
      <c r="A19">
        <v>456</v>
      </c>
      <c r="B19" t="s">
        <v>10</v>
      </c>
      <c r="C19" s="4">
        <v>21840</v>
      </c>
      <c r="D19">
        <v>19</v>
      </c>
      <c r="E19">
        <v>3</v>
      </c>
      <c r="F19" s="3">
        <v>75000</v>
      </c>
      <c r="G19" s="3">
        <v>42510</v>
      </c>
      <c r="H19">
        <v>65</v>
      </c>
      <c r="I19">
        <v>54</v>
      </c>
      <c r="J19" t="s">
        <v>15</v>
      </c>
      <c r="K19" s="3">
        <f t="shared" si="0"/>
        <v>32490</v>
      </c>
      <c r="L19" t="str">
        <f t="shared" si="1"/>
        <v>University</v>
      </c>
      <c r="O19" s="3"/>
    </row>
    <row r="20" spans="1:15" x14ac:dyDescent="0.3">
      <c r="A20">
        <v>235</v>
      </c>
      <c r="B20" t="s">
        <v>10</v>
      </c>
      <c r="C20" s="4">
        <v>22900</v>
      </c>
      <c r="D20">
        <v>19</v>
      </c>
      <c r="E20">
        <v>3</v>
      </c>
      <c r="F20" s="3">
        <v>75000</v>
      </c>
      <c r="G20" s="3">
        <v>31500</v>
      </c>
      <c r="H20">
        <v>81</v>
      </c>
      <c r="I20">
        <v>13</v>
      </c>
      <c r="J20" t="s">
        <v>15</v>
      </c>
      <c r="K20" s="3">
        <f t="shared" si="0"/>
        <v>43500</v>
      </c>
      <c r="L20" t="str">
        <f t="shared" si="1"/>
        <v>University</v>
      </c>
      <c r="O20" s="3"/>
    </row>
    <row r="21" spans="1:15" x14ac:dyDescent="0.3">
      <c r="A21">
        <v>53</v>
      </c>
      <c r="B21" t="s">
        <v>10</v>
      </c>
      <c r="C21" s="4">
        <v>19835</v>
      </c>
      <c r="D21">
        <v>18</v>
      </c>
      <c r="E21">
        <v>3</v>
      </c>
      <c r="F21" s="3">
        <v>73750</v>
      </c>
      <c r="G21" s="3">
        <v>26250</v>
      </c>
      <c r="H21">
        <v>94</v>
      </c>
      <c r="I21">
        <v>56</v>
      </c>
      <c r="J21" t="s">
        <v>15</v>
      </c>
      <c r="K21" s="3">
        <f t="shared" si="0"/>
        <v>47500</v>
      </c>
      <c r="L21" t="str">
        <f t="shared" si="1"/>
        <v>University</v>
      </c>
      <c r="O21" s="3"/>
    </row>
    <row r="22" spans="1:15" x14ac:dyDescent="0.3">
      <c r="A22">
        <v>284</v>
      </c>
      <c r="B22" t="s">
        <v>10</v>
      </c>
      <c r="C22" s="4">
        <v>22564</v>
      </c>
      <c r="D22">
        <v>19</v>
      </c>
      <c r="E22">
        <v>3</v>
      </c>
      <c r="F22" s="3">
        <v>73500</v>
      </c>
      <c r="G22" s="3">
        <v>33000</v>
      </c>
      <c r="H22">
        <v>78</v>
      </c>
      <c r="I22">
        <v>45</v>
      </c>
      <c r="J22" t="s">
        <v>15</v>
      </c>
      <c r="K22" s="3">
        <f t="shared" si="0"/>
        <v>40500</v>
      </c>
      <c r="L22" t="str">
        <f t="shared" si="1"/>
        <v>University</v>
      </c>
      <c r="O22" s="3"/>
    </row>
    <row r="23" spans="1:15" x14ac:dyDescent="0.3">
      <c r="A23">
        <v>88</v>
      </c>
      <c r="B23" t="s">
        <v>10</v>
      </c>
      <c r="C23" s="4">
        <v>22687</v>
      </c>
      <c r="D23">
        <v>19</v>
      </c>
      <c r="E23">
        <v>3</v>
      </c>
      <c r="F23" s="3">
        <v>72500</v>
      </c>
      <c r="G23" s="3">
        <v>28740</v>
      </c>
      <c r="H23">
        <v>92</v>
      </c>
      <c r="I23">
        <v>10</v>
      </c>
      <c r="J23" t="s">
        <v>15</v>
      </c>
      <c r="K23" s="3">
        <f t="shared" si="0"/>
        <v>43760</v>
      </c>
      <c r="L23" t="str">
        <f t="shared" si="1"/>
        <v>University</v>
      </c>
      <c r="O23" s="3"/>
    </row>
    <row r="24" spans="1:15" x14ac:dyDescent="0.3">
      <c r="A24">
        <v>198</v>
      </c>
      <c r="B24" t="s">
        <v>10</v>
      </c>
      <c r="C24" s="4">
        <v>19070</v>
      </c>
      <c r="D24">
        <v>19</v>
      </c>
      <c r="E24">
        <v>3</v>
      </c>
      <c r="F24" s="3">
        <v>70875</v>
      </c>
      <c r="G24" s="3">
        <v>43500</v>
      </c>
      <c r="H24">
        <v>83</v>
      </c>
      <c r="I24">
        <v>156</v>
      </c>
      <c r="J24" t="s">
        <v>15</v>
      </c>
      <c r="K24" s="3">
        <f t="shared" si="0"/>
        <v>27375</v>
      </c>
      <c r="L24" t="str">
        <f t="shared" si="1"/>
        <v>University</v>
      </c>
      <c r="O24" s="3"/>
    </row>
    <row r="25" spans="1:15" x14ac:dyDescent="0.3">
      <c r="A25">
        <v>420</v>
      </c>
      <c r="B25" t="s">
        <v>10</v>
      </c>
      <c r="C25" s="4">
        <v>21017</v>
      </c>
      <c r="D25">
        <v>19</v>
      </c>
      <c r="E25">
        <v>3</v>
      </c>
      <c r="F25" s="3">
        <v>70000</v>
      </c>
      <c r="G25" s="3">
        <v>35040</v>
      </c>
      <c r="H25">
        <v>67</v>
      </c>
      <c r="I25">
        <v>75</v>
      </c>
      <c r="J25" t="s">
        <v>15</v>
      </c>
      <c r="K25" s="3">
        <f t="shared" si="0"/>
        <v>34960</v>
      </c>
      <c r="L25" t="str">
        <f t="shared" si="1"/>
        <v>University</v>
      </c>
      <c r="O25" s="3"/>
    </row>
    <row r="26" spans="1:15" x14ac:dyDescent="0.3">
      <c r="A26">
        <v>449</v>
      </c>
      <c r="B26" t="s">
        <v>10</v>
      </c>
      <c r="C26" s="4">
        <v>24109</v>
      </c>
      <c r="D26">
        <v>16</v>
      </c>
      <c r="E26">
        <v>3</v>
      </c>
      <c r="F26" s="3">
        <v>70000</v>
      </c>
      <c r="G26" s="3">
        <v>21750</v>
      </c>
      <c r="H26">
        <v>65</v>
      </c>
      <c r="I26">
        <v>19</v>
      </c>
      <c r="J26" t="s">
        <v>15</v>
      </c>
      <c r="K26" s="3">
        <f t="shared" si="0"/>
        <v>48250</v>
      </c>
      <c r="L26" t="str">
        <f t="shared" si="1"/>
        <v>University</v>
      </c>
      <c r="O26" s="3"/>
    </row>
    <row r="27" spans="1:15" x14ac:dyDescent="0.3">
      <c r="A27">
        <v>173</v>
      </c>
      <c r="B27" t="s">
        <v>10</v>
      </c>
      <c r="C27" s="4">
        <v>18278</v>
      </c>
      <c r="D27">
        <v>20</v>
      </c>
      <c r="E27">
        <v>3</v>
      </c>
      <c r="F27" s="3">
        <v>69250</v>
      </c>
      <c r="G27" s="3">
        <v>42480</v>
      </c>
      <c r="H27">
        <v>85</v>
      </c>
      <c r="I27">
        <v>134</v>
      </c>
      <c r="J27" t="s">
        <v>15</v>
      </c>
      <c r="K27" s="3">
        <f t="shared" si="0"/>
        <v>26770</v>
      </c>
      <c r="L27" t="str">
        <f t="shared" si="1"/>
        <v>University</v>
      </c>
      <c r="O27" s="3"/>
    </row>
    <row r="28" spans="1:15" x14ac:dyDescent="0.3">
      <c r="A28">
        <v>129</v>
      </c>
      <c r="B28" t="s">
        <v>10</v>
      </c>
      <c r="C28" s="4">
        <v>21749</v>
      </c>
      <c r="D28">
        <v>17</v>
      </c>
      <c r="E28">
        <v>3</v>
      </c>
      <c r="F28" s="3">
        <v>68750</v>
      </c>
      <c r="G28" s="3">
        <v>27510</v>
      </c>
      <c r="H28">
        <v>89</v>
      </c>
      <c r="I28">
        <v>38</v>
      </c>
      <c r="J28" t="s">
        <v>15</v>
      </c>
      <c r="K28" s="3">
        <f t="shared" si="0"/>
        <v>41240</v>
      </c>
      <c r="L28" t="str">
        <f t="shared" si="1"/>
        <v>University</v>
      </c>
      <c r="O28" s="3"/>
    </row>
    <row r="29" spans="1:15" x14ac:dyDescent="0.3">
      <c r="A29">
        <v>89</v>
      </c>
      <c r="B29" t="s">
        <v>10</v>
      </c>
      <c r="C29" s="4">
        <v>22456</v>
      </c>
      <c r="D29">
        <v>19</v>
      </c>
      <c r="E29">
        <v>3</v>
      </c>
      <c r="F29" s="3">
        <v>68750</v>
      </c>
      <c r="G29" s="3">
        <v>27480</v>
      </c>
      <c r="H29">
        <v>92</v>
      </c>
      <c r="I29">
        <v>8</v>
      </c>
      <c r="J29" t="s">
        <v>15</v>
      </c>
      <c r="K29" s="3">
        <f t="shared" si="0"/>
        <v>41270</v>
      </c>
      <c r="L29" t="str">
        <f t="shared" si="1"/>
        <v>University</v>
      </c>
      <c r="O29" s="3"/>
    </row>
    <row r="30" spans="1:15" x14ac:dyDescent="0.3">
      <c r="A30">
        <v>283</v>
      </c>
      <c r="B30" t="s">
        <v>10</v>
      </c>
      <c r="C30" s="4">
        <v>23067</v>
      </c>
      <c r="D30">
        <v>19</v>
      </c>
      <c r="E30">
        <v>3</v>
      </c>
      <c r="F30" s="3">
        <v>68125</v>
      </c>
      <c r="G30" s="3">
        <v>32010</v>
      </c>
      <c r="H30">
        <v>78</v>
      </c>
      <c r="I30">
        <v>35</v>
      </c>
      <c r="J30" t="s">
        <v>15</v>
      </c>
      <c r="K30" s="3">
        <f t="shared" si="0"/>
        <v>36115</v>
      </c>
      <c r="L30" t="str">
        <f t="shared" si="1"/>
        <v>University</v>
      </c>
      <c r="O30" s="3"/>
    </row>
    <row r="31" spans="1:15" x14ac:dyDescent="0.3">
      <c r="A31">
        <v>254</v>
      </c>
      <c r="B31" t="s">
        <v>10</v>
      </c>
      <c r="C31" s="4">
        <v>23415</v>
      </c>
      <c r="D31">
        <v>18</v>
      </c>
      <c r="E31">
        <v>3</v>
      </c>
      <c r="F31" s="3">
        <v>68125</v>
      </c>
      <c r="G31" s="3">
        <v>32490</v>
      </c>
      <c r="H31">
        <v>80</v>
      </c>
      <c r="I31">
        <v>29</v>
      </c>
      <c r="J31" t="s">
        <v>15</v>
      </c>
      <c r="K31" s="3">
        <f t="shared" si="0"/>
        <v>35635</v>
      </c>
      <c r="L31" t="str">
        <f t="shared" si="1"/>
        <v>University</v>
      </c>
      <c r="O31" s="3"/>
    </row>
    <row r="32" spans="1:15" x14ac:dyDescent="0.3">
      <c r="A32">
        <v>200</v>
      </c>
      <c r="B32" t="s">
        <v>10</v>
      </c>
      <c r="C32" s="4">
        <v>23055</v>
      </c>
      <c r="D32">
        <v>17</v>
      </c>
      <c r="E32">
        <v>3</v>
      </c>
      <c r="F32" s="3">
        <v>67500</v>
      </c>
      <c r="G32" s="3">
        <v>34980</v>
      </c>
      <c r="H32">
        <v>83</v>
      </c>
      <c r="I32">
        <v>9</v>
      </c>
      <c r="J32" t="s">
        <v>15</v>
      </c>
      <c r="K32" s="3">
        <f t="shared" si="0"/>
        <v>32520</v>
      </c>
      <c r="L32" t="str">
        <f t="shared" si="1"/>
        <v>University</v>
      </c>
      <c r="O32" s="3"/>
    </row>
    <row r="33" spans="1:15" x14ac:dyDescent="0.3">
      <c r="A33">
        <v>389</v>
      </c>
      <c r="B33" t="s">
        <v>10</v>
      </c>
      <c r="C33" s="4">
        <v>21655</v>
      </c>
      <c r="D33">
        <v>19</v>
      </c>
      <c r="E33">
        <v>3</v>
      </c>
      <c r="F33" s="3">
        <v>66875</v>
      </c>
      <c r="G33" s="3">
        <v>32490</v>
      </c>
      <c r="H33">
        <v>69</v>
      </c>
      <c r="I33">
        <v>81</v>
      </c>
      <c r="J33" t="s">
        <v>15</v>
      </c>
      <c r="K33" s="3">
        <f t="shared" si="0"/>
        <v>34385</v>
      </c>
      <c r="L33" t="str">
        <f t="shared" si="1"/>
        <v>University</v>
      </c>
      <c r="O33" s="3"/>
    </row>
    <row r="34" spans="1:15" x14ac:dyDescent="0.3">
      <c r="A34">
        <v>272</v>
      </c>
      <c r="B34" t="s">
        <v>10</v>
      </c>
      <c r="C34" s="4">
        <v>23545</v>
      </c>
      <c r="D34">
        <v>18</v>
      </c>
      <c r="E34">
        <v>1</v>
      </c>
      <c r="F34" s="3">
        <v>66875</v>
      </c>
      <c r="G34" s="3">
        <v>31980</v>
      </c>
      <c r="H34">
        <v>79</v>
      </c>
      <c r="I34">
        <v>30</v>
      </c>
      <c r="J34" t="s">
        <v>15</v>
      </c>
      <c r="K34" s="3">
        <f t="shared" si="0"/>
        <v>34895</v>
      </c>
      <c r="L34" t="str">
        <f t="shared" si="1"/>
        <v>University</v>
      </c>
      <c r="O34" s="3"/>
    </row>
    <row r="35" spans="1:15" x14ac:dyDescent="0.3">
      <c r="A35">
        <v>205</v>
      </c>
      <c r="B35" t="s">
        <v>10</v>
      </c>
      <c r="C35" s="4">
        <v>16245</v>
      </c>
      <c r="D35">
        <v>16</v>
      </c>
      <c r="E35">
        <v>3</v>
      </c>
      <c r="F35" s="3">
        <v>66750</v>
      </c>
      <c r="G35" s="3">
        <v>52500</v>
      </c>
      <c r="H35">
        <v>83</v>
      </c>
      <c r="I35">
        <v>258</v>
      </c>
      <c r="J35" t="s">
        <v>15</v>
      </c>
      <c r="K35" s="3">
        <f t="shared" si="0"/>
        <v>14250</v>
      </c>
      <c r="L35" t="str">
        <f t="shared" si="1"/>
        <v>University</v>
      </c>
      <c r="O35" s="3"/>
    </row>
    <row r="36" spans="1:15" x14ac:dyDescent="0.3">
      <c r="A36">
        <v>430</v>
      </c>
      <c r="B36" t="s">
        <v>10</v>
      </c>
      <c r="C36" s="4">
        <v>20574</v>
      </c>
      <c r="D36">
        <v>19</v>
      </c>
      <c r="E36">
        <v>3</v>
      </c>
      <c r="F36" s="3">
        <v>66250</v>
      </c>
      <c r="G36" s="3">
        <v>34980</v>
      </c>
      <c r="H36">
        <v>67</v>
      </c>
      <c r="I36">
        <v>99</v>
      </c>
      <c r="J36" t="s">
        <v>9</v>
      </c>
      <c r="K36" s="3">
        <f t="shared" si="0"/>
        <v>31270</v>
      </c>
      <c r="L36" t="str">
        <f t="shared" si="1"/>
        <v>University</v>
      </c>
      <c r="O36" s="3"/>
    </row>
    <row r="37" spans="1:15" x14ac:dyDescent="0.3">
      <c r="A37">
        <v>160</v>
      </c>
      <c r="B37" t="s">
        <v>10</v>
      </c>
      <c r="C37" s="4">
        <v>18867</v>
      </c>
      <c r="D37">
        <v>16</v>
      </c>
      <c r="E37">
        <v>3</v>
      </c>
      <c r="F37" s="3">
        <v>66000</v>
      </c>
      <c r="G37" s="3">
        <v>47490</v>
      </c>
      <c r="H37">
        <v>86</v>
      </c>
      <c r="I37">
        <v>150</v>
      </c>
      <c r="J37" t="s">
        <v>15</v>
      </c>
      <c r="K37" s="3">
        <f t="shared" si="0"/>
        <v>18510</v>
      </c>
      <c r="L37" t="str">
        <f t="shared" si="1"/>
        <v>University</v>
      </c>
      <c r="O37" s="3"/>
    </row>
    <row r="38" spans="1:15" x14ac:dyDescent="0.3">
      <c r="A38">
        <v>137</v>
      </c>
      <c r="B38" t="s">
        <v>10</v>
      </c>
      <c r="C38" s="4">
        <v>13708</v>
      </c>
      <c r="D38">
        <v>21</v>
      </c>
      <c r="E38">
        <v>3</v>
      </c>
      <c r="F38" s="3">
        <v>65000</v>
      </c>
      <c r="G38" s="3">
        <v>37500</v>
      </c>
      <c r="H38">
        <v>88</v>
      </c>
      <c r="I38">
        <v>264</v>
      </c>
      <c r="J38" t="s">
        <v>15</v>
      </c>
      <c r="K38" s="3">
        <f t="shared" si="0"/>
        <v>27500</v>
      </c>
      <c r="L38" t="str">
        <f t="shared" si="1"/>
        <v>University</v>
      </c>
      <c r="O38" s="3"/>
    </row>
    <row r="39" spans="1:15" x14ac:dyDescent="0.3">
      <c r="A39">
        <v>289</v>
      </c>
      <c r="B39" t="s">
        <v>10</v>
      </c>
      <c r="C39" s="4">
        <v>23677</v>
      </c>
      <c r="D39">
        <v>17</v>
      </c>
      <c r="E39">
        <v>3</v>
      </c>
      <c r="F39" s="3">
        <v>65000</v>
      </c>
      <c r="G39" s="3">
        <v>30750</v>
      </c>
      <c r="H39">
        <v>78</v>
      </c>
      <c r="I39">
        <v>26</v>
      </c>
      <c r="J39" t="s">
        <v>15</v>
      </c>
      <c r="K39" s="3">
        <f t="shared" si="0"/>
        <v>34250</v>
      </c>
      <c r="L39" t="str">
        <f t="shared" si="1"/>
        <v>University</v>
      </c>
      <c r="O39" s="3"/>
    </row>
    <row r="40" spans="1:15" x14ac:dyDescent="0.3">
      <c r="A40">
        <v>387</v>
      </c>
      <c r="B40" t="s">
        <v>10</v>
      </c>
      <c r="C40" s="4">
        <v>23776</v>
      </c>
      <c r="D40">
        <v>19</v>
      </c>
      <c r="E40">
        <v>3</v>
      </c>
      <c r="F40" s="3">
        <v>65000</v>
      </c>
      <c r="G40" s="3">
        <v>31980</v>
      </c>
      <c r="H40">
        <v>69</v>
      </c>
      <c r="I40">
        <v>74</v>
      </c>
      <c r="J40" t="s">
        <v>15</v>
      </c>
      <c r="K40" s="3">
        <f t="shared" si="0"/>
        <v>33020</v>
      </c>
      <c r="L40" t="str">
        <f t="shared" si="1"/>
        <v>University</v>
      </c>
      <c r="O40" s="3"/>
    </row>
    <row r="41" spans="1:15" x14ac:dyDescent="0.3">
      <c r="A41">
        <v>329</v>
      </c>
      <c r="B41" t="s">
        <v>10</v>
      </c>
      <c r="C41" s="4">
        <v>21421</v>
      </c>
      <c r="D41">
        <v>18</v>
      </c>
      <c r="E41">
        <v>3</v>
      </c>
      <c r="F41" s="3">
        <v>62500</v>
      </c>
      <c r="G41" s="3">
        <v>34980</v>
      </c>
      <c r="H41">
        <v>75</v>
      </c>
      <c r="I41">
        <v>74</v>
      </c>
      <c r="J41" t="s">
        <v>15</v>
      </c>
      <c r="K41" s="3">
        <f t="shared" si="0"/>
        <v>27520</v>
      </c>
      <c r="L41" t="str">
        <f t="shared" si="1"/>
        <v>University</v>
      </c>
      <c r="O41" s="3"/>
    </row>
    <row r="42" spans="1:15" x14ac:dyDescent="0.3">
      <c r="A42">
        <v>257</v>
      </c>
      <c r="B42" t="s">
        <v>10</v>
      </c>
      <c r="C42" s="4">
        <v>18895</v>
      </c>
      <c r="D42">
        <v>19</v>
      </c>
      <c r="E42">
        <v>3</v>
      </c>
      <c r="F42" s="3">
        <v>61875</v>
      </c>
      <c r="G42" s="3">
        <v>36750</v>
      </c>
      <c r="H42">
        <v>80</v>
      </c>
      <c r="I42">
        <v>199</v>
      </c>
      <c r="J42" t="s">
        <v>15</v>
      </c>
      <c r="K42" s="3">
        <f t="shared" si="0"/>
        <v>25125</v>
      </c>
      <c r="L42" t="str">
        <f t="shared" si="1"/>
        <v>University</v>
      </c>
      <c r="O42" s="3"/>
    </row>
    <row r="43" spans="1:15" x14ac:dyDescent="0.3">
      <c r="A43">
        <v>458</v>
      </c>
      <c r="B43" t="s">
        <v>10</v>
      </c>
      <c r="C43" s="4">
        <v>23929</v>
      </c>
      <c r="D43">
        <v>19</v>
      </c>
      <c r="E43">
        <v>3</v>
      </c>
      <c r="F43" s="3">
        <v>61875</v>
      </c>
      <c r="G43" s="3">
        <v>28740</v>
      </c>
      <c r="H43">
        <v>65</v>
      </c>
      <c r="I43">
        <v>26</v>
      </c>
      <c r="J43" t="s">
        <v>15</v>
      </c>
      <c r="K43" s="3">
        <f t="shared" si="0"/>
        <v>33135</v>
      </c>
      <c r="L43" t="str">
        <f t="shared" si="1"/>
        <v>University</v>
      </c>
      <c r="O43" s="3"/>
    </row>
    <row r="44" spans="1:15" x14ac:dyDescent="0.3">
      <c r="A44">
        <v>408</v>
      </c>
      <c r="B44" t="s">
        <v>10</v>
      </c>
      <c r="C44" s="4">
        <v>23419</v>
      </c>
      <c r="D44">
        <v>19</v>
      </c>
      <c r="E44">
        <v>3</v>
      </c>
      <c r="F44" s="3">
        <v>61250</v>
      </c>
      <c r="G44" s="3">
        <v>33000</v>
      </c>
      <c r="H44">
        <v>68</v>
      </c>
      <c r="I44">
        <v>9</v>
      </c>
      <c r="J44" t="s">
        <v>15</v>
      </c>
      <c r="K44" s="3">
        <f t="shared" si="0"/>
        <v>28250</v>
      </c>
      <c r="L44" t="str">
        <f t="shared" si="1"/>
        <v>University</v>
      </c>
      <c r="O44" s="3"/>
    </row>
    <row r="45" spans="1:15" x14ac:dyDescent="0.3">
      <c r="A45">
        <v>101</v>
      </c>
      <c r="B45" t="s">
        <v>10</v>
      </c>
      <c r="C45" s="4">
        <v>21989</v>
      </c>
      <c r="D45">
        <v>16</v>
      </c>
      <c r="E45">
        <v>3</v>
      </c>
      <c r="F45" s="3">
        <v>60625</v>
      </c>
      <c r="G45" s="3">
        <v>22500</v>
      </c>
      <c r="H45">
        <v>91</v>
      </c>
      <c r="I45">
        <v>44</v>
      </c>
      <c r="J45" t="s">
        <v>15</v>
      </c>
      <c r="K45" s="3">
        <f t="shared" si="0"/>
        <v>38125</v>
      </c>
      <c r="L45" t="str">
        <f t="shared" si="1"/>
        <v>University</v>
      </c>
      <c r="O45" s="3"/>
    </row>
    <row r="46" spans="1:15" x14ac:dyDescent="0.3">
      <c r="A46">
        <v>27</v>
      </c>
      <c r="B46" t="s">
        <v>10</v>
      </c>
      <c r="C46" s="4">
        <v>19802</v>
      </c>
      <c r="D46">
        <v>19</v>
      </c>
      <c r="E46">
        <v>3</v>
      </c>
      <c r="F46" s="3">
        <v>60375</v>
      </c>
      <c r="G46" s="3">
        <v>27480</v>
      </c>
      <c r="H46">
        <v>96</v>
      </c>
      <c r="I46">
        <v>96</v>
      </c>
      <c r="J46" t="s">
        <v>15</v>
      </c>
      <c r="K46" s="3">
        <f t="shared" si="0"/>
        <v>32895</v>
      </c>
      <c r="L46" t="str">
        <f t="shared" si="1"/>
        <v>University</v>
      </c>
      <c r="O46" s="3"/>
    </row>
    <row r="47" spans="1:15" x14ac:dyDescent="0.3">
      <c r="A47">
        <v>50</v>
      </c>
      <c r="B47" t="s">
        <v>10</v>
      </c>
      <c r="C47" s="4">
        <v>21955</v>
      </c>
      <c r="D47">
        <v>16</v>
      </c>
      <c r="E47">
        <v>3</v>
      </c>
      <c r="F47" s="3">
        <v>60000</v>
      </c>
      <c r="G47" s="3">
        <v>23730</v>
      </c>
      <c r="H47">
        <v>94</v>
      </c>
      <c r="I47">
        <v>59</v>
      </c>
      <c r="J47" t="s">
        <v>15</v>
      </c>
      <c r="K47" s="3">
        <f t="shared" si="0"/>
        <v>36270</v>
      </c>
      <c r="L47" t="str">
        <f t="shared" si="1"/>
        <v>University</v>
      </c>
      <c r="O47" s="3"/>
    </row>
    <row r="48" spans="1:15" x14ac:dyDescent="0.3">
      <c r="A48">
        <v>406</v>
      </c>
      <c r="B48" t="s">
        <v>10</v>
      </c>
      <c r="C48" s="4">
        <v>24020</v>
      </c>
      <c r="D48">
        <v>17</v>
      </c>
      <c r="E48">
        <v>3</v>
      </c>
      <c r="F48" s="3">
        <v>60000</v>
      </c>
      <c r="G48" s="3">
        <v>32490</v>
      </c>
      <c r="H48">
        <v>68</v>
      </c>
      <c r="I48">
        <v>17</v>
      </c>
      <c r="J48" t="s">
        <v>15</v>
      </c>
      <c r="K48" s="3">
        <f t="shared" si="0"/>
        <v>27510</v>
      </c>
      <c r="L48" t="str">
        <f t="shared" si="1"/>
        <v>University</v>
      </c>
      <c r="O48" s="3"/>
    </row>
    <row r="49" spans="1:15" x14ac:dyDescent="0.3">
      <c r="A49">
        <v>341</v>
      </c>
      <c r="B49" t="s">
        <v>10</v>
      </c>
      <c r="C49" s="4">
        <v>16457</v>
      </c>
      <c r="D49">
        <v>12</v>
      </c>
      <c r="E49">
        <v>3</v>
      </c>
      <c r="F49" s="3">
        <v>59400</v>
      </c>
      <c r="G49" s="3">
        <v>33750</v>
      </c>
      <c r="H49">
        <v>74</v>
      </c>
      <c r="I49">
        <v>272</v>
      </c>
      <c r="J49" t="s">
        <v>9</v>
      </c>
      <c r="K49" s="3">
        <f t="shared" si="0"/>
        <v>25650</v>
      </c>
      <c r="L49" t="str">
        <f t="shared" si="1"/>
        <v>High School</v>
      </c>
      <c r="O49" s="3"/>
    </row>
    <row r="50" spans="1:15" x14ac:dyDescent="0.3">
      <c r="A50">
        <v>130</v>
      </c>
      <c r="B50" t="s">
        <v>10</v>
      </c>
      <c r="C50" s="4">
        <v>21434</v>
      </c>
      <c r="D50">
        <v>20</v>
      </c>
      <c r="E50">
        <v>3</v>
      </c>
      <c r="F50" s="3">
        <v>59375</v>
      </c>
      <c r="G50" s="3">
        <v>30000</v>
      </c>
      <c r="H50">
        <v>89</v>
      </c>
      <c r="I50">
        <v>6</v>
      </c>
      <c r="J50" t="s">
        <v>15</v>
      </c>
      <c r="K50" s="3">
        <f t="shared" si="0"/>
        <v>29375</v>
      </c>
      <c r="L50" t="str">
        <f t="shared" si="1"/>
        <v>University</v>
      </c>
      <c r="O50" s="3"/>
    </row>
    <row r="51" spans="1:15" x14ac:dyDescent="0.3">
      <c r="A51">
        <v>187</v>
      </c>
      <c r="B51" t="s">
        <v>10</v>
      </c>
      <c r="C51" s="4">
        <v>23221</v>
      </c>
      <c r="D51">
        <v>16</v>
      </c>
      <c r="E51">
        <v>3</v>
      </c>
      <c r="F51" s="3">
        <v>58750</v>
      </c>
      <c r="G51" s="3">
        <v>21750</v>
      </c>
      <c r="H51">
        <v>84</v>
      </c>
      <c r="I51">
        <v>13</v>
      </c>
      <c r="J51" t="s">
        <v>15</v>
      </c>
      <c r="K51" s="3">
        <f t="shared" si="0"/>
        <v>37000</v>
      </c>
      <c r="L51" t="str">
        <f t="shared" si="1"/>
        <v>University</v>
      </c>
      <c r="O51" s="3"/>
    </row>
    <row r="52" spans="1:15" x14ac:dyDescent="0.3">
      <c r="A52">
        <v>371</v>
      </c>
      <c r="B52" t="s">
        <v>11</v>
      </c>
      <c r="C52" s="4">
        <v>24202</v>
      </c>
      <c r="D52">
        <v>16</v>
      </c>
      <c r="E52">
        <v>3</v>
      </c>
      <c r="F52" s="3">
        <v>58125</v>
      </c>
      <c r="G52" s="3">
        <v>18000</v>
      </c>
      <c r="H52">
        <v>71</v>
      </c>
      <c r="I52">
        <v>11</v>
      </c>
      <c r="J52" t="s">
        <v>15</v>
      </c>
      <c r="K52" s="3">
        <f t="shared" si="0"/>
        <v>40125</v>
      </c>
      <c r="L52" t="str">
        <f t="shared" si="1"/>
        <v>University</v>
      </c>
      <c r="O52" s="3"/>
    </row>
    <row r="53" spans="1:15" x14ac:dyDescent="0.3">
      <c r="A53">
        <v>1</v>
      </c>
      <c r="B53" t="s">
        <v>10</v>
      </c>
      <c r="C53" s="4">
        <v>19027</v>
      </c>
      <c r="D53">
        <v>15</v>
      </c>
      <c r="E53">
        <v>3</v>
      </c>
      <c r="F53" s="3">
        <v>57000</v>
      </c>
      <c r="G53" s="3">
        <v>27000</v>
      </c>
      <c r="H53">
        <v>98</v>
      </c>
      <c r="I53">
        <v>144</v>
      </c>
      <c r="J53" t="s">
        <v>15</v>
      </c>
      <c r="K53" s="3">
        <f t="shared" si="0"/>
        <v>30000</v>
      </c>
      <c r="L53" t="str">
        <f t="shared" si="1"/>
        <v>University</v>
      </c>
      <c r="O53" s="3"/>
    </row>
    <row r="54" spans="1:15" x14ac:dyDescent="0.3">
      <c r="A54">
        <v>348</v>
      </c>
      <c r="B54" t="s">
        <v>11</v>
      </c>
      <c r="C54" s="4">
        <v>22808</v>
      </c>
      <c r="D54">
        <v>16</v>
      </c>
      <c r="E54">
        <v>3</v>
      </c>
      <c r="F54" s="3">
        <v>56750</v>
      </c>
      <c r="G54" s="3">
        <v>30000</v>
      </c>
      <c r="H54">
        <v>73</v>
      </c>
      <c r="I54">
        <v>15</v>
      </c>
      <c r="J54" t="s">
        <v>15</v>
      </c>
      <c r="K54" s="3">
        <f t="shared" si="0"/>
        <v>26750</v>
      </c>
      <c r="L54" t="str">
        <f t="shared" si="1"/>
        <v>University</v>
      </c>
      <c r="O54" s="3"/>
    </row>
    <row r="55" spans="1:15" x14ac:dyDescent="0.3">
      <c r="A55">
        <v>69</v>
      </c>
      <c r="B55" t="s">
        <v>10</v>
      </c>
      <c r="C55" s="4">
        <v>22090</v>
      </c>
      <c r="D55">
        <v>16</v>
      </c>
      <c r="E55">
        <v>3</v>
      </c>
      <c r="F55" s="3">
        <v>56550</v>
      </c>
      <c r="G55" s="3">
        <v>25000</v>
      </c>
      <c r="H55">
        <v>93</v>
      </c>
      <c r="I55">
        <v>34</v>
      </c>
      <c r="J55" t="s">
        <v>15</v>
      </c>
      <c r="K55" s="3">
        <f t="shared" si="0"/>
        <v>31550</v>
      </c>
      <c r="L55" t="str">
        <f t="shared" si="1"/>
        <v>University</v>
      </c>
      <c r="O55" s="3"/>
    </row>
    <row r="56" spans="1:15" x14ac:dyDescent="0.3">
      <c r="A56">
        <v>276</v>
      </c>
      <c r="B56" t="s">
        <v>10</v>
      </c>
      <c r="C56" s="4">
        <v>23873</v>
      </c>
      <c r="D56">
        <v>16</v>
      </c>
      <c r="E56">
        <v>3</v>
      </c>
      <c r="F56" s="3">
        <v>56500</v>
      </c>
      <c r="G56" s="3">
        <v>21000</v>
      </c>
      <c r="H56">
        <v>79</v>
      </c>
      <c r="I56">
        <v>12</v>
      </c>
      <c r="J56" t="s">
        <v>15</v>
      </c>
      <c r="K56" s="3">
        <f t="shared" si="0"/>
        <v>35500</v>
      </c>
      <c r="L56" t="str">
        <f t="shared" si="1"/>
        <v>University</v>
      </c>
      <c r="O56" s="3"/>
    </row>
    <row r="57" spans="1:15" x14ac:dyDescent="0.3">
      <c r="A57">
        <v>468</v>
      </c>
      <c r="B57" t="s">
        <v>11</v>
      </c>
      <c r="C57" s="4">
        <v>24074</v>
      </c>
      <c r="D57">
        <v>16</v>
      </c>
      <c r="E57">
        <v>3</v>
      </c>
      <c r="F57" s="3">
        <v>55750</v>
      </c>
      <c r="G57" s="3">
        <v>19980</v>
      </c>
      <c r="H57">
        <v>64</v>
      </c>
      <c r="I57">
        <v>36</v>
      </c>
      <c r="J57" t="s">
        <v>15</v>
      </c>
      <c r="K57" s="3">
        <f t="shared" si="0"/>
        <v>35770</v>
      </c>
      <c r="L57" t="str">
        <f t="shared" si="1"/>
        <v>University</v>
      </c>
      <c r="O57" s="3"/>
    </row>
    <row r="58" spans="1:15" x14ac:dyDescent="0.3">
      <c r="A58">
        <v>232</v>
      </c>
      <c r="B58" t="s">
        <v>10</v>
      </c>
      <c r="C58" s="4">
        <v>23267</v>
      </c>
      <c r="D58">
        <v>19</v>
      </c>
      <c r="E58">
        <v>3</v>
      </c>
      <c r="F58" s="3">
        <v>55500</v>
      </c>
      <c r="G58" s="3">
        <v>33750</v>
      </c>
      <c r="H58">
        <v>81</v>
      </c>
      <c r="I58">
        <v>62</v>
      </c>
      <c r="J58" t="s">
        <v>15</v>
      </c>
      <c r="K58" s="3">
        <f t="shared" si="0"/>
        <v>21750</v>
      </c>
      <c r="L58" t="str">
        <f t="shared" si="1"/>
        <v>University</v>
      </c>
      <c r="O58" s="3"/>
    </row>
    <row r="59" spans="1:15" x14ac:dyDescent="0.3">
      <c r="A59">
        <v>328</v>
      </c>
      <c r="B59" t="s">
        <v>10</v>
      </c>
      <c r="C59" s="4">
        <v>19292</v>
      </c>
      <c r="D59">
        <v>18</v>
      </c>
      <c r="E59">
        <v>3</v>
      </c>
      <c r="F59" s="3">
        <v>55000</v>
      </c>
      <c r="G59" s="3">
        <v>32490</v>
      </c>
      <c r="H59">
        <v>75</v>
      </c>
      <c r="I59">
        <v>125</v>
      </c>
      <c r="J59" t="s">
        <v>15</v>
      </c>
      <c r="K59" s="3">
        <f t="shared" si="0"/>
        <v>22510</v>
      </c>
      <c r="L59" t="str">
        <f t="shared" si="1"/>
        <v>University</v>
      </c>
      <c r="O59" s="3"/>
    </row>
    <row r="60" spans="1:15" x14ac:dyDescent="0.3">
      <c r="A60">
        <v>450</v>
      </c>
      <c r="B60" t="s">
        <v>10</v>
      </c>
      <c r="C60" s="4">
        <v>19926</v>
      </c>
      <c r="D60">
        <v>19</v>
      </c>
      <c r="E60">
        <v>3</v>
      </c>
      <c r="F60" s="3">
        <v>55000</v>
      </c>
      <c r="G60" s="3">
        <v>34980</v>
      </c>
      <c r="H60">
        <v>65</v>
      </c>
      <c r="I60">
        <v>129</v>
      </c>
      <c r="J60" t="s">
        <v>15</v>
      </c>
      <c r="K60" s="3">
        <f t="shared" si="0"/>
        <v>20020</v>
      </c>
      <c r="L60" t="str">
        <f t="shared" si="1"/>
        <v>University</v>
      </c>
      <c r="O60" s="3"/>
    </row>
    <row r="61" spans="1:15" x14ac:dyDescent="0.3">
      <c r="A61">
        <v>63</v>
      </c>
      <c r="B61" t="s">
        <v>10</v>
      </c>
      <c r="C61" s="4">
        <v>22513</v>
      </c>
      <c r="D61">
        <v>17</v>
      </c>
      <c r="E61">
        <v>3</v>
      </c>
      <c r="F61" s="3">
        <v>55000</v>
      </c>
      <c r="G61" s="3">
        <v>26250</v>
      </c>
      <c r="H61">
        <v>93</v>
      </c>
      <c r="I61">
        <v>32</v>
      </c>
      <c r="J61" t="s">
        <v>15</v>
      </c>
      <c r="K61" s="3">
        <f t="shared" si="0"/>
        <v>28750</v>
      </c>
      <c r="L61" t="str">
        <f t="shared" si="1"/>
        <v>University</v>
      </c>
      <c r="O61" s="3"/>
    </row>
    <row r="62" spans="1:15" x14ac:dyDescent="0.3">
      <c r="A62">
        <v>197</v>
      </c>
      <c r="B62" t="s">
        <v>10</v>
      </c>
      <c r="C62" s="4">
        <v>22920</v>
      </c>
      <c r="D62">
        <v>15</v>
      </c>
      <c r="E62">
        <v>3</v>
      </c>
      <c r="F62" s="3">
        <v>54900</v>
      </c>
      <c r="G62" s="3">
        <v>25500</v>
      </c>
      <c r="H62">
        <v>83</v>
      </c>
      <c r="I62">
        <v>49</v>
      </c>
      <c r="J62" t="s">
        <v>15</v>
      </c>
      <c r="K62" s="3">
        <f t="shared" si="0"/>
        <v>29400</v>
      </c>
      <c r="L62" t="str">
        <f>IF(D62&gt;12, "University", IF(D62&lt;12, "Middle School", "High School"))</f>
        <v>University</v>
      </c>
      <c r="O62" s="3"/>
    </row>
    <row r="63" spans="1:15" x14ac:dyDescent="0.3">
      <c r="A63">
        <v>113</v>
      </c>
      <c r="B63" t="s">
        <v>10</v>
      </c>
      <c r="C63" s="4">
        <v>21829</v>
      </c>
      <c r="D63">
        <v>16</v>
      </c>
      <c r="E63">
        <v>3</v>
      </c>
      <c r="F63" s="3">
        <v>54875</v>
      </c>
      <c r="G63" s="3">
        <v>27480</v>
      </c>
      <c r="H63">
        <v>90</v>
      </c>
      <c r="I63">
        <v>68</v>
      </c>
      <c r="J63" t="s">
        <v>15</v>
      </c>
      <c r="K63" s="3">
        <f t="shared" si="0"/>
        <v>27395</v>
      </c>
      <c r="L63" t="str">
        <f t="shared" si="1"/>
        <v>University</v>
      </c>
      <c r="O63" s="3"/>
    </row>
    <row r="64" spans="1:15" x14ac:dyDescent="0.3">
      <c r="A64">
        <v>240</v>
      </c>
      <c r="B64" t="s">
        <v>11</v>
      </c>
      <c r="C64" s="4">
        <v>22447</v>
      </c>
      <c r="D64">
        <v>16</v>
      </c>
      <c r="E64">
        <v>3</v>
      </c>
      <c r="F64" s="3">
        <v>54375</v>
      </c>
      <c r="G64" s="3">
        <v>18750</v>
      </c>
      <c r="H64">
        <v>81</v>
      </c>
      <c r="I64">
        <v>81</v>
      </c>
      <c r="J64" t="s">
        <v>15</v>
      </c>
      <c r="K64" s="3">
        <f t="shared" si="0"/>
        <v>35625</v>
      </c>
      <c r="L64" t="str">
        <f t="shared" si="1"/>
        <v>University</v>
      </c>
      <c r="O64" s="3"/>
    </row>
    <row r="65" spans="1:15" x14ac:dyDescent="0.3">
      <c r="A65">
        <v>72</v>
      </c>
      <c r="B65" t="s">
        <v>11</v>
      </c>
      <c r="C65" s="4">
        <v>23383</v>
      </c>
      <c r="D65">
        <v>16</v>
      </c>
      <c r="E65">
        <v>1</v>
      </c>
      <c r="F65" s="3">
        <v>54000</v>
      </c>
      <c r="G65" s="3">
        <v>18000</v>
      </c>
      <c r="H65">
        <v>93</v>
      </c>
      <c r="I65">
        <v>11</v>
      </c>
      <c r="J65" t="s">
        <v>15</v>
      </c>
      <c r="K65" s="3">
        <f t="shared" si="0"/>
        <v>36000</v>
      </c>
      <c r="L65" t="str">
        <f t="shared" si="1"/>
        <v>University</v>
      </c>
      <c r="O65" s="3"/>
    </row>
    <row r="66" spans="1:15" x14ac:dyDescent="0.3">
      <c r="A66">
        <v>64</v>
      </c>
      <c r="B66" t="s">
        <v>10</v>
      </c>
      <c r="C66" s="4">
        <v>23282</v>
      </c>
      <c r="D66">
        <v>16</v>
      </c>
      <c r="E66">
        <v>3</v>
      </c>
      <c r="F66" s="3">
        <v>53125</v>
      </c>
      <c r="G66" s="3">
        <v>21000</v>
      </c>
      <c r="H66">
        <v>93</v>
      </c>
      <c r="I66">
        <v>48</v>
      </c>
      <c r="J66" t="s">
        <v>15</v>
      </c>
      <c r="K66" s="3">
        <f t="shared" ref="K66:K129" si="2">F66 - G66</f>
        <v>32125</v>
      </c>
      <c r="L66" t="str">
        <f t="shared" si="1"/>
        <v>University</v>
      </c>
      <c r="O66" s="3"/>
    </row>
    <row r="67" spans="1:15" x14ac:dyDescent="0.3">
      <c r="A67">
        <v>161</v>
      </c>
      <c r="B67" t="s">
        <v>10</v>
      </c>
      <c r="C67" s="4">
        <v>23053</v>
      </c>
      <c r="D67">
        <v>16</v>
      </c>
      <c r="E67">
        <v>1</v>
      </c>
      <c r="F67" s="3">
        <v>52650</v>
      </c>
      <c r="G67" s="3">
        <v>19500</v>
      </c>
      <c r="H67">
        <v>86</v>
      </c>
      <c r="I67">
        <v>20</v>
      </c>
      <c r="J67" t="s">
        <v>15</v>
      </c>
      <c r="K67" s="3">
        <f t="shared" si="2"/>
        <v>33150</v>
      </c>
      <c r="L67" t="str">
        <f t="shared" ref="L67:L130" si="3">IF(D67&gt;12, "University", IF(D67&lt;12, "Middle School", "High School"))</f>
        <v>University</v>
      </c>
      <c r="O67" s="3"/>
    </row>
    <row r="68" spans="1:15" x14ac:dyDescent="0.3">
      <c r="A68">
        <v>256</v>
      </c>
      <c r="B68" t="s">
        <v>10</v>
      </c>
      <c r="C68" s="4">
        <v>17535</v>
      </c>
      <c r="D68">
        <v>19</v>
      </c>
      <c r="E68">
        <v>3</v>
      </c>
      <c r="F68" s="3">
        <v>52125</v>
      </c>
      <c r="G68" s="3">
        <v>27480</v>
      </c>
      <c r="H68">
        <v>80</v>
      </c>
      <c r="I68">
        <v>221</v>
      </c>
      <c r="J68" t="s">
        <v>15</v>
      </c>
      <c r="K68" s="3">
        <f t="shared" si="2"/>
        <v>24645</v>
      </c>
      <c r="L68" t="str">
        <f t="shared" si="3"/>
        <v>University</v>
      </c>
      <c r="O68" s="3"/>
    </row>
    <row r="69" spans="1:15" x14ac:dyDescent="0.3">
      <c r="A69">
        <v>290</v>
      </c>
      <c r="B69" t="s">
        <v>10</v>
      </c>
      <c r="C69" s="4">
        <v>19819</v>
      </c>
      <c r="D69">
        <v>18</v>
      </c>
      <c r="E69">
        <v>3</v>
      </c>
      <c r="F69" s="3">
        <v>51450</v>
      </c>
      <c r="G69" s="3">
        <v>36240</v>
      </c>
      <c r="H69">
        <v>78</v>
      </c>
      <c r="I69">
        <v>149</v>
      </c>
      <c r="J69" t="s">
        <v>15</v>
      </c>
      <c r="K69" s="3">
        <f t="shared" si="2"/>
        <v>15210</v>
      </c>
      <c r="L69" t="str">
        <f t="shared" si="3"/>
        <v>University</v>
      </c>
      <c r="O69" s="3"/>
    </row>
    <row r="70" spans="1:15" x14ac:dyDescent="0.3">
      <c r="A70">
        <v>199</v>
      </c>
      <c r="B70" t="s">
        <v>10</v>
      </c>
      <c r="C70" s="4">
        <v>21218</v>
      </c>
      <c r="D70">
        <v>16</v>
      </c>
      <c r="E70">
        <v>3</v>
      </c>
      <c r="F70" s="3">
        <v>51250</v>
      </c>
      <c r="G70" s="3">
        <v>27480</v>
      </c>
      <c r="H70">
        <v>83</v>
      </c>
      <c r="I70">
        <v>69</v>
      </c>
      <c r="J70" t="s">
        <v>15</v>
      </c>
      <c r="K70" s="3">
        <f t="shared" si="2"/>
        <v>23770</v>
      </c>
      <c r="L70" t="str">
        <f t="shared" si="3"/>
        <v>University</v>
      </c>
      <c r="O70" s="3"/>
    </row>
    <row r="71" spans="1:15" x14ac:dyDescent="0.3">
      <c r="A71">
        <v>80</v>
      </c>
      <c r="B71" t="s">
        <v>11</v>
      </c>
      <c r="C71" s="4">
        <v>22426</v>
      </c>
      <c r="D71">
        <v>16</v>
      </c>
      <c r="E71">
        <v>1</v>
      </c>
      <c r="F71" s="3">
        <v>51000</v>
      </c>
      <c r="G71" s="3">
        <v>18000</v>
      </c>
      <c r="H71">
        <v>93</v>
      </c>
      <c r="I71">
        <v>22</v>
      </c>
      <c r="J71" t="s">
        <v>15</v>
      </c>
      <c r="K71" s="3">
        <f t="shared" si="2"/>
        <v>33000</v>
      </c>
      <c r="L71" t="str">
        <f t="shared" si="3"/>
        <v>University</v>
      </c>
      <c r="O71" s="3"/>
    </row>
    <row r="72" spans="1:15" x14ac:dyDescent="0.3">
      <c r="A72">
        <v>234</v>
      </c>
      <c r="B72" t="s">
        <v>10</v>
      </c>
      <c r="C72" s="4">
        <v>22232</v>
      </c>
      <c r="D72">
        <v>15</v>
      </c>
      <c r="E72">
        <v>1</v>
      </c>
      <c r="F72" s="3">
        <v>50550</v>
      </c>
      <c r="G72" s="3">
        <v>19500</v>
      </c>
      <c r="H72">
        <v>81</v>
      </c>
      <c r="I72">
        <v>44</v>
      </c>
      <c r="J72" t="s">
        <v>15</v>
      </c>
      <c r="K72" s="3">
        <f t="shared" si="2"/>
        <v>31050</v>
      </c>
      <c r="L72" t="str">
        <f t="shared" si="3"/>
        <v>University</v>
      </c>
      <c r="O72" s="3"/>
    </row>
    <row r="73" spans="1:15" x14ac:dyDescent="0.3">
      <c r="A73">
        <v>307</v>
      </c>
      <c r="B73" t="s">
        <v>10</v>
      </c>
      <c r="C73" s="4">
        <v>16642</v>
      </c>
      <c r="D73">
        <v>16</v>
      </c>
      <c r="E73">
        <v>3</v>
      </c>
      <c r="F73" s="3">
        <v>50000</v>
      </c>
      <c r="G73" s="3">
        <v>32490</v>
      </c>
      <c r="H73">
        <v>77</v>
      </c>
      <c r="I73">
        <v>264</v>
      </c>
      <c r="J73" t="s">
        <v>15</v>
      </c>
      <c r="K73" s="3">
        <f t="shared" si="2"/>
        <v>17510</v>
      </c>
      <c r="L73" t="str">
        <f t="shared" si="3"/>
        <v>University</v>
      </c>
      <c r="O73" s="3"/>
    </row>
    <row r="74" spans="1:15" x14ac:dyDescent="0.3">
      <c r="A74">
        <v>447</v>
      </c>
      <c r="B74" t="s">
        <v>10</v>
      </c>
      <c r="C74" s="4">
        <v>22464</v>
      </c>
      <c r="D74">
        <v>15</v>
      </c>
      <c r="E74">
        <v>1</v>
      </c>
      <c r="F74" s="3">
        <v>49000</v>
      </c>
      <c r="G74" s="3">
        <v>20550</v>
      </c>
      <c r="H74">
        <v>66</v>
      </c>
      <c r="I74">
        <v>86</v>
      </c>
      <c r="J74" t="s">
        <v>9</v>
      </c>
      <c r="K74" s="3">
        <f t="shared" si="2"/>
        <v>28450</v>
      </c>
      <c r="L74" t="str">
        <f t="shared" si="3"/>
        <v>University</v>
      </c>
      <c r="O74" s="3"/>
    </row>
    <row r="75" spans="1:15" x14ac:dyDescent="0.3">
      <c r="A75">
        <v>318</v>
      </c>
      <c r="B75" t="s">
        <v>10</v>
      </c>
      <c r="C75" s="4">
        <v>22331</v>
      </c>
      <c r="D75">
        <v>16</v>
      </c>
      <c r="E75">
        <v>3</v>
      </c>
      <c r="F75" s="3">
        <v>48750</v>
      </c>
      <c r="G75" s="3">
        <v>21990</v>
      </c>
      <c r="H75">
        <v>76</v>
      </c>
      <c r="I75">
        <v>61</v>
      </c>
      <c r="J75" t="s">
        <v>15</v>
      </c>
      <c r="K75" s="3">
        <f t="shared" si="2"/>
        <v>26760</v>
      </c>
      <c r="L75" t="str">
        <f t="shared" si="3"/>
        <v>University</v>
      </c>
      <c r="O75" s="3"/>
    </row>
    <row r="76" spans="1:15" x14ac:dyDescent="0.3">
      <c r="A76">
        <v>62</v>
      </c>
      <c r="B76" t="s">
        <v>10</v>
      </c>
      <c r="C76" s="4">
        <v>22845</v>
      </c>
      <c r="D76">
        <v>16</v>
      </c>
      <c r="E76">
        <v>3</v>
      </c>
      <c r="F76" s="3">
        <v>48000</v>
      </c>
      <c r="G76" s="3">
        <v>21750</v>
      </c>
      <c r="H76">
        <v>93</v>
      </c>
      <c r="I76">
        <v>22</v>
      </c>
      <c r="J76" t="s">
        <v>15</v>
      </c>
      <c r="K76" s="3">
        <f t="shared" si="2"/>
        <v>26250</v>
      </c>
      <c r="L76" t="str">
        <f t="shared" si="3"/>
        <v>University</v>
      </c>
      <c r="O76" s="3"/>
    </row>
    <row r="77" spans="1:15" x14ac:dyDescent="0.3">
      <c r="A77">
        <v>464</v>
      </c>
      <c r="B77" t="s">
        <v>10</v>
      </c>
      <c r="C77" s="4">
        <v>22725</v>
      </c>
      <c r="D77">
        <v>19</v>
      </c>
      <c r="E77">
        <v>3</v>
      </c>
      <c r="F77" s="3">
        <v>47550</v>
      </c>
      <c r="G77" s="3">
        <v>33000</v>
      </c>
      <c r="H77">
        <v>64</v>
      </c>
      <c r="I77">
        <v>27</v>
      </c>
      <c r="J77" t="s">
        <v>15</v>
      </c>
      <c r="K77" s="3">
        <f t="shared" si="2"/>
        <v>14550</v>
      </c>
      <c r="L77" t="str">
        <f t="shared" si="3"/>
        <v>University</v>
      </c>
      <c r="O77" s="3"/>
    </row>
    <row r="78" spans="1:15" x14ac:dyDescent="0.3">
      <c r="A78">
        <v>336</v>
      </c>
      <c r="B78" t="s">
        <v>10</v>
      </c>
      <c r="C78" s="4">
        <v>23386</v>
      </c>
      <c r="D78">
        <v>16</v>
      </c>
      <c r="E78">
        <v>3</v>
      </c>
      <c r="F78" s="3">
        <v>47250</v>
      </c>
      <c r="G78" s="3">
        <v>21240</v>
      </c>
      <c r="H78">
        <v>74</v>
      </c>
      <c r="I78">
        <v>45</v>
      </c>
      <c r="J78" t="s">
        <v>15</v>
      </c>
      <c r="K78" s="3">
        <f t="shared" si="2"/>
        <v>26010</v>
      </c>
      <c r="L78" t="str">
        <f t="shared" si="3"/>
        <v>University</v>
      </c>
      <c r="O78" s="3"/>
    </row>
    <row r="79" spans="1:15" x14ac:dyDescent="0.3">
      <c r="A79">
        <v>168</v>
      </c>
      <c r="B79" t="s">
        <v>11</v>
      </c>
      <c r="C79" s="4">
        <v>22759</v>
      </c>
      <c r="D79">
        <v>16</v>
      </c>
      <c r="E79">
        <v>3</v>
      </c>
      <c r="F79" s="3">
        <v>46875</v>
      </c>
      <c r="G79" s="3">
        <v>17250</v>
      </c>
      <c r="H79">
        <v>86</v>
      </c>
      <c r="I79">
        <v>19</v>
      </c>
      <c r="J79" t="s">
        <v>15</v>
      </c>
      <c r="K79" s="3">
        <f t="shared" si="2"/>
        <v>29625</v>
      </c>
      <c r="L79" t="str">
        <f t="shared" si="3"/>
        <v>University</v>
      </c>
      <c r="O79" s="3"/>
    </row>
    <row r="80" spans="1:15" x14ac:dyDescent="0.3">
      <c r="A80">
        <v>17</v>
      </c>
      <c r="B80" t="s">
        <v>10</v>
      </c>
      <c r="C80" s="4">
        <v>22845</v>
      </c>
      <c r="D80">
        <v>15</v>
      </c>
      <c r="E80">
        <v>1</v>
      </c>
      <c r="F80" s="3">
        <v>46000</v>
      </c>
      <c r="G80" s="3">
        <v>14250</v>
      </c>
      <c r="H80">
        <v>97</v>
      </c>
      <c r="I80">
        <v>48</v>
      </c>
      <c r="J80" t="s">
        <v>15</v>
      </c>
      <c r="K80" s="3">
        <f t="shared" si="2"/>
        <v>31750</v>
      </c>
      <c r="L80" t="str">
        <f t="shared" si="3"/>
        <v>University</v>
      </c>
      <c r="O80" s="3"/>
    </row>
    <row r="81" spans="1:15" x14ac:dyDescent="0.3">
      <c r="A81">
        <v>67</v>
      </c>
      <c r="B81" t="s">
        <v>10</v>
      </c>
      <c r="C81" s="4">
        <v>23525</v>
      </c>
      <c r="D81">
        <v>16</v>
      </c>
      <c r="E81">
        <v>3</v>
      </c>
      <c r="F81" s="3">
        <v>46000</v>
      </c>
      <c r="G81" s="3">
        <v>21240</v>
      </c>
      <c r="H81">
        <v>93</v>
      </c>
      <c r="I81">
        <v>35</v>
      </c>
      <c r="J81" t="s">
        <v>15</v>
      </c>
      <c r="K81" s="3">
        <f t="shared" si="2"/>
        <v>24760</v>
      </c>
      <c r="L81" t="str">
        <f t="shared" si="3"/>
        <v>University</v>
      </c>
      <c r="O81" s="3"/>
    </row>
    <row r="82" spans="1:15" x14ac:dyDescent="0.3">
      <c r="A82">
        <v>162</v>
      </c>
      <c r="B82" t="s">
        <v>10</v>
      </c>
      <c r="C82" s="4">
        <v>22426</v>
      </c>
      <c r="D82">
        <v>16</v>
      </c>
      <c r="E82">
        <v>3</v>
      </c>
      <c r="F82" s="3">
        <v>45625</v>
      </c>
      <c r="G82" s="3">
        <v>23250</v>
      </c>
      <c r="H82">
        <v>86</v>
      </c>
      <c r="I82">
        <v>60</v>
      </c>
      <c r="J82" t="s">
        <v>15</v>
      </c>
      <c r="K82" s="3">
        <f t="shared" si="2"/>
        <v>22375</v>
      </c>
      <c r="L82" t="str">
        <f t="shared" si="3"/>
        <v>University</v>
      </c>
      <c r="O82" s="3"/>
    </row>
    <row r="83" spans="1:15" x14ac:dyDescent="0.3">
      <c r="A83">
        <v>68</v>
      </c>
      <c r="B83" t="s">
        <v>10</v>
      </c>
      <c r="C83" s="4">
        <v>23136</v>
      </c>
      <c r="D83">
        <v>16</v>
      </c>
      <c r="E83">
        <v>3</v>
      </c>
      <c r="F83" s="3">
        <v>45250</v>
      </c>
      <c r="G83" s="3">
        <v>21480</v>
      </c>
      <c r="H83">
        <v>93</v>
      </c>
      <c r="I83">
        <v>36</v>
      </c>
      <c r="J83" t="s">
        <v>15</v>
      </c>
      <c r="K83" s="3">
        <f t="shared" si="2"/>
        <v>23770</v>
      </c>
      <c r="L83" t="str">
        <f t="shared" si="3"/>
        <v>University</v>
      </c>
      <c r="O83" s="3"/>
    </row>
    <row r="84" spans="1:15" x14ac:dyDescent="0.3">
      <c r="A84">
        <v>52</v>
      </c>
      <c r="B84" t="s">
        <v>10</v>
      </c>
      <c r="C84" s="4">
        <v>23327</v>
      </c>
      <c r="D84">
        <v>15</v>
      </c>
      <c r="E84">
        <v>1</v>
      </c>
      <c r="F84" s="3">
        <v>45150</v>
      </c>
      <c r="G84" s="3">
        <v>15000</v>
      </c>
      <c r="H84">
        <v>94</v>
      </c>
      <c r="I84">
        <v>40</v>
      </c>
      <c r="J84" t="s">
        <v>15</v>
      </c>
      <c r="K84" s="3">
        <f t="shared" si="2"/>
        <v>30150</v>
      </c>
      <c r="L84" t="str">
        <f t="shared" si="3"/>
        <v>University</v>
      </c>
      <c r="O84" s="3"/>
    </row>
    <row r="85" spans="1:15" x14ac:dyDescent="0.3">
      <c r="A85">
        <v>5</v>
      </c>
      <c r="B85" t="s">
        <v>10</v>
      </c>
      <c r="C85" s="4">
        <v>20129</v>
      </c>
      <c r="D85">
        <v>15</v>
      </c>
      <c r="E85">
        <v>1</v>
      </c>
      <c r="F85" s="3">
        <v>45000</v>
      </c>
      <c r="G85" s="3">
        <v>21000</v>
      </c>
      <c r="H85">
        <v>98</v>
      </c>
      <c r="I85">
        <v>138</v>
      </c>
      <c r="J85" t="s">
        <v>15</v>
      </c>
      <c r="K85" s="3">
        <f t="shared" si="2"/>
        <v>24000</v>
      </c>
      <c r="L85" t="str">
        <f t="shared" si="3"/>
        <v>University</v>
      </c>
      <c r="O85" s="3"/>
    </row>
    <row r="86" spans="1:15" x14ac:dyDescent="0.3">
      <c r="A86">
        <v>310</v>
      </c>
      <c r="B86" t="s">
        <v>10</v>
      </c>
      <c r="C86" s="4">
        <v>23459</v>
      </c>
      <c r="D86">
        <v>16</v>
      </c>
      <c r="E86">
        <v>1</v>
      </c>
      <c r="F86" s="3">
        <v>44875</v>
      </c>
      <c r="G86" s="3">
        <v>21240</v>
      </c>
      <c r="H86">
        <v>77</v>
      </c>
      <c r="I86">
        <v>22</v>
      </c>
      <c r="J86" t="s">
        <v>15</v>
      </c>
      <c r="K86" s="3">
        <f t="shared" si="2"/>
        <v>23635</v>
      </c>
      <c r="L86" t="str">
        <f t="shared" si="3"/>
        <v>University</v>
      </c>
      <c r="O86" s="3"/>
    </row>
    <row r="87" spans="1:15" x14ac:dyDescent="0.3">
      <c r="A87">
        <v>146</v>
      </c>
      <c r="B87" t="s">
        <v>10</v>
      </c>
      <c r="C87" s="4">
        <v>18630</v>
      </c>
      <c r="D87">
        <v>18</v>
      </c>
      <c r="E87">
        <v>1</v>
      </c>
      <c r="F87" s="3">
        <v>43950</v>
      </c>
      <c r="G87" s="3">
        <v>23250</v>
      </c>
      <c r="H87">
        <v>88</v>
      </c>
      <c r="I87">
        <v>182</v>
      </c>
      <c r="J87" t="s">
        <v>9</v>
      </c>
      <c r="K87" s="3">
        <f t="shared" si="2"/>
        <v>20700</v>
      </c>
      <c r="L87" t="str">
        <f t="shared" si="3"/>
        <v>University</v>
      </c>
      <c r="O87" s="3"/>
    </row>
    <row r="88" spans="1:15" x14ac:dyDescent="0.3">
      <c r="A88">
        <v>455</v>
      </c>
      <c r="B88" t="s">
        <v>10</v>
      </c>
      <c r="C88" s="4">
        <v>23393</v>
      </c>
      <c r="D88">
        <v>16</v>
      </c>
      <c r="E88">
        <v>3</v>
      </c>
      <c r="F88" s="3">
        <v>43650</v>
      </c>
      <c r="G88" s="3">
        <v>19500</v>
      </c>
      <c r="H88">
        <v>65</v>
      </c>
      <c r="I88">
        <v>19</v>
      </c>
      <c r="J88" t="s">
        <v>15</v>
      </c>
      <c r="K88" s="3">
        <f t="shared" si="2"/>
        <v>24150</v>
      </c>
      <c r="L88" t="str">
        <f t="shared" si="3"/>
        <v>University</v>
      </c>
      <c r="O88" s="3"/>
    </row>
    <row r="89" spans="1:15" x14ac:dyDescent="0.3">
      <c r="A89">
        <v>413</v>
      </c>
      <c r="B89" t="s">
        <v>11</v>
      </c>
      <c r="C89" s="4">
        <v>24179</v>
      </c>
      <c r="D89">
        <v>16</v>
      </c>
      <c r="E89">
        <v>3</v>
      </c>
      <c r="F89" s="3">
        <v>43500</v>
      </c>
      <c r="G89" s="3">
        <v>19500</v>
      </c>
      <c r="H89">
        <v>68</v>
      </c>
      <c r="I89">
        <v>11</v>
      </c>
      <c r="J89" t="s">
        <v>15</v>
      </c>
      <c r="K89" s="3">
        <f t="shared" si="2"/>
        <v>24000</v>
      </c>
      <c r="L89" t="str">
        <f t="shared" si="3"/>
        <v>University</v>
      </c>
      <c r="O89" s="3"/>
    </row>
    <row r="90" spans="1:15" x14ac:dyDescent="0.3">
      <c r="A90">
        <v>319</v>
      </c>
      <c r="B90" t="s">
        <v>10</v>
      </c>
      <c r="C90" s="4">
        <v>24168</v>
      </c>
      <c r="D90">
        <v>15</v>
      </c>
      <c r="E90">
        <v>1</v>
      </c>
      <c r="F90" s="3">
        <v>43410</v>
      </c>
      <c r="G90" s="3">
        <v>15750</v>
      </c>
      <c r="H90">
        <v>76</v>
      </c>
      <c r="I90">
        <v>12</v>
      </c>
      <c r="J90" t="s">
        <v>15</v>
      </c>
      <c r="K90" s="3">
        <f t="shared" si="2"/>
        <v>27660</v>
      </c>
      <c r="L90" t="str">
        <f t="shared" si="3"/>
        <v>University</v>
      </c>
      <c r="O90" s="3"/>
    </row>
    <row r="91" spans="1:15" x14ac:dyDescent="0.3">
      <c r="A91">
        <v>277</v>
      </c>
      <c r="B91" t="s">
        <v>11</v>
      </c>
      <c r="C91" s="4">
        <v>23882</v>
      </c>
      <c r="D91">
        <v>16</v>
      </c>
      <c r="E91">
        <v>3</v>
      </c>
      <c r="F91" s="3">
        <v>43000</v>
      </c>
      <c r="G91" s="3">
        <v>17490</v>
      </c>
      <c r="H91">
        <v>79</v>
      </c>
      <c r="I91">
        <v>20</v>
      </c>
      <c r="J91" t="s">
        <v>15</v>
      </c>
      <c r="K91" s="3">
        <f t="shared" si="2"/>
        <v>25510</v>
      </c>
      <c r="L91" t="str">
        <f t="shared" si="3"/>
        <v>University</v>
      </c>
      <c r="O91" s="3"/>
    </row>
    <row r="92" spans="1:15" x14ac:dyDescent="0.3">
      <c r="A92">
        <v>151</v>
      </c>
      <c r="B92" t="s">
        <v>10</v>
      </c>
      <c r="C92" s="4">
        <v>19952</v>
      </c>
      <c r="D92">
        <v>16</v>
      </c>
      <c r="E92">
        <v>3</v>
      </c>
      <c r="F92" s="3">
        <v>42300</v>
      </c>
      <c r="G92" s="3">
        <v>26250</v>
      </c>
      <c r="H92">
        <v>87</v>
      </c>
      <c r="I92">
        <v>126</v>
      </c>
      <c r="J92" t="s">
        <v>15</v>
      </c>
      <c r="K92" s="3">
        <f t="shared" si="2"/>
        <v>16050</v>
      </c>
      <c r="L92" t="str">
        <f t="shared" si="3"/>
        <v>University</v>
      </c>
      <c r="O92" s="3"/>
    </row>
    <row r="93" spans="1:15" x14ac:dyDescent="0.3">
      <c r="A93">
        <v>19</v>
      </c>
      <c r="B93" t="s">
        <v>10</v>
      </c>
      <c r="C93" s="4">
        <v>22877</v>
      </c>
      <c r="D93">
        <v>12</v>
      </c>
      <c r="E93">
        <v>1</v>
      </c>
      <c r="F93" s="3">
        <v>42300</v>
      </c>
      <c r="G93" s="3">
        <v>14250</v>
      </c>
      <c r="H93">
        <v>97</v>
      </c>
      <c r="I93">
        <v>103</v>
      </c>
      <c r="J93" t="s">
        <v>15</v>
      </c>
      <c r="K93" s="3">
        <f t="shared" si="2"/>
        <v>28050</v>
      </c>
      <c r="L93" t="str">
        <f t="shared" si="3"/>
        <v>High School</v>
      </c>
      <c r="O93" s="3"/>
    </row>
    <row r="94" spans="1:15" x14ac:dyDescent="0.3">
      <c r="A94">
        <v>33</v>
      </c>
      <c r="B94" t="s">
        <v>10</v>
      </c>
      <c r="C94" s="4">
        <v>22358</v>
      </c>
      <c r="D94">
        <v>15</v>
      </c>
      <c r="E94">
        <v>1</v>
      </c>
      <c r="F94" s="3">
        <v>42000</v>
      </c>
      <c r="G94" s="3">
        <v>15000</v>
      </c>
      <c r="H94">
        <v>96</v>
      </c>
      <c r="I94">
        <v>68</v>
      </c>
      <c r="J94" t="s">
        <v>15</v>
      </c>
      <c r="K94" s="3">
        <f t="shared" si="2"/>
        <v>27000</v>
      </c>
      <c r="L94" t="str">
        <f t="shared" si="3"/>
        <v>University</v>
      </c>
      <c r="O94" s="3"/>
    </row>
    <row r="95" spans="1:15" x14ac:dyDescent="0.3">
      <c r="A95">
        <v>134</v>
      </c>
      <c r="B95" t="s">
        <v>11</v>
      </c>
      <c r="C95" s="4">
        <v>15290</v>
      </c>
      <c r="D95">
        <v>16</v>
      </c>
      <c r="E95">
        <v>3</v>
      </c>
      <c r="F95" s="3">
        <v>41550</v>
      </c>
      <c r="G95" s="3">
        <v>24990</v>
      </c>
      <c r="H95">
        <v>89</v>
      </c>
      <c r="I95">
        <v>285</v>
      </c>
      <c r="J95" t="s">
        <v>15</v>
      </c>
      <c r="K95" s="3">
        <f t="shared" si="2"/>
        <v>16560</v>
      </c>
      <c r="L95" t="str">
        <f t="shared" si="3"/>
        <v>University</v>
      </c>
      <c r="O95" s="3"/>
    </row>
    <row r="96" spans="1:15" x14ac:dyDescent="0.3">
      <c r="A96">
        <v>70</v>
      </c>
      <c r="B96" t="s">
        <v>10</v>
      </c>
      <c r="C96" s="4">
        <v>22685</v>
      </c>
      <c r="D96">
        <v>15</v>
      </c>
      <c r="E96">
        <v>1</v>
      </c>
      <c r="F96" s="3">
        <v>41100</v>
      </c>
      <c r="G96" s="3">
        <v>20250</v>
      </c>
      <c r="H96">
        <v>93</v>
      </c>
      <c r="I96">
        <v>27</v>
      </c>
      <c r="J96" t="s">
        <v>15</v>
      </c>
      <c r="K96" s="3">
        <f t="shared" si="2"/>
        <v>20850</v>
      </c>
      <c r="L96" t="str">
        <f t="shared" si="3"/>
        <v>University</v>
      </c>
      <c r="O96" s="3"/>
    </row>
    <row r="97" spans="1:15" x14ac:dyDescent="0.3">
      <c r="A97">
        <v>16</v>
      </c>
      <c r="B97" t="s">
        <v>10</v>
      </c>
      <c r="C97" s="4">
        <v>23698</v>
      </c>
      <c r="D97">
        <v>12</v>
      </c>
      <c r="E97">
        <v>1</v>
      </c>
      <c r="F97" s="3">
        <v>40800</v>
      </c>
      <c r="G97" s="3">
        <v>15000</v>
      </c>
      <c r="H97">
        <v>97</v>
      </c>
      <c r="I97">
        <v>24</v>
      </c>
      <c r="J97" t="s">
        <v>15</v>
      </c>
      <c r="K97" s="3">
        <f t="shared" si="2"/>
        <v>25800</v>
      </c>
      <c r="L97" t="str">
        <f t="shared" si="3"/>
        <v>High School</v>
      </c>
      <c r="O97" s="3"/>
    </row>
    <row r="98" spans="1:15" x14ac:dyDescent="0.3">
      <c r="A98">
        <v>242</v>
      </c>
      <c r="B98" t="s">
        <v>11</v>
      </c>
      <c r="C98" s="4">
        <v>24779</v>
      </c>
      <c r="D98">
        <v>12</v>
      </c>
      <c r="E98">
        <v>1</v>
      </c>
      <c r="F98" s="3">
        <v>40800</v>
      </c>
      <c r="G98" s="3">
        <v>18000</v>
      </c>
      <c r="H98">
        <v>81</v>
      </c>
      <c r="I98">
        <v>4</v>
      </c>
      <c r="J98" t="s">
        <v>15</v>
      </c>
      <c r="K98" s="3">
        <f t="shared" si="2"/>
        <v>22800</v>
      </c>
      <c r="L98" t="str">
        <f t="shared" si="3"/>
        <v>High School</v>
      </c>
      <c r="O98" s="3"/>
    </row>
    <row r="99" spans="1:15" x14ac:dyDescent="0.3">
      <c r="A99">
        <v>435</v>
      </c>
      <c r="B99" t="s">
        <v>10</v>
      </c>
      <c r="C99" s="4">
        <v>23521</v>
      </c>
      <c r="D99">
        <v>15</v>
      </c>
      <c r="E99">
        <v>1</v>
      </c>
      <c r="F99" s="3">
        <v>40350</v>
      </c>
      <c r="G99" s="3">
        <v>16500</v>
      </c>
      <c r="H99">
        <v>66</v>
      </c>
      <c r="I99">
        <v>80</v>
      </c>
      <c r="J99" t="s">
        <v>15</v>
      </c>
      <c r="K99" s="3">
        <f t="shared" si="2"/>
        <v>23850</v>
      </c>
      <c r="L99" t="str">
        <f t="shared" si="3"/>
        <v>University</v>
      </c>
      <c r="O99" s="3"/>
    </row>
    <row r="100" spans="1:15" x14ac:dyDescent="0.3">
      <c r="A100">
        <v>287</v>
      </c>
      <c r="B100" t="s">
        <v>10</v>
      </c>
      <c r="C100" s="4">
        <v>23760</v>
      </c>
      <c r="D100">
        <v>16</v>
      </c>
      <c r="E100">
        <v>1</v>
      </c>
      <c r="F100" s="3">
        <v>40350</v>
      </c>
      <c r="G100" s="3">
        <v>19500</v>
      </c>
      <c r="H100">
        <v>78</v>
      </c>
      <c r="I100">
        <v>20</v>
      </c>
      <c r="J100" t="s">
        <v>15</v>
      </c>
      <c r="K100" s="3">
        <f t="shared" si="2"/>
        <v>20850</v>
      </c>
      <c r="L100" t="str">
        <f t="shared" si="3"/>
        <v>University</v>
      </c>
      <c r="O100" s="3"/>
    </row>
    <row r="101" spans="1:15" x14ac:dyDescent="0.3">
      <c r="A101">
        <v>97</v>
      </c>
      <c r="B101" t="s">
        <v>10</v>
      </c>
      <c r="C101" s="4">
        <v>19377</v>
      </c>
      <c r="D101">
        <v>17</v>
      </c>
      <c r="E101">
        <v>1</v>
      </c>
      <c r="F101" s="3">
        <v>40200</v>
      </c>
      <c r="G101" s="3">
        <v>19500</v>
      </c>
      <c r="H101">
        <v>92</v>
      </c>
      <c r="I101">
        <v>168</v>
      </c>
      <c r="J101" t="s">
        <v>9</v>
      </c>
      <c r="K101" s="3">
        <f t="shared" si="2"/>
        <v>20700</v>
      </c>
      <c r="L101" t="str">
        <f t="shared" si="3"/>
        <v>University</v>
      </c>
      <c r="O101" s="3"/>
    </row>
    <row r="102" spans="1:15" x14ac:dyDescent="0.3">
      <c r="A102">
        <v>2</v>
      </c>
      <c r="B102" t="s">
        <v>10</v>
      </c>
      <c r="C102" s="4">
        <v>21328</v>
      </c>
      <c r="D102">
        <v>16</v>
      </c>
      <c r="E102">
        <v>1</v>
      </c>
      <c r="F102" s="3">
        <v>40200</v>
      </c>
      <c r="G102" s="3">
        <v>18750</v>
      </c>
      <c r="H102">
        <v>98</v>
      </c>
      <c r="I102">
        <v>36</v>
      </c>
      <c r="J102" t="s">
        <v>15</v>
      </c>
      <c r="K102" s="3">
        <f t="shared" si="2"/>
        <v>21450</v>
      </c>
      <c r="L102" t="str">
        <f t="shared" si="3"/>
        <v>University</v>
      </c>
      <c r="O102" s="3"/>
    </row>
    <row r="103" spans="1:15" x14ac:dyDescent="0.3">
      <c r="A103">
        <v>231</v>
      </c>
      <c r="B103" t="s">
        <v>10</v>
      </c>
      <c r="C103" s="4">
        <v>23751</v>
      </c>
      <c r="D103">
        <v>16</v>
      </c>
      <c r="E103">
        <v>3</v>
      </c>
      <c r="F103" s="3">
        <v>40200</v>
      </c>
      <c r="G103" s="3">
        <v>21000</v>
      </c>
      <c r="H103">
        <v>81</v>
      </c>
      <c r="I103">
        <v>3</v>
      </c>
      <c r="J103" t="s">
        <v>15</v>
      </c>
      <c r="K103" s="3">
        <f t="shared" si="2"/>
        <v>19200</v>
      </c>
      <c r="L103" t="str">
        <f t="shared" si="3"/>
        <v>University</v>
      </c>
      <c r="O103" s="3"/>
    </row>
    <row r="104" spans="1:15" x14ac:dyDescent="0.3">
      <c r="A104">
        <v>269</v>
      </c>
      <c r="B104" t="s">
        <v>10</v>
      </c>
      <c r="C104" s="4">
        <v>24183</v>
      </c>
      <c r="D104">
        <v>15</v>
      </c>
      <c r="E104">
        <v>1</v>
      </c>
      <c r="F104" s="3">
        <v>40200</v>
      </c>
      <c r="G104" s="3">
        <v>17250</v>
      </c>
      <c r="H104">
        <v>79</v>
      </c>
      <c r="I104">
        <v>38</v>
      </c>
      <c r="J104" t="s">
        <v>15</v>
      </c>
      <c r="K104" s="3">
        <f t="shared" si="2"/>
        <v>22950</v>
      </c>
      <c r="L104" t="str">
        <f t="shared" si="3"/>
        <v>University</v>
      </c>
      <c r="O104" s="3"/>
    </row>
    <row r="105" spans="1:15" x14ac:dyDescent="0.3">
      <c r="A105">
        <v>286</v>
      </c>
      <c r="B105" t="s">
        <v>10</v>
      </c>
      <c r="C105" s="4">
        <v>21251</v>
      </c>
      <c r="D105">
        <v>15</v>
      </c>
      <c r="E105">
        <v>3</v>
      </c>
      <c r="F105" s="3">
        <v>40050</v>
      </c>
      <c r="G105" s="3">
        <v>25500</v>
      </c>
      <c r="H105">
        <v>78</v>
      </c>
      <c r="I105">
        <v>133</v>
      </c>
      <c r="J105" t="s">
        <v>15</v>
      </c>
      <c r="K105" s="3">
        <f t="shared" si="2"/>
        <v>14550</v>
      </c>
      <c r="L105" t="str">
        <f t="shared" si="3"/>
        <v>University</v>
      </c>
      <c r="O105" s="3"/>
    </row>
    <row r="106" spans="1:15" x14ac:dyDescent="0.3">
      <c r="A106">
        <v>102</v>
      </c>
      <c r="B106" t="s">
        <v>10</v>
      </c>
      <c r="C106" s="4">
        <v>23098</v>
      </c>
      <c r="D106">
        <v>14</v>
      </c>
      <c r="E106">
        <v>1</v>
      </c>
      <c r="F106" s="3">
        <v>39900</v>
      </c>
      <c r="G106" s="3">
        <v>15750</v>
      </c>
      <c r="H106">
        <v>91</v>
      </c>
      <c r="I106">
        <v>59</v>
      </c>
      <c r="J106" t="s">
        <v>15</v>
      </c>
      <c r="K106" s="3">
        <f t="shared" si="2"/>
        <v>24150</v>
      </c>
      <c r="L106" t="str">
        <f t="shared" si="3"/>
        <v>University</v>
      </c>
      <c r="O106" s="3"/>
    </row>
    <row r="107" spans="1:15" x14ac:dyDescent="0.3">
      <c r="A107">
        <v>202</v>
      </c>
      <c r="B107" t="s">
        <v>10</v>
      </c>
      <c r="C107" s="4">
        <v>23087</v>
      </c>
      <c r="D107">
        <v>15</v>
      </c>
      <c r="E107">
        <v>1</v>
      </c>
      <c r="F107" s="3">
        <v>39600</v>
      </c>
      <c r="G107" s="3">
        <v>16500</v>
      </c>
      <c r="H107">
        <v>83</v>
      </c>
      <c r="I107">
        <v>47</v>
      </c>
      <c r="J107" t="s">
        <v>15</v>
      </c>
      <c r="K107" s="3">
        <f t="shared" si="2"/>
        <v>23100</v>
      </c>
      <c r="L107" t="str">
        <f t="shared" si="3"/>
        <v>University</v>
      </c>
      <c r="O107" s="3"/>
    </row>
    <row r="108" spans="1:15" x14ac:dyDescent="0.3">
      <c r="A108">
        <v>183</v>
      </c>
      <c r="B108" t="s">
        <v>10</v>
      </c>
      <c r="C108" s="4">
        <v>21976</v>
      </c>
      <c r="D108">
        <v>15</v>
      </c>
      <c r="E108">
        <v>1</v>
      </c>
      <c r="F108" s="3">
        <v>39300</v>
      </c>
      <c r="G108" s="3">
        <v>15750</v>
      </c>
      <c r="H108">
        <v>84</v>
      </c>
      <c r="I108">
        <v>72</v>
      </c>
      <c r="J108" t="s">
        <v>15</v>
      </c>
      <c r="K108" s="3">
        <f t="shared" si="2"/>
        <v>23550</v>
      </c>
      <c r="L108" t="str">
        <f t="shared" si="3"/>
        <v>University</v>
      </c>
      <c r="O108" s="3"/>
    </row>
    <row r="109" spans="1:15" x14ac:dyDescent="0.3">
      <c r="A109">
        <v>472</v>
      </c>
      <c r="B109" t="s">
        <v>10</v>
      </c>
      <c r="C109" s="4">
        <v>24159</v>
      </c>
      <c r="D109">
        <v>15</v>
      </c>
      <c r="E109">
        <v>1</v>
      </c>
      <c r="F109" s="3">
        <v>39150</v>
      </c>
      <c r="G109" s="3">
        <v>15750</v>
      </c>
      <c r="H109">
        <v>63</v>
      </c>
      <c r="I109">
        <v>46</v>
      </c>
      <c r="J109" t="s">
        <v>15</v>
      </c>
      <c r="K109" s="3">
        <f t="shared" si="2"/>
        <v>23400</v>
      </c>
      <c r="L109" t="str">
        <f t="shared" si="3"/>
        <v>University</v>
      </c>
      <c r="O109" s="3"/>
    </row>
    <row r="110" spans="1:15" x14ac:dyDescent="0.3">
      <c r="A110">
        <v>21</v>
      </c>
      <c r="B110" t="s">
        <v>11</v>
      </c>
      <c r="C110" s="4">
        <v>23061</v>
      </c>
      <c r="D110">
        <v>16</v>
      </c>
      <c r="E110">
        <v>1</v>
      </c>
      <c r="F110" s="3">
        <v>38850</v>
      </c>
      <c r="G110" s="3">
        <v>15000</v>
      </c>
      <c r="H110">
        <v>97</v>
      </c>
      <c r="I110">
        <v>17</v>
      </c>
      <c r="J110" t="s">
        <v>15</v>
      </c>
      <c r="K110" s="3">
        <f t="shared" si="2"/>
        <v>23850</v>
      </c>
      <c r="L110" t="str">
        <f t="shared" si="3"/>
        <v>University</v>
      </c>
      <c r="O110" s="3"/>
    </row>
    <row r="111" spans="1:15" x14ac:dyDescent="0.3">
      <c r="A111">
        <v>184</v>
      </c>
      <c r="B111" t="s">
        <v>10</v>
      </c>
      <c r="C111" s="4">
        <v>23686</v>
      </c>
      <c r="D111">
        <v>15</v>
      </c>
      <c r="E111">
        <v>1</v>
      </c>
      <c r="F111" s="3">
        <v>38850</v>
      </c>
      <c r="G111" s="3">
        <v>15000</v>
      </c>
      <c r="H111">
        <v>84</v>
      </c>
      <c r="I111">
        <v>53</v>
      </c>
      <c r="J111" t="s">
        <v>15</v>
      </c>
      <c r="K111" s="3">
        <f t="shared" si="2"/>
        <v>23850</v>
      </c>
      <c r="L111" t="str">
        <f t="shared" si="3"/>
        <v>University</v>
      </c>
      <c r="O111" s="3"/>
    </row>
    <row r="112" spans="1:15" x14ac:dyDescent="0.3">
      <c r="A112">
        <v>288</v>
      </c>
      <c r="B112" t="s">
        <v>10</v>
      </c>
      <c r="C112" s="4">
        <v>20111</v>
      </c>
      <c r="D112">
        <v>15</v>
      </c>
      <c r="E112">
        <v>3</v>
      </c>
      <c r="F112" s="3">
        <v>38700</v>
      </c>
      <c r="G112" s="3">
        <v>23730</v>
      </c>
      <c r="H112">
        <v>78</v>
      </c>
      <c r="I112">
        <v>176</v>
      </c>
      <c r="J112" t="s">
        <v>15</v>
      </c>
      <c r="K112" s="3">
        <f t="shared" si="2"/>
        <v>14970</v>
      </c>
      <c r="L112" t="str">
        <f t="shared" si="3"/>
        <v>University</v>
      </c>
      <c r="O112" s="3"/>
    </row>
    <row r="113" spans="1:15" x14ac:dyDescent="0.3">
      <c r="A113">
        <v>124</v>
      </c>
      <c r="B113" t="s">
        <v>11</v>
      </c>
      <c r="C113" s="4">
        <v>23160</v>
      </c>
      <c r="D113">
        <v>16</v>
      </c>
      <c r="E113">
        <v>1</v>
      </c>
      <c r="F113" s="3">
        <v>38550</v>
      </c>
      <c r="G113" s="3">
        <v>16500</v>
      </c>
      <c r="H113">
        <v>90</v>
      </c>
      <c r="I113">
        <v>0</v>
      </c>
      <c r="J113" t="s">
        <v>15</v>
      </c>
      <c r="K113" s="3">
        <f t="shared" si="2"/>
        <v>22050</v>
      </c>
      <c r="L113" t="str">
        <f t="shared" si="3"/>
        <v>University</v>
      </c>
      <c r="O113" s="3"/>
    </row>
    <row r="114" spans="1:15" x14ac:dyDescent="0.3">
      <c r="A114">
        <v>212</v>
      </c>
      <c r="B114" t="s">
        <v>10</v>
      </c>
      <c r="C114" s="4">
        <v>23876</v>
      </c>
      <c r="D114">
        <v>15</v>
      </c>
      <c r="E114">
        <v>1</v>
      </c>
      <c r="F114" s="3">
        <v>38400</v>
      </c>
      <c r="G114" s="3">
        <v>16500</v>
      </c>
      <c r="H114">
        <v>83</v>
      </c>
      <c r="I114">
        <v>64</v>
      </c>
      <c r="J114" t="s">
        <v>9</v>
      </c>
      <c r="K114" s="3">
        <f t="shared" si="2"/>
        <v>21900</v>
      </c>
      <c r="L114" t="str">
        <f t="shared" si="3"/>
        <v>University</v>
      </c>
      <c r="O114" s="3"/>
    </row>
    <row r="115" spans="1:15" x14ac:dyDescent="0.3">
      <c r="A115">
        <v>114</v>
      </c>
      <c r="B115" t="s">
        <v>10</v>
      </c>
      <c r="C115" s="4">
        <v>22518</v>
      </c>
      <c r="D115">
        <v>14</v>
      </c>
      <c r="E115">
        <v>1</v>
      </c>
      <c r="F115" s="3">
        <v>37800</v>
      </c>
      <c r="G115" s="3">
        <v>16500</v>
      </c>
      <c r="H115">
        <v>90</v>
      </c>
      <c r="I115">
        <v>60</v>
      </c>
      <c r="J115" t="s">
        <v>15</v>
      </c>
      <c r="K115" s="3">
        <f t="shared" si="2"/>
        <v>21300</v>
      </c>
      <c r="L115" t="str">
        <f t="shared" si="3"/>
        <v>University</v>
      </c>
      <c r="O115" s="3"/>
    </row>
    <row r="116" spans="1:15" x14ac:dyDescent="0.3">
      <c r="A116">
        <v>120</v>
      </c>
      <c r="B116" t="s">
        <v>11</v>
      </c>
      <c r="C116" s="4">
        <v>23693</v>
      </c>
      <c r="D116">
        <v>16</v>
      </c>
      <c r="E116">
        <v>3</v>
      </c>
      <c r="F116" s="3">
        <v>37800</v>
      </c>
      <c r="G116" s="3">
        <v>15750</v>
      </c>
      <c r="H116">
        <v>90</v>
      </c>
      <c r="I116">
        <v>7</v>
      </c>
      <c r="J116" t="s">
        <v>15</v>
      </c>
      <c r="K116" s="3">
        <f t="shared" si="2"/>
        <v>22050</v>
      </c>
      <c r="L116" t="str">
        <f t="shared" si="3"/>
        <v>University</v>
      </c>
      <c r="O116" s="3"/>
    </row>
    <row r="117" spans="1:15" x14ac:dyDescent="0.3">
      <c r="A117">
        <v>417</v>
      </c>
      <c r="B117" t="s">
        <v>10</v>
      </c>
      <c r="C117" s="4">
        <v>24675</v>
      </c>
      <c r="D117">
        <v>15</v>
      </c>
      <c r="E117">
        <v>1</v>
      </c>
      <c r="F117" s="3">
        <v>37800</v>
      </c>
      <c r="G117" s="3">
        <v>15000</v>
      </c>
      <c r="H117">
        <v>67</v>
      </c>
      <c r="I117">
        <v>36</v>
      </c>
      <c r="J117" t="s">
        <v>15</v>
      </c>
      <c r="K117" s="3">
        <f t="shared" si="2"/>
        <v>22800</v>
      </c>
      <c r="L117" t="str">
        <f t="shared" si="3"/>
        <v>University</v>
      </c>
      <c r="O117" s="3"/>
    </row>
    <row r="118" spans="1:15" x14ac:dyDescent="0.3">
      <c r="A118">
        <v>350</v>
      </c>
      <c r="B118" t="s">
        <v>11</v>
      </c>
      <c r="C118" s="4">
        <v>14356</v>
      </c>
      <c r="D118">
        <v>12</v>
      </c>
      <c r="E118">
        <v>1</v>
      </c>
      <c r="F118" s="3">
        <v>37650</v>
      </c>
      <c r="G118" s="3">
        <v>15750</v>
      </c>
      <c r="H118">
        <v>73</v>
      </c>
      <c r="I118">
        <v>132</v>
      </c>
      <c r="J118" t="s">
        <v>15</v>
      </c>
      <c r="K118" s="3">
        <f t="shared" si="2"/>
        <v>21900</v>
      </c>
      <c r="L118" t="str">
        <f t="shared" si="3"/>
        <v>High School</v>
      </c>
      <c r="O118" s="3"/>
    </row>
    <row r="119" spans="1:15" x14ac:dyDescent="0.3">
      <c r="A119">
        <v>186</v>
      </c>
      <c r="B119" t="s">
        <v>10</v>
      </c>
      <c r="C119" s="4">
        <v>23564</v>
      </c>
      <c r="D119">
        <v>15</v>
      </c>
      <c r="E119">
        <v>1</v>
      </c>
      <c r="F119" s="3">
        <v>37500</v>
      </c>
      <c r="G119" s="3">
        <v>20400</v>
      </c>
      <c r="H119">
        <v>84</v>
      </c>
      <c r="I119">
        <v>33</v>
      </c>
      <c r="J119" t="s">
        <v>15</v>
      </c>
      <c r="K119" s="3">
        <f t="shared" si="2"/>
        <v>17100</v>
      </c>
      <c r="L119" t="str">
        <f t="shared" si="3"/>
        <v>University</v>
      </c>
      <c r="O119" s="3"/>
    </row>
    <row r="120" spans="1:15" x14ac:dyDescent="0.3">
      <c r="A120">
        <v>333</v>
      </c>
      <c r="B120" t="s">
        <v>11</v>
      </c>
      <c r="C120" s="4">
        <v>23768</v>
      </c>
      <c r="D120">
        <v>15</v>
      </c>
      <c r="E120">
        <v>1</v>
      </c>
      <c r="F120" s="3">
        <v>37050</v>
      </c>
      <c r="G120" s="3">
        <v>18000</v>
      </c>
      <c r="H120">
        <v>75</v>
      </c>
      <c r="I120">
        <v>5</v>
      </c>
      <c r="J120" t="s">
        <v>15</v>
      </c>
      <c r="K120" s="3">
        <f t="shared" si="2"/>
        <v>19050</v>
      </c>
      <c r="L120" t="str">
        <f t="shared" si="3"/>
        <v>University</v>
      </c>
      <c r="O120" s="3"/>
    </row>
    <row r="121" spans="1:15" x14ac:dyDescent="0.3">
      <c r="A121">
        <v>370</v>
      </c>
      <c r="B121" t="s">
        <v>11</v>
      </c>
      <c r="C121" s="4">
        <v>23031</v>
      </c>
      <c r="D121">
        <v>16</v>
      </c>
      <c r="E121">
        <v>1</v>
      </c>
      <c r="F121" s="3">
        <v>36600</v>
      </c>
      <c r="G121" s="3">
        <v>18000</v>
      </c>
      <c r="H121">
        <v>71</v>
      </c>
      <c r="I121">
        <v>12</v>
      </c>
      <c r="J121" t="s">
        <v>15</v>
      </c>
      <c r="K121" s="3">
        <f t="shared" si="2"/>
        <v>18600</v>
      </c>
      <c r="L121" t="str">
        <f t="shared" si="3"/>
        <v>University</v>
      </c>
      <c r="O121" s="3"/>
    </row>
    <row r="122" spans="1:15" x14ac:dyDescent="0.3">
      <c r="A122">
        <v>31</v>
      </c>
      <c r="B122" t="s">
        <v>10</v>
      </c>
      <c r="C122" s="4">
        <v>23431</v>
      </c>
      <c r="D122">
        <v>12</v>
      </c>
      <c r="E122">
        <v>1</v>
      </c>
      <c r="F122" s="3">
        <v>36150</v>
      </c>
      <c r="G122" s="3">
        <v>14250</v>
      </c>
      <c r="H122">
        <v>96</v>
      </c>
      <c r="I122">
        <v>83</v>
      </c>
      <c r="J122" t="s">
        <v>15</v>
      </c>
      <c r="K122" s="3">
        <f t="shared" si="2"/>
        <v>21900</v>
      </c>
      <c r="L122" t="str">
        <f t="shared" si="3"/>
        <v>High School</v>
      </c>
      <c r="O122" s="3"/>
    </row>
    <row r="123" spans="1:15" x14ac:dyDescent="0.3">
      <c r="A123">
        <v>189</v>
      </c>
      <c r="B123" t="s">
        <v>11</v>
      </c>
      <c r="C123" s="4">
        <v>18350</v>
      </c>
      <c r="D123">
        <v>12</v>
      </c>
      <c r="E123">
        <v>1</v>
      </c>
      <c r="F123" s="3">
        <v>36000</v>
      </c>
      <c r="G123" s="3">
        <v>19980</v>
      </c>
      <c r="H123">
        <v>84</v>
      </c>
      <c r="I123">
        <v>240</v>
      </c>
      <c r="J123" t="s">
        <v>15</v>
      </c>
      <c r="K123" s="3">
        <f t="shared" si="2"/>
        <v>16020</v>
      </c>
      <c r="L123" t="str">
        <f t="shared" si="3"/>
        <v>High School</v>
      </c>
      <c r="O123" s="3"/>
    </row>
    <row r="124" spans="1:15" x14ac:dyDescent="0.3">
      <c r="A124">
        <v>7</v>
      </c>
      <c r="B124" t="s">
        <v>10</v>
      </c>
      <c r="C124" s="4">
        <v>20571</v>
      </c>
      <c r="D124">
        <v>15</v>
      </c>
      <c r="E124">
        <v>1</v>
      </c>
      <c r="F124" s="3">
        <v>36000</v>
      </c>
      <c r="G124" s="3">
        <v>18750</v>
      </c>
      <c r="H124">
        <v>98</v>
      </c>
      <c r="I124">
        <v>114</v>
      </c>
      <c r="J124" t="s">
        <v>15</v>
      </c>
      <c r="K124" s="3">
        <f t="shared" si="2"/>
        <v>17250</v>
      </c>
      <c r="L124" t="str">
        <f t="shared" si="3"/>
        <v>University</v>
      </c>
      <c r="O124" s="3"/>
    </row>
    <row r="125" spans="1:15" x14ac:dyDescent="0.3">
      <c r="A125">
        <v>39</v>
      </c>
      <c r="B125" t="s">
        <v>10</v>
      </c>
      <c r="C125" s="4">
        <v>22089</v>
      </c>
      <c r="D125">
        <v>16</v>
      </c>
      <c r="E125">
        <v>1</v>
      </c>
      <c r="F125" s="3">
        <v>36000</v>
      </c>
      <c r="G125" s="3">
        <v>15000</v>
      </c>
      <c r="H125">
        <v>96</v>
      </c>
      <c r="I125">
        <v>46</v>
      </c>
      <c r="J125" t="s">
        <v>9</v>
      </c>
      <c r="K125" s="3">
        <f t="shared" si="2"/>
        <v>21000</v>
      </c>
      <c r="L125" t="str">
        <f t="shared" si="3"/>
        <v>University</v>
      </c>
      <c r="O125" s="3"/>
    </row>
    <row r="126" spans="1:15" x14ac:dyDescent="0.3">
      <c r="A126">
        <v>409</v>
      </c>
      <c r="B126" t="s">
        <v>10</v>
      </c>
      <c r="C126" s="4">
        <v>22971</v>
      </c>
      <c r="D126">
        <v>19</v>
      </c>
      <c r="E126">
        <v>1</v>
      </c>
      <c r="F126" s="3">
        <v>36000</v>
      </c>
      <c r="G126" s="3">
        <v>19500</v>
      </c>
      <c r="H126">
        <v>68</v>
      </c>
      <c r="I126">
        <v>21</v>
      </c>
      <c r="J126" t="s">
        <v>15</v>
      </c>
      <c r="K126" s="3">
        <f t="shared" si="2"/>
        <v>16500</v>
      </c>
      <c r="L126" t="str">
        <f t="shared" si="3"/>
        <v>University</v>
      </c>
      <c r="O126" s="3"/>
    </row>
    <row r="127" spans="1:15" x14ac:dyDescent="0.3">
      <c r="A127">
        <v>363</v>
      </c>
      <c r="B127" t="s">
        <v>10</v>
      </c>
      <c r="C127" s="4">
        <v>19878</v>
      </c>
      <c r="D127">
        <v>16</v>
      </c>
      <c r="E127">
        <v>1</v>
      </c>
      <c r="F127" s="3">
        <v>35700</v>
      </c>
      <c r="G127" s="3">
        <v>18000</v>
      </c>
      <c r="H127">
        <v>72</v>
      </c>
      <c r="I127">
        <v>138</v>
      </c>
      <c r="J127" t="s">
        <v>9</v>
      </c>
      <c r="K127" s="3">
        <f t="shared" si="2"/>
        <v>17700</v>
      </c>
      <c r="L127" t="str">
        <f t="shared" si="3"/>
        <v>University</v>
      </c>
      <c r="O127" s="3"/>
    </row>
    <row r="128" spans="1:15" x14ac:dyDescent="0.3">
      <c r="A128">
        <v>176</v>
      </c>
      <c r="B128" t="s">
        <v>11</v>
      </c>
      <c r="C128" s="4">
        <v>22924</v>
      </c>
      <c r="D128">
        <v>16</v>
      </c>
      <c r="E128">
        <v>1</v>
      </c>
      <c r="F128" s="3">
        <v>35700</v>
      </c>
      <c r="G128" s="3">
        <v>17250</v>
      </c>
      <c r="H128">
        <v>85</v>
      </c>
      <c r="I128">
        <v>19</v>
      </c>
      <c r="J128" t="s">
        <v>15</v>
      </c>
      <c r="K128" s="3">
        <f t="shared" si="2"/>
        <v>18450</v>
      </c>
      <c r="L128" t="str">
        <f t="shared" si="3"/>
        <v>University</v>
      </c>
      <c r="O128" s="3"/>
    </row>
    <row r="129" spans="1:15" x14ac:dyDescent="0.3">
      <c r="A129">
        <v>344</v>
      </c>
      <c r="B129" t="s">
        <v>10</v>
      </c>
      <c r="C129" s="4">
        <v>23297</v>
      </c>
      <c r="D129">
        <v>12</v>
      </c>
      <c r="E129">
        <v>1</v>
      </c>
      <c r="F129" s="3">
        <v>35700</v>
      </c>
      <c r="G129" s="3">
        <v>16500</v>
      </c>
      <c r="H129">
        <v>73</v>
      </c>
      <c r="I129">
        <v>72</v>
      </c>
      <c r="J129" t="s">
        <v>15</v>
      </c>
      <c r="K129" s="3">
        <f t="shared" si="2"/>
        <v>19200</v>
      </c>
      <c r="L129" t="str">
        <f t="shared" si="3"/>
        <v>High School</v>
      </c>
      <c r="O129" s="3"/>
    </row>
    <row r="130" spans="1:15" x14ac:dyDescent="0.3">
      <c r="A130">
        <v>51</v>
      </c>
      <c r="B130" t="s">
        <v>10</v>
      </c>
      <c r="C130" s="4">
        <v>22835</v>
      </c>
      <c r="D130">
        <v>12</v>
      </c>
      <c r="E130">
        <v>1</v>
      </c>
      <c r="F130" s="3">
        <v>35550</v>
      </c>
      <c r="G130" s="3">
        <v>15000</v>
      </c>
      <c r="H130">
        <v>94</v>
      </c>
      <c r="I130">
        <v>48</v>
      </c>
      <c r="J130" t="s">
        <v>15</v>
      </c>
      <c r="K130" s="3">
        <f t="shared" ref="K130:K193" si="4">F130 - G130</f>
        <v>20550</v>
      </c>
      <c r="L130" t="str">
        <f t="shared" si="3"/>
        <v>High School</v>
      </c>
      <c r="O130" s="3"/>
    </row>
    <row r="131" spans="1:15" x14ac:dyDescent="0.3">
      <c r="A131">
        <v>141</v>
      </c>
      <c r="B131" t="s">
        <v>11</v>
      </c>
      <c r="C131" s="4">
        <v>24272</v>
      </c>
      <c r="D131">
        <v>15</v>
      </c>
      <c r="E131">
        <v>1</v>
      </c>
      <c r="F131" s="3">
        <v>35550</v>
      </c>
      <c r="G131" s="3">
        <v>13350</v>
      </c>
      <c r="H131">
        <v>88</v>
      </c>
      <c r="I131">
        <v>32</v>
      </c>
      <c r="J131" t="s">
        <v>15</v>
      </c>
      <c r="K131" s="3">
        <f t="shared" si="4"/>
        <v>22200</v>
      </c>
      <c r="L131" t="str">
        <f t="shared" ref="L131:L194" si="5">IF(D131&gt;12, "University", IF(D131&lt;12, "Middle School", "High School"))</f>
        <v>University</v>
      </c>
      <c r="O131" s="3"/>
    </row>
    <row r="132" spans="1:15" x14ac:dyDescent="0.3">
      <c r="A132">
        <v>291</v>
      </c>
      <c r="B132" t="s">
        <v>10</v>
      </c>
      <c r="C132" s="4">
        <v>12685</v>
      </c>
      <c r="D132">
        <v>12</v>
      </c>
      <c r="E132">
        <v>2</v>
      </c>
      <c r="F132" s="3">
        <v>35250</v>
      </c>
      <c r="G132" s="3">
        <v>15750</v>
      </c>
      <c r="H132">
        <v>78</v>
      </c>
      <c r="I132">
        <v>387</v>
      </c>
      <c r="J132" t="s">
        <v>15</v>
      </c>
      <c r="K132" s="3">
        <f t="shared" si="4"/>
        <v>19500</v>
      </c>
      <c r="L132" t="str">
        <f t="shared" si="5"/>
        <v>High School</v>
      </c>
      <c r="O132" s="3"/>
    </row>
    <row r="133" spans="1:15" x14ac:dyDescent="0.3">
      <c r="A133">
        <v>303</v>
      </c>
      <c r="B133" t="s">
        <v>10</v>
      </c>
      <c r="C133" s="4">
        <v>13921</v>
      </c>
      <c r="D133">
        <v>12</v>
      </c>
      <c r="E133">
        <v>2</v>
      </c>
      <c r="F133" s="3">
        <v>35250</v>
      </c>
      <c r="G133" s="3">
        <v>15750</v>
      </c>
      <c r="H133">
        <v>78</v>
      </c>
      <c r="I133">
        <v>281</v>
      </c>
      <c r="J133" t="s">
        <v>9</v>
      </c>
      <c r="K133" s="3">
        <f t="shared" si="4"/>
        <v>19500</v>
      </c>
      <c r="L133" t="str">
        <f t="shared" si="5"/>
        <v>High School</v>
      </c>
      <c r="O133" s="3"/>
    </row>
    <row r="134" spans="1:15" x14ac:dyDescent="0.3">
      <c r="A134">
        <v>155</v>
      </c>
      <c r="B134" t="s">
        <v>10</v>
      </c>
      <c r="C134" s="4">
        <v>23076</v>
      </c>
      <c r="D134">
        <v>15</v>
      </c>
      <c r="E134">
        <v>1</v>
      </c>
      <c r="F134" s="3">
        <v>35250</v>
      </c>
      <c r="G134" s="3">
        <v>15000</v>
      </c>
      <c r="H134">
        <v>87</v>
      </c>
      <c r="I134">
        <v>54</v>
      </c>
      <c r="J134" t="s">
        <v>9</v>
      </c>
      <c r="K134" s="3">
        <f t="shared" si="4"/>
        <v>20250</v>
      </c>
      <c r="L134" t="str">
        <f t="shared" si="5"/>
        <v>University</v>
      </c>
      <c r="O134" s="3"/>
    </row>
    <row r="135" spans="1:15" x14ac:dyDescent="0.3">
      <c r="A135">
        <v>416</v>
      </c>
      <c r="B135" t="s">
        <v>10</v>
      </c>
      <c r="C135" s="4">
        <v>23758</v>
      </c>
      <c r="D135">
        <v>15</v>
      </c>
      <c r="E135">
        <v>1</v>
      </c>
      <c r="F135" s="3">
        <v>35250</v>
      </c>
      <c r="G135" s="3">
        <v>13500</v>
      </c>
      <c r="H135">
        <v>67</v>
      </c>
      <c r="I135">
        <v>6</v>
      </c>
      <c r="J135" t="s">
        <v>15</v>
      </c>
      <c r="K135" s="3">
        <f t="shared" si="4"/>
        <v>21750</v>
      </c>
      <c r="L135" t="str">
        <f t="shared" si="5"/>
        <v>University</v>
      </c>
      <c r="O135" s="3"/>
    </row>
    <row r="136" spans="1:15" x14ac:dyDescent="0.3">
      <c r="A136">
        <v>14</v>
      </c>
      <c r="B136" t="s">
        <v>11</v>
      </c>
      <c r="C136" s="4">
        <v>17955</v>
      </c>
      <c r="D136">
        <v>15</v>
      </c>
      <c r="E136">
        <v>1</v>
      </c>
      <c r="F136" s="3">
        <v>35100</v>
      </c>
      <c r="G136" s="3">
        <v>16800</v>
      </c>
      <c r="H136">
        <v>98</v>
      </c>
      <c r="I136">
        <v>137</v>
      </c>
      <c r="J136" t="s">
        <v>9</v>
      </c>
      <c r="K136" s="3">
        <f t="shared" si="4"/>
        <v>18300</v>
      </c>
      <c r="L136" t="str">
        <f t="shared" si="5"/>
        <v>University</v>
      </c>
      <c r="O136" s="3"/>
    </row>
    <row r="137" spans="1:15" x14ac:dyDescent="0.3">
      <c r="A137">
        <v>42</v>
      </c>
      <c r="B137" t="s">
        <v>10</v>
      </c>
      <c r="C137" s="4">
        <v>22182</v>
      </c>
      <c r="D137">
        <v>15</v>
      </c>
      <c r="E137">
        <v>1</v>
      </c>
      <c r="F137" s="3">
        <v>35100</v>
      </c>
      <c r="G137" s="3">
        <v>16500</v>
      </c>
      <c r="H137">
        <v>95</v>
      </c>
      <c r="I137">
        <v>90</v>
      </c>
      <c r="J137" t="s">
        <v>15</v>
      </c>
      <c r="K137" s="3">
        <f t="shared" si="4"/>
        <v>18600</v>
      </c>
      <c r="L137" t="str">
        <f t="shared" si="5"/>
        <v>University</v>
      </c>
      <c r="O137" s="3"/>
    </row>
    <row r="138" spans="1:15" x14ac:dyDescent="0.3">
      <c r="A138">
        <v>434</v>
      </c>
      <c r="B138" t="s">
        <v>10</v>
      </c>
      <c r="C138" s="4" t="e">
        <v>#NULL!</v>
      </c>
      <c r="D138">
        <v>16</v>
      </c>
      <c r="E138">
        <v>1</v>
      </c>
      <c r="F138" s="3">
        <v>34950</v>
      </c>
      <c r="G138" s="3">
        <v>20250</v>
      </c>
      <c r="H138">
        <v>66</v>
      </c>
      <c r="I138">
        <v>55</v>
      </c>
      <c r="J138" t="s">
        <v>15</v>
      </c>
      <c r="K138" s="3">
        <f t="shared" si="4"/>
        <v>14700</v>
      </c>
      <c r="L138" t="str">
        <f t="shared" si="5"/>
        <v>University</v>
      </c>
      <c r="O138" s="3"/>
    </row>
    <row r="139" spans="1:15" x14ac:dyDescent="0.3">
      <c r="A139">
        <v>49</v>
      </c>
      <c r="B139" t="s">
        <v>10</v>
      </c>
      <c r="C139" s="4">
        <v>21444</v>
      </c>
      <c r="D139">
        <v>15</v>
      </c>
      <c r="E139">
        <v>1</v>
      </c>
      <c r="F139" s="3">
        <v>34800</v>
      </c>
      <c r="G139" s="3">
        <v>16500</v>
      </c>
      <c r="H139">
        <v>94</v>
      </c>
      <c r="I139">
        <v>93</v>
      </c>
      <c r="J139" t="s">
        <v>15</v>
      </c>
      <c r="K139" s="3">
        <f t="shared" si="4"/>
        <v>18300</v>
      </c>
      <c r="L139" t="str">
        <f t="shared" si="5"/>
        <v>University</v>
      </c>
      <c r="O139" s="3"/>
    </row>
    <row r="140" spans="1:15" x14ac:dyDescent="0.3">
      <c r="A140">
        <v>79</v>
      </c>
      <c r="B140" t="s">
        <v>11</v>
      </c>
      <c r="C140" s="4">
        <v>22669</v>
      </c>
      <c r="D140">
        <v>16</v>
      </c>
      <c r="E140">
        <v>1</v>
      </c>
      <c r="F140" s="3">
        <v>34800</v>
      </c>
      <c r="G140" s="3">
        <v>14550</v>
      </c>
      <c r="H140">
        <v>93</v>
      </c>
      <c r="I140">
        <v>8</v>
      </c>
      <c r="J140" t="s">
        <v>15</v>
      </c>
      <c r="K140" s="3">
        <f t="shared" si="4"/>
        <v>20250</v>
      </c>
      <c r="L140" t="str">
        <f t="shared" si="5"/>
        <v>University</v>
      </c>
      <c r="O140" s="3"/>
    </row>
    <row r="141" spans="1:15" x14ac:dyDescent="0.3">
      <c r="A141">
        <v>217</v>
      </c>
      <c r="B141" t="s">
        <v>10</v>
      </c>
      <c r="C141" s="4">
        <v>17972</v>
      </c>
      <c r="D141">
        <v>16</v>
      </c>
      <c r="E141">
        <v>1</v>
      </c>
      <c r="F141" s="3">
        <v>34620</v>
      </c>
      <c r="G141" s="3">
        <v>27750</v>
      </c>
      <c r="H141">
        <v>82</v>
      </c>
      <c r="I141">
        <v>149</v>
      </c>
      <c r="J141" t="s">
        <v>15</v>
      </c>
      <c r="K141" s="3">
        <f t="shared" si="4"/>
        <v>6870</v>
      </c>
      <c r="L141" t="str">
        <f t="shared" si="5"/>
        <v>University</v>
      </c>
      <c r="O141" s="3"/>
    </row>
    <row r="142" spans="1:15" x14ac:dyDescent="0.3">
      <c r="A142">
        <v>188</v>
      </c>
      <c r="B142" t="s">
        <v>11</v>
      </c>
      <c r="C142" s="4">
        <v>12454</v>
      </c>
      <c r="D142">
        <v>12</v>
      </c>
      <c r="E142">
        <v>1</v>
      </c>
      <c r="F142" s="3">
        <v>34500</v>
      </c>
      <c r="G142" s="3">
        <v>18750</v>
      </c>
      <c r="H142">
        <v>84</v>
      </c>
      <c r="I142">
        <v>208</v>
      </c>
      <c r="J142" t="s">
        <v>15</v>
      </c>
      <c r="K142" s="3">
        <f t="shared" si="4"/>
        <v>15750</v>
      </c>
      <c r="L142" t="str">
        <f t="shared" si="5"/>
        <v>High School</v>
      </c>
      <c r="O142" s="3"/>
    </row>
    <row r="143" spans="1:15" x14ac:dyDescent="0.3">
      <c r="A143">
        <v>281</v>
      </c>
      <c r="B143" t="s">
        <v>10</v>
      </c>
      <c r="C143" s="4">
        <v>16486</v>
      </c>
      <c r="D143">
        <v>8</v>
      </c>
      <c r="E143">
        <v>2</v>
      </c>
      <c r="F143" s="3">
        <v>34500</v>
      </c>
      <c r="G143" s="3">
        <v>15750</v>
      </c>
      <c r="H143">
        <v>79</v>
      </c>
      <c r="I143">
        <v>246</v>
      </c>
      <c r="J143" t="s">
        <v>9</v>
      </c>
      <c r="K143" s="3">
        <f t="shared" si="4"/>
        <v>18750</v>
      </c>
      <c r="L143" t="str">
        <f t="shared" si="5"/>
        <v>Middle School</v>
      </c>
      <c r="O143" s="3"/>
    </row>
    <row r="144" spans="1:15" x14ac:dyDescent="0.3">
      <c r="A144">
        <v>308</v>
      </c>
      <c r="B144" t="s">
        <v>10</v>
      </c>
      <c r="C144" s="4">
        <v>23043</v>
      </c>
      <c r="D144">
        <v>15</v>
      </c>
      <c r="E144">
        <v>1</v>
      </c>
      <c r="F144" s="3">
        <v>34500</v>
      </c>
      <c r="G144" s="3">
        <v>18000</v>
      </c>
      <c r="H144">
        <v>77</v>
      </c>
      <c r="I144">
        <v>63</v>
      </c>
      <c r="J144" t="s">
        <v>15</v>
      </c>
      <c r="K144" s="3">
        <f t="shared" si="4"/>
        <v>16500</v>
      </c>
      <c r="L144" t="str">
        <f t="shared" si="5"/>
        <v>University</v>
      </c>
      <c r="O144" s="3"/>
    </row>
    <row r="145" spans="1:15" x14ac:dyDescent="0.3">
      <c r="A145">
        <v>266</v>
      </c>
      <c r="B145" t="s">
        <v>11</v>
      </c>
      <c r="C145" s="4">
        <v>23291</v>
      </c>
      <c r="D145">
        <v>16</v>
      </c>
      <c r="E145">
        <v>1</v>
      </c>
      <c r="F145" s="3">
        <v>34500</v>
      </c>
      <c r="G145" s="3">
        <v>17250</v>
      </c>
      <c r="H145">
        <v>80</v>
      </c>
      <c r="I145">
        <v>3</v>
      </c>
      <c r="J145" t="s">
        <v>15</v>
      </c>
      <c r="K145" s="3">
        <f t="shared" si="4"/>
        <v>17250</v>
      </c>
      <c r="L145" t="str">
        <f t="shared" si="5"/>
        <v>University</v>
      </c>
      <c r="O145" s="3"/>
    </row>
    <row r="146" spans="1:15" x14ac:dyDescent="0.3">
      <c r="A146">
        <v>315</v>
      </c>
      <c r="B146" t="s">
        <v>11</v>
      </c>
      <c r="C146" s="4">
        <v>25465</v>
      </c>
      <c r="D146">
        <v>12</v>
      </c>
      <c r="E146">
        <v>1</v>
      </c>
      <c r="F146" s="3">
        <v>34500</v>
      </c>
      <c r="G146" s="3">
        <v>12150</v>
      </c>
      <c r="H146">
        <v>77</v>
      </c>
      <c r="I146">
        <v>4</v>
      </c>
      <c r="J146" t="s">
        <v>15</v>
      </c>
      <c r="K146" s="3">
        <f t="shared" si="4"/>
        <v>22350</v>
      </c>
      <c r="L146" t="str">
        <f t="shared" si="5"/>
        <v>High School</v>
      </c>
      <c r="O146" s="3"/>
    </row>
    <row r="147" spans="1:15" x14ac:dyDescent="0.3">
      <c r="A147">
        <v>462</v>
      </c>
      <c r="B147" t="s">
        <v>11</v>
      </c>
      <c r="C147" s="4">
        <v>23302</v>
      </c>
      <c r="D147">
        <v>16</v>
      </c>
      <c r="E147">
        <v>3</v>
      </c>
      <c r="F147" s="3">
        <v>34410</v>
      </c>
      <c r="G147" s="3">
        <v>19500</v>
      </c>
      <c r="H147">
        <v>65</v>
      </c>
      <c r="I147">
        <v>79</v>
      </c>
      <c r="J147" t="s">
        <v>15</v>
      </c>
      <c r="K147" s="3">
        <f t="shared" si="4"/>
        <v>14910</v>
      </c>
      <c r="L147" t="str">
        <f t="shared" si="5"/>
        <v>University</v>
      </c>
      <c r="O147" s="3"/>
    </row>
    <row r="148" spans="1:15" x14ac:dyDescent="0.3">
      <c r="A148">
        <v>74</v>
      </c>
      <c r="B148" t="s">
        <v>11</v>
      </c>
      <c r="C148" s="4">
        <v>12172</v>
      </c>
      <c r="D148">
        <v>15</v>
      </c>
      <c r="E148">
        <v>1</v>
      </c>
      <c r="F148" s="3">
        <v>33900</v>
      </c>
      <c r="G148" s="3">
        <v>19500</v>
      </c>
      <c r="H148">
        <v>93</v>
      </c>
      <c r="I148">
        <v>192</v>
      </c>
      <c r="J148" t="s">
        <v>15</v>
      </c>
      <c r="K148" s="3">
        <f t="shared" si="4"/>
        <v>14400</v>
      </c>
      <c r="L148" t="str">
        <f t="shared" si="5"/>
        <v>University</v>
      </c>
      <c r="O148" s="3"/>
    </row>
    <row r="149" spans="1:15" x14ac:dyDescent="0.3">
      <c r="A149">
        <v>421</v>
      </c>
      <c r="B149" t="s">
        <v>10</v>
      </c>
      <c r="C149" s="4">
        <v>22586</v>
      </c>
      <c r="D149">
        <v>15</v>
      </c>
      <c r="E149">
        <v>1</v>
      </c>
      <c r="F149" s="3">
        <v>33900</v>
      </c>
      <c r="G149" s="3">
        <v>15750</v>
      </c>
      <c r="H149">
        <v>67</v>
      </c>
      <c r="I149">
        <v>96</v>
      </c>
      <c r="J149" t="s">
        <v>15</v>
      </c>
      <c r="K149" s="3">
        <f t="shared" si="4"/>
        <v>18150</v>
      </c>
      <c r="L149" t="str">
        <f t="shared" si="5"/>
        <v>University</v>
      </c>
      <c r="O149" s="3"/>
    </row>
    <row r="150" spans="1:15" x14ac:dyDescent="0.3">
      <c r="A150">
        <v>465</v>
      </c>
      <c r="B150" t="s">
        <v>10</v>
      </c>
      <c r="C150" s="4">
        <v>22847</v>
      </c>
      <c r="D150">
        <v>12</v>
      </c>
      <c r="E150">
        <v>1</v>
      </c>
      <c r="F150" s="3">
        <v>33900</v>
      </c>
      <c r="G150" s="3">
        <v>16500</v>
      </c>
      <c r="H150">
        <v>64</v>
      </c>
      <c r="I150">
        <v>106</v>
      </c>
      <c r="J150" t="s">
        <v>15</v>
      </c>
      <c r="K150" s="3">
        <f t="shared" si="4"/>
        <v>17400</v>
      </c>
      <c r="L150" t="str">
        <f t="shared" si="5"/>
        <v>High School</v>
      </c>
      <c r="O150" s="3"/>
    </row>
    <row r="151" spans="1:15" x14ac:dyDescent="0.3">
      <c r="A151">
        <v>275</v>
      </c>
      <c r="B151" t="s">
        <v>10</v>
      </c>
      <c r="C151" s="4">
        <v>23025</v>
      </c>
      <c r="D151">
        <v>12</v>
      </c>
      <c r="E151">
        <v>1</v>
      </c>
      <c r="F151" s="3">
        <v>33900</v>
      </c>
      <c r="G151" s="3">
        <v>16500</v>
      </c>
      <c r="H151">
        <v>79</v>
      </c>
      <c r="I151">
        <v>94</v>
      </c>
      <c r="J151" t="s">
        <v>15</v>
      </c>
      <c r="K151" s="3">
        <f t="shared" si="4"/>
        <v>17400</v>
      </c>
      <c r="L151" t="str">
        <f t="shared" si="5"/>
        <v>High School</v>
      </c>
      <c r="O151" s="3"/>
    </row>
    <row r="152" spans="1:15" x14ac:dyDescent="0.3">
      <c r="A152">
        <v>57</v>
      </c>
      <c r="B152" t="s">
        <v>10</v>
      </c>
      <c r="C152" s="4">
        <v>23116</v>
      </c>
      <c r="D152">
        <v>15</v>
      </c>
      <c r="E152">
        <v>1</v>
      </c>
      <c r="F152" s="3">
        <v>33900</v>
      </c>
      <c r="G152" s="3">
        <v>15750</v>
      </c>
      <c r="H152">
        <v>94</v>
      </c>
      <c r="I152">
        <v>78</v>
      </c>
      <c r="J152" t="s">
        <v>15</v>
      </c>
      <c r="K152" s="3">
        <f t="shared" si="4"/>
        <v>18150</v>
      </c>
      <c r="L152" t="str">
        <f t="shared" si="5"/>
        <v>University</v>
      </c>
      <c r="O152" s="3"/>
    </row>
    <row r="153" spans="1:15" x14ac:dyDescent="0.3">
      <c r="A153">
        <v>227</v>
      </c>
      <c r="B153" t="s">
        <v>11</v>
      </c>
      <c r="C153" s="4">
        <v>23940</v>
      </c>
      <c r="D153">
        <v>12</v>
      </c>
      <c r="E153">
        <v>1</v>
      </c>
      <c r="F153" s="3">
        <v>33900</v>
      </c>
      <c r="G153" s="3">
        <v>12000</v>
      </c>
      <c r="H153">
        <v>82</v>
      </c>
      <c r="I153">
        <v>11</v>
      </c>
      <c r="J153" t="s">
        <v>15</v>
      </c>
      <c r="K153" s="3">
        <f t="shared" si="4"/>
        <v>21900</v>
      </c>
      <c r="L153" t="str">
        <f t="shared" si="5"/>
        <v>High School</v>
      </c>
      <c r="O153" s="3"/>
    </row>
    <row r="154" spans="1:15" x14ac:dyDescent="0.3">
      <c r="A154">
        <v>206</v>
      </c>
      <c r="B154" t="s">
        <v>10</v>
      </c>
      <c r="C154" s="4">
        <v>15848</v>
      </c>
      <c r="D154">
        <v>12</v>
      </c>
      <c r="E154">
        <v>2</v>
      </c>
      <c r="F154" s="3">
        <v>33750</v>
      </c>
      <c r="G154" s="3">
        <v>15000</v>
      </c>
      <c r="H154">
        <v>83</v>
      </c>
      <c r="I154">
        <v>284</v>
      </c>
      <c r="J154" t="s">
        <v>15</v>
      </c>
      <c r="K154" s="3">
        <f t="shared" si="4"/>
        <v>18750</v>
      </c>
      <c r="L154" t="str">
        <f t="shared" si="5"/>
        <v>High School</v>
      </c>
      <c r="O154" s="3"/>
    </row>
    <row r="155" spans="1:15" x14ac:dyDescent="0.3">
      <c r="A155">
        <v>433</v>
      </c>
      <c r="B155" t="s">
        <v>10</v>
      </c>
      <c r="C155" s="4">
        <v>24426</v>
      </c>
      <c r="D155">
        <v>12</v>
      </c>
      <c r="E155">
        <v>1</v>
      </c>
      <c r="F155" s="3">
        <v>33540</v>
      </c>
      <c r="G155" s="3">
        <v>15750</v>
      </c>
      <c r="H155">
        <v>66</v>
      </c>
      <c r="I155">
        <v>47</v>
      </c>
      <c r="J155" t="s">
        <v>15</v>
      </c>
      <c r="K155" s="3">
        <f t="shared" si="4"/>
        <v>17790</v>
      </c>
      <c r="L155" t="str">
        <f t="shared" si="5"/>
        <v>High School</v>
      </c>
      <c r="O155" s="3"/>
    </row>
    <row r="156" spans="1:15" x14ac:dyDescent="0.3">
      <c r="A156">
        <v>115</v>
      </c>
      <c r="B156" t="s">
        <v>10</v>
      </c>
      <c r="C156" s="4">
        <v>22413</v>
      </c>
      <c r="D156">
        <v>15</v>
      </c>
      <c r="E156">
        <v>1</v>
      </c>
      <c r="F156" s="3">
        <v>33450</v>
      </c>
      <c r="G156" s="3">
        <v>14100</v>
      </c>
      <c r="H156">
        <v>90</v>
      </c>
      <c r="I156">
        <v>85</v>
      </c>
      <c r="J156" t="s">
        <v>15</v>
      </c>
      <c r="K156" s="3">
        <f t="shared" si="4"/>
        <v>19350</v>
      </c>
      <c r="L156" t="str">
        <f t="shared" si="5"/>
        <v>University</v>
      </c>
      <c r="O156" s="3"/>
    </row>
    <row r="157" spans="1:15" x14ac:dyDescent="0.3">
      <c r="A157">
        <v>123</v>
      </c>
      <c r="B157" t="s">
        <v>11</v>
      </c>
      <c r="C157" s="4">
        <v>18012</v>
      </c>
      <c r="D157">
        <v>12</v>
      </c>
      <c r="E157">
        <v>1</v>
      </c>
      <c r="F157" s="3">
        <v>33300</v>
      </c>
      <c r="G157" s="3">
        <v>15000</v>
      </c>
      <c r="H157">
        <v>90</v>
      </c>
      <c r="I157">
        <v>3</v>
      </c>
      <c r="J157" t="s">
        <v>15</v>
      </c>
      <c r="K157" s="3">
        <f t="shared" si="4"/>
        <v>18300</v>
      </c>
      <c r="L157" t="str">
        <f t="shared" si="5"/>
        <v>High School</v>
      </c>
      <c r="O157" s="3"/>
    </row>
    <row r="158" spans="1:15" x14ac:dyDescent="0.3">
      <c r="A158">
        <v>426</v>
      </c>
      <c r="B158" t="s">
        <v>10</v>
      </c>
      <c r="C158" s="4">
        <v>19294</v>
      </c>
      <c r="D158">
        <v>16</v>
      </c>
      <c r="E158">
        <v>1</v>
      </c>
      <c r="F158" s="3">
        <v>33300</v>
      </c>
      <c r="G158" s="3">
        <v>17490</v>
      </c>
      <c r="H158">
        <v>67</v>
      </c>
      <c r="I158">
        <v>120</v>
      </c>
      <c r="J158" t="s">
        <v>9</v>
      </c>
      <c r="K158" s="3">
        <f t="shared" si="4"/>
        <v>15810</v>
      </c>
      <c r="L158" t="str">
        <f t="shared" si="5"/>
        <v>University</v>
      </c>
      <c r="O158" s="3"/>
    </row>
    <row r="159" spans="1:15" x14ac:dyDescent="0.3">
      <c r="A159">
        <v>165</v>
      </c>
      <c r="B159" t="s">
        <v>11</v>
      </c>
      <c r="C159" s="4">
        <v>24226</v>
      </c>
      <c r="D159">
        <v>15</v>
      </c>
      <c r="E159">
        <v>1</v>
      </c>
      <c r="F159" s="3">
        <v>33300</v>
      </c>
      <c r="G159" s="3">
        <v>13500</v>
      </c>
      <c r="H159">
        <v>86</v>
      </c>
      <c r="I159">
        <v>24</v>
      </c>
      <c r="J159" t="s">
        <v>15</v>
      </c>
      <c r="K159" s="3">
        <f t="shared" si="4"/>
        <v>19800</v>
      </c>
      <c r="L159" t="str">
        <f t="shared" si="5"/>
        <v>University</v>
      </c>
      <c r="O159" s="3"/>
    </row>
    <row r="160" spans="1:15" x14ac:dyDescent="0.3">
      <c r="A160">
        <v>204</v>
      </c>
      <c r="B160" t="s">
        <v>10</v>
      </c>
      <c r="C160" s="4">
        <v>22210</v>
      </c>
      <c r="D160">
        <v>15</v>
      </c>
      <c r="E160">
        <v>1</v>
      </c>
      <c r="F160" s="3">
        <v>33150</v>
      </c>
      <c r="G160" s="3">
        <v>16500</v>
      </c>
      <c r="H160">
        <v>83</v>
      </c>
      <c r="I160">
        <v>69</v>
      </c>
      <c r="J160" t="s">
        <v>15</v>
      </c>
      <c r="K160" s="3">
        <f t="shared" si="4"/>
        <v>16650</v>
      </c>
      <c r="L160" t="str">
        <f t="shared" si="5"/>
        <v>University</v>
      </c>
      <c r="O160" s="3"/>
    </row>
    <row r="161" spans="1:15" x14ac:dyDescent="0.3">
      <c r="A161">
        <v>332</v>
      </c>
      <c r="B161" t="s">
        <v>11</v>
      </c>
      <c r="C161" s="4">
        <v>23507</v>
      </c>
      <c r="D161">
        <v>16</v>
      </c>
      <c r="E161">
        <v>1</v>
      </c>
      <c r="F161" s="3">
        <v>33000</v>
      </c>
      <c r="G161" s="3">
        <v>18000</v>
      </c>
      <c r="H161">
        <v>75</v>
      </c>
      <c r="I161">
        <v>26</v>
      </c>
      <c r="J161" t="s">
        <v>15</v>
      </c>
      <c r="K161" s="3">
        <f t="shared" si="4"/>
        <v>15000</v>
      </c>
      <c r="L161" t="str">
        <f t="shared" si="5"/>
        <v>University</v>
      </c>
      <c r="O161" s="3"/>
    </row>
    <row r="162" spans="1:15" x14ac:dyDescent="0.3">
      <c r="A162">
        <v>467</v>
      </c>
      <c r="B162" t="s">
        <v>11</v>
      </c>
      <c r="C162" s="4">
        <v>24702</v>
      </c>
      <c r="D162">
        <v>16</v>
      </c>
      <c r="E162">
        <v>1</v>
      </c>
      <c r="F162" s="3">
        <v>32850</v>
      </c>
      <c r="G162" s="3">
        <v>19500</v>
      </c>
      <c r="H162">
        <v>64</v>
      </c>
      <c r="I162">
        <v>20</v>
      </c>
      <c r="J162" t="s">
        <v>15</v>
      </c>
      <c r="K162" s="3">
        <f t="shared" si="4"/>
        <v>13350</v>
      </c>
      <c r="L162" t="str">
        <f t="shared" si="5"/>
        <v>University</v>
      </c>
      <c r="O162" s="3"/>
    </row>
    <row r="163" spans="1:15" x14ac:dyDescent="0.3">
      <c r="A163">
        <v>28</v>
      </c>
      <c r="B163" t="s">
        <v>10</v>
      </c>
      <c r="C163" s="4">
        <v>23112</v>
      </c>
      <c r="D163">
        <v>15</v>
      </c>
      <c r="E163">
        <v>1</v>
      </c>
      <c r="F163" s="3">
        <v>32550</v>
      </c>
      <c r="G163" s="3">
        <v>14250</v>
      </c>
      <c r="H163">
        <v>96</v>
      </c>
      <c r="I163">
        <v>43</v>
      </c>
      <c r="J163" t="s">
        <v>15</v>
      </c>
      <c r="K163" s="3">
        <f t="shared" si="4"/>
        <v>18300</v>
      </c>
      <c r="L163" t="str">
        <f t="shared" si="5"/>
        <v>University</v>
      </c>
      <c r="O163" s="3"/>
    </row>
    <row r="164" spans="1:15" x14ac:dyDescent="0.3">
      <c r="A164">
        <v>299</v>
      </c>
      <c r="B164" t="s">
        <v>11</v>
      </c>
      <c r="C164" s="4">
        <v>23873</v>
      </c>
      <c r="D164">
        <v>15</v>
      </c>
      <c r="E164">
        <v>1</v>
      </c>
      <c r="F164" s="3">
        <v>32550</v>
      </c>
      <c r="G164" s="3">
        <v>18000</v>
      </c>
      <c r="H164">
        <v>78</v>
      </c>
      <c r="I164">
        <v>6</v>
      </c>
      <c r="J164" t="s">
        <v>15</v>
      </c>
      <c r="K164" s="3">
        <f t="shared" si="4"/>
        <v>14550</v>
      </c>
      <c r="L164" t="str">
        <f t="shared" si="5"/>
        <v>University</v>
      </c>
      <c r="O164" s="3"/>
    </row>
    <row r="165" spans="1:15" x14ac:dyDescent="0.3">
      <c r="A165">
        <v>122</v>
      </c>
      <c r="B165" t="s">
        <v>11</v>
      </c>
      <c r="C165" s="4">
        <v>24011</v>
      </c>
      <c r="D165">
        <v>15</v>
      </c>
      <c r="E165">
        <v>1</v>
      </c>
      <c r="F165" s="3">
        <v>32550</v>
      </c>
      <c r="G165" s="3">
        <v>13500</v>
      </c>
      <c r="H165">
        <v>90</v>
      </c>
      <c r="I165">
        <v>22</v>
      </c>
      <c r="J165" t="s">
        <v>15</v>
      </c>
      <c r="K165" s="3">
        <f t="shared" si="4"/>
        <v>19050</v>
      </c>
      <c r="L165" t="str">
        <f t="shared" si="5"/>
        <v>University</v>
      </c>
      <c r="O165" s="3"/>
    </row>
    <row r="166" spans="1:15" x14ac:dyDescent="0.3">
      <c r="A166">
        <v>438</v>
      </c>
      <c r="B166" t="s">
        <v>10</v>
      </c>
      <c r="C166" s="4">
        <v>23661</v>
      </c>
      <c r="D166">
        <v>15</v>
      </c>
      <c r="E166">
        <v>1</v>
      </c>
      <c r="F166" s="3">
        <v>32400</v>
      </c>
      <c r="G166" s="3">
        <v>15000</v>
      </c>
      <c r="H166">
        <v>66</v>
      </c>
      <c r="I166">
        <v>64</v>
      </c>
      <c r="J166" t="s">
        <v>15</v>
      </c>
      <c r="K166" s="3">
        <f t="shared" si="4"/>
        <v>17400</v>
      </c>
      <c r="L166" t="str">
        <f t="shared" si="5"/>
        <v>University</v>
      </c>
      <c r="O166" s="3"/>
    </row>
    <row r="167" spans="1:15" x14ac:dyDescent="0.3">
      <c r="A167">
        <v>6</v>
      </c>
      <c r="B167" t="s">
        <v>10</v>
      </c>
      <c r="C167" s="4">
        <v>21419</v>
      </c>
      <c r="D167">
        <v>15</v>
      </c>
      <c r="E167">
        <v>1</v>
      </c>
      <c r="F167" s="3">
        <v>32100</v>
      </c>
      <c r="G167" s="3">
        <v>13500</v>
      </c>
      <c r="H167">
        <v>98</v>
      </c>
      <c r="I167">
        <v>67</v>
      </c>
      <c r="J167" t="s">
        <v>15</v>
      </c>
      <c r="K167" s="3">
        <f t="shared" si="4"/>
        <v>18600</v>
      </c>
      <c r="L167" t="str">
        <f t="shared" si="5"/>
        <v>University</v>
      </c>
      <c r="O167" s="3"/>
    </row>
    <row r="168" spans="1:15" x14ac:dyDescent="0.3">
      <c r="A168">
        <v>335</v>
      </c>
      <c r="B168" t="s">
        <v>10</v>
      </c>
      <c r="C168" s="4">
        <v>11015</v>
      </c>
      <c r="D168">
        <v>8</v>
      </c>
      <c r="E168">
        <v>2</v>
      </c>
      <c r="F168" s="3">
        <v>31950</v>
      </c>
      <c r="G168" s="3">
        <v>15750</v>
      </c>
      <c r="H168">
        <v>74</v>
      </c>
      <c r="I168">
        <v>408</v>
      </c>
      <c r="J168" t="s">
        <v>15</v>
      </c>
      <c r="K168" s="3">
        <f t="shared" si="4"/>
        <v>16200</v>
      </c>
      <c r="L168" t="str">
        <f t="shared" si="5"/>
        <v>Middle School</v>
      </c>
      <c r="O168" s="3"/>
    </row>
    <row r="169" spans="1:15" x14ac:dyDescent="0.3">
      <c r="A169">
        <v>174</v>
      </c>
      <c r="B169" t="s">
        <v>10</v>
      </c>
      <c r="C169" s="4">
        <v>12791</v>
      </c>
      <c r="D169">
        <v>8</v>
      </c>
      <c r="E169">
        <v>2</v>
      </c>
      <c r="F169" s="3">
        <v>31950</v>
      </c>
      <c r="G169" s="3">
        <v>15000</v>
      </c>
      <c r="H169">
        <v>85</v>
      </c>
      <c r="I169">
        <v>438</v>
      </c>
      <c r="J169" t="s">
        <v>15</v>
      </c>
      <c r="K169" s="3">
        <f t="shared" si="4"/>
        <v>16950</v>
      </c>
      <c r="L169" t="str">
        <f t="shared" si="5"/>
        <v>Middle School</v>
      </c>
      <c r="O169" s="3"/>
    </row>
    <row r="170" spans="1:15" x14ac:dyDescent="0.3">
      <c r="A170">
        <v>415</v>
      </c>
      <c r="B170" t="s">
        <v>10</v>
      </c>
      <c r="C170" s="4">
        <v>23133</v>
      </c>
      <c r="D170">
        <v>15</v>
      </c>
      <c r="E170">
        <v>1</v>
      </c>
      <c r="F170" s="3">
        <v>31950</v>
      </c>
      <c r="G170" s="3">
        <v>15750</v>
      </c>
      <c r="H170">
        <v>68</v>
      </c>
      <c r="I170">
        <v>70</v>
      </c>
      <c r="J170" t="s">
        <v>9</v>
      </c>
      <c r="K170" s="3">
        <f t="shared" si="4"/>
        <v>16200</v>
      </c>
      <c r="L170" t="str">
        <f t="shared" si="5"/>
        <v>University</v>
      </c>
      <c r="O170" s="3"/>
    </row>
    <row r="171" spans="1:15" x14ac:dyDescent="0.3">
      <c r="A171">
        <v>428</v>
      </c>
      <c r="B171" t="s">
        <v>10</v>
      </c>
      <c r="C171" s="4">
        <v>23435</v>
      </c>
      <c r="D171">
        <v>15</v>
      </c>
      <c r="E171">
        <v>1</v>
      </c>
      <c r="F171" s="3">
        <v>31950</v>
      </c>
      <c r="G171" s="3">
        <v>15750</v>
      </c>
      <c r="H171">
        <v>67</v>
      </c>
      <c r="I171">
        <v>58</v>
      </c>
      <c r="J171" t="s">
        <v>9</v>
      </c>
      <c r="K171" s="3">
        <f t="shared" si="4"/>
        <v>16200</v>
      </c>
      <c r="L171" t="str">
        <f t="shared" si="5"/>
        <v>University</v>
      </c>
      <c r="O171" s="3"/>
    </row>
    <row r="172" spans="1:15" x14ac:dyDescent="0.3">
      <c r="A172">
        <v>86</v>
      </c>
      <c r="B172" t="s">
        <v>10</v>
      </c>
      <c r="C172" s="4">
        <v>22518</v>
      </c>
      <c r="D172">
        <v>15</v>
      </c>
      <c r="E172">
        <v>1</v>
      </c>
      <c r="F172" s="3">
        <v>31650</v>
      </c>
      <c r="G172" s="3">
        <v>15750</v>
      </c>
      <c r="H172">
        <v>92</v>
      </c>
      <c r="I172">
        <v>64</v>
      </c>
      <c r="J172" t="s">
        <v>15</v>
      </c>
      <c r="K172" s="3">
        <f t="shared" si="4"/>
        <v>15900</v>
      </c>
      <c r="L172" t="str">
        <f t="shared" si="5"/>
        <v>University</v>
      </c>
      <c r="O172" s="3"/>
    </row>
    <row r="173" spans="1:15" x14ac:dyDescent="0.3">
      <c r="A173">
        <v>118</v>
      </c>
      <c r="B173" t="s">
        <v>11</v>
      </c>
      <c r="C173" s="4">
        <v>23440</v>
      </c>
      <c r="D173">
        <v>12</v>
      </c>
      <c r="E173">
        <v>1</v>
      </c>
      <c r="F173" s="3">
        <v>31650</v>
      </c>
      <c r="G173" s="3">
        <v>14250</v>
      </c>
      <c r="H173">
        <v>90</v>
      </c>
      <c r="I173">
        <v>48</v>
      </c>
      <c r="J173" t="s">
        <v>15</v>
      </c>
      <c r="K173" s="3">
        <f t="shared" si="4"/>
        <v>17400</v>
      </c>
      <c r="L173" t="str">
        <f t="shared" si="5"/>
        <v>High School</v>
      </c>
      <c r="O173" s="3"/>
    </row>
    <row r="174" spans="1:15" x14ac:dyDescent="0.3">
      <c r="A174">
        <v>105</v>
      </c>
      <c r="B174" t="s">
        <v>10</v>
      </c>
      <c r="C174" s="4">
        <v>24173</v>
      </c>
      <c r="D174">
        <v>15</v>
      </c>
      <c r="E174">
        <v>1</v>
      </c>
      <c r="F174" s="3">
        <v>31650</v>
      </c>
      <c r="G174" s="3">
        <v>13500</v>
      </c>
      <c r="H174">
        <v>91</v>
      </c>
      <c r="I174">
        <v>18</v>
      </c>
      <c r="J174" t="s">
        <v>15</v>
      </c>
      <c r="K174" s="3">
        <f t="shared" si="4"/>
        <v>18150</v>
      </c>
      <c r="L174" t="str">
        <f t="shared" si="5"/>
        <v>University</v>
      </c>
      <c r="O174" s="3"/>
    </row>
    <row r="175" spans="1:15" x14ac:dyDescent="0.3">
      <c r="A175">
        <v>457</v>
      </c>
      <c r="B175" t="s">
        <v>10</v>
      </c>
      <c r="C175" s="4">
        <v>24985</v>
      </c>
      <c r="D175">
        <v>15</v>
      </c>
      <c r="E175">
        <v>1</v>
      </c>
      <c r="F175" s="3">
        <v>31650</v>
      </c>
      <c r="G175" s="3">
        <v>14250</v>
      </c>
      <c r="H175">
        <v>65</v>
      </c>
      <c r="I175">
        <v>10</v>
      </c>
      <c r="J175" t="s">
        <v>15</v>
      </c>
      <c r="K175" s="3">
        <f t="shared" si="4"/>
        <v>17400</v>
      </c>
      <c r="L175" t="str">
        <f t="shared" si="5"/>
        <v>University</v>
      </c>
      <c r="O175" s="3"/>
    </row>
    <row r="176" spans="1:15" x14ac:dyDescent="0.3">
      <c r="A176">
        <v>117</v>
      </c>
      <c r="B176" t="s">
        <v>11</v>
      </c>
      <c r="C176" s="4">
        <v>11702</v>
      </c>
      <c r="D176">
        <v>12</v>
      </c>
      <c r="E176">
        <v>1</v>
      </c>
      <c r="F176" s="3">
        <v>31500</v>
      </c>
      <c r="G176" s="3">
        <v>18750</v>
      </c>
      <c r="H176">
        <v>90</v>
      </c>
      <c r="I176">
        <v>205</v>
      </c>
      <c r="J176" t="s">
        <v>15</v>
      </c>
      <c r="K176" s="3">
        <f t="shared" si="4"/>
        <v>12750</v>
      </c>
      <c r="L176" t="str">
        <f t="shared" si="5"/>
        <v>High School</v>
      </c>
      <c r="O176" s="3"/>
    </row>
    <row r="177" spans="1:15" x14ac:dyDescent="0.3">
      <c r="A177">
        <v>131</v>
      </c>
      <c r="B177" t="s">
        <v>10</v>
      </c>
      <c r="C177" s="4">
        <v>22685</v>
      </c>
      <c r="D177">
        <v>15</v>
      </c>
      <c r="E177">
        <v>1</v>
      </c>
      <c r="F177" s="3">
        <v>31500</v>
      </c>
      <c r="G177" s="3">
        <v>15750</v>
      </c>
      <c r="H177">
        <v>89</v>
      </c>
      <c r="I177">
        <v>22</v>
      </c>
      <c r="J177" t="s">
        <v>15</v>
      </c>
      <c r="K177" s="3">
        <f t="shared" si="4"/>
        <v>15750</v>
      </c>
      <c r="L177" t="str">
        <f t="shared" si="5"/>
        <v>University</v>
      </c>
      <c r="O177" s="3"/>
    </row>
    <row r="178" spans="1:15" x14ac:dyDescent="0.3">
      <c r="A178">
        <v>301</v>
      </c>
      <c r="B178" t="s">
        <v>10</v>
      </c>
      <c r="C178" s="4">
        <v>25054</v>
      </c>
      <c r="D178">
        <v>12</v>
      </c>
      <c r="E178">
        <v>1</v>
      </c>
      <c r="F178" s="3">
        <v>31500</v>
      </c>
      <c r="G178" s="3">
        <v>13500</v>
      </c>
      <c r="H178">
        <v>78</v>
      </c>
      <c r="I178">
        <v>7</v>
      </c>
      <c r="J178" t="s">
        <v>9</v>
      </c>
      <c r="K178" s="3">
        <f t="shared" si="4"/>
        <v>18000</v>
      </c>
      <c r="L178" t="str">
        <f t="shared" si="5"/>
        <v>High School</v>
      </c>
      <c r="O178" s="3"/>
    </row>
    <row r="179" spans="1:15" x14ac:dyDescent="0.3">
      <c r="A179">
        <v>38</v>
      </c>
      <c r="B179" t="s">
        <v>10</v>
      </c>
      <c r="C179" s="4">
        <v>22763</v>
      </c>
      <c r="D179">
        <v>15</v>
      </c>
      <c r="E179">
        <v>1</v>
      </c>
      <c r="F179" s="3">
        <v>31350</v>
      </c>
      <c r="G179" s="3">
        <v>15000</v>
      </c>
      <c r="H179">
        <v>96</v>
      </c>
      <c r="I179">
        <v>49</v>
      </c>
      <c r="J179" t="s">
        <v>9</v>
      </c>
      <c r="K179" s="3">
        <f t="shared" si="4"/>
        <v>16350</v>
      </c>
      <c r="L179" t="str">
        <f t="shared" si="5"/>
        <v>University</v>
      </c>
      <c r="O179" s="3"/>
    </row>
    <row r="180" spans="1:15" x14ac:dyDescent="0.3">
      <c r="A180">
        <v>36</v>
      </c>
      <c r="B180" t="s">
        <v>11</v>
      </c>
      <c r="C180" s="4">
        <v>23230</v>
      </c>
      <c r="D180">
        <v>8</v>
      </c>
      <c r="E180">
        <v>1</v>
      </c>
      <c r="F180" s="3">
        <v>31350</v>
      </c>
      <c r="G180" s="3">
        <v>11250</v>
      </c>
      <c r="H180">
        <v>96</v>
      </c>
      <c r="I180">
        <v>52</v>
      </c>
      <c r="J180" t="s">
        <v>15</v>
      </c>
      <c r="K180" s="3">
        <f t="shared" si="4"/>
        <v>20100</v>
      </c>
      <c r="L180" t="str">
        <f t="shared" si="5"/>
        <v>Middle School</v>
      </c>
      <c r="O180" s="3"/>
    </row>
    <row r="181" spans="1:15" x14ac:dyDescent="0.3">
      <c r="A181">
        <v>424</v>
      </c>
      <c r="B181" t="s">
        <v>11</v>
      </c>
      <c r="C181" s="4">
        <v>24294</v>
      </c>
      <c r="D181">
        <v>15</v>
      </c>
      <c r="E181">
        <v>1</v>
      </c>
      <c r="F181" s="3">
        <v>31350</v>
      </c>
      <c r="G181" s="3">
        <v>11100</v>
      </c>
      <c r="H181">
        <v>67</v>
      </c>
      <c r="I181">
        <v>47</v>
      </c>
      <c r="J181" t="s">
        <v>15</v>
      </c>
      <c r="K181" s="3">
        <f t="shared" si="4"/>
        <v>20250</v>
      </c>
      <c r="L181" t="str">
        <f t="shared" si="5"/>
        <v>University</v>
      </c>
      <c r="O181" s="3"/>
    </row>
    <row r="182" spans="1:15" x14ac:dyDescent="0.3">
      <c r="A182">
        <v>353</v>
      </c>
      <c r="B182" t="s">
        <v>10</v>
      </c>
      <c r="C182" s="4">
        <v>20158</v>
      </c>
      <c r="D182">
        <v>12</v>
      </c>
      <c r="E182">
        <v>2</v>
      </c>
      <c r="F182" s="3">
        <v>31200</v>
      </c>
      <c r="G182" s="3">
        <v>15750</v>
      </c>
      <c r="H182">
        <v>73</v>
      </c>
      <c r="I182">
        <v>155</v>
      </c>
      <c r="J182" t="s">
        <v>9</v>
      </c>
      <c r="K182" s="3">
        <f t="shared" si="4"/>
        <v>15450</v>
      </c>
      <c r="L182" t="str">
        <f t="shared" si="5"/>
        <v>High School</v>
      </c>
      <c r="O182" s="3"/>
    </row>
    <row r="183" spans="1:15" x14ac:dyDescent="0.3">
      <c r="A183">
        <v>30</v>
      </c>
      <c r="B183" t="s">
        <v>10</v>
      </c>
      <c r="C183" s="4">
        <v>22541</v>
      </c>
      <c r="D183">
        <v>15</v>
      </c>
      <c r="E183">
        <v>1</v>
      </c>
      <c r="F183" s="3">
        <v>31200</v>
      </c>
      <c r="G183" s="3">
        <v>14250</v>
      </c>
      <c r="H183">
        <v>96</v>
      </c>
      <c r="I183">
        <v>54</v>
      </c>
      <c r="J183" t="s">
        <v>15</v>
      </c>
      <c r="K183" s="3">
        <f t="shared" si="4"/>
        <v>16950</v>
      </c>
      <c r="L183" t="str">
        <f t="shared" si="5"/>
        <v>University</v>
      </c>
      <c r="O183" s="3"/>
    </row>
    <row r="184" spans="1:15" x14ac:dyDescent="0.3">
      <c r="A184">
        <v>418</v>
      </c>
      <c r="B184" t="s">
        <v>10</v>
      </c>
      <c r="C184" s="4">
        <v>23898</v>
      </c>
      <c r="D184">
        <v>15</v>
      </c>
      <c r="E184">
        <v>1</v>
      </c>
      <c r="F184" s="3">
        <v>31200</v>
      </c>
      <c r="G184" s="3">
        <v>15750</v>
      </c>
      <c r="H184">
        <v>67</v>
      </c>
      <c r="I184">
        <v>46</v>
      </c>
      <c r="J184" t="s">
        <v>15</v>
      </c>
      <c r="K184" s="3">
        <f t="shared" si="4"/>
        <v>15450</v>
      </c>
      <c r="L184" t="str">
        <f t="shared" si="5"/>
        <v>University</v>
      </c>
      <c r="O184" s="3"/>
    </row>
    <row r="185" spans="1:15" x14ac:dyDescent="0.3">
      <c r="A185">
        <v>26</v>
      </c>
      <c r="B185" t="s">
        <v>10</v>
      </c>
      <c r="C185" s="4">
        <v>24419</v>
      </c>
      <c r="D185">
        <v>15</v>
      </c>
      <c r="E185">
        <v>1</v>
      </c>
      <c r="F185" s="3">
        <v>31050</v>
      </c>
      <c r="G185" s="3">
        <v>12600</v>
      </c>
      <c r="H185">
        <v>96</v>
      </c>
      <c r="I185">
        <v>14</v>
      </c>
      <c r="J185" t="s">
        <v>15</v>
      </c>
      <c r="K185" s="3">
        <f t="shared" si="4"/>
        <v>18450</v>
      </c>
      <c r="L185" t="str">
        <f t="shared" si="5"/>
        <v>University</v>
      </c>
      <c r="O185" s="3"/>
    </row>
    <row r="186" spans="1:15" x14ac:dyDescent="0.3">
      <c r="A186">
        <v>138</v>
      </c>
      <c r="B186" t="s">
        <v>10</v>
      </c>
      <c r="C186" s="4">
        <v>17176</v>
      </c>
      <c r="D186">
        <v>12</v>
      </c>
      <c r="E186">
        <v>1</v>
      </c>
      <c r="F186" s="3">
        <v>30900</v>
      </c>
      <c r="G186" s="3">
        <v>15000</v>
      </c>
      <c r="H186">
        <v>88</v>
      </c>
      <c r="I186">
        <v>252</v>
      </c>
      <c r="J186" t="s">
        <v>15</v>
      </c>
      <c r="K186" s="3">
        <f t="shared" si="4"/>
        <v>15900</v>
      </c>
      <c r="L186" t="str">
        <f t="shared" si="5"/>
        <v>High School</v>
      </c>
      <c r="O186" s="3"/>
    </row>
    <row r="187" spans="1:15" x14ac:dyDescent="0.3">
      <c r="A187">
        <v>60</v>
      </c>
      <c r="B187" t="s">
        <v>10</v>
      </c>
      <c r="C187" s="4">
        <v>21597</v>
      </c>
      <c r="D187">
        <v>12</v>
      </c>
      <c r="E187">
        <v>1</v>
      </c>
      <c r="F187" s="3">
        <v>30900</v>
      </c>
      <c r="G187" s="3">
        <v>15000</v>
      </c>
      <c r="H187">
        <v>94</v>
      </c>
      <c r="I187">
        <v>102</v>
      </c>
      <c r="J187" t="s">
        <v>9</v>
      </c>
      <c r="K187" s="3">
        <f t="shared" si="4"/>
        <v>15900</v>
      </c>
      <c r="L187" t="str">
        <f t="shared" si="5"/>
        <v>High School</v>
      </c>
      <c r="O187" s="3"/>
    </row>
    <row r="188" spans="1:15" x14ac:dyDescent="0.3">
      <c r="A188">
        <v>163</v>
      </c>
      <c r="B188" t="s">
        <v>10</v>
      </c>
      <c r="C188" s="4">
        <v>24056</v>
      </c>
      <c r="D188">
        <v>15</v>
      </c>
      <c r="E188">
        <v>1</v>
      </c>
      <c r="F188" s="3">
        <v>30900</v>
      </c>
      <c r="G188" s="3">
        <v>15000</v>
      </c>
      <c r="H188">
        <v>86</v>
      </c>
      <c r="I188">
        <v>25</v>
      </c>
      <c r="J188" t="s">
        <v>15</v>
      </c>
      <c r="K188" s="3">
        <f t="shared" si="4"/>
        <v>15900</v>
      </c>
      <c r="L188" t="str">
        <f t="shared" si="5"/>
        <v>University</v>
      </c>
      <c r="O188" s="3"/>
    </row>
    <row r="189" spans="1:15" x14ac:dyDescent="0.3">
      <c r="A189">
        <v>285</v>
      </c>
      <c r="B189" t="s">
        <v>10</v>
      </c>
      <c r="C189" s="4">
        <v>11106</v>
      </c>
      <c r="D189">
        <v>8</v>
      </c>
      <c r="E189">
        <v>2</v>
      </c>
      <c r="F189" s="3">
        <v>30750</v>
      </c>
      <c r="G189" s="3">
        <v>15750</v>
      </c>
      <c r="H189">
        <v>78</v>
      </c>
      <c r="I189">
        <v>429</v>
      </c>
      <c r="J189" t="s">
        <v>15</v>
      </c>
      <c r="K189" s="3">
        <f t="shared" si="4"/>
        <v>15000</v>
      </c>
      <c r="L189" t="str">
        <f t="shared" si="5"/>
        <v>Middle School</v>
      </c>
      <c r="O189" s="3"/>
    </row>
    <row r="190" spans="1:15" x14ac:dyDescent="0.3">
      <c r="A190">
        <v>185</v>
      </c>
      <c r="B190" t="s">
        <v>10</v>
      </c>
      <c r="C190" s="4">
        <v>11198</v>
      </c>
      <c r="D190">
        <v>8</v>
      </c>
      <c r="E190">
        <v>2</v>
      </c>
      <c r="F190" s="3">
        <v>30750</v>
      </c>
      <c r="G190" s="3">
        <v>15000</v>
      </c>
      <c r="H190">
        <v>84</v>
      </c>
      <c r="I190">
        <v>380</v>
      </c>
      <c r="J190" t="s">
        <v>15</v>
      </c>
      <c r="K190" s="3">
        <f t="shared" si="4"/>
        <v>15750</v>
      </c>
      <c r="L190" t="str">
        <f t="shared" si="5"/>
        <v>Middle School</v>
      </c>
      <c r="O190" s="3"/>
    </row>
    <row r="191" spans="1:15" x14ac:dyDescent="0.3">
      <c r="A191">
        <v>96</v>
      </c>
      <c r="B191" t="s">
        <v>10</v>
      </c>
      <c r="C191" s="4">
        <v>12329</v>
      </c>
      <c r="D191">
        <v>8</v>
      </c>
      <c r="E191">
        <v>2</v>
      </c>
      <c r="F191" s="3">
        <v>30750</v>
      </c>
      <c r="G191" s="3">
        <v>15000</v>
      </c>
      <c r="H191">
        <v>92</v>
      </c>
      <c r="I191">
        <v>432</v>
      </c>
      <c r="J191" t="s">
        <v>9</v>
      </c>
      <c r="K191" s="3">
        <f t="shared" si="4"/>
        <v>15750</v>
      </c>
      <c r="L191" t="str">
        <f t="shared" si="5"/>
        <v>Middle School</v>
      </c>
      <c r="O191" s="3"/>
    </row>
    <row r="192" spans="1:15" x14ac:dyDescent="0.3">
      <c r="A192">
        <v>45</v>
      </c>
      <c r="B192" t="s">
        <v>10</v>
      </c>
      <c r="C192" s="4">
        <v>14094</v>
      </c>
      <c r="D192">
        <v>12</v>
      </c>
      <c r="E192">
        <v>2</v>
      </c>
      <c r="F192" s="3">
        <v>30750</v>
      </c>
      <c r="G192" s="3">
        <v>13500</v>
      </c>
      <c r="H192">
        <v>95</v>
      </c>
      <c r="I192">
        <v>307</v>
      </c>
      <c r="J192" t="s">
        <v>15</v>
      </c>
      <c r="K192" s="3">
        <f t="shared" si="4"/>
        <v>17250</v>
      </c>
      <c r="L192" t="str">
        <f t="shared" si="5"/>
        <v>High School</v>
      </c>
      <c r="O192" s="3"/>
    </row>
    <row r="193" spans="1:15" x14ac:dyDescent="0.3">
      <c r="A193">
        <v>111</v>
      </c>
      <c r="B193" t="s">
        <v>10</v>
      </c>
      <c r="C193" s="4">
        <v>14942</v>
      </c>
      <c r="D193">
        <v>12</v>
      </c>
      <c r="E193">
        <v>2</v>
      </c>
      <c r="F193" s="3">
        <v>30750</v>
      </c>
      <c r="G193" s="3">
        <v>9000</v>
      </c>
      <c r="H193">
        <v>91</v>
      </c>
      <c r="I193">
        <v>314</v>
      </c>
      <c r="J193" t="s">
        <v>9</v>
      </c>
      <c r="K193" s="3">
        <f t="shared" si="4"/>
        <v>21750</v>
      </c>
      <c r="L193" t="str">
        <f t="shared" si="5"/>
        <v>High School</v>
      </c>
      <c r="O193" s="3"/>
    </row>
    <row r="194" spans="1:15" x14ac:dyDescent="0.3">
      <c r="A194">
        <v>305</v>
      </c>
      <c r="B194" t="s">
        <v>10</v>
      </c>
      <c r="C194" s="4">
        <v>15274</v>
      </c>
      <c r="D194">
        <v>12</v>
      </c>
      <c r="E194">
        <v>2</v>
      </c>
      <c r="F194" s="3">
        <v>30750</v>
      </c>
      <c r="G194" s="3">
        <v>15750</v>
      </c>
      <c r="H194">
        <v>77</v>
      </c>
      <c r="I194">
        <v>317</v>
      </c>
      <c r="J194" t="s">
        <v>15</v>
      </c>
      <c r="K194" s="3">
        <f t="shared" ref="K194:K257" si="6">F194 - G194</f>
        <v>15000</v>
      </c>
      <c r="L194" t="str">
        <f t="shared" si="5"/>
        <v>High School</v>
      </c>
      <c r="O194" s="3"/>
    </row>
    <row r="195" spans="1:15" x14ac:dyDescent="0.3">
      <c r="A195">
        <v>213</v>
      </c>
      <c r="B195" t="s">
        <v>10</v>
      </c>
      <c r="C195" s="4">
        <v>16730</v>
      </c>
      <c r="D195">
        <v>8</v>
      </c>
      <c r="E195">
        <v>2</v>
      </c>
      <c r="F195" s="3">
        <v>30750</v>
      </c>
      <c r="G195" s="3">
        <v>15000</v>
      </c>
      <c r="H195">
        <v>83</v>
      </c>
      <c r="I195">
        <v>302</v>
      </c>
      <c r="J195" t="s">
        <v>9</v>
      </c>
      <c r="K195" s="3">
        <f t="shared" si="6"/>
        <v>15750</v>
      </c>
      <c r="L195" t="str">
        <f t="shared" ref="L195:L258" si="7">IF(D195&gt;12, "University", IF(D195&lt;12, "Middle School", "High School"))</f>
        <v>Middle School</v>
      </c>
      <c r="O195" s="3"/>
    </row>
    <row r="196" spans="1:15" x14ac:dyDescent="0.3">
      <c r="A196">
        <v>48</v>
      </c>
      <c r="B196" t="s">
        <v>10</v>
      </c>
      <c r="C196" s="4">
        <v>17325</v>
      </c>
      <c r="D196">
        <v>12</v>
      </c>
      <c r="E196">
        <v>2</v>
      </c>
      <c r="F196" s="3">
        <v>30750</v>
      </c>
      <c r="G196" s="3">
        <v>14100</v>
      </c>
      <c r="H196">
        <v>94</v>
      </c>
      <c r="I196">
        <v>240</v>
      </c>
      <c r="J196" t="s">
        <v>15</v>
      </c>
      <c r="K196" s="3">
        <f t="shared" si="6"/>
        <v>16650</v>
      </c>
      <c r="L196" t="str">
        <f t="shared" si="7"/>
        <v>High School</v>
      </c>
      <c r="O196" s="3"/>
    </row>
    <row r="197" spans="1:15" x14ac:dyDescent="0.3">
      <c r="A197">
        <v>112</v>
      </c>
      <c r="B197" t="s">
        <v>10</v>
      </c>
      <c r="C197" s="4">
        <v>17705</v>
      </c>
      <c r="D197">
        <v>12</v>
      </c>
      <c r="E197">
        <v>2</v>
      </c>
      <c r="F197" s="3">
        <v>30750</v>
      </c>
      <c r="G197" s="3">
        <v>15000</v>
      </c>
      <c r="H197">
        <v>91</v>
      </c>
      <c r="I197">
        <v>240</v>
      </c>
      <c r="J197" t="s">
        <v>9</v>
      </c>
      <c r="K197" s="3">
        <f t="shared" si="6"/>
        <v>15750</v>
      </c>
      <c r="L197" t="str">
        <f t="shared" si="7"/>
        <v>High School</v>
      </c>
      <c r="O197" s="3"/>
    </row>
    <row r="198" spans="1:15" x14ac:dyDescent="0.3">
      <c r="A198">
        <v>127</v>
      </c>
      <c r="B198" t="s">
        <v>10</v>
      </c>
      <c r="C198" s="4">
        <v>18507</v>
      </c>
      <c r="D198">
        <v>12</v>
      </c>
      <c r="E198">
        <v>2</v>
      </c>
      <c r="F198" s="3">
        <v>30750</v>
      </c>
      <c r="G198" s="3">
        <v>15000</v>
      </c>
      <c r="H198">
        <v>90</v>
      </c>
      <c r="I198">
        <v>209</v>
      </c>
      <c r="J198" t="s">
        <v>9</v>
      </c>
      <c r="K198" s="3">
        <f t="shared" si="6"/>
        <v>15750</v>
      </c>
      <c r="L198" t="str">
        <f t="shared" si="7"/>
        <v>High School</v>
      </c>
      <c r="O198" s="3"/>
    </row>
    <row r="199" spans="1:15" x14ac:dyDescent="0.3">
      <c r="A199">
        <v>432</v>
      </c>
      <c r="B199" t="s">
        <v>10</v>
      </c>
      <c r="C199" s="4">
        <v>23448</v>
      </c>
      <c r="D199">
        <v>12</v>
      </c>
      <c r="E199">
        <v>1</v>
      </c>
      <c r="F199" s="3">
        <v>30750</v>
      </c>
      <c r="G199" s="3">
        <v>15000</v>
      </c>
      <c r="H199">
        <v>66</v>
      </c>
      <c r="I199">
        <v>56</v>
      </c>
      <c r="J199" t="s">
        <v>15</v>
      </c>
      <c r="K199" s="3">
        <f t="shared" si="6"/>
        <v>15750</v>
      </c>
      <c r="L199" t="str">
        <f t="shared" si="7"/>
        <v>High School</v>
      </c>
      <c r="O199" s="3"/>
    </row>
    <row r="200" spans="1:15" x14ac:dyDescent="0.3">
      <c r="A200">
        <v>306</v>
      </c>
      <c r="B200" t="s">
        <v>10</v>
      </c>
      <c r="C200" s="4">
        <v>24202</v>
      </c>
      <c r="D200">
        <v>15</v>
      </c>
      <c r="E200">
        <v>1</v>
      </c>
      <c r="F200" s="3">
        <v>30750</v>
      </c>
      <c r="G200" s="3">
        <v>16500</v>
      </c>
      <c r="H200">
        <v>77</v>
      </c>
      <c r="I200">
        <v>41</v>
      </c>
      <c r="J200" t="s">
        <v>15</v>
      </c>
      <c r="K200" s="3">
        <f t="shared" si="6"/>
        <v>14250</v>
      </c>
      <c r="L200" t="str">
        <f t="shared" si="7"/>
        <v>University</v>
      </c>
      <c r="O200" s="3"/>
    </row>
    <row r="201" spans="1:15" x14ac:dyDescent="0.3">
      <c r="A201">
        <v>152</v>
      </c>
      <c r="B201" t="s">
        <v>10</v>
      </c>
      <c r="C201" s="4">
        <v>47241</v>
      </c>
      <c r="D201">
        <v>8</v>
      </c>
      <c r="E201">
        <v>2</v>
      </c>
      <c r="F201" s="3">
        <v>30750</v>
      </c>
      <c r="G201" s="3">
        <v>15000</v>
      </c>
      <c r="H201">
        <v>87</v>
      </c>
      <c r="I201">
        <v>451</v>
      </c>
      <c r="J201" t="s">
        <v>15</v>
      </c>
      <c r="K201" s="3">
        <f t="shared" si="6"/>
        <v>15750</v>
      </c>
      <c r="L201" t="str">
        <f t="shared" si="7"/>
        <v>Middle School</v>
      </c>
      <c r="O201" s="3"/>
    </row>
    <row r="202" spans="1:15" x14ac:dyDescent="0.3">
      <c r="A202">
        <v>255</v>
      </c>
      <c r="B202" t="s">
        <v>10</v>
      </c>
      <c r="C202" s="4">
        <v>11916</v>
      </c>
      <c r="D202">
        <v>12</v>
      </c>
      <c r="E202">
        <v>2</v>
      </c>
      <c r="F202" s="3">
        <v>30600</v>
      </c>
      <c r="G202" s="3">
        <v>15750</v>
      </c>
      <c r="H202">
        <v>80</v>
      </c>
      <c r="I202">
        <v>460</v>
      </c>
      <c r="J202" t="s">
        <v>15</v>
      </c>
      <c r="K202" s="3">
        <f t="shared" si="6"/>
        <v>14850</v>
      </c>
      <c r="L202" t="str">
        <f t="shared" si="7"/>
        <v>High School</v>
      </c>
      <c r="O202" s="3"/>
    </row>
    <row r="203" spans="1:15" x14ac:dyDescent="0.3">
      <c r="A203">
        <v>210</v>
      </c>
      <c r="B203" t="s">
        <v>10</v>
      </c>
      <c r="C203" s="4">
        <v>18022</v>
      </c>
      <c r="D203">
        <v>15</v>
      </c>
      <c r="E203">
        <v>1</v>
      </c>
      <c r="F203" s="3">
        <v>30600</v>
      </c>
      <c r="G203" s="3">
        <v>16500</v>
      </c>
      <c r="H203">
        <v>83</v>
      </c>
      <c r="I203">
        <v>216</v>
      </c>
      <c r="J203" t="s">
        <v>9</v>
      </c>
      <c r="K203" s="3">
        <f t="shared" si="6"/>
        <v>14100</v>
      </c>
      <c r="L203" t="str">
        <f t="shared" si="7"/>
        <v>University</v>
      </c>
      <c r="O203" s="3"/>
    </row>
    <row r="204" spans="1:15" x14ac:dyDescent="0.3">
      <c r="A204">
        <v>398</v>
      </c>
      <c r="B204" t="s">
        <v>11</v>
      </c>
      <c r="C204" s="4">
        <v>25893</v>
      </c>
      <c r="D204">
        <v>12</v>
      </c>
      <c r="E204">
        <v>1</v>
      </c>
      <c r="F204" s="3">
        <v>30600</v>
      </c>
      <c r="G204" s="3">
        <v>12450</v>
      </c>
      <c r="H204">
        <v>69</v>
      </c>
      <c r="I204">
        <v>5</v>
      </c>
      <c r="J204" t="s">
        <v>15</v>
      </c>
      <c r="K204" s="3">
        <f t="shared" si="6"/>
        <v>18150</v>
      </c>
      <c r="L204" t="str">
        <f t="shared" si="7"/>
        <v>High School</v>
      </c>
      <c r="O204" s="3"/>
    </row>
    <row r="205" spans="1:15" x14ac:dyDescent="0.3">
      <c r="A205">
        <v>109</v>
      </c>
      <c r="B205" t="s">
        <v>10</v>
      </c>
      <c r="C205" s="4">
        <v>23325</v>
      </c>
      <c r="D205">
        <v>12</v>
      </c>
      <c r="E205">
        <v>1</v>
      </c>
      <c r="F205" s="3">
        <v>30450</v>
      </c>
      <c r="G205" s="3">
        <v>15000</v>
      </c>
      <c r="H205">
        <v>91</v>
      </c>
      <c r="I205">
        <v>49</v>
      </c>
      <c r="J205" t="s">
        <v>9</v>
      </c>
      <c r="K205" s="3">
        <f t="shared" si="6"/>
        <v>15450</v>
      </c>
      <c r="L205" t="str">
        <f t="shared" si="7"/>
        <v>High School</v>
      </c>
      <c r="O205" s="3"/>
    </row>
    <row r="206" spans="1:15" x14ac:dyDescent="0.3">
      <c r="A206">
        <v>11</v>
      </c>
      <c r="B206" t="s">
        <v>11</v>
      </c>
      <c r="C206" s="4">
        <v>18301</v>
      </c>
      <c r="D206">
        <v>16</v>
      </c>
      <c r="E206">
        <v>1</v>
      </c>
      <c r="F206" s="3">
        <v>30300</v>
      </c>
      <c r="G206" s="3">
        <v>16500</v>
      </c>
      <c r="H206">
        <v>98</v>
      </c>
      <c r="I206">
        <v>143</v>
      </c>
      <c r="J206" t="s">
        <v>15</v>
      </c>
      <c r="K206" s="3">
        <f t="shared" si="6"/>
        <v>13800</v>
      </c>
      <c r="L206" t="str">
        <f t="shared" si="7"/>
        <v>University</v>
      </c>
      <c r="O206" s="3"/>
    </row>
    <row r="207" spans="1:15" x14ac:dyDescent="0.3">
      <c r="A207">
        <v>414</v>
      </c>
      <c r="B207" t="s">
        <v>10</v>
      </c>
      <c r="C207" s="4">
        <v>22289</v>
      </c>
      <c r="D207">
        <v>8</v>
      </c>
      <c r="E207">
        <v>2</v>
      </c>
      <c r="F207" s="3">
        <v>30300</v>
      </c>
      <c r="G207" s="3">
        <v>15750</v>
      </c>
      <c r="H207">
        <v>68</v>
      </c>
      <c r="I207">
        <v>155</v>
      </c>
      <c r="J207" t="s">
        <v>9</v>
      </c>
      <c r="K207" s="3">
        <f t="shared" si="6"/>
        <v>14550</v>
      </c>
      <c r="L207" t="str">
        <f t="shared" si="7"/>
        <v>Middle School</v>
      </c>
      <c r="O207" s="3"/>
    </row>
    <row r="208" spans="1:15" x14ac:dyDescent="0.3">
      <c r="A208">
        <v>116</v>
      </c>
      <c r="B208" t="s">
        <v>10</v>
      </c>
      <c r="C208" s="4">
        <v>22806</v>
      </c>
      <c r="D208">
        <v>15</v>
      </c>
      <c r="E208">
        <v>1</v>
      </c>
      <c r="F208" s="3">
        <v>30300</v>
      </c>
      <c r="G208" s="3">
        <v>16500</v>
      </c>
      <c r="H208">
        <v>90</v>
      </c>
      <c r="I208">
        <v>16</v>
      </c>
      <c r="J208" t="s">
        <v>15</v>
      </c>
      <c r="K208" s="3">
        <f t="shared" si="6"/>
        <v>13800</v>
      </c>
      <c r="L208" t="str">
        <f t="shared" si="7"/>
        <v>University</v>
      </c>
      <c r="O208" s="3"/>
    </row>
    <row r="209" spans="1:15" x14ac:dyDescent="0.3">
      <c r="A209">
        <v>407</v>
      </c>
      <c r="B209" t="s">
        <v>10</v>
      </c>
      <c r="C209" s="4">
        <v>23991</v>
      </c>
      <c r="D209">
        <v>15</v>
      </c>
      <c r="E209">
        <v>1</v>
      </c>
      <c r="F209" s="3">
        <v>30300</v>
      </c>
      <c r="G209" s="3">
        <v>15750</v>
      </c>
      <c r="H209">
        <v>68</v>
      </c>
      <c r="I209">
        <v>55</v>
      </c>
      <c r="J209" t="s">
        <v>15</v>
      </c>
      <c r="K209" s="3">
        <f t="shared" si="6"/>
        <v>14550</v>
      </c>
      <c r="L209" t="str">
        <f t="shared" si="7"/>
        <v>University</v>
      </c>
      <c r="O209" s="3"/>
    </row>
    <row r="210" spans="1:15" x14ac:dyDescent="0.3">
      <c r="A210">
        <v>436</v>
      </c>
      <c r="B210" t="s">
        <v>10</v>
      </c>
      <c r="C210" s="4">
        <v>23889</v>
      </c>
      <c r="D210">
        <v>12</v>
      </c>
      <c r="E210">
        <v>1</v>
      </c>
      <c r="F210" s="3">
        <v>30270</v>
      </c>
      <c r="G210" s="3">
        <v>15750</v>
      </c>
      <c r="H210">
        <v>66</v>
      </c>
      <c r="I210">
        <v>80</v>
      </c>
      <c r="J210" t="s">
        <v>15</v>
      </c>
      <c r="K210" s="3">
        <f t="shared" si="6"/>
        <v>14520</v>
      </c>
      <c r="L210" t="str">
        <f t="shared" si="7"/>
        <v>High School</v>
      </c>
      <c r="O210" s="3"/>
    </row>
    <row r="211" spans="1:15" x14ac:dyDescent="0.3">
      <c r="A211">
        <v>388</v>
      </c>
      <c r="B211" t="s">
        <v>10</v>
      </c>
      <c r="C211" s="4">
        <v>21552</v>
      </c>
      <c r="D211">
        <v>14</v>
      </c>
      <c r="E211">
        <v>1</v>
      </c>
      <c r="F211" s="3">
        <v>30150</v>
      </c>
      <c r="G211" s="3">
        <v>16500</v>
      </c>
      <c r="H211">
        <v>69</v>
      </c>
      <c r="I211">
        <v>110</v>
      </c>
      <c r="J211" t="s">
        <v>15</v>
      </c>
      <c r="K211" s="3">
        <f t="shared" si="6"/>
        <v>13650</v>
      </c>
      <c r="L211" t="str">
        <f t="shared" si="7"/>
        <v>University</v>
      </c>
      <c r="O211" s="3"/>
    </row>
    <row r="212" spans="1:15" x14ac:dyDescent="0.3">
      <c r="A212">
        <v>216</v>
      </c>
      <c r="B212" t="s">
        <v>10</v>
      </c>
      <c r="C212" s="4">
        <v>23513</v>
      </c>
      <c r="D212">
        <v>15</v>
      </c>
      <c r="E212">
        <v>1</v>
      </c>
      <c r="F212" s="3">
        <v>30150</v>
      </c>
      <c r="G212" s="3">
        <v>15750</v>
      </c>
      <c r="H212">
        <v>82</v>
      </c>
      <c r="I212">
        <v>72</v>
      </c>
      <c r="J212" t="s">
        <v>15</v>
      </c>
      <c r="K212" s="3">
        <f t="shared" si="6"/>
        <v>14400</v>
      </c>
      <c r="L212" t="str">
        <f t="shared" si="7"/>
        <v>University</v>
      </c>
      <c r="O212" s="3"/>
    </row>
    <row r="213" spans="1:15" x14ac:dyDescent="0.3">
      <c r="A213">
        <v>385</v>
      </c>
      <c r="B213" t="s">
        <v>10</v>
      </c>
      <c r="C213" s="4">
        <v>11232</v>
      </c>
      <c r="D213">
        <v>12</v>
      </c>
      <c r="E213">
        <v>2</v>
      </c>
      <c r="F213" s="3">
        <v>30000</v>
      </c>
      <c r="G213" s="3">
        <v>15750</v>
      </c>
      <c r="H213">
        <v>69</v>
      </c>
      <c r="I213">
        <v>348</v>
      </c>
      <c r="J213" t="s">
        <v>15</v>
      </c>
      <c r="K213" s="3">
        <f t="shared" si="6"/>
        <v>14250</v>
      </c>
      <c r="L213" t="str">
        <f t="shared" si="7"/>
        <v>High School</v>
      </c>
      <c r="O213" s="3"/>
    </row>
    <row r="214" spans="1:15" x14ac:dyDescent="0.3">
      <c r="A214">
        <v>47</v>
      </c>
      <c r="B214" t="s">
        <v>11</v>
      </c>
      <c r="C214" s="4">
        <v>13998</v>
      </c>
      <c r="D214">
        <v>12</v>
      </c>
      <c r="E214">
        <v>1</v>
      </c>
      <c r="F214" s="3">
        <v>30000</v>
      </c>
      <c r="G214" s="3">
        <v>16500</v>
      </c>
      <c r="H214">
        <v>95</v>
      </c>
      <c r="I214">
        <v>228</v>
      </c>
      <c r="J214" t="s">
        <v>15</v>
      </c>
      <c r="K214" s="3">
        <f t="shared" si="6"/>
        <v>13500</v>
      </c>
      <c r="L214" t="str">
        <f t="shared" si="7"/>
        <v>High School</v>
      </c>
      <c r="O214" s="3"/>
    </row>
    <row r="215" spans="1:15" x14ac:dyDescent="0.3">
      <c r="A215">
        <v>273</v>
      </c>
      <c r="B215" t="s">
        <v>10</v>
      </c>
      <c r="C215" s="4">
        <v>14561</v>
      </c>
      <c r="D215">
        <v>12</v>
      </c>
      <c r="E215">
        <v>2</v>
      </c>
      <c r="F215" s="3">
        <v>30000</v>
      </c>
      <c r="G215" s="3">
        <v>15750</v>
      </c>
      <c r="H215">
        <v>79</v>
      </c>
      <c r="I215">
        <v>308</v>
      </c>
      <c r="J215" t="s">
        <v>15</v>
      </c>
      <c r="K215" s="3">
        <f t="shared" si="6"/>
        <v>14250</v>
      </c>
      <c r="L215" t="str">
        <f t="shared" si="7"/>
        <v>High School</v>
      </c>
      <c r="O215" s="3"/>
    </row>
    <row r="216" spans="1:15" x14ac:dyDescent="0.3">
      <c r="A216">
        <v>429</v>
      </c>
      <c r="B216" t="s">
        <v>10</v>
      </c>
      <c r="C216" s="4">
        <v>17027</v>
      </c>
      <c r="D216">
        <v>8</v>
      </c>
      <c r="E216">
        <v>2</v>
      </c>
      <c r="F216" s="3">
        <v>30000</v>
      </c>
      <c r="G216" s="3">
        <v>15750</v>
      </c>
      <c r="H216">
        <v>67</v>
      </c>
      <c r="I216">
        <v>305</v>
      </c>
      <c r="J216" t="s">
        <v>9</v>
      </c>
      <c r="K216" s="3">
        <f t="shared" si="6"/>
        <v>14250</v>
      </c>
      <c r="L216" t="str">
        <f t="shared" si="7"/>
        <v>Middle School</v>
      </c>
      <c r="O216" s="3"/>
    </row>
    <row r="217" spans="1:15" x14ac:dyDescent="0.3">
      <c r="A217">
        <v>98</v>
      </c>
      <c r="B217" t="s">
        <v>10</v>
      </c>
      <c r="C217" s="4">
        <v>20592</v>
      </c>
      <c r="D217">
        <v>8</v>
      </c>
      <c r="E217">
        <v>2</v>
      </c>
      <c r="F217" s="3">
        <v>30000</v>
      </c>
      <c r="G217" s="3">
        <v>15000</v>
      </c>
      <c r="H217">
        <v>92</v>
      </c>
      <c r="I217">
        <v>144</v>
      </c>
      <c r="J217" t="s">
        <v>9</v>
      </c>
      <c r="K217" s="3">
        <f t="shared" si="6"/>
        <v>15000</v>
      </c>
      <c r="L217" t="str">
        <f t="shared" si="7"/>
        <v>Middle School</v>
      </c>
      <c r="O217" s="3"/>
    </row>
    <row r="218" spans="1:15" x14ac:dyDescent="0.3">
      <c r="A218">
        <v>172</v>
      </c>
      <c r="B218" t="s">
        <v>11</v>
      </c>
      <c r="C218" s="4">
        <v>19523</v>
      </c>
      <c r="D218">
        <v>15</v>
      </c>
      <c r="E218">
        <v>1</v>
      </c>
      <c r="F218" s="3">
        <v>29850</v>
      </c>
      <c r="G218" s="3">
        <v>15000</v>
      </c>
      <c r="H218">
        <v>86</v>
      </c>
      <c r="I218">
        <v>79</v>
      </c>
      <c r="J218" t="s">
        <v>9</v>
      </c>
      <c r="K218" s="3">
        <f t="shared" si="6"/>
        <v>14850</v>
      </c>
      <c r="L218" t="str">
        <f t="shared" si="7"/>
        <v>University</v>
      </c>
      <c r="O218" s="3"/>
    </row>
    <row r="219" spans="1:15" x14ac:dyDescent="0.3">
      <c r="A219">
        <v>220</v>
      </c>
      <c r="B219" t="s">
        <v>10</v>
      </c>
      <c r="C219" s="4">
        <v>23240</v>
      </c>
      <c r="D219">
        <v>12</v>
      </c>
      <c r="E219">
        <v>1</v>
      </c>
      <c r="F219" s="3">
        <v>29850</v>
      </c>
      <c r="G219" s="3">
        <v>15750</v>
      </c>
      <c r="H219">
        <v>82</v>
      </c>
      <c r="I219">
        <v>85</v>
      </c>
      <c r="J219" t="s">
        <v>15</v>
      </c>
      <c r="K219" s="3">
        <f t="shared" si="6"/>
        <v>14100</v>
      </c>
      <c r="L219" t="str">
        <f t="shared" si="7"/>
        <v>High School</v>
      </c>
      <c r="O219" s="3"/>
    </row>
    <row r="220" spans="1:15" x14ac:dyDescent="0.3">
      <c r="A220">
        <v>376</v>
      </c>
      <c r="B220" t="s">
        <v>10</v>
      </c>
      <c r="C220" s="4">
        <v>23659</v>
      </c>
      <c r="D220">
        <v>15</v>
      </c>
      <c r="E220">
        <v>1</v>
      </c>
      <c r="F220" s="3">
        <v>29850</v>
      </c>
      <c r="G220" s="3">
        <v>15750</v>
      </c>
      <c r="H220">
        <v>70</v>
      </c>
      <c r="I220">
        <v>48</v>
      </c>
      <c r="J220" t="s">
        <v>15</v>
      </c>
      <c r="K220" s="3">
        <f t="shared" si="6"/>
        <v>14100</v>
      </c>
      <c r="L220" t="str">
        <f t="shared" si="7"/>
        <v>University</v>
      </c>
      <c r="O220" s="3"/>
    </row>
    <row r="221" spans="1:15" x14ac:dyDescent="0.3">
      <c r="A221">
        <v>314</v>
      </c>
      <c r="B221" t="s">
        <v>11</v>
      </c>
      <c r="C221" s="4">
        <v>24435</v>
      </c>
      <c r="D221">
        <v>12</v>
      </c>
      <c r="E221">
        <v>1</v>
      </c>
      <c r="F221" s="3">
        <v>29850</v>
      </c>
      <c r="G221" s="3">
        <v>13500</v>
      </c>
      <c r="H221">
        <v>77</v>
      </c>
      <c r="I221">
        <v>38</v>
      </c>
      <c r="J221" t="s">
        <v>15</v>
      </c>
      <c r="K221" s="3">
        <f t="shared" si="6"/>
        <v>16350</v>
      </c>
      <c r="L221" t="str">
        <f t="shared" si="7"/>
        <v>High School</v>
      </c>
      <c r="O221" s="3"/>
    </row>
    <row r="222" spans="1:15" x14ac:dyDescent="0.3">
      <c r="A222">
        <v>442</v>
      </c>
      <c r="B222" t="s">
        <v>11</v>
      </c>
      <c r="C222" s="4">
        <v>25099</v>
      </c>
      <c r="D222">
        <v>12</v>
      </c>
      <c r="E222">
        <v>1</v>
      </c>
      <c r="F222" s="3">
        <v>29700</v>
      </c>
      <c r="G222" s="3">
        <v>13500</v>
      </c>
      <c r="H222">
        <v>66</v>
      </c>
      <c r="I222">
        <v>26</v>
      </c>
      <c r="J222" t="s">
        <v>15</v>
      </c>
      <c r="K222" s="3">
        <f t="shared" si="6"/>
        <v>16200</v>
      </c>
      <c r="L222" t="str">
        <f t="shared" si="7"/>
        <v>High School</v>
      </c>
      <c r="O222" s="3"/>
    </row>
    <row r="223" spans="1:15" x14ac:dyDescent="0.3">
      <c r="A223">
        <v>326</v>
      </c>
      <c r="B223" t="s">
        <v>10</v>
      </c>
      <c r="C223" s="4">
        <v>21390</v>
      </c>
      <c r="D223">
        <v>8</v>
      </c>
      <c r="E223">
        <v>2</v>
      </c>
      <c r="F223" s="3">
        <v>29550</v>
      </c>
      <c r="G223" s="3">
        <v>15750</v>
      </c>
      <c r="H223">
        <v>76</v>
      </c>
      <c r="I223">
        <v>144</v>
      </c>
      <c r="J223" t="s">
        <v>9</v>
      </c>
      <c r="K223" s="3">
        <f t="shared" si="6"/>
        <v>13800</v>
      </c>
      <c r="L223" t="str">
        <f t="shared" si="7"/>
        <v>Middle School</v>
      </c>
      <c r="O223" s="3"/>
    </row>
    <row r="224" spans="1:15" x14ac:dyDescent="0.3">
      <c r="A224">
        <v>419</v>
      </c>
      <c r="B224" t="s">
        <v>10</v>
      </c>
      <c r="C224" s="4">
        <v>23670</v>
      </c>
      <c r="D224">
        <v>15</v>
      </c>
      <c r="E224">
        <v>1</v>
      </c>
      <c r="F224" s="3">
        <v>29400</v>
      </c>
      <c r="G224" s="3">
        <v>16500</v>
      </c>
      <c r="H224">
        <v>67</v>
      </c>
      <c r="I224">
        <v>68</v>
      </c>
      <c r="J224" t="s">
        <v>15</v>
      </c>
      <c r="K224" s="3">
        <f t="shared" si="6"/>
        <v>12900</v>
      </c>
      <c r="L224" t="str">
        <f t="shared" si="7"/>
        <v>University</v>
      </c>
      <c r="O224" s="3"/>
    </row>
    <row r="225" spans="1:15" x14ac:dyDescent="0.3">
      <c r="A225">
        <v>164</v>
      </c>
      <c r="B225" t="s">
        <v>11</v>
      </c>
      <c r="C225" s="4">
        <v>23967</v>
      </c>
      <c r="D225">
        <v>15</v>
      </c>
      <c r="E225">
        <v>1</v>
      </c>
      <c r="F225" s="3">
        <v>29400</v>
      </c>
      <c r="G225" s="3">
        <v>16500</v>
      </c>
      <c r="H225">
        <v>86</v>
      </c>
      <c r="I225">
        <v>24</v>
      </c>
      <c r="J225" t="s">
        <v>15</v>
      </c>
      <c r="K225" s="3">
        <f t="shared" si="6"/>
        <v>12900</v>
      </c>
      <c r="L225" t="str">
        <f t="shared" si="7"/>
        <v>University</v>
      </c>
      <c r="O225" s="3"/>
    </row>
    <row r="226" spans="1:15" x14ac:dyDescent="0.3">
      <c r="A226">
        <v>374</v>
      </c>
      <c r="B226" t="s">
        <v>10</v>
      </c>
      <c r="C226" s="4">
        <v>24679</v>
      </c>
      <c r="D226">
        <v>15</v>
      </c>
      <c r="E226">
        <v>1</v>
      </c>
      <c r="F226" s="3">
        <v>29400</v>
      </c>
      <c r="G226" s="3">
        <v>15750</v>
      </c>
      <c r="H226">
        <v>70</v>
      </c>
      <c r="I226">
        <v>15</v>
      </c>
      <c r="J226" t="s">
        <v>15</v>
      </c>
      <c r="K226" s="3">
        <f t="shared" si="6"/>
        <v>13650</v>
      </c>
      <c r="L226" t="str">
        <f t="shared" si="7"/>
        <v>University</v>
      </c>
      <c r="O226" s="3"/>
    </row>
    <row r="227" spans="1:15" x14ac:dyDescent="0.3">
      <c r="A227">
        <v>360</v>
      </c>
      <c r="B227" t="s">
        <v>11</v>
      </c>
      <c r="C227" s="4">
        <v>25061</v>
      </c>
      <c r="D227">
        <v>12</v>
      </c>
      <c r="E227">
        <v>1</v>
      </c>
      <c r="F227" s="3">
        <v>29400</v>
      </c>
      <c r="G227" s="3">
        <v>15300</v>
      </c>
      <c r="H227">
        <v>72</v>
      </c>
      <c r="I227">
        <v>30</v>
      </c>
      <c r="J227" t="s">
        <v>15</v>
      </c>
      <c r="K227" s="3">
        <f t="shared" si="6"/>
        <v>14100</v>
      </c>
      <c r="L227" t="str">
        <f t="shared" si="7"/>
        <v>High School</v>
      </c>
      <c r="O227" s="3"/>
    </row>
    <row r="228" spans="1:15" x14ac:dyDescent="0.3">
      <c r="A228">
        <v>474</v>
      </c>
      <c r="B228" t="s">
        <v>11</v>
      </c>
      <c r="C228" s="4">
        <v>25147</v>
      </c>
      <c r="D228">
        <v>12</v>
      </c>
      <c r="E228">
        <v>1</v>
      </c>
      <c r="F228" s="3">
        <v>29400</v>
      </c>
      <c r="G228" s="3">
        <v>14250</v>
      </c>
      <c r="H228">
        <v>63</v>
      </c>
      <c r="I228">
        <v>9</v>
      </c>
      <c r="J228" t="s">
        <v>15</v>
      </c>
      <c r="K228" s="3">
        <f t="shared" si="6"/>
        <v>15150</v>
      </c>
      <c r="L228" t="str">
        <f t="shared" si="7"/>
        <v>High School</v>
      </c>
      <c r="O228" s="3"/>
    </row>
    <row r="229" spans="1:15" x14ac:dyDescent="0.3">
      <c r="A229">
        <v>201</v>
      </c>
      <c r="B229" t="s">
        <v>10</v>
      </c>
      <c r="C229" s="4">
        <v>20217</v>
      </c>
      <c r="D229">
        <v>12</v>
      </c>
      <c r="E229">
        <v>1</v>
      </c>
      <c r="F229" s="3">
        <v>29340</v>
      </c>
      <c r="G229" s="3">
        <v>19500</v>
      </c>
      <c r="H229">
        <v>83</v>
      </c>
      <c r="I229">
        <v>150</v>
      </c>
      <c r="J229" t="s">
        <v>15</v>
      </c>
      <c r="K229" s="3">
        <f t="shared" si="6"/>
        <v>9840</v>
      </c>
      <c r="L229" t="str">
        <f t="shared" si="7"/>
        <v>High School</v>
      </c>
      <c r="O229" s="3"/>
    </row>
    <row r="230" spans="1:15" x14ac:dyDescent="0.3">
      <c r="A230">
        <v>44</v>
      </c>
      <c r="B230" t="s">
        <v>10</v>
      </c>
      <c r="C230" s="4">
        <v>23177</v>
      </c>
      <c r="D230">
        <v>8</v>
      </c>
      <c r="E230">
        <v>1</v>
      </c>
      <c r="F230" s="3">
        <v>29250</v>
      </c>
      <c r="G230" s="3">
        <v>14250</v>
      </c>
      <c r="H230">
        <v>95</v>
      </c>
      <c r="I230">
        <v>50</v>
      </c>
      <c r="J230" t="s">
        <v>15</v>
      </c>
      <c r="K230" s="3">
        <f t="shared" si="6"/>
        <v>15000</v>
      </c>
      <c r="L230" t="str">
        <f t="shared" si="7"/>
        <v>Middle School</v>
      </c>
      <c r="O230" s="3"/>
    </row>
    <row r="231" spans="1:15" x14ac:dyDescent="0.3">
      <c r="A231">
        <v>76</v>
      </c>
      <c r="B231" t="s">
        <v>11</v>
      </c>
      <c r="C231" s="4">
        <v>24718</v>
      </c>
      <c r="D231">
        <v>15</v>
      </c>
      <c r="E231">
        <v>1</v>
      </c>
      <c r="F231" s="3">
        <v>29250</v>
      </c>
      <c r="G231" s="3">
        <v>11550</v>
      </c>
      <c r="H231">
        <v>93</v>
      </c>
      <c r="I231">
        <v>11</v>
      </c>
      <c r="J231" t="s">
        <v>15</v>
      </c>
      <c r="K231" s="3">
        <f t="shared" si="6"/>
        <v>17700</v>
      </c>
      <c r="L231" t="str">
        <f t="shared" si="7"/>
        <v>University</v>
      </c>
      <c r="O231" s="3"/>
    </row>
    <row r="232" spans="1:15" x14ac:dyDescent="0.3">
      <c r="A232">
        <v>324</v>
      </c>
      <c r="B232" t="s">
        <v>11</v>
      </c>
      <c r="C232" s="4">
        <v>24394</v>
      </c>
      <c r="D232">
        <v>12</v>
      </c>
      <c r="E232">
        <v>1</v>
      </c>
      <c r="F232" s="3">
        <v>29160</v>
      </c>
      <c r="G232" s="3">
        <v>15000</v>
      </c>
      <c r="H232">
        <v>76</v>
      </c>
      <c r="I232">
        <v>22</v>
      </c>
      <c r="J232" t="s">
        <v>15</v>
      </c>
      <c r="K232" s="3">
        <f t="shared" si="6"/>
        <v>14160</v>
      </c>
      <c r="L232" t="str">
        <f t="shared" si="7"/>
        <v>High School</v>
      </c>
      <c r="O232" s="3"/>
    </row>
    <row r="233" spans="1:15" x14ac:dyDescent="0.3">
      <c r="A233">
        <v>190</v>
      </c>
      <c r="B233" t="s">
        <v>11</v>
      </c>
      <c r="C233" s="4">
        <v>12008</v>
      </c>
      <c r="D233">
        <v>8</v>
      </c>
      <c r="E233">
        <v>1</v>
      </c>
      <c r="F233" s="3">
        <v>29100</v>
      </c>
      <c r="G233" s="3">
        <v>16500</v>
      </c>
      <c r="H233">
        <v>84</v>
      </c>
      <c r="I233">
        <v>35</v>
      </c>
      <c r="J233" t="s">
        <v>15</v>
      </c>
      <c r="K233" s="3">
        <f t="shared" si="6"/>
        <v>12600</v>
      </c>
      <c r="L233" t="str">
        <f t="shared" si="7"/>
        <v>Middle School</v>
      </c>
      <c r="O233" s="3"/>
    </row>
    <row r="234" spans="1:15" x14ac:dyDescent="0.3">
      <c r="A234">
        <v>349</v>
      </c>
      <c r="B234" t="s">
        <v>11</v>
      </c>
      <c r="C234" s="4">
        <v>13961</v>
      </c>
      <c r="D234">
        <v>17</v>
      </c>
      <c r="E234">
        <v>1</v>
      </c>
      <c r="F234" s="3">
        <v>29100</v>
      </c>
      <c r="G234" s="3">
        <v>12750</v>
      </c>
      <c r="H234">
        <v>73</v>
      </c>
      <c r="I234">
        <v>375</v>
      </c>
      <c r="J234" t="s">
        <v>15</v>
      </c>
      <c r="K234" s="3">
        <f t="shared" si="6"/>
        <v>16350</v>
      </c>
      <c r="L234" t="str">
        <f t="shared" si="7"/>
        <v>University</v>
      </c>
      <c r="O234" s="3"/>
    </row>
    <row r="235" spans="1:15" x14ac:dyDescent="0.3">
      <c r="A235">
        <v>37</v>
      </c>
      <c r="B235" t="s">
        <v>10</v>
      </c>
      <c r="C235" s="4">
        <v>20006</v>
      </c>
      <c r="D235">
        <v>12</v>
      </c>
      <c r="E235">
        <v>1</v>
      </c>
      <c r="F235" s="3">
        <v>29100</v>
      </c>
      <c r="G235" s="3">
        <v>13500</v>
      </c>
      <c r="H235">
        <v>96</v>
      </c>
      <c r="I235">
        <v>113</v>
      </c>
      <c r="J235" t="s">
        <v>9</v>
      </c>
      <c r="K235" s="3">
        <f t="shared" si="6"/>
        <v>15600</v>
      </c>
      <c r="L235" t="str">
        <f t="shared" si="7"/>
        <v>High School</v>
      </c>
      <c r="O235" s="3"/>
    </row>
    <row r="236" spans="1:15" x14ac:dyDescent="0.3">
      <c r="A236">
        <v>203</v>
      </c>
      <c r="B236" t="s">
        <v>10</v>
      </c>
      <c r="C236" s="4">
        <v>23453</v>
      </c>
      <c r="D236">
        <v>12</v>
      </c>
      <c r="E236">
        <v>1</v>
      </c>
      <c r="F236" s="3">
        <v>29100</v>
      </c>
      <c r="G236" s="3">
        <v>15000</v>
      </c>
      <c r="H236">
        <v>83</v>
      </c>
      <c r="I236">
        <v>50</v>
      </c>
      <c r="J236" t="s">
        <v>15</v>
      </c>
      <c r="K236" s="3">
        <f t="shared" si="6"/>
        <v>14100</v>
      </c>
      <c r="L236" t="str">
        <f t="shared" si="7"/>
        <v>High School</v>
      </c>
      <c r="O236" s="3"/>
    </row>
    <row r="237" spans="1:15" x14ac:dyDescent="0.3">
      <c r="A237">
        <v>394</v>
      </c>
      <c r="B237" t="s">
        <v>11</v>
      </c>
      <c r="C237" s="4">
        <v>25603</v>
      </c>
      <c r="D237">
        <v>8</v>
      </c>
      <c r="E237">
        <v>1</v>
      </c>
      <c r="F237" s="3">
        <v>29100</v>
      </c>
      <c r="G237" s="3">
        <v>12450</v>
      </c>
      <c r="H237">
        <v>69</v>
      </c>
      <c r="I237">
        <v>17</v>
      </c>
      <c r="J237" t="s">
        <v>15</v>
      </c>
      <c r="K237" s="3">
        <f t="shared" si="6"/>
        <v>16650</v>
      </c>
      <c r="L237" t="str">
        <f t="shared" si="7"/>
        <v>Middle School</v>
      </c>
      <c r="O237" s="3"/>
    </row>
    <row r="238" spans="1:15" x14ac:dyDescent="0.3">
      <c r="A238">
        <v>211</v>
      </c>
      <c r="B238" t="s">
        <v>10</v>
      </c>
      <c r="C238" s="4">
        <v>18575</v>
      </c>
      <c r="D238">
        <v>15</v>
      </c>
      <c r="E238">
        <v>1</v>
      </c>
      <c r="F238" s="3">
        <v>28950</v>
      </c>
      <c r="G238" s="3">
        <v>15000</v>
      </c>
      <c r="H238">
        <v>83</v>
      </c>
      <c r="I238">
        <v>108</v>
      </c>
      <c r="J238" t="s">
        <v>9</v>
      </c>
      <c r="K238" s="3">
        <f t="shared" si="6"/>
        <v>13950</v>
      </c>
      <c r="L238" t="str">
        <f t="shared" si="7"/>
        <v>University</v>
      </c>
      <c r="O238" s="3"/>
    </row>
    <row r="239" spans="1:15" x14ac:dyDescent="0.3">
      <c r="A239">
        <v>452</v>
      </c>
      <c r="B239" t="s">
        <v>10</v>
      </c>
      <c r="C239" s="4">
        <v>19584</v>
      </c>
      <c r="D239">
        <v>12</v>
      </c>
      <c r="E239">
        <v>1</v>
      </c>
      <c r="F239" s="3">
        <v>28800</v>
      </c>
      <c r="G239" s="3">
        <v>18000</v>
      </c>
      <c r="H239">
        <v>65</v>
      </c>
      <c r="I239">
        <v>210</v>
      </c>
      <c r="J239" t="s">
        <v>15</v>
      </c>
      <c r="K239" s="3">
        <f t="shared" si="6"/>
        <v>10800</v>
      </c>
      <c r="L239" t="str">
        <f t="shared" si="7"/>
        <v>High School</v>
      </c>
      <c r="O239" s="3"/>
    </row>
    <row r="240" spans="1:15" x14ac:dyDescent="0.3">
      <c r="A240">
        <v>361</v>
      </c>
      <c r="B240" t="s">
        <v>11</v>
      </c>
      <c r="C240" s="4">
        <v>24267</v>
      </c>
      <c r="D240">
        <v>12</v>
      </c>
      <c r="E240">
        <v>1</v>
      </c>
      <c r="F240" s="3">
        <v>28800</v>
      </c>
      <c r="G240" s="3">
        <v>13950</v>
      </c>
      <c r="H240">
        <v>72</v>
      </c>
      <c r="I240">
        <v>18</v>
      </c>
      <c r="J240" t="s">
        <v>15</v>
      </c>
      <c r="K240" s="3">
        <f t="shared" si="6"/>
        <v>14850</v>
      </c>
      <c r="L240" t="str">
        <f t="shared" si="7"/>
        <v>High School</v>
      </c>
      <c r="O240" s="3"/>
    </row>
    <row r="241" spans="1:15" x14ac:dyDescent="0.3">
      <c r="A241">
        <v>270</v>
      </c>
      <c r="B241" t="s">
        <v>10</v>
      </c>
      <c r="C241" s="4">
        <v>17469</v>
      </c>
      <c r="D241">
        <v>15</v>
      </c>
      <c r="E241">
        <v>1</v>
      </c>
      <c r="F241" s="3">
        <v>28650</v>
      </c>
      <c r="G241" s="3">
        <v>18000</v>
      </c>
      <c r="H241">
        <v>79</v>
      </c>
      <c r="I241">
        <v>261</v>
      </c>
      <c r="J241" t="s">
        <v>15</v>
      </c>
      <c r="K241" s="3">
        <f t="shared" si="6"/>
        <v>10650</v>
      </c>
      <c r="L241" t="str">
        <f t="shared" si="7"/>
        <v>University</v>
      </c>
      <c r="O241" s="3"/>
    </row>
    <row r="242" spans="1:15" x14ac:dyDescent="0.3">
      <c r="A242">
        <v>386</v>
      </c>
      <c r="B242" t="s">
        <v>10</v>
      </c>
      <c r="C242" s="4">
        <v>12649</v>
      </c>
      <c r="D242">
        <v>8</v>
      </c>
      <c r="E242">
        <v>2</v>
      </c>
      <c r="F242" s="3">
        <v>28500</v>
      </c>
      <c r="G242" s="3">
        <v>15750</v>
      </c>
      <c r="H242">
        <v>69</v>
      </c>
      <c r="I242">
        <v>174</v>
      </c>
      <c r="J242" t="s">
        <v>15</v>
      </c>
      <c r="K242" s="3">
        <f t="shared" si="6"/>
        <v>12750</v>
      </c>
      <c r="L242" t="str">
        <f t="shared" si="7"/>
        <v>Middle School</v>
      </c>
      <c r="O242" s="3"/>
    </row>
    <row r="243" spans="1:15" x14ac:dyDescent="0.3">
      <c r="A243">
        <v>177</v>
      </c>
      <c r="B243" t="s">
        <v>11</v>
      </c>
      <c r="C243" s="4">
        <v>22869</v>
      </c>
      <c r="D243">
        <v>12</v>
      </c>
      <c r="E243">
        <v>1</v>
      </c>
      <c r="F243" s="3">
        <v>28500</v>
      </c>
      <c r="G243" s="3">
        <v>16500</v>
      </c>
      <c r="H243">
        <v>85</v>
      </c>
      <c r="I243">
        <v>69</v>
      </c>
      <c r="J243" t="s">
        <v>15</v>
      </c>
      <c r="K243" s="3">
        <f t="shared" si="6"/>
        <v>12000</v>
      </c>
      <c r="L243" t="str">
        <f t="shared" si="7"/>
        <v>High School</v>
      </c>
      <c r="O243" s="3"/>
    </row>
    <row r="244" spans="1:15" x14ac:dyDescent="0.3">
      <c r="A244">
        <v>142</v>
      </c>
      <c r="B244" t="s">
        <v>11</v>
      </c>
      <c r="C244" s="4">
        <v>24424</v>
      </c>
      <c r="D244">
        <v>12</v>
      </c>
      <c r="E244">
        <v>1</v>
      </c>
      <c r="F244" s="3">
        <v>28500</v>
      </c>
      <c r="G244" s="3">
        <v>13950</v>
      </c>
      <c r="H244">
        <v>88</v>
      </c>
      <c r="I244">
        <v>34</v>
      </c>
      <c r="J244" t="s">
        <v>15</v>
      </c>
      <c r="K244" s="3">
        <f t="shared" si="6"/>
        <v>14550</v>
      </c>
      <c r="L244" t="str">
        <f t="shared" si="7"/>
        <v>High School</v>
      </c>
      <c r="O244" s="3"/>
    </row>
    <row r="245" spans="1:15" x14ac:dyDescent="0.3">
      <c r="A245">
        <v>95</v>
      </c>
      <c r="B245" t="s">
        <v>11</v>
      </c>
      <c r="C245" s="4">
        <v>25058</v>
      </c>
      <c r="D245">
        <v>12</v>
      </c>
      <c r="E245">
        <v>1</v>
      </c>
      <c r="F245" s="3">
        <v>28500</v>
      </c>
      <c r="G245" s="3">
        <v>10500</v>
      </c>
      <c r="H245">
        <v>92</v>
      </c>
      <c r="I245">
        <v>6</v>
      </c>
      <c r="J245" t="s">
        <v>15</v>
      </c>
      <c r="K245" s="3">
        <f t="shared" si="6"/>
        <v>18000</v>
      </c>
      <c r="L245" t="str">
        <f t="shared" si="7"/>
        <v>High School</v>
      </c>
      <c r="O245" s="3"/>
    </row>
    <row r="246" spans="1:15" x14ac:dyDescent="0.3">
      <c r="A246">
        <v>263</v>
      </c>
      <c r="B246" t="s">
        <v>11</v>
      </c>
      <c r="C246" s="4">
        <v>25124</v>
      </c>
      <c r="D246">
        <v>12</v>
      </c>
      <c r="E246">
        <v>1</v>
      </c>
      <c r="F246" s="3">
        <v>28500</v>
      </c>
      <c r="G246" s="3">
        <v>11250</v>
      </c>
      <c r="H246">
        <v>80</v>
      </c>
      <c r="I246">
        <v>4</v>
      </c>
      <c r="J246" t="s">
        <v>15</v>
      </c>
      <c r="K246" s="3">
        <f t="shared" si="6"/>
        <v>17250</v>
      </c>
      <c r="L246" t="str">
        <f t="shared" si="7"/>
        <v>High School</v>
      </c>
      <c r="O246" s="3"/>
    </row>
    <row r="247" spans="1:15" x14ac:dyDescent="0.3">
      <c r="A247">
        <v>451</v>
      </c>
      <c r="B247" t="s">
        <v>10</v>
      </c>
      <c r="C247" s="4">
        <v>25403</v>
      </c>
      <c r="D247">
        <v>15</v>
      </c>
      <c r="E247">
        <v>1</v>
      </c>
      <c r="F247" s="3">
        <v>28500</v>
      </c>
      <c r="G247" s="3">
        <v>14250</v>
      </c>
      <c r="H247">
        <v>65</v>
      </c>
      <c r="I247">
        <v>20</v>
      </c>
      <c r="J247" t="s">
        <v>15</v>
      </c>
      <c r="K247" s="3">
        <f t="shared" si="6"/>
        <v>14250</v>
      </c>
      <c r="L247" t="str">
        <f t="shared" si="7"/>
        <v>University</v>
      </c>
      <c r="O247" s="3"/>
    </row>
    <row r="248" spans="1:15" x14ac:dyDescent="0.3">
      <c r="A248">
        <v>110</v>
      </c>
      <c r="B248" t="s">
        <v>10</v>
      </c>
      <c r="C248" s="4">
        <v>19296</v>
      </c>
      <c r="D248">
        <v>15</v>
      </c>
      <c r="E248">
        <v>1</v>
      </c>
      <c r="F248" s="3">
        <v>28350</v>
      </c>
      <c r="G248" s="3">
        <v>18000</v>
      </c>
      <c r="H248">
        <v>91</v>
      </c>
      <c r="I248">
        <v>151</v>
      </c>
      <c r="J248" t="s">
        <v>9</v>
      </c>
      <c r="K248" s="3">
        <f t="shared" si="6"/>
        <v>10350</v>
      </c>
      <c r="L248" t="str">
        <f t="shared" si="7"/>
        <v>University</v>
      </c>
      <c r="O248" s="3"/>
    </row>
    <row r="249" spans="1:15" x14ac:dyDescent="0.3">
      <c r="A249">
        <v>356</v>
      </c>
      <c r="B249" t="s">
        <v>10</v>
      </c>
      <c r="C249" s="4">
        <v>24056</v>
      </c>
      <c r="D249">
        <v>15</v>
      </c>
      <c r="E249">
        <v>1</v>
      </c>
      <c r="F249" s="3">
        <v>28350</v>
      </c>
      <c r="G249" s="3">
        <v>15000</v>
      </c>
      <c r="H249">
        <v>72</v>
      </c>
      <c r="I249">
        <v>48</v>
      </c>
      <c r="J249" t="s">
        <v>15</v>
      </c>
      <c r="K249" s="3">
        <f t="shared" si="6"/>
        <v>13350</v>
      </c>
      <c r="L249" t="str">
        <f t="shared" si="7"/>
        <v>University</v>
      </c>
      <c r="O249" s="3"/>
    </row>
    <row r="250" spans="1:15" x14ac:dyDescent="0.3">
      <c r="A250">
        <v>12</v>
      </c>
      <c r="B250" t="s">
        <v>10</v>
      </c>
      <c r="C250" s="4">
        <v>24118</v>
      </c>
      <c r="D250">
        <v>8</v>
      </c>
      <c r="E250">
        <v>1</v>
      </c>
      <c r="F250" s="3">
        <v>28350</v>
      </c>
      <c r="G250" s="3">
        <v>12000</v>
      </c>
      <c r="H250">
        <v>98</v>
      </c>
      <c r="I250">
        <v>26</v>
      </c>
      <c r="J250" t="s">
        <v>9</v>
      </c>
      <c r="K250" s="3">
        <f t="shared" si="6"/>
        <v>16350</v>
      </c>
      <c r="L250" t="str">
        <f t="shared" si="7"/>
        <v>Middle School</v>
      </c>
      <c r="O250" s="3"/>
    </row>
    <row r="251" spans="1:15" x14ac:dyDescent="0.3">
      <c r="A251">
        <v>250</v>
      </c>
      <c r="B251" t="s">
        <v>11</v>
      </c>
      <c r="C251" s="4">
        <v>24390</v>
      </c>
      <c r="D251">
        <v>15</v>
      </c>
      <c r="E251">
        <v>1</v>
      </c>
      <c r="F251" s="3">
        <v>28200</v>
      </c>
      <c r="G251" s="3">
        <v>12750</v>
      </c>
      <c r="H251">
        <v>81</v>
      </c>
      <c r="I251">
        <v>19</v>
      </c>
      <c r="J251" t="s">
        <v>15</v>
      </c>
      <c r="K251" s="3">
        <f t="shared" si="6"/>
        <v>15450</v>
      </c>
      <c r="L251" t="str">
        <f t="shared" si="7"/>
        <v>University</v>
      </c>
      <c r="O251" s="3"/>
    </row>
    <row r="252" spans="1:15" x14ac:dyDescent="0.3">
      <c r="A252">
        <v>59</v>
      </c>
      <c r="B252" t="s">
        <v>10</v>
      </c>
      <c r="C252" s="4">
        <v>22408</v>
      </c>
      <c r="D252">
        <v>15</v>
      </c>
      <c r="E252">
        <v>1</v>
      </c>
      <c r="F252" s="3">
        <v>28050</v>
      </c>
      <c r="G252" s="3">
        <v>14250</v>
      </c>
      <c r="H252">
        <v>94</v>
      </c>
      <c r="I252">
        <v>36</v>
      </c>
      <c r="J252" t="s">
        <v>9</v>
      </c>
      <c r="K252" s="3">
        <f t="shared" si="6"/>
        <v>13800</v>
      </c>
      <c r="L252" t="str">
        <f t="shared" si="7"/>
        <v>University</v>
      </c>
      <c r="O252" s="3"/>
    </row>
    <row r="253" spans="1:15" x14ac:dyDescent="0.3">
      <c r="A253">
        <v>445</v>
      </c>
      <c r="B253" t="s">
        <v>10</v>
      </c>
      <c r="C253" s="4">
        <v>23227</v>
      </c>
      <c r="D253">
        <v>15</v>
      </c>
      <c r="E253">
        <v>1</v>
      </c>
      <c r="F253" s="3">
        <v>28050</v>
      </c>
      <c r="G253" s="3">
        <v>16500</v>
      </c>
      <c r="H253">
        <v>66</v>
      </c>
      <c r="I253">
        <v>84</v>
      </c>
      <c r="J253" t="s">
        <v>9</v>
      </c>
      <c r="K253" s="3">
        <f t="shared" si="6"/>
        <v>11550</v>
      </c>
      <c r="L253" t="str">
        <f t="shared" si="7"/>
        <v>University</v>
      </c>
      <c r="O253" s="3"/>
    </row>
    <row r="254" spans="1:15" x14ac:dyDescent="0.3">
      <c r="A254">
        <v>369</v>
      </c>
      <c r="B254" t="s">
        <v>10</v>
      </c>
      <c r="C254" s="4">
        <v>24790</v>
      </c>
      <c r="D254">
        <v>14</v>
      </c>
      <c r="E254">
        <v>1</v>
      </c>
      <c r="F254" s="3">
        <v>28050</v>
      </c>
      <c r="G254" s="3">
        <v>15000</v>
      </c>
      <c r="H254">
        <v>71</v>
      </c>
      <c r="I254">
        <v>15</v>
      </c>
      <c r="J254" t="s">
        <v>15</v>
      </c>
      <c r="K254" s="3">
        <f t="shared" si="6"/>
        <v>13050</v>
      </c>
      <c r="L254" t="str">
        <f t="shared" si="7"/>
        <v>University</v>
      </c>
      <c r="O254" s="3"/>
    </row>
    <row r="255" spans="1:15" x14ac:dyDescent="0.3">
      <c r="A255">
        <v>9</v>
      </c>
      <c r="B255" t="s">
        <v>11</v>
      </c>
      <c r="C255" s="4">
        <v>16825</v>
      </c>
      <c r="D255">
        <v>15</v>
      </c>
      <c r="E255">
        <v>1</v>
      </c>
      <c r="F255" s="3">
        <v>27900</v>
      </c>
      <c r="G255" s="3">
        <v>12750</v>
      </c>
      <c r="H255">
        <v>98</v>
      </c>
      <c r="I255">
        <v>115</v>
      </c>
      <c r="J255" t="s">
        <v>15</v>
      </c>
      <c r="K255" s="3">
        <f t="shared" si="6"/>
        <v>15150</v>
      </c>
      <c r="L255" t="str">
        <f t="shared" si="7"/>
        <v>University</v>
      </c>
      <c r="O255" s="3"/>
    </row>
    <row r="256" spans="1:15" x14ac:dyDescent="0.3">
      <c r="A256">
        <v>282</v>
      </c>
      <c r="B256" t="s">
        <v>10</v>
      </c>
      <c r="C256" s="4">
        <v>23269</v>
      </c>
      <c r="D256">
        <v>14</v>
      </c>
      <c r="E256">
        <v>1</v>
      </c>
      <c r="F256" s="3">
        <v>27900</v>
      </c>
      <c r="G256" s="3">
        <v>15000</v>
      </c>
      <c r="H256">
        <v>79</v>
      </c>
      <c r="I256">
        <v>47</v>
      </c>
      <c r="J256" t="s">
        <v>9</v>
      </c>
      <c r="K256" s="3">
        <f t="shared" si="6"/>
        <v>12900</v>
      </c>
      <c r="L256" t="str">
        <f t="shared" si="7"/>
        <v>University</v>
      </c>
      <c r="O256" s="3"/>
    </row>
    <row r="257" spans="1:15" x14ac:dyDescent="0.3">
      <c r="A257">
        <v>351</v>
      </c>
      <c r="B257" t="s">
        <v>11</v>
      </c>
      <c r="C257" s="4">
        <v>24134</v>
      </c>
      <c r="D257">
        <v>12</v>
      </c>
      <c r="E257">
        <v>1</v>
      </c>
      <c r="F257" s="3">
        <v>27900</v>
      </c>
      <c r="G257" s="3">
        <v>13500</v>
      </c>
      <c r="H257">
        <v>73</v>
      </c>
      <c r="I257">
        <v>32</v>
      </c>
      <c r="J257" t="s">
        <v>15</v>
      </c>
      <c r="K257" s="3">
        <f t="shared" si="6"/>
        <v>14400</v>
      </c>
      <c r="L257" t="str">
        <f t="shared" si="7"/>
        <v>High School</v>
      </c>
      <c r="O257" s="3"/>
    </row>
    <row r="258" spans="1:15" x14ac:dyDescent="0.3">
      <c r="A258">
        <v>393</v>
      </c>
      <c r="B258" t="s">
        <v>11</v>
      </c>
      <c r="C258" s="4">
        <v>25378</v>
      </c>
      <c r="D258">
        <v>12</v>
      </c>
      <c r="E258">
        <v>1</v>
      </c>
      <c r="F258" s="3">
        <v>27900</v>
      </c>
      <c r="G258" s="3">
        <v>12450</v>
      </c>
      <c r="H258">
        <v>69</v>
      </c>
      <c r="I258">
        <v>0</v>
      </c>
      <c r="J258" t="s">
        <v>15</v>
      </c>
      <c r="K258" s="3">
        <f t="shared" ref="K258:K321" si="8">F258 - G258</f>
        <v>15450</v>
      </c>
      <c r="L258" t="str">
        <f t="shared" si="7"/>
        <v>High School</v>
      </c>
      <c r="O258" s="3"/>
    </row>
    <row r="259" spans="1:15" x14ac:dyDescent="0.3">
      <c r="A259">
        <v>222</v>
      </c>
      <c r="B259" t="s">
        <v>11</v>
      </c>
      <c r="C259" s="4">
        <v>13042</v>
      </c>
      <c r="D259">
        <v>15</v>
      </c>
      <c r="E259">
        <v>1</v>
      </c>
      <c r="F259" s="3">
        <v>27750</v>
      </c>
      <c r="G259" s="3">
        <v>19500</v>
      </c>
      <c r="H259">
        <v>82</v>
      </c>
      <c r="I259">
        <v>265</v>
      </c>
      <c r="J259" t="s">
        <v>15</v>
      </c>
      <c r="K259" s="3">
        <f t="shared" si="8"/>
        <v>8250</v>
      </c>
      <c r="L259" t="str">
        <f t="shared" ref="L259:L322" si="9">IF(D259&gt;12, "University", IF(D259&lt;12, "Middle School", "High School"))</f>
        <v>University</v>
      </c>
      <c r="O259" s="3"/>
    </row>
    <row r="260" spans="1:15" x14ac:dyDescent="0.3">
      <c r="A260">
        <v>316</v>
      </c>
      <c r="B260" t="s">
        <v>10</v>
      </c>
      <c r="C260" s="4">
        <v>21929</v>
      </c>
      <c r="D260">
        <v>15</v>
      </c>
      <c r="E260">
        <v>1</v>
      </c>
      <c r="F260" s="3">
        <v>27750</v>
      </c>
      <c r="G260" s="3">
        <v>15000</v>
      </c>
      <c r="H260">
        <v>77</v>
      </c>
      <c r="I260">
        <v>52</v>
      </c>
      <c r="J260" t="s">
        <v>9</v>
      </c>
      <c r="K260" s="3">
        <f t="shared" si="8"/>
        <v>12750</v>
      </c>
      <c r="L260" t="str">
        <f t="shared" si="9"/>
        <v>University</v>
      </c>
      <c r="O260" s="3"/>
    </row>
    <row r="261" spans="1:15" x14ac:dyDescent="0.3">
      <c r="A261">
        <v>13</v>
      </c>
      <c r="B261" t="s">
        <v>10</v>
      </c>
      <c r="C261" s="4">
        <v>22114</v>
      </c>
      <c r="D261">
        <v>15</v>
      </c>
      <c r="E261">
        <v>1</v>
      </c>
      <c r="F261" s="3">
        <v>27750</v>
      </c>
      <c r="G261" s="3">
        <v>14250</v>
      </c>
      <c r="H261">
        <v>98</v>
      </c>
      <c r="I261">
        <v>34</v>
      </c>
      <c r="J261" t="s">
        <v>9</v>
      </c>
      <c r="K261" s="3">
        <f t="shared" si="8"/>
        <v>13500</v>
      </c>
      <c r="L261" t="str">
        <f t="shared" si="9"/>
        <v>University</v>
      </c>
      <c r="O261" s="3"/>
    </row>
    <row r="262" spans="1:15" x14ac:dyDescent="0.3">
      <c r="A262">
        <v>271</v>
      </c>
      <c r="B262" t="s">
        <v>10</v>
      </c>
      <c r="C262" s="4">
        <v>23247</v>
      </c>
      <c r="D262">
        <v>15</v>
      </c>
      <c r="E262">
        <v>1</v>
      </c>
      <c r="F262" s="3">
        <v>27750</v>
      </c>
      <c r="G262" s="3">
        <v>16500</v>
      </c>
      <c r="H262">
        <v>79</v>
      </c>
      <c r="I262">
        <v>55</v>
      </c>
      <c r="J262" t="s">
        <v>15</v>
      </c>
      <c r="K262" s="3">
        <f t="shared" si="8"/>
        <v>11250</v>
      </c>
      <c r="L262" t="str">
        <f t="shared" si="9"/>
        <v>University</v>
      </c>
      <c r="O262" s="3"/>
    </row>
    <row r="263" spans="1:15" x14ac:dyDescent="0.3">
      <c r="A263">
        <v>158</v>
      </c>
      <c r="B263" t="s">
        <v>11</v>
      </c>
      <c r="C263" s="4">
        <v>23640</v>
      </c>
      <c r="D263">
        <v>12</v>
      </c>
      <c r="E263">
        <v>1</v>
      </c>
      <c r="F263" s="3">
        <v>27750</v>
      </c>
      <c r="G263" s="3">
        <v>12000</v>
      </c>
      <c r="H263">
        <v>87</v>
      </c>
      <c r="I263">
        <v>11</v>
      </c>
      <c r="J263" t="s">
        <v>9</v>
      </c>
      <c r="K263" s="3">
        <f t="shared" si="8"/>
        <v>15750</v>
      </c>
      <c r="L263" t="str">
        <f t="shared" si="9"/>
        <v>High School</v>
      </c>
      <c r="O263" s="3"/>
    </row>
    <row r="264" spans="1:15" x14ac:dyDescent="0.3">
      <c r="A264">
        <v>317</v>
      </c>
      <c r="B264" t="s">
        <v>10</v>
      </c>
      <c r="C264" s="4">
        <v>25261</v>
      </c>
      <c r="D264">
        <v>12</v>
      </c>
      <c r="E264">
        <v>1</v>
      </c>
      <c r="F264" s="3">
        <v>27750</v>
      </c>
      <c r="G264" s="3">
        <v>11550</v>
      </c>
      <c r="H264">
        <v>77</v>
      </c>
      <c r="I264">
        <v>12</v>
      </c>
      <c r="J264" t="s">
        <v>9</v>
      </c>
      <c r="K264" s="3">
        <f t="shared" si="8"/>
        <v>16200</v>
      </c>
      <c r="L264" t="str">
        <f t="shared" si="9"/>
        <v>High School</v>
      </c>
      <c r="O264" s="3"/>
    </row>
    <row r="265" spans="1:15" x14ac:dyDescent="0.3">
      <c r="A265">
        <v>239</v>
      </c>
      <c r="B265" t="s">
        <v>11</v>
      </c>
      <c r="C265" s="4">
        <v>25460</v>
      </c>
      <c r="D265">
        <v>12</v>
      </c>
      <c r="E265">
        <v>1</v>
      </c>
      <c r="F265" s="3">
        <v>27750</v>
      </c>
      <c r="G265" s="3">
        <v>11225</v>
      </c>
      <c r="H265">
        <v>81</v>
      </c>
      <c r="I265">
        <v>5</v>
      </c>
      <c r="J265" t="s">
        <v>15</v>
      </c>
      <c r="K265" s="3">
        <f t="shared" si="8"/>
        <v>16525</v>
      </c>
      <c r="L265" t="str">
        <f t="shared" si="9"/>
        <v>High School</v>
      </c>
      <c r="O265" s="3"/>
    </row>
    <row r="266" spans="1:15" x14ac:dyDescent="0.3">
      <c r="A266">
        <v>149</v>
      </c>
      <c r="B266" t="s">
        <v>10</v>
      </c>
      <c r="C266" s="4">
        <v>22825</v>
      </c>
      <c r="D266">
        <v>12</v>
      </c>
      <c r="E266">
        <v>1</v>
      </c>
      <c r="F266" s="3">
        <v>27600</v>
      </c>
      <c r="G266" s="3">
        <v>15000</v>
      </c>
      <c r="H266">
        <v>87</v>
      </c>
      <c r="I266">
        <v>75</v>
      </c>
      <c r="J266" t="s">
        <v>15</v>
      </c>
      <c r="K266" s="3">
        <f t="shared" si="8"/>
        <v>12600</v>
      </c>
      <c r="L266" t="str">
        <f t="shared" si="9"/>
        <v>High School</v>
      </c>
      <c r="O266" s="3"/>
    </row>
    <row r="267" spans="1:15" x14ac:dyDescent="0.3">
      <c r="A267">
        <v>77</v>
      </c>
      <c r="B267" t="s">
        <v>11</v>
      </c>
      <c r="C267" s="4">
        <v>25090</v>
      </c>
      <c r="D267">
        <v>12</v>
      </c>
      <c r="E267">
        <v>1</v>
      </c>
      <c r="F267" s="3">
        <v>27600</v>
      </c>
      <c r="G267" s="3">
        <v>11400</v>
      </c>
      <c r="H267">
        <v>93</v>
      </c>
      <c r="I267">
        <v>6</v>
      </c>
      <c r="J267" t="s">
        <v>15</v>
      </c>
      <c r="K267" s="3">
        <f t="shared" si="8"/>
        <v>16200</v>
      </c>
      <c r="L267" t="str">
        <f t="shared" si="9"/>
        <v>High School</v>
      </c>
      <c r="O267" s="3"/>
    </row>
    <row r="268" spans="1:15" x14ac:dyDescent="0.3">
      <c r="A268">
        <v>181</v>
      </c>
      <c r="B268" t="s">
        <v>11</v>
      </c>
      <c r="C268" s="4">
        <v>14249</v>
      </c>
      <c r="D268">
        <v>12</v>
      </c>
      <c r="E268">
        <v>1</v>
      </c>
      <c r="F268" s="3">
        <v>27450</v>
      </c>
      <c r="G268" s="3">
        <v>10200</v>
      </c>
      <c r="H268">
        <v>85</v>
      </c>
      <c r="I268">
        <v>101</v>
      </c>
      <c r="J268" t="s">
        <v>9</v>
      </c>
      <c r="K268" s="3">
        <f t="shared" si="8"/>
        <v>17250</v>
      </c>
      <c r="L268" t="str">
        <f t="shared" si="9"/>
        <v>High School</v>
      </c>
      <c r="O268" s="3"/>
    </row>
    <row r="269" spans="1:15" x14ac:dyDescent="0.3">
      <c r="A269">
        <v>125</v>
      </c>
      <c r="B269" t="s">
        <v>10</v>
      </c>
      <c r="C269" s="4">
        <v>20673</v>
      </c>
      <c r="D269">
        <v>12</v>
      </c>
      <c r="E269">
        <v>1</v>
      </c>
      <c r="F269" s="3">
        <v>27450</v>
      </c>
      <c r="G269" s="3">
        <v>15000</v>
      </c>
      <c r="H269">
        <v>90</v>
      </c>
      <c r="I269">
        <v>173</v>
      </c>
      <c r="J269" t="s">
        <v>9</v>
      </c>
      <c r="K269" s="3">
        <f t="shared" si="8"/>
        <v>12450</v>
      </c>
      <c r="L269" t="str">
        <f t="shared" si="9"/>
        <v>High School</v>
      </c>
      <c r="O269" s="3"/>
    </row>
    <row r="270" spans="1:15" x14ac:dyDescent="0.3">
      <c r="A270">
        <v>104</v>
      </c>
      <c r="B270" t="s">
        <v>10</v>
      </c>
      <c r="C270" s="4">
        <v>22955</v>
      </c>
      <c r="D270">
        <v>15</v>
      </c>
      <c r="E270">
        <v>1</v>
      </c>
      <c r="F270" s="3">
        <v>27450</v>
      </c>
      <c r="G270" s="3">
        <v>15750</v>
      </c>
      <c r="H270">
        <v>91</v>
      </c>
      <c r="I270">
        <v>48</v>
      </c>
      <c r="J270" t="s">
        <v>15</v>
      </c>
      <c r="K270" s="3">
        <f t="shared" si="8"/>
        <v>11700</v>
      </c>
      <c r="L270" t="str">
        <f t="shared" si="9"/>
        <v>University</v>
      </c>
      <c r="O270" s="3"/>
    </row>
    <row r="271" spans="1:15" x14ac:dyDescent="0.3">
      <c r="A271">
        <v>375</v>
      </c>
      <c r="B271" t="s">
        <v>10</v>
      </c>
      <c r="C271" s="4">
        <v>24388</v>
      </c>
      <c r="D271">
        <v>12</v>
      </c>
      <c r="E271">
        <v>1</v>
      </c>
      <c r="F271" s="3">
        <v>27450</v>
      </c>
      <c r="G271" s="3">
        <v>14700</v>
      </c>
      <c r="H271">
        <v>70</v>
      </c>
      <c r="I271">
        <v>41</v>
      </c>
      <c r="J271" t="s">
        <v>15</v>
      </c>
      <c r="K271" s="3">
        <f t="shared" si="8"/>
        <v>12750</v>
      </c>
      <c r="L271" t="str">
        <f t="shared" si="9"/>
        <v>High School</v>
      </c>
      <c r="O271" s="3"/>
    </row>
    <row r="272" spans="1:15" x14ac:dyDescent="0.3">
      <c r="A272">
        <v>236</v>
      </c>
      <c r="B272" t="s">
        <v>11</v>
      </c>
      <c r="C272" s="4">
        <v>25325</v>
      </c>
      <c r="D272">
        <v>8</v>
      </c>
      <c r="E272">
        <v>1</v>
      </c>
      <c r="F272" s="3">
        <v>27450</v>
      </c>
      <c r="G272" s="3">
        <v>12000</v>
      </c>
      <c r="H272">
        <v>81</v>
      </c>
      <c r="I272">
        <v>9</v>
      </c>
      <c r="J272" t="s">
        <v>15</v>
      </c>
      <c r="K272" s="3">
        <f t="shared" si="8"/>
        <v>15450</v>
      </c>
      <c r="L272" t="str">
        <f t="shared" si="9"/>
        <v>Middle School</v>
      </c>
      <c r="O272" s="3"/>
    </row>
    <row r="273" spans="1:15" x14ac:dyDescent="0.3">
      <c r="A273">
        <v>132</v>
      </c>
      <c r="B273" t="s">
        <v>10</v>
      </c>
      <c r="C273" s="4">
        <v>19496</v>
      </c>
      <c r="D273">
        <v>12</v>
      </c>
      <c r="E273">
        <v>1</v>
      </c>
      <c r="F273" s="3">
        <v>27300</v>
      </c>
      <c r="G273" s="3">
        <v>17250</v>
      </c>
      <c r="H273">
        <v>89</v>
      </c>
      <c r="I273">
        <v>175</v>
      </c>
      <c r="J273" t="s">
        <v>15</v>
      </c>
      <c r="K273" s="3">
        <f t="shared" si="8"/>
        <v>10050</v>
      </c>
      <c r="L273" t="str">
        <f t="shared" si="9"/>
        <v>High School</v>
      </c>
      <c r="O273" s="3"/>
    </row>
    <row r="274" spans="1:15" x14ac:dyDescent="0.3">
      <c r="A274">
        <v>207</v>
      </c>
      <c r="B274" t="s">
        <v>10</v>
      </c>
      <c r="C274" s="4">
        <v>21596</v>
      </c>
      <c r="D274">
        <v>15</v>
      </c>
      <c r="E274">
        <v>1</v>
      </c>
      <c r="F274" s="3">
        <v>27300</v>
      </c>
      <c r="G274" s="3">
        <v>17250</v>
      </c>
      <c r="H274">
        <v>83</v>
      </c>
      <c r="I274">
        <v>91</v>
      </c>
      <c r="J274" t="s">
        <v>15</v>
      </c>
      <c r="K274" s="3">
        <f t="shared" si="8"/>
        <v>10050</v>
      </c>
      <c r="L274" t="str">
        <f t="shared" si="9"/>
        <v>University</v>
      </c>
      <c r="O274" s="3"/>
    </row>
    <row r="275" spans="1:15" x14ac:dyDescent="0.3">
      <c r="A275">
        <v>330</v>
      </c>
      <c r="B275" t="s">
        <v>10</v>
      </c>
      <c r="C275" s="4">
        <v>21679</v>
      </c>
      <c r="D275">
        <v>15</v>
      </c>
      <c r="E275">
        <v>1</v>
      </c>
      <c r="F275" s="3">
        <v>27300</v>
      </c>
      <c r="G275" s="3">
        <v>17250</v>
      </c>
      <c r="H275">
        <v>75</v>
      </c>
      <c r="I275">
        <v>132</v>
      </c>
      <c r="J275" t="s">
        <v>15</v>
      </c>
      <c r="K275" s="3">
        <f t="shared" si="8"/>
        <v>10050</v>
      </c>
      <c r="L275" t="str">
        <f t="shared" si="9"/>
        <v>University</v>
      </c>
      <c r="O275" s="3"/>
    </row>
    <row r="276" spans="1:15" x14ac:dyDescent="0.3">
      <c r="A276">
        <v>15</v>
      </c>
      <c r="B276" t="s">
        <v>10</v>
      </c>
      <c r="C276" s="4">
        <v>22887</v>
      </c>
      <c r="D276">
        <v>12</v>
      </c>
      <c r="E276">
        <v>1</v>
      </c>
      <c r="F276" s="3">
        <v>27300</v>
      </c>
      <c r="G276" s="3">
        <v>13500</v>
      </c>
      <c r="H276">
        <v>97</v>
      </c>
      <c r="I276">
        <v>66</v>
      </c>
      <c r="J276" t="s">
        <v>15</v>
      </c>
      <c r="K276" s="3">
        <f t="shared" si="8"/>
        <v>13800</v>
      </c>
      <c r="L276" t="str">
        <f t="shared" si="9"/>
        <v>High School</v>
      </c>
      <c r="O276" s="3"/>
    </row>
    <row r="277" spans="1:15" x14ac:dyDescent="0.3">
      <c r="A277">
        <v>238</v>
      </c>
      <c r="B277" t="s">
        <v>11</v>
      </c>
      <c r="C277" s="4">
        <v>25369</v>
      </c>
      <c r="D277">
        <v>12</v>
      </c>
      <c r="E277">
        <v>1</v>
      </c>
      <c r="F277" s="3">
        <v>27300</v>
      </c>
      <c r="G277" s="3">
        <v>11250</v>
      </c>
      <c r="H277">
        <v>81</v>
      </c>
      <c r="I277">
        <v>5</v>
      </c>
      <c r="J277" t="s">
        <v>15</v>
      </c>
      <c r="K277" s="3">
        <f t="shared" si="8"/>
        <v>16050</v>
      </c>
      <c r="L277" t="str">
        <f t="shared" si="9"/>
        <v>High School</v>
      </c>
      <c r="O277" s="3"/>
    </row>
    <row r="278" spans="1:15" x14ac:dyDescent="0.3">
      <c r="A278">
        <v>194</v>
      </c>
      <c r="B278" t="s">
        <v>11</v>
      </c>
      <c r="C278" s="4">
        <v>13980</v>
      </c>
      <c r="D278">
        <v>15</v>
      </c>
      <c r="E278">
        <v>1</v>
      </c>
      <c r="F278" s="3">
        <v>27150</v>
      </c>
      <c r="G278" s="3">
        <v>15750</v>
      </c>
      <c r="H278">
        <v>84</v>
      </c>
      <c r="I278">
        <v>231</v>
      </c>
      <c r="J278" t="s">
        <v>9</v>
      </c>
      <c r="K278" s="3">
        <f t="shared" si="8"/>
        <v>11400</v>
      </c>
      <c r="L278" t="str">
        <f t="shared" si="9"/>
        <v>University</v>
      </c>
      <c r="O278" s="3"/>
    </row>
    <row r="279" spans="1:15" x14ac:dyDescent="0.3">
      <c r="A279">
        <v>422</v>
      </c>
      <c r="B279" t="s">
        <v>10</v>
      </c>
      <c r="C279" s="4">
        <v>23212</v>
      </c>
      <c r="D279">
        <v>15</v>
      </c>
      <c r="E279">
        <v>1</v>
      </c>
      <c r="F279" s="3">
        <v>27150</v>
      </c>
      <c r="G279" s="3">
        <v>16500</v>
      </c>
      <c r="H279">
        <v>67</v>
      </c>
      <c r="I279">
        <v>78</v>
      </c>
      <c r="J279" t="s">
        <v>15</v>
      </c>
      <c r="K279" s="3">
        <f t="shared" si="8"/>
        <v>10650</v>
      </c>
      <c r="L279" t="str">
        <f t="shared" si="9"/>
        <v>University</v>
      </c>
      <c r="O279" s="3"/>
    </row>
    <row r="280" spans="1:15" x14ac:dyDescent="0.3">
      <c r="A280">
        <v>381</v>
      </c>
      <c r="B280" t="s">
        <v>10</v>
      </c>
      <c r="C280" s="4">
        <v>16998</v>
      </c>
      <c r="D280">
        <v>17</v>
      </c>
      <c r="E280">
        <v>1</v>
      </c>
      <c r="F280" s="3">
        <v>27000</v>
      </c>
      <c r="G280" s="3">
        <v>18000</v>
      </c>
      <c r="H280">
        <v>70</v>
      </c>
      <c r="I280">
        <v>192</v>
      </c>
      <c r="J280" t="s">
        <v>9</v>
      </c>
      <c r="K280" s="3">
        <f t="shared" si="8"/>
        <v>9000</v>
      </c>
      <c r="L280" t="str">
        <f t="shared" si="9"/>
        <v>University</v>
      </c>
      <c r="O280" s="3"/>
    </row>
    <row r="281" spans="1:15" x14ac:dyDescent="0.3">
      <c r="A281">
        <v>133</v>
      </c>
      <c r="B281" t="s">
        <v>10</v>
      </c>
      <c r="C281" s="4">
        <v>21805</v>
      </c>
      <c r="D281">
        <v>15</v>
      </c>
      <c r="E281">
        <v>1</v>
      </c>
      <c r="F281" s="3">
        <v>27000</v>
      </c>
      <c r="G281" s="3">
        <v>15750</v>
      </c>
      <c r="H281">
        <v>89</v>
      </c>
      <c r="I281">
        <v>87</v>
      </c>
      <c r="J281" t="s">
        <v>15</v>
      </c>
      <c r="K281" s="3">
        <f t="shared" si="8"/>
        <v>11250</v>
      </c>
      <c r="L281" t="str">
        <f t="shared" si="9"/>
        <v>University</v>
      </c>
      <c r="O281" s="3"/>
    </row>
    <row r="282" spans="1:15" x14ac:dyDescent="0.3">
      <c r="A282">
        <v>55</v>
      </c>
      <c r="B282" t="s">
        <v>10</v>
      </c>
      <c r="C282" s="4">
        <v>22092</v>
      </c>
      <c r="D282">
        <v>12</v>
      </c>
      <c r="E282">
        <v>1</v>
      </c>
      <c r="F282" s="3">
        <v>27000</v>
      </c>
      <c r="G282" s="3">
        <v>15000</v>
      </c>
      <c r="H282">
        <v>94</v>
      </c>
      <c r="I282">
        <v>120</v>
      </c>
      <c r="J282" t="s">
        <v>15</v>
      </c>
      <c r="K282" s="3">
        <f t="shared" si="8"/>
        <v>12000</v>
      </c>
      <c r="L282" t="str">
        <f t="shared" si="9"/>
        <v>High School</v>
      </c>
      <c r="O282" s="3"/>
    </row>
    <row r="283" spans="1:15" x14ac:dyDescent="0.3">
      <c r="A283">
        <v>56</v>
      </c>
      <c r="B283" t="s">
        <v>10</v>
      </c>
      <c r="C283" s="4">
        <v>22752</v>
      </c>
      <c r="D283">
        <v>15</v>
      </c>
      <c r="E283">
        <v>1</v>
      </c>
      <c r="F283" s="3">
        <v>26850</v>
      </c>
      <c r="G283" s="3">
        <v>13500</v>
      </c>
      <c r="H283">
        <v>94</v>
      </c>
      <c r="I283">
        <v>5</v>
      </c>
      <c r="J283" t="s">
        <v>15</v>
      </c>
      <c r="K283" s="3">
        <f t="shared" si="8"/>
        <v>13350</v>
      </c>
      <c r="L283" t="str">
        <f t="shared" si="9"/>
        <v>University</v>
      </c>
      <c r="O283" s="3"/>
    </row>
    <row r="284" spans="1:15" x14ac:dyDescent="0.3">
      <c r="A284">
        <v>296</v>
      </c>
      <c r="B284" t="s">
        <v>10</v>
      </c>
      <c r="C284" s="4">
        <v>23419</v>
      </c>
      <c r="D284">
        <v>12</v>
      </c>
      <c r="E284">
        <v>1</v>
      </c>
      <c r="F284" s="3">
        <v>26850</v>
      </c>
      <c r="G284" s="3">
        <v>15000</v>
      </c>
      <c r="H284">
        <v>78</v>
      </c>
      <c r="I284">
        <v>48</v>
      </c>
      <c r="J284" t="s">
        <v>15</v>
      </c>
      <c r="K284" s="3">
        <f t="shared" si="8"/>
        <v>11850</v>
      </c>
      <c r="L284" t="str">
        <f t="shared" si="9"/>
        <v>High School</v>
      </c>
      <c r="O284" s="3"/>
    </row>
    <row r="285" spans="1:15" x14ac:dyDescent="0.3">
      <c r="A285">
        <v>171</v>
      </c>
      <c r="B285" t="s">
        <v>10</v>
      </c>
      <c r="C285" s="4">
        <v>10979</v>
      </c>
      <c r="D285">
        <v>12</v>
      </c>
      <c r="E285">
        <v>1</v>
      </c>
      <c r="F285" s="3">
        <v>26700</v>
      </c>
      <c r="G285" s="3">
        <v>13500</v>
      </c>
      <c r="H285">
        <v>86</v>
      </c>
      <c r="I285">
        <v>367</v>
      </c>
      <c r="J285" t="s">
        <v>9</v>
      </c>
      <c r="K285" s="3">
        <f t="shared" si="8"/>
        <v>13200</v>
      </c>
      <c r="L285" t="str">
        <f t="shared" si="9"/>
        <v>High School</v>
      </c>
      <c r="O285" s="3"/>
    </row>
    <row r="286" spans="1:15" x14ac:dyDescent="0.3">
      <c r="A286">
        <v>156</v>
      </c>
      <c r="B286" t="s">
        <v>10</v>
      </c>
      <c r="C286" s="4">
        <v>23023</v>
      </c>
      <c r="D286">
        <v>15</v>
      </c>
      <c r="E286">
        <v>1</v>
      </c>
      <c r="F286" s="3">
        <v>26700</v>
      </c>
      <c r="G286" s="3">
        <v>15000</v>
      </c>
      <c r="H286">
        <v>87</v>
      </c>
      <c r="I286">
        <v>56</v>
      </c>
      <c r="J286" t="s">
        <v>9</v>
      </c>
      <c r="K286" s="3">
        <f t="shared" si="8"/>
        <v>11700</v>
      </c>
      <c r="L286" t="str">
        <f t="shared" si="9"/>
        <v>University</v>
      </c>
      <c r="O286" s="3"/>
    </row>
    <row r="287" spans="1:15" x14ac:dyDescent="0.3">
      <c r="A287">
        <v>145</v>
      </c>
      <c r="B287" t="s">
        <v>10</v>
      </c>
      <c r="C287" s="4">
        <v>23391</v>
      </c>
      <c r="D287">
        <v>12</v>
      </c>
      <c r="E287">
        <v>1</v>
      </c>
      <c r="F287" s="3">
        <v>26700</v>
      </c>
      <c r="G287" s="3">
        <v>13500</v>
      </c>
      <c r="H287">
        <v>88</v>
      </c>
      <c r="I287">
        <v>38</v>
      </c>
      <c r="J287" t="s">
        <v>9</v>
      </c>
      <c r="K287" s="3">
        <f t="shared" si="8"/>
        <v>13200</v>
      </c>
      <c r="L287" t="str">
        <f t="shared" si="9"/>
        <v>High School</v>
      </c>
      <c r="O287" s="3"/>
    </row>
    <row r="288" spans="1:15" x14ac:dyDescent="0.3">
      <c r="A288">
        <v>327</v>
      </c>
      <c r="B288" t="s">
        <v>10</v>
      </c>
      <c r="C288" s="4">
        <v>23803</v>
      </c>
      <c r="D288">
        <v>12</v>
      </c>
      <c r="E288">
        <v>1</v>
      </c>
      <c r="F288" s="3">
        <v>26700</v>
      </c>
      <c r="G288" s="3">
        <v>15750</v>
      </c>
      <c r="H288">
        <v>76</v>
      </c>
      <c r="I288">
        <v>18</v>
      </c>
      <c r="J288" t="s">
        <v>9</v>
      </c>
      <c r="K288" s="3">
        <f t="shared" si="8"/>
        <v>10950</v>
      </c>
      <c r="L288" t="str">
        <f t="shared" si="9"/>
        <v>High School</v>
      </c>
      <c r="O288" s="3"/>
    </row>
    <row r="289" spans="1:15" x14ac:dyDescent="0.3">
      <c r="A289">
        <v>153</v>
      </c>
      <c r="B289" t="s">
        <v>11</v>
      </c>
      <c r="C289" s="4">
        <v>24605</v>
      </c>
      <c r="D289">
        <v>12</v>
      </c>
      <c r="E289">
        <v>1</v>
      </c>
      <c r="F289" s="3">
        <v>26700</v>
      </c>
      <c r="G289" s="3">
        <v>12900</v>
      </c>
      <c r="H289">
        <v>87</v>
      </c>
      <c r="I289">
        <v>18</v>
      </c>
      <c r="J289" t="s">
        <v>15</v>
      </c>
      <c r="K289" s="3">
        <f t="shared" si="8"/>
        <v>13800</v>
      </c>
      <c r="L289" t="str">
        <f t="shared" si="9"/>
        <v>High School</v>
      </c>
      <c r="O289" s="3"/>
    </row>
    <row r="290" spans="1:15" x14ac:dyDescent="0.3">
      <c r="A290">
        <v>294</v>
      </c>
      <c r="B290" t="s">
        <v>10</v>
      </c>
      <c r="C290" s="4">
        <v>25121</v>
      </c>
      <c r="D290">
        <v>12</v>
      </c>
      <c r="E290">
        <v>1</v>
      </c>
      <c r="F290" s="3">
        <v>26700</v>
      </c>
      <c r="G290" s="3">
        <v>12750</v>
      </c>
      <c r="H290">
        <v>78</v>
      </c>
      <c r="I290">
        <v>25</v>
      </c>
      <c r="J290" t="s">
        <v>15</v>
      </c>
      <c r="K290" s="3">
        <f t="shared" si="8"/>
        <v>13950</v>
      </c>
      <c r="L290" t="str">
        <f t="shared" si="9"/>
        <v>High School</v>
      </c>
      <c r="O290" s="3"/>
    </row>
    <row r="291" spans="1:15" x14ac:dyDescent="0.3">
      <c r="A291">
        <v>245</v>
      </c>
      <c r="B291" t="s">
        <v>11</v>
      </c>
      <c r="C291" s="4">
        <v>25278</v>
      </c>
      <c r="D291">
        <v>12</v>
      </c>
      <c r="E291">
        <v>1</v>
      </c>
      <c r="F291" s="3">
        <v>26700</v>
      </c>
      <c r="G291" s="3">
        <v>11550</v>
      </c>
      <c r="H291">
        <v>81</v>
      </c>
      <c r="I291">
        <v>18</v>
      </c>
      <c r="J291" t="s">
        <v>15</v>
      </c>
      <c r="K291" s="3">
        <f t="shared" si="8"/>
        <v>15150</v>
      </c>
      <c r="L291" t="str">
        <f t="shared" si="9"/>
        <v>High School</v>
      </c>
      <c r="O291" s="3"/>
    </row>
    <row r="292" spans="1:15" x14ac:dyDescent="0.3">
      <c r="A292">
        <v>148</v>
      </c>
      <c r="B292" t="s">
        <v>11</v>
      </c>
      <c r="C292" s="4">
        <v>21828</v>
      </c>
      <c r="D292">
        <v>15</v>
      </c>
      <c r="E292">
        <v>1</v>
      </c>
      <c r="F292" s="3">
        <v>26550</v>
      </c>
      <c r="G292" s="3">
        <v>14250</v>
      </c>
      <c r="H292">
        <v>88</v>
      </c>
      <c r="I292">
        <v>61</v>
      </c>
      <c r="J292" t="s">
        <v>9</v>
      </c>
      <c r="K292" s="3">
        <f t="shared" si="8"/>
        <v>12300</v>
      </c>
      <c r="L292" t="str">
        <f t="shared" si="9"/>
        <v>University</v>
      </c>
      <c r="O292" s="3"/>
    </row>
    <row r="293" spans="1:15" x14ac:dyDescent="0.3">
      <c r="A293">
        <v>300</v>
      </c>
      <c r="B293" t="s">
        <v>10</v>
      </c>
      <c r="C293" s="4">
        <v>22062</v>
      </c>
      <c r="D293">
        <v>16</v>
      </c>
      <c r="E293">
        <v>1</v>
      </c>
      <c r="F293" s="3">
        <v>26550</v>
      </c>
      <c r="G293" s="3">
        <v>15000</v>
      </c>
      <c r="H293">
        <v>78</v>
      </c>
      <c r="I293">
        <v>105</v>
      </c>
      <c r="J293" t="s">
        <v>9</v>
      </c>
      <c r="K293" s="3">
        <f t="shared" si="8"/>
        <v>11550</v>
      </c>
      <c r="L293" t="str">
        <f t="shared" si="9"/>
        <v>University</v>
      </c>
      <c r="O293" s="3"/>
    </row>
    <row r="294" spans="1:15" x14ac:dyDescent="0.3">
      <c r="A294">
        <v>233</v>
      </c>
      <c r="B294" t="s">
        <v>10</v>
      </c>
      <c r="C294" s="4">
        <v>23213</v>
      </c>
      <c r="D294">
        <v>15</v>
      </c>
      <c r="E294">
        <v>1</v>
      </c>
      <c r="F294" s="3">
        <v>26550</v>
      </c>
      <c r="G294" s="3">
        <v>15000</v>
      </c>
      <c r="H294">
        <v>81</v>
      </c>
      <c r="I294">
        <v>52</v>
      </c>
      <c r="J294" t="s">
        <v>15</v>
      </c>
      <c r="K294" s="3">
        <f t="shared" si="8"/>
        <v>11550</v>
      </c>
      <c r="L294" t="str">
        <f t="shared" si="9"/>
        <v>University</v>
      </c>
      <c r="O294" s="3"/>
    </row>
    <row r="295" spans="1:15" x14ac:dyDescent="0.3">
      <c r="A295">
        <v>170</v>
      </c>
      <c r="B295" t="s">
        <v>10</v>
      </c>
      <c r="C295" s="4">
        <v>23541</v>
      </c>
      <c r="D295">
        <v>12</v>
      </c>
      <c r="E295">
        <v>1</v>
      </c>
      <c r="F295" s="3">
        <v>26550</v>
      </c>
      <c r="G295" s="3">
        <v>15000</v>
      </c>
      <c r="H295">
        <v>86</v>
      </c>
      <c r="I295">
        <v>38</v>
      </c>
      <c r="J295" t="s">
        <v>9</v>
      </c>
      <c r="K295" s="3">
        <f t="shared" si="8"/>
        <v>11550</v>
      </c>
      <c r="L295" t="str">
        <f t="shared" si="9"/>
        <v>High School</v>
      </c>
      <c r="O295" s="3"/>
    </row>
    <row r="296" spans="1:15" x14ac:dyDescent="0.3">
      <c r="A296">
        <v>157</v>
      </c>
      <c r="B296" t="s">
        <v>11</v>
      </c>
      <c r="C296" s="4">
        <v>24655</v>
      </c>
      <c r="D296">
        <v>12</v>
      </c>
      <c r="E296">
        <v>1</v>
      </c>
      <c r="F296" s="3">
        <v>26550</v>
      </c>
      <c r="G296" s="3">
        <v>13050</v>
      </c>
      <c r="H296">
        <v>87</v>
      </c>
      <c r="I296">
        <v>11</v>
      </c>
      <c r="J296" t="s">
        <v>9</v>
      </c>
      <c r="K296" s="3">
        <f t="shared" si="8"/>
        <v>13500</v>
      </c>
      <c r="L296" t="str">
        <f t="shared" si="9"/>
        <v>High School</v>
      </c>
      <c r="O296" s="3"/>
    </row>
    <row r="297" spans="1:15" x14ac:dyDescent="0.3">
      <c r="A297">
        <v>195</v>
      </c>
      <c r="B297" t="s">
        <v>11</v>
      </c>
      <c r="C297" s="4">
        <v>20399</v>
      </c>
      <c r="D297">
        <v>12</v>
      </c>
      <c r="E297">
        <v>1</v>
      </c>
      <c r="F297" s="3">
        <v>26400</v>
      </c>
      <c r="G297" s="3">
        <v>12750</v>
      </c>
      <c r="H297">
        <v>84</v>
      </c>
      <c r="I297">
        <v>36</v>
      </c>
      <c r="J297" t="s">
        <v>9</v>
      </c>
      <c r="K297" s="3">
        <f t="shared" si="8"/>
        <v>13650</v>
      </c>
      <c r="L297" t="str">
        <f t="shared" si="9"/>
        <v>High School</v>
      </c>
      <c r="O297" s="3"/>
    </row>
    <row r="298" spans="1:15" x14ac:dyDescent="0.3">
      <c r="A298">
        <v>58</v>
      </c>
      <c r="B298" t="s">
        <v>11</v>
      </c>
      <c r="C298" s="4">
        <v>23695</v>
      </c>
      <c r="D298">
        <v>15</v>
      </c>
      <c r="E298">
        <v>1</v>
      </c>
      <c r="F298" s="3">
        <v>26400</v>
      </c>
      <c r="G298" s="3">
        <v>13500</v>
      </c>
      <c r="H298">
        <v>94</v>
      </c>
      <c r="I298">
        <v>3</v>
      </c>
      <c r="J298" t="s">
        <v>15</v>
      </c>
      <c r="K298" s="3">
        <f t="shared" si="8"/>
        <v>12900</v>
      </c>
      <c r="L298" t="str">
        <f t="shared" si="9"/>
        <v>University</v>
      </c>
      <c r="O298" s="3"/>
    </row>
    <row r="299" spans="1:15" x14ac:dyDescent="0.3">
      <c r="A299">
        <v>471</v>
      </c>
      <c r="B299" t="s">
        <v>10</v>
      </c>
      <c r="C299" s="4">
        <v>24322</v>
      </c>
      <c r="D299">
        <v>15</v>
      </c>
      <c r="E299">
        <v>1</v>
      </c>
      <c r="F299" s="3">
        <v>26400</v>
      </c>
      <c r="G299" s="3">
        <v>15750</v>
      </c>
      <c r="H299">
        <v>64</v>
      </c>
      <c r="I299">
        <v>32</v>
      </c>
      <c r="J299" t="s">
        <v>9</v>
      </c>
      <c r="K299" s="3">
        <f t="shared" si="8"/>
        <v>10650</v>
      </c>
      <c r="L299" t="str">
        <f t="shared" si="9"/>
        <v>University</v>
      </c>
      <c r="O299" s="3"/>
    </row>
    <row r="300" spans="1:15" x14ac:dyDescent="0.3">
      <c r="A300">
        <v>73</v>
      </c>
      <c r="B300" t="s">
        <v>11</v>
      </c>
      <c r="C300" s="4">
        <v>24877</v>
      </c>
      <c r="D300">
        <v>12</v>
      </c>
      <c r="E300">
        <v>1</v>
      </c>
      <c r="F300" s="3">
        <v>26400</v>
      </c>
      <c r="G300" s="3">
        <v>10500</v>
      </c>
      <c r="H300">
        <v>93</v>
      </c>
      <c r="I300">
        <v>0</v>
      </c>
      <c r="J300" t="s">
        <v>15</v>
      </c>
      <c r="K300" s="3">
        <f t="shared" si="8"/>
        <v>15900</v>
      </c>
      <c r="L300" t="str">
        <f t="shared" si="9"/>
        <v>High School</v>
      </c>
      <c r="O300" s="3"/>
    </row>
    <row r="301" spans="1:15" x14ac:dyDescent="0.3">
      <c r="A301">
        <v>437</v>
      </c>
      <c r="B301" t="s">
        <v>10</v>
      </c>
      <c r="C301" s="4">
        <v>12301</v>
      </c>
      <c r="D301">
        <v>8</v>
      </c>
      <c r="E301">
        <v>1</v>
      </c>
      <c r="F301" s="3">
        <v>26250</v>
      </c>
      <c r="G301" s="3">
        <v>16050</v>
      </c>
      <c r="H301">
        <v>66</v>
      </c>
      <c r="I301">
        <v>264</v>
      </c>
      <c r="J301" t="s">
        <v>15</v>
      </c>
      <c r="K301" s="3">
        <f t="shared" si="8"/>
        <v>10200</v>
      </c>
      <c r="L301" t="str">
        <f t="shared" si="9"/>
        <v>Middle School</v>
      </c>
      <c r="O301" s="3"/>
    </row>
    <row r="302" spans="1:15" x14ac:dyDescent="0.3">
      <c r="A302">
        <v>175</v>
      </c>
      <c r="B302" t="s">
        <v>10</v>
      </c>
      <c r="C302" s="4">
        <v>13888</v>
      </c>
      <c r="D302">
        <v>8</v>
      </c>
      <c r="E302">
        <v>1</v>
      </c>
      <c r="F302" s="3">
        <v>26250</v>
      </c>
      <c r="G302" s="3">
        <v>15600</v>
      </c>
      <c r="H302">
        <v>85</v>
      </c>
      <c r="I302">
        <v>171</v>
      </c>
      <c r="J302" t="s">
        <v>15</v>
      </c>
      <c r="K302" s="3">
        <f t="shared" si="8"/>
        <v>10650</v>
      </c>
      <c r="L302" t="str">
        <f t="shared" si="9"/>
        <v>Middle School</v>
      </c>
      <c r="O302" s="3"/>
    </row>
    <row r="303" spans="1:15" x14ac:dyDescent="0.3">
      <c r="A303">
        <v>20</v>
      </c>
      <c r="B303" t="s">
        <v>11</v>
      </c>
      <c r="C303" s="4">
        <v>14633</v>
      </c>
      <c r="D303">
        <v>12</v>
      </c>
      <c r="E303">
        <v>1</v>
      </c>
      <c r="F303" s="3">
        <v>26250</v>
      </c>
      <c r="G303" s="3">
        <v>11550</v>
      </c>
      <c r="H303">
        <v>97</v>
      </c>
      <c r="I303">
        <v>48</v>
      </c>
      <c r="J303" t="s">
        <v>15</v>
      </c>
      <c r="K303" s="3">
        <f t="shared" si="8"/>
        <v>14700</v>
      </c>
      <c r="L303" t="str">
        <f t="shared" si="9"/>
        <v>High School</v>
      </c>
      <c r="O303" s="3"/>
    </row>
    <row r="304" spans="1:15" x14ac:dyDescent="0.3">
      <c r="A304">
        <v>427</v>
      </c>
      <c r="B304" t="s">
        <v>10</v>
      </c>
      <c r="C304" s="4">
        <v>15452</v>
      </c>
      <c r="D304">
        <v>8</v>
      </c>
      <c r="E304">
        <v>1</v>
      </c>
      <c r="F304" s="3">
        <v>26250</v>
      </c>
      <c r="G304" s="3">
        <v>16050</v>
      </c>
      <c r="H304">
        <v>67</v>
      </c>
      <c r="I304">
        <v>97</v>
      </c>
      <c r="J304" t="s">
        <v>9</v>
      </c>
      <c r="K304" s="3">
        <f t="shared" si="8"/>
        <v>10200</v>
      </c>
      <c r="L304" t="str">
        <f t="shared" si="9"/>
        <v>Middle School</v>
      </c>
      <c r="O304" s="3"/>
    </row>
    <row r="305" spans="1:15" x14ac:dyDescent="0.3">
      <c r="A305">
        <v>470</v>
      </c>
      <c r="B305" t="s">
        <v>10</v>
      </c>
      <c r="C305" s="4">
        <v>23398</v>
      </c>
      <c r="D305">
        <v>12</v>
      </c>
      <c r="E305">
        <v>1</v>
      </c>
      <c r="F305" s="3">
        <v>26250</v>
      </c>
      <c r="G305" s="3">
        <v>15750</v>
      </c>
      <c r="H305">
        <v>64</v>
      </c>
      <c r="I305">
        <v>69</v>
      </c>
      <c r="J305" t="s">
        <v>9</v>
      </c>
      <c r="K305" s="3">
        <f t="shared" si="8"/>
        <v>10500</v>
      </c>
      <c r="L305" t="str">
        <f t="shared" si="9"/>
        <v>High School</v>
      </c>
      <c r="O305" s="3"/>
    </row>
    <row r="306" spans="1:15" x14ac:dyDescent="0.3">
      <c r="A306">
        <v>309</v>
      </c>
      <c r="B306" t="s">
        <v>10</v>
      </c>
      <c r="C306" s="4">
        <v>23577</v>
      </c>
      <c r="D306">
        <v>15</v>
      </c>
      <c r="E306">
        <v>1</v>
      </c>
      <c r="F306" s="3">
        <v>26250</v>
      </c>
      <c r="G306" s="3">
        <v>15750</v>
      </c>
      <c r="H306">
        <v>77</v>
      </c>
      <c r="I306">
        <v>38</v>
      </c>
      <c r="J306" t="s">
        <v>15</v>
      </c>
      <c r="K306" s="3">
        <f t="shared" si="8"/>
        <v>10500</v>
      </c>
      <c r="L306" t="str">
        <f t="shared" si="9"/>
        <v>University</v>
      </c>
      <c r="O306" s="3"/>
    </row>
    <row r="307" spans="1:15" x14ac:dyDescent="0.3">
      <c r="A307">
        <v>135</v>
      </c>
      <c r="B307" t="s">
        <v>11</v>
      </c>
      <c r="C307" s="4">
        <v>24980</v>
      </c>
      <c r="D307">
        <v>12</v>
      </c>
      <c r="E307">
        <v>1</v>
      </c>
      <c r="F307" s="3">
        <v>26250</v>
      </c>
      <c r="G307" s="3">
        <v>10950</v>
      </c>
      <c r="H307">
        <v>89</v>
      </c>
      <c r="I307">
        <v>0</v>
      </c>
      <c r="J307" t="s">
        <v>15</v>
      </c>
      <c r="K307" s="3">
        <f t="shared" si="8"/>
        <v>15300</v>
      </c>
      <c r="L307" t="str">
        <f t="shared" si="9"/>
        <v>High School</v>
      </c>
      <c r="O307" s="3"/>
    </row>
    <row r="308" spans="1:15" x14ac:dyDescent="0.3">
      <c r="A308">
        <v>368</v>
      </c>
      <c r="B308" t="s">
        <v>11</v>
      </c>
      <c r="C308" s="4">
        <v>15907</v>
      </c>
      <c r="D308">
        <v>12</v>
      </c>
      <c r="E308">
        <v>1</v>
      </c>
      <c r="F308" s="3">
        <v>26100</v>
      </c>
      <c r="G308" s="3">
        <v>13500</v>
      </c>
      <c r="H308">
        <v>72</v>
      </c>
      <c r="I308">
        <v>169</v>
      </c>
      <c r="J308" t="s">
        <v>9</v>
      </c>
      <c r="K308" s="3">
        <f t="shared" si="8"/>
        <v>12600</v>
      </c>
      <c r="L308" t="str">
        <f t="shared" si="9"/>
        <v>High School</v>
      </c>
      <c r="O308" s="3"/>
    </row>
    <row r="309" spans="1:15" x14ac:dyDescent="0.3">
      <c r="A309">
        <v>337</v>
      </c>
      <c r="B309" t="s">
        <v>11</v>
      </c>
      <c r="C309" s="4">
        <v>25595</v>
      </c>
      <c r="D309">
        <v>12</v>
      </c>
      <c r="E309">
        <v>1</v>
      </c>
      <c r="F309" s="3">
        <v>26100</v>
      </c>
      <c r="G309" s="3">
        <v>11550</v>
      </c>
      <c r="H309">
        <v>74</v>
      </c>
      <c r="I309">
        <v>2</v>
      </c>
      <c r="J309" t="s">
        <v>15</v>
      </c>
      <c r="K309" s="3">
        <f t="shared" si="8"/>
        <v>14550</v>
      </c>
      <c r="L309" t="str">
        <f t="shared" si="9"/>
        <v>High School</v>
      </c>
      <c r="O309" s="3"/>
    </row>
    <row r="310" spans="1:15" x14ac:dyDescent="0.3">
      <c r="A310">
        <v>355</v>
      </c>
      <c r="B310" t="s">
        <v>10</v>
      </c>
      <c r="C310" s="4">
        <v>22420</v>
      </c>
      <c r="D310">
        <v>15</v>
      </c>
      <c r="E310">
        <v>1</v>
      </c>
      <c r="F310" s="3">
        <v>25950</v>
      </c>
      <c r="G310" s="3">
        <v>17250</v>
      </c>
      <c r="H310">
        <v>72</v>
      </c>
      <c r="I310">
        <v>83</v>
      </c>
      <c r="J310" t="s">
        <v>15</v>
      </c>
      <c r="K310" s="3">
        <f t="shared" si="8"/>
        <v>8700</v>
      </c>
      <c r="L310" t="str">
        <f t="shared" si="9"/>
        <v>University</v>
      </c>
      <c r="O310" s="3"/>
    </row>
    <row r="311" spans="1:15" x14ac:dyDescent="0.3">
      <c r="A311">
        <v>85</v>
      </c>
      <c r="B311" t="s">
        <v>10</v>
      </c>
      <c r="C311" s="4">
        <v>22745</v>
      </c>
      <c r="D311">
        <v>15</v>
      </c>
      <c r="E311">
        <v>1</v>
      </c>
      <c r="F311" s="3">
        <v>25950</v>
      </c>
      <c r="G311" s="3">
        <v>17100</v>
      </c>
      <c r="H311">
        <v>92</v>
      </c>
      <c r="I311">
        <v>42</v>
      </c>
      <c r="J311" t="s">
        <v>15</v>
      </c>
      <c r="K311" s="3">
        <f t="shared" si="8"/>
        <v>8850</v>
      </c>
      <c r="L311" t="str">
        <f t="shared" si="9"/>
        <v>University</v>
      </c>
      <c r="O311" s="3"/>
    </row>
    <row r="312" spans="1:15" x14ac:dyDescent="0.3">
      <c r="A312">
        <v>292</v>
      </c>
      <c r="B312" t="s">
        <v>10</v>
      </c>
      <c r="C312" s="4">
        <v>23138</v>
      </c>
      <c r="D312">
        <v>14</v>
      </c>
      <c r="E312">
        <v>1</v>
      </c>
      <c r="F312" s="3">
        <v>25950</v>
      </c>
      <c r="G312" s="3">
        <v>15000</v>
      </c>
      <c r="H312">
        <v>78</v>
      </c>
      <c r="I312">
        <v>53</v>
      </c>
      <c r="J312" t="s">
        <v>15</v>
      </c>
      <c r="K312" s="3">
        <f t="shared" si="8"/>
        <v>10950</v>
      </c>
      <c r="L312" t="str">
        <f t="shared" si="9"/>
        <v>University</v>
      </c>
      <c r="O312" s="3"/>
    </row>
    <row r="313" spans="1:15" x14ac:dyDescent="0.3">
      <c r="A313">
        <v>93</v>
      </c>
      <c r="B313" t="s">
        <v>11</v>
      </c>
      <c r="C313" s="4">
        <v>24902</v>
      </c>
      <c r="D313">
        <v>12</v>
      </c>
      <c r="E313">
        <v>1</v>
      </c>
      <c r="F313" s="3">
        <v>25950</v>
      </c>
      <c r="G313" s="3">
        <v>10950</v>
      </c>
      <c r="H313">
        <v>92</v>
      </c>
      <c r="I313">
        <v>0</v>
      </c>
      <c r="J313" t="s">
        <v>15</v>
      </c>
      <c r="K313" s="3">
        <f t="shared" si="8"/>
        <v>15000</v>
      </c>
      <c r="L313" t="str">
        <f t="shared" si="9"/>
        <v>High School</v>
      </c>
      <c r="O313" s="3"/>
    </row>
    <row r="314" spans="1:15" x14ac:dyDescent="0.3">
      <c r="A314">
        <v>304</v>
      </c>
      <c r="B314" t="s">
        <v>11</v>
      </c>
      <c r="C314" s="4">
        <v>16708</v>
      </c>
      <c r="D314">
        <v>15</v>
      </c>
      <c r="E314">
        <v>1</v>
      </c>
      <c r="F314" s="3">
        <v>25800</v>
      </c>
      <c r="G314" s="3">
        <v>13500</v>
      </c>
      <c r="H314">
        <v>78</v>
      </c>
      <c r="I314">
        <v>51</v>
      </c>
      <c r="J314" t="s">
        <v>9</v>
      </c>
      <c r="K314" s="3">
        <f t="shared" si="8"/>
        <v>12300</v>
      </c>
      <c r="L314" t="str">
        <f t="shared" si="9"/>
        <v>University</v>
      </c>
      <c r="O314" s="3"/>
    </row>
    <row r="315" spans="1:15" x14ac:dyDescent="0.3">
      <c r="A315">
        <v>150</v>
      </c>
      <c r="B315" t="s">
        <v>10</v>
      </c>
      <c r="C315" s="4">
        <v>19788</v>
      </c>
      <c r="D315">
        <v>12</v>
      </c>
      <c r="E315">
        <v>1</v>
      </c>
      <c r="F315" s="3">
        <v>25800</v>
      </c>
      <c r="G315" s="3">
        <v>15000</v>
      </c>
      <c r="H315">
        <v>87</v>
      </c>
      <c r="I315">
        <v>143</v>
      </c>
      <c r="J315" t="s">
        <v>15</v>
      </c>
      <c r="K315" s="3">
        <f t="shared" si="8"/>
        <v>10800</v>
      </c>
      <c r="L315" t="str">
        <f t="shared" si="9"/>
        <v>High School</v>
      </c>
      <c r="O315" s="3"/>
    </row>
    <row r="316" spans="1:15" x14ac:dyDescent="0.3">
      <c r="A316">
        <v>312</v>
      </c>
      <c r="B316" t="s">
        <v>11</v>
      </c>
      <c r="C316" s="4">
        <v>23082</v>
      </c>
      <c r="D316">
        <v>12</v>
      </c>
      <c r="E316">
        <v>1</v>
      </c>
      <c r="F316" s="3">
        <v>25650</v>
      </c>
      <c r="G316" s="3">
        <v>14250</v>
      </c>
      <c r="H316">
        <v>77</v>
      </c>
      <c r="I316">
        <v>64</v>
      </c>
      <c r="J316" t="s">
        <v>15</v>
      </c>
      <c r="K316" s="3">
        <f t="shared" si="8"/>
        <v>11400</v>
      </c>
      <c r="L316" t="str">
        <f t="shared" si="9"/>
        <v>High School</v>
      </c>
      <c r="O316" s="3"/>
    </row>
    <row r="317" spans="1:15" x14ac:dyDescent="0.3">
      <c r="A317">
        <v>228</v>
      </c>
      <c r="B317" t="s">
        <v>11</v>
      </c>
      <c r="C317" s="4">
        <v>23275</v>
      </c>
      <c r="D317">
        <v>15</v>
      </c>
      <c r="E317">
        <v>1</v>
      </c>
      <c r="F317" s="3">
        <v>25650</v>
      </c>
      <c r="G317" s="3">
        <v>14250</v>
      </c>
      <c r="H317">
        <v>82</v>
      </c>
      <c r="I317">
        <v>51</v>
      </c>
      <c r="J317" t="s">
        <v>15</v>
      </c>
      <c r="K317" s="3">
        <f t="shared" si="8"/>
        <v>11400</v>
      </c>
      <c r="L317" t="str">
        <f t="shared" si="9"/>
        <v>University</v>
      </c>
      <c r="O317" s="3"/>
    </row>
    <row r="318" spans="1:15" x14ac:dyDescent="0.3">
      <c r="A318">
        <v>169</v>
      </c>
      <c r="B318" t="s">
        <v>10</v>
      </c>
      <c r="C318" s="4">
        <v>23885</v>
      </c>
      <c r="D318">
        <v>12</v>
      </c>
      <c r="E318">
        <v>1</v>
      </c>
      <c r="F318" s="3">
        <v>25500</v>
      </c>
      <c r="G318" s="3">
        <v>14400</v>
      </c>
      <c r="H318">
        <v>86</v>
      </c>
      <c r="I318">
        <v>37</v>
      </c>
      <c r="J318" t="s">
        <v>9</v>
      </c>
      <c r="K318" s="3">
        <f t="shared" si="8"/>
        <v>11100</v>
      </c>
      <c r="L318" t="str">
        <f t="shared" si="9"/>
        <v>High School</v>
      </c>
      <c r="O318" s="3"/>
    </row>
    <row r="319" spans="1:15" x14ac:dyDescent="0.3">
      <c r="A319">
        <v>323</v>
      </c>
      <c r="B319" t="s">
        <v>11</v>
      </c>
      <c r="C319" s="4">
        <v>24605</v>
      </c>
      <c r="D319">
        <v>15</v>
      </c>
      <c r="E319">
        <v>1</v>
      </c>
      <c r="F319" s="3">
        <v>25500</v>
      </c>
      <c r="G319" s="3">
        <v>12000</v>
      </c>
      <c r="H319">
        <v>76</v>
      </c>
      <c r="I319">
        <v>7</v>
      </c>
      <c r="J319" t="s">
        <v>15</v>
      </c>
      <c r="K319" s="3">
        <f t="shared" si="8"/>
        <v>13500</v>
      </c>
      <c r="L319" t="str">
        <f t="shared" si="9"/>
        <v>University</v>
      </c>
      <c r="O319" s="3"/>
    </row>
    <row r="320" spans="1:15" x14ac:dyDescent="0.3">
      <c r="A320">
        <v>249</v>
      </c>
      <c r="B320" t="s">
        <v>11</v>
      </c>
      <c r="C320" s="4">
        <v>25332</v>
      </c>
      <c r="D320">
        <v>12</v>
      </c>
      <c r="E320">
        <v>1</v>
      </c>
      <c r="F320" s="3">
        <v>25500</v>
      </c>
      <c r="G320" s="3">
        <v>12000</v>
      </c>
      <c r="H320">
        <v>81</v>
      </c>
      <c r="I320">
        <v>11</v>
      </c>
      <c r="J320" t="s">
        <v>15</v>
      </c>
      <c r="K320" s="3">
        <f t="shared" si="8"/>
        <v>13500</v>
      </c>
      <c r="L320" t="str">
        <f t="shared" si="9"/>
        <v>High School</v>
      </c>
      <c r="O320" s="3"/>
    </row>
    <row r="321" spans="1:15" x14ac:dyDescent="0.3">
      <c r="A321">
        <v>252</v>
      </c>
      <c r="B321" t="s">
        <v>10</v>
      </c>
      <c r="C321" s="4">
        <v>25464</v>
      </c>
      <c r="D321">
        <v>12</v>
      </c>
      <c r="E321">
        <v>1</v>
      </c>
      <c r="F321" s="3">
        <v>25500</v>
      </c>
      <c r="G321" s="3">
        <v>11400</v>
      </c>
      <c r="H321">
        <v>81</v>
      </c>
      <c r="I321">
        <v>9</v>
      </c>
      <c r="J321" t="s">
        <v>9</v>
      </c>
      <c r="K321" s="3">
        <f t="shared" si="8"/>
        <v>14100</v>
      </c>
      <c r="L321" t="str">
        <f t="shared" si="9"/>
        <v>High School</v>
      </c>
      <c r="O321" s="3"/>
    </row>
    <row r="322" spans="1:15" x14ac:dyDescent="0.3">
      <c r="A322">
        <v>219</v>
      </c>
      <c r="B322" t="s">
        <v>10</v>
      </c>
      <c r="C322" s="4">
        <v>23044</v>
      </c>
      <c r="D322">
        <v>12</v>
      </c>
      <c r="E322">
        <v>1</v>
      </c>
      <c r="F322" s="3">
        <v>25350</v>
      </c>
      <c r="G322" s="3">
        <v>15000</v>
      </c>
      <c r="H322">
        <v>82</v>
      </c>
      <c r="I322">
        <v>32</v>
      </c>
      <c r="J322" t="s">
        <v>15</v>
      </c>
      <c r="K322" s="3">
        <f t="shared" ref="K322:K385" si="10">F322 - G322</f>
        <v>10350</v>
      </c>
      <c r="L322" t="str">
        <f t="shared" si="9"/>
        <v>High School</v>
      </c>
      <c r="O322" s="3"/>
    </row>
    <row r="323" spans="1:15" x14ac:dyDescent="0.3">
      <c r="A323">
        <v>377</v>
      </c>
      <c r="B323" t="s">
        <v>10</v>
      </c>
      <c r="C323" s="4">
        <v>24075</v>
      </c>
      <c r="D323">
        <v>15</v>
      </c>
      <c r="E323">
        <v>1</v>
      </c>
      <c r="F323" s="3">
        <v>25350</v>
      </c>
      <c r="G323" s="3">
        <v>15750</v>
      </c>
      <c r="H323">
        <v>70</v>
      </c>
      <c r="I323">
        <v>56</v>
      </c>
      <c r="J323" t="s">
        <v>15</v>
      </c>
      <c r="K323" s="3">
        <f t="shared" si="10"/>
        <v>9600</v>
      </c>
      <c r="L323" t="str">
        <f t="shared" ref="L323:L386" si="11">IF(D323&gt;12, "University", IF(D323&lt;12, "Middle School", "High School"))</f>
        <v>University</v>
      </c>
      <c r="O323" s="3"/>
    </row>
    <row r="324" spans="1:15" x14ac:dyDescent="0.3">
      <c r="A324">
        <v>410</v>
      </c>
      <c r="B324" t="s">
        <v>11</v>
      </c>
      <c r="C324" s="4">
        <v>15350</v>
      </c>
      <c r="D324">
        <v>8</v>
      </c>
      <c r="E324">
        <v>1</v>
      </c>
      <c r="F324" s="3">
        <v>25200</v>
      </c>
      <c r="G324" s="3">
        <v>18750</v>
      </c>
      <c r="H324">
        <v>68</v>
      </c>
      <c r="I324">
        <v>344</v>
      </c>
      <c r="J324" t="s">
        <v>15</v>
      </c>
      <c r="K324" s="3">
        <f t="shared" si="10"/>
        <v>6450</v>
      </c>
      <c r="L324" t="str">
        <f t="shared" si="11"/>
        <v>Middle School</v>
      </c>
      <c r="O324" s="3"/>
    </row>
    <row r="325" spans="1:15" x14ac:dyDescent="0.3">
      <c r="A325">
        <v>107</v>
      </c>
      <c r="B325" t="s">
        <v>11</v>
      </c>
      <c r="C325" s="4">
        <v>22144</v>
      </c>
      <c r="D325">
        <v>12</v>
      </c>
      <c r="E325">
        <v>1</v>
      </c>
      <c r="F325" s="3">
        <v>25200</v>
      </c>
      <c r="G325" s="3">
        <v>14400</v>
      </c>
      <c r="H325">
        <v>91</v>
      </c>
      <c r="I325">
        <v>83</v>
      </c>
      <c r="J325" t="s">
        <v>15</v>
      </c>
      <c r="K325" s="3">
        <f t="shared" si="10"/>
        <v>10800</v>
      </c>
      <c r="L325" t="str">
        <f t="shared" si="11"/>
        <v>High School</v>
      </c>
      <c r="O325" s="3"/>
    </row>
    <row r="326" spans="1:15" x14ac:dyDescent="0.3">
      <c r="A326">
        <v>119</v>
      </c>
      <c r="B326" t="s">
        <v>11</v>
      </c>
      <c r="C326" s="4">
        <v>23215</v>
      </c>
      <c r="D326">
        <v>12</v>
      </c>
      <c r="E326">
        <v>1</v>
      </c>
      <c r="F326" s="3">
        <v>25200</v>
      </c>
      <c r="G326" s="3">
        <v>14100</v>
      </c>
      <c r="H326">
        <v>90</v>
      </c>
      <c r="I326">
        <v>55</v>
      </c>
      <c r="J326" t="s">
        <v>15</v>
      </c>
      <c r="K326" s="3">
        <f t="shared" si="10"/>
        <v>11100</v>
      </c>
      <c r="L326" t="str">
        <f t="shared" si="11"/>
        <v>High School</v>
      </c>
      <c r="O326" s="3"/>
    </row>
    <row r="327" spans="1:15" x14ac:dyDescent="0.3">
      <c r="A327">
        <v>469</v>
      </c>
      <c r="B327" t="s">
        <v>11</v>
      </c>
      <c r="C327" s="4">
        <v>23529</v>
      </c>
      <c r="D327">
        <v>15</v>
      </c>
      <c r="E327">
        <v>1</v>
      </c>
      <c r="F327" s="3">
        <v>25200</v>
      </c>
      <c r="G327" s="3">
        <v>13950</v>
      </c>
      <c r="H327">
        <v>64</v>
      </c>
      <c r="I327">
        <v>57</v>
      </c>
      <c r="J327" t="s">
        <v>15</v>
      </c>
      <c r="K327" s="3">
        <f t="shared" si="10"/>
        <v>11250</v>
      </c>
      <c r="L327" t="str">
        <f t="shared" si="11"/>
        <v>University</v>
      </c>
      <c r="O327" s="3"/>
    </row>
    <row r="328" spans="1:15" x14ac:dyDescent="0.3">
      <c r="A328">
        <v>179</v>
      </c>
      <c r="B328" t="s">
        <v>10</v>
      </c>
      <c r="C328" s="4">
        <v>23761</v>
      </c>
      <c r="D328">
        <v>12</v>
      </c>
      <c r="E328">
        <v>1</v>
      </c>
      <c r="F328" s="3">
        <v>25200</v>
      </c>
      <c r="G328" s="3">
        <v>13050</v>
      </c>
      <c r="H328">
        <v>85</v>
      </c>
      <c r="I328">
        <v>29</v>
      </c>
      <c r="J328" t="s">
        <v>9</v>
      </c>
      <c r="K328" s="3">
        <f t="shared" si="10"/>
        <v>12150</v>
      </c>
      <c r="L328" t="str">
        <f t="shared" si="11"/>
        <v>High School</v>
      </c>
      <c r="O328" s="3"/>
    </row>
    <row r="329" spans="1:15" x14ac:dyDescent="0.3">
      <c r="A329">
        <v>54</v>
      </c>
      <c r="B329" t="s">
        <v>10</v>
      </c>
      <c r="C329" s="4">
        <v>11478</v>
      </c>
      <c r="D329">
        <v>12</v>
      </c>
      <c r="E329">
        <v>1</v>
      </c>
      <c r="F329" s="3">
        <v>25050</v>
      </c>
      <c r="G329" s="3">
        <v>13500</v>
      </c>
      <c r="H329">
        <v>94</v>
      </c>
      <c r="I329">
        <v>444</v>
      </c>
      <c r="J329" t="s">
        <v>15</v>
      </c>
      <c r="K329" s="3">
        <f t="shared" si="10"/>
        <v>11550</v>
      </c>
      <c r="L329" t="str">
        <f t="shared" si="11"/>
        <v>High School</v>
      </c>
      <c r="O329" s="3"/>
    </row>
    <row r="330" spans="1:15" x14ac:dyDescent="0.3">
      <c r="A330">
        <v>159</v>
      </c>
      <c r="B330" t="s">
        <v>11</v>
      </c>
      <c r="C330" s="4">
        <v>18641</v>
      </c>
      <c r="D330">
        <v>16</v>
      </c>
      <c r="E330">
        <v>1</v>
      </c>
      <c r="F330" s="3">
        <v>25050</v>
      </c>
      <c r="G330" s="3">
        <v>12750</v>
      </c>
      <c r="H330">
        <v>87</v>
      </c>
      <c r="I330">
        <v>123</v>
      </c>
      <c r="J330" t="s">
        <v>9</v>
      </c>
      <c r="K330" s="3">
        <f t="shared" si="10"/>
        <v>12300</v>
      </c>
      <c r="L330" t="str">
        <f t="shared" si="11"/>
        <v>University</v>
      </c>
      <c r="O330" s="3"/>
    </row>
    <row r="331" spans="1:15" x14ac:dyDescent="0.3">
      <c r="A331">
        <v>293</v>
      </c>
      <c r="B331" t="s">
        <v>10</v>
      </c>
      <c r="C331" s="4">
        <v>24004</v>
      </c>
      <c r="D331">
        <v>15</v>
      </c>
      <c r="E331">
        <v>1</v>
      </c>
      <c r="F331" s="3">
        <v>25050</v>
      </c>
      <c r="G331" s="3">
        <v>14250</v>
      </c>
      <c r="H331">
        <v>78</v>
      </c>
      <c r="I331">
        <v>24</v>
      </c>
      <c r="J331" t="s">
        <v>15</v>
      </c>
      <c r="K331" s="3">
        <f t="shared" si="10"/>
        <v>10800</v>
      </c>
      <c r="L331" t="str">
        <f t="shared" si="11"/>
        <v>University</v>
      </c>
      <c r="O331" s="3"/>
    </row>
    <row r="332" spans="1:15" x14ac:dyDescent="0.3">
      <c r="A332">
        <v>84</v>
      </c>
      <c r="B332" t="s">
        <v>11</v>
      </c>
      <c r="C332" s="4">
        <v>24543</v>
      </c>
      <c r="D332">
        <v>8</v>
      </c>
      <c r="E332">
        <v>1</v>
      </c>
      <c r="F332" s="3">
        <v>25050</v>
      </c>
      <c r="G332" s="3">
        <v>10950</v>
      </c>
      <c r="H332">
        <v>93</v>
      </c>
      <c r="I332">
        <v>8</v>
      </c>
      <c r="J332" t="s">
        <v>9</v>
      </c>
      <c r="K332" s="3">
        <f t="shared" si="10"/>
        <v>14100</v>
      </c>
      <c r="L332" t="str">
        <f t="shared" si="11"/>
        <v>Middle School</v>
      </c>
      <c r="O332" s="3"/>
    </row>
    <row r="333" spans="1:15" x14ac:dyDescent="0.3">
      <c r="A333">
        <v>246</v>
      </c>
      <c r="B333" t="s">
        <v>11</v>
      </c>
      <c r="C333" s="4">
        <v>24851</v>
      </c>
      <c r="D333">
        <v>12</v>
      </c>
      <c r="E333">
        <v>1</v>
      </c>
      <c r="F333" s="3">
        <v>24900</v>
      </c>
      <c r="G333" s="3">
        <v>11250</v>
      </c>
      <c r="H333">
        <v>81</v>
      </c>
      <c r="I333">
        <v>0</v>
      </c>
      <c r="J333" t="s">
        <v>15</v>
      </c>
      <c r="K333" s="3">
        <f t="shared" si="10"/>
        <v>13650</v>
      </c>
      <c r="L333" t="str">
        <f t="shared" si="11"/>
        <v>High School</v>
      </c>
      <c r="O333" s="3"/>
    </row>
    <row r="334" spans="1:15" x14ac:dyDescent="0.3">
      <c r="A334">
        <v>82</v>
      </c>
      <c r="B334" t="s">
        <v>11</v>
      </c>
      <c r="C334" s="4">
        <v>17407</v>
      </c>
      <c r="D334">
        <v>12</v>
      </c>
      <c r="E334">
        <v>1</v>
      </c>
      <c r="F334" s="3">
        <v>24750</v>
      </c>
      <c r="G334" s="3">
        <v>14250</v>
      </c>
      <c r="H334">
        <v>93</v>
      </c>
      <c r="I334">
        <v>193</v>
      </c>
      <c r="J334" t="s">
        <v>9</v>
      </c>
      <c r="K334" s="3">
        <f t="shared" si="10"/>
        <v>10500</v>
      </c>
      <c r="L334" t="str">
        <f t="shared" si="11"/>
        <v>High School</v>
      </c>
      <c r="O334" s="3"/>
    </row>
    <row r="335" spans="1:15" x14ac:dyDescent="0.3">
      <c r="A335">
        <v>366</v>
      </c>
      <c r="B335" t="s">
        <v>11</v>
      </c>
      <c r="C335" s="4">
        <v>22361</v>
      </c>
      <c r="D335">
        <v>12</v>
      </c>
      <c r="E335">
        <v>1</v>
      </c>
      <c r="F335" s="3">
        <v>24750</v>
      </c>
      <c r="G335" s="3">
        <v>12000</v>
      </c>
      <c r="H335">
        <v>72</v>
      </c>
      <c r="I335">
        <v>68</v>
      </c>
      <c r="J335" t="s">
        <v>9</v>
      </c>
      <c r="K335" s="3">
        <f t="shared" si="10"/>
        <v>12750</v>
      </c>
      <c r="L335" t="str">
        <f t="shared" si="11"/>
        <v>High School</v>
      </c>
      <c r="O335" s="3"/>
    </row>
    <row r="336" spans="1:15" x14ac:dyDescent="0.3">
      <c r="A336">
        <v>193</v>
      </c>
      <c r="B336" t="s">
        <v>11</v>
      </c>
      <c r="C336" s="4">
        <v>24310</v>
      </c>
      <c r="D336">
        <v>12</v>
      </c>
      <c r="E336">
        <v>1</v>
      </c>
      <c r="F336" s="3">
        <v>24750</v>
      </c>
      <c r="G336" s="3">
        <v>12000</v>
      </c>
      <c r="H336">
        <v>84</v>
      </c>
      <c r="I336">
        <v>41</v>
      </c>
      <c r="J336" t="s">
        <v>9</v>
      </c>
      <c r="K336" s="3">
        <f t="shared" si="10"/>
        <v>12750</v>
      </c>
      <c r="L336" t="str">
        <f t="shared" si="11"/>
        <v>High School</v>
      </c>
      <c r="O336" s="3"/>
    </row>
    <row r="337" spans="1:15" x14ac:dyDescent="0.3">
      <c r="A337">
        <v>280</v>
      </c>
      <c r="B337" t="s">
        <v>11</v>
      </c>
      <c r="C337" s="4">
        <v>25496</v>
      </c>
      <c r="D337">
        <v>12</v>
      </c>
      <c r="E337">
        <v>1</v>
      </c>
      <c r="F337" s="3">
        <v>24750</v>
      </c>
      <c r="G337" s="3">
        <v>10950</v>
      </c>
      <c r="H337">
        <v>79</v>
      </c>
      <c r="I337">
        <v>5</v>
      </c>
      <c r="J337" t="s">
        <v>15</v>
      </c>
      <c r="K337" s="3">
        <f t="shared" si="10"/>
        <v>13800</v>
      </c>
      <c r="L337" t="str">
        <f t="shared" si="11"/>
        <v>High School</v>
      </c>
      <c r="O337" s="3"/>
    </row>
    <row r="338" spans="1:15" x14ac:dyDescent="0.3">
      <c r="A338">
        <v>94</v>
      </c>
      <c r="B338" t="s">
        <v>11</v>
      </c>
      <c r="C338" s="4">
        <v>18479</v>
      </c>
      <c r="D338">
        <v>12</v>
      </c>
      <c r="E338">
        <v>1</v>
      </c>
      <c r="F338" s="3">
        <v>24600</v>
      </c>
      <c r="G338" s="3">
        <v>10050</v>
      </c>
      <c r="H338">
        <v>92</v>
      </c>
      <c r="I338">
        <v>44</v>
      </c>
      <c r="J338" t="s">
        <v>15</v>
      </c>
      <c r="K338" s="3">
        <f t="shared" si="10"/>
        <v>14550</v>
      </c>
      <c r="L338" t="str">
        <f t="shared" si="11"/>
        <v>High School</v>
      </c>
      <c r="O338" s="3"/>
    </row>
    <row r="339" spans="1:15" x14ac:dyDescent="0.3">
      <c r="A339">
        <v>298</v>
      </c>
      <c r="B339" t="s">
        <v>11</v>
      </c>
      <c r="C339" s="4">
        <v>24343</v>
      </c>
      <c r="D339">
        <v>12</v>
      </c>
      <c r="E339">
        <v>1</v>
      </c>
      <c r="F339" s="3">
        <v>24600</v>
      </c>
      <c r="G339" s="3">
        <v>13500</v>
      </c>
      <c r="H339">
        <v>78</v>
      </c>
      <c r="I339">
        <v>47</v>
      </c>
      <c r="J339" t="s">
        <v>15</v>
      </c>
      <c r="K339" s="3">
        <f t="shared" si="10"/>
        <v>11100</v>
      </c>
      <c r="L339" t="str">
        <f t="shared" si="11"/>
        <v>High School</v>
      </c>
      <c r="O339" s="3"/>
    </row>
    <row r="340" spans="1:15" x14ac:dyDescent="0.3">
      <c r="A340">
        <v>453</v>
      </c>
      <c r="B340" t="s">
        <v>10</v>
      </c>
      <c r="C340" s="4">
        <v>11177</v>
      </c>
      <c r="D340">
        <v>15</v>
      </c>
      <c r="E340">
        <v>1</v>
      </c>
      <c r="F340" s="3">
        <v>24450</v>
      </c>
      <c r="G340" s="3">
        <v>15750</v>
      </c>
      <c r="H340">
        <v>65</v>
      </c>
      <c r="I340">
        <v>338</v>
      </c>
      <c r="J340" t="s">
        <v>15</v>
      </c>
      <c r="K340" s="3">
        <f t="shared" si="10"/>
        <v>8700</v>
      </c>
      <c r="L340" t="str">
        <f t="shared" si="11"/>
        <v>University</v>
      </c>
      <c r="O340" s="3"/>
    </row>
    <row r="341" spans="1:15" x14ac:dyDescent="0.3">
      <c r="A341">
        <v>143</v>
      </c>
      <c r="B341" t="s">
        <v>11</v>
      </c>
      <c r="C341" s="4">
        <v>14481</v>
      </c>
      <c r="D341">
        <v>12</v>
      </c>
      <c r="E341">
        <v>1</v>
      </c>
      <c r="F341" s="3">
        <v>24450</v>
      </c>
      <c r="G341" s="3">
        <v>13200</v>
      </c>
      <c r="H341">
        <v>88</v>
      </c>
      <c r="I341">
        <v>107</v>
      </c>
      <c r="J341" t="s">
        <v>15</v>
      </c>
      <c r="K341" s="3">
        <f t="shared" si="10"/>
        <v>11250</v>
      </c>
      <c r="L341" t="str">
        <f t="shared" si="11"/>
        <v>High School</v>
      </c>
      <c r="O341" s="3"/>
    </row>
    <row r="342" spans="1:15" x14ac:dyDescent="0.3">
      <c r="A342">
        <v>331</v>
      </c>
      <c r="B342" t="s">
        <v>11</v>
      </c>
      <c r="C342" s="4">
        <v>15376</v>
      </c>
      <c r="D342">
        <v>12</v>
      </c>
      <c r="E342">
        <v>1</v>
      </c>
      <c r="F342" s="3">
        <v>24450</v>
      </c>
      <c r="G342" s="3">
        <v>12000</v>
      </c>
      <c r="H342">
        <v>75</v>
      </c>
      <c r="I342">
        <v>144</v>
      </c>
      <c r="J342" t="s">
        <v>15</v>
      </c>
      <c r="K342" s="3">
        <f t="shared" si="10"/>
        <v>12450</v>
      </c>
      <c r="L342" t="str">
        <f t="shared" si="11"/>
        <v>High School</v>
      </c>
      <c r="O342" s="3"/>
    </row>
    <row r="343" spans="1:15" x14ac:dyDescent="0.3">
      <c r="A343">
        <v>342</v>
      </c>
      <c r="B343" t="s">
        <v>11</v>
      </c>
      <c r="C343" s="4">
        <v>17685</v>
      </c>
      <c r="D343">
        <v>12</v>
      </c>
      <c r="E343">
        <v>1</v>
      </c>
      <c r="F343" s="3">
        <v>24450</v>
      </c>
      <c r="G343" s="3">
        <v>14250</v>
      </c>
      <c r="H343">
        <v>74</v>
      </c>
      <c r="I343">
        <v>117</v>
      </c>
      <c r="J343" t="s">
        <v>9</v>
      </c>
      <c r="K343" s="3">
        <f t="shared" si="10"/>
        <v>10200</v>
      </c>
      <c r="L343" t="str">
        <f t="shared" si="11"/>
        <v>High School</v>
      </c>
      <c r="O343" s="3"/>
    </row>
    <row r="344" spans="1:15" x14ac:dyDescent="0.3">
      <c r="A344">
        <v>444</v>
      </c>
      <c r="B344" t="s">
        <v>11</v>
      </c>
      <c r="C344" s="4">
        <v>22540</v>
      </c>
      <c r="D344">
        <v>12</v>
      </c>
      <c r="E344">
        <v>1</v>
      </c>
      <c r="F344" s="3">
        <v>24450</v>
      </c>
      <c r="G344" s="3">
        <v>15750</v>
      </c>
      <c r="H344">
        <v>66</v>
      </c>
      <c r="I344">
        <v>87</v>
      </c>
      <c r="J344" t="s">
        <v>15</v>
      </c>
      <c r="K344" s="3">
        <f t="shared" si="10"/>
        <v>8700</v>
      </c>
      <c r="L344" t="str">
        <f t="shared" si="11"/>
        <v>High School</v>
      </c>
      <c r="O344" s="3"/>
    </row>
    <row r="345" spans="1:15" x14ac:dyDescent="0.3">
      <c r="A345">
        <v>334</v>
      </c>
      <c r="B345" t="s">
        <v>11</v>
      </c>
      <c r="C345" s="4">
        <v>24236</v>
      </c>
      <c r="D345">
        <v>12</v>
      </c>
      <c r="E345">
        <v>1</v>
      </c>
      <c r="F345" s="3">
        <v>24450</v>
      </c>
      <c r="G345" s="3">
        <v>10950</v>
      </c>
      <c r="H345">
        <v>75</v>
      </c>
      <c r="I345">
        <v>32</v>
      </c>
      <c r="J345" t="s">
        <v>9</v>
      </c>
      <c r="K345" s="3">
        <f t="shared" si="10"/>
        <v>13500</v>
      </c>
      <c r="L345" t="str">
        <f t="shared" si="11"/>
        <v>High School</v>
      </c>
      <c r="O345" s="3"/>
    </row>
    <row r="346" spans="1:15" x14ac:dyDescent="0.3">
      <c r="A346">
        <v>391</v>
      </c>
      <c r="B346" t="s">
        <v>11</v>
      </c>
      <c r="C346" s="4">
        <v>25215</v>
      </c>
      <c r="D346">
        <v>12</v>
      </c>
      <c r="E346">
        <v>1</v>
      </c>
      <c r="F346" s="3">
        <v>24450</v>
      </c>
      <c r="G346" s="3">
        <v>12450</v>
      </c>
      <c r="H346">
        <v>69</v>
      </c>
      <c r="I346">
        <v>12</v>
      </c>
      <c r="J346" t="s">
        <v>15</v>
      </c>
      <c r="K346" s="3">
        <f t="shared" si="10"/>
        <v>12000</v>
      </c>
      <c r="L346" t="str">
        <f t="shared" si="11"/>
        <v>High School</v>
      </c>
      <c r="O346" s="3"/>
    </row>
    <row r="347" spans="1:15" x14ac:dyDescent="0.3">
      <c r="A347">
        <v>279</v>
      </c>
      <c r="B347" t="s">
        <v>11</v>
      </c>
      <c r="C347" s="4">
        <v>25309</v>
      </c>
      <c r="D347">
        <v>12</v>
      </c>
      <c r="E347">
        <v>1</v>
      </c>
      <c r="F347" s="3">
        <v>24450</v>
      </c>
      <c r="G347" s="3">
        <v>12000</v>
      </c>
      <c r="H347">
        <v>79</v>
      </c>
      <c r="I347">
        <v>8</v>
      </c>
      <c r="J347" t="s">
        <v>15</v>
      </c>
      <c r="K347" s="3">
        <f t="shared" si="10"/>
        <v>12450</v>
      </c>
      <c r="L347" t="str">
        <f t="shared" si="11"/>
        <v>High School</v>
      </c>
      <c r="O347" s="3"/>
    </row>
    <row r="348" spans="1:15" x14ac:dyDescent="0.3">
      <c r="A348">
        <v>126</v>
      </c>
      <c r="B348" t="s">
        <v>10</v>
      </c>
      <c r="C348" s="4">
        <v>18649</v>
      </c>
      <c r="D348">
        <v>15</v>
      </c>
      <c r="E348">
        <v>2</v>
      </c>
      <c r="F348" s="3">
        <v>24300</v>
      </c>
      <c r="G348" s="3">
        <v>15000</v>
      </c>
      <c r="H348">
        <v>90</v>
      </c>
      <c r="I348">
        <v>191</v>
      </c>
      <c r="J348" t="s">
        <v>9</v>
      </c>
      <c r="K348" s="3">
        <f t="shared" si="10"/>
        <v>9300</v>
      </c>
      <c r="L348" t="str">
        <f t="shared" si="11"/>
        <v>University</v>
      </c>
      <c r="O348" s="3"/>
    </row>
    <row r="349" spans="1:15" x14ac:dyDescent="0.3">
      <c r="A349">
        <v>404</v>
      </c>
      <c r="B349" t="s">
        <v>11</v>
      </c>
      <c r="C349" s="4">
        <v>19480</v>
      </c>
      <c r="D349">
        <v>12</v>
      </c>
      <c r="E349">
        <v>1</v>
      </c>
      <c r="F349" s="3">
        <v>24300</v>
      </c>
      <c r="G349" s="3">
        <v>15000</v>
      </c>
      <c r="H349">
        <v>69</v>
      </c>
      <c r="I349">
        <v>121</v>
      </c>
      <c r="J349" t="s">
        <v>9</v>
      </c>
      <c r="K349" s="3">
        <f t="shared" si="10"/>
        <v>9300</v>
      </c>
      <c r="L349" t="str">
        <f t="shared" si="11"/>
        <v>High School</v>
      </c>
      <c r="O349" s="3"/>
    </row>
    <row r="350" spans="1:15" x14ac:dyDescent="0.3">
      <c r="A350">
        <v>81</v>
      </c>
      <c r="B350" t="s">
        <v>11</v>
      </c>
      <c r="C350" s="4">
        <v>24909</v>
      </c>
      <c r="D350">
        <v>12</v>
      </c>
      <c r="E350">
        <v>1</v>
      </c>
      <c r="F350" s="3">
        <v>24300</v>
      </c>
      <c r="G350" s="3">
        <v>10950</v>
      </c>
      <c r="H350">
        <v>93</v>
      </c>
      <c r="I350">
        <v>5</v>
      </c>
      <c r="J350" t="s">
        <v>15</v>
      </c>
      <c r="K350" s="3">
        <f t="shared" si="10"/>
        <v>13350</v>
      </c>
      <c r="L350" t="str">
        <f t="shared" si="11"/>
        <v>High School</v>
      </c>
      <c r="O350" s="3"/>
    </row>
    <row r="351" spans="1:15" x14ac:dyDescent="0.3">
      <c r="A351">
        <v>262</v>
      </c>
      <c r="B351" t="s">
        <v>11</v>
      </c>
      <c r="C351" s="4">
        <v>25009</v>
      </c>
      <c r="D351">
        <v>12</v>
      </c>
      <c r="E351">
        <v>1</v>
      </c>
      <c r="F351" s="3">
        <v>24300</v>
      </c>
      <c r="G351" s="3">
        <v>10950</v>
      </c>
      <c r="H351">
        <v>80</v>
      </c>
      <c r="I351">
        <v>8</v>
      </c>
      <c r="J351" t="s">
        <v>15</v>
      </c>
      <c r="K351" s="3">
        <f t="shared" si="10"/>
        <v>13350</v>
      </c>
      <c r="L351" t="str">
        <f t="shared" si="11"/>
        <v>High School</v>
      </c>
      <c r="O351" s="3"/>
    </row>
    <row r="352" spans="1:15" x14ac:dyDescent="0.3">
      <c r="A352">
        <v>440</v>
      </c>
      <c r="B352" t="s">
        <v>11</v>
      </c>
      <c r="C352" s="4">
        <v>17481</v>
      </c>
      <c r="D352">
        <v>8</v>
      </c>
      <c r="E352">
        <v>1</v>
      </c>
      <c r="F352" s="3">
        <v>24150</v>
      </c>
      <c r="G352" s="3">
        <v>12750</v>
      </c>
      <c r="H352">
        <v>66</v>
      </c>
      <c r="I352">
        <v>96</v>
      </c>
      <c r="J352" t="s">
        <v>15</v>
      </c>
      <c r="K352" s="3">
        <f t="shared" si="10"/>
        <v>11400</v>
      </c>
      <c r="L352" t="str">
        <f t="shared" si="11"/>
        <v>Middle School</v>
      </c>
      <c r="O352" s="3"/>
    </row>
    <row r="353" spans="1:15" x14ac:dyDescent="0.3">
      <c r="A353">
        <v>87</v>
      </c>
      <c r="B353" t="s">
        <v>10</v>
      </c>
      <c r="C353" s="4">
        <v>21843</v>
      </c>
      <c r="D353">
        <v>12</v>
      </c>
      <c r="E353">
        <v>1</v>
      </c>
      <c r="F353" s="3">
        <v>24150</v>
      </c>
      <c r="G353" s="3">
        <v>14100</v>
      </c>
      <c r="H353">
        <v>92</v>
      </c>
      <c r="I353">
        <v>130</v>
      </c>
      <c r="J353" t="s">
        <v>15</v>
      </c>
      <c r="K353" s="3">
        <f t="shared" si="10"/>
        <v>10050</v>
      </c>
      <c r="L353" t="str">
        <f t="shared" si="11"/>
        <v>High School</v>
      </c>
      <c r="O353" s="3"/>
    </row>
    <row r="354" spans="1:15" x14ac:dyDescent="0.3">
      <c r="A354">
        <v>75</v>
      </c>
      <c r="B354" t="s">
        <v>11</v>
      </c>
      <c r="C354" s="4">
        <v>23966</v>
      </c>
      <c r="D354">
        <v>15</v>
      </c>
      <c r="E354">
        <v>1</v>
      </c>
      <c r="F354" s="3">
        <v>24150</v>
      </c>
      <c r="G354" s="3">
        <v>11550</v>
      </c>
      <c r="H354">
        <v>93</v>
      </c>
      <c r="I354">
        <v>0</v>
      </c>
      <c r="J354" t="s">
        <v>15</v>
      </c>
      <c r="K354" s="3">
        <f t="shared" si="10"/>
        <v>12600</v>
      </c>
      <c r="L354" t="str">
        <f t="shared" si="11"/>
        <v>University</v>
      </c>
      <c r="O354" s="3"/>
    </row>
    <row r="355" spans="1:15" x14ac:dyDescent="0.3">
      <c r="A355">
        <v>390</v>
      </c>
      <c r="B355" t="s">
        <v>11</v>
      </c>
      <c r="C355" s="4">
        <v>25151</v>
      </c>
      <c r="D355">
        <v>15</v>
      </c>
      <c r="E355">
        <v>1</v>
      </c>
      <c r="F355" s="3">
        <v>24150</v>
      </c>
      <c r="G355" s="3">
        <v>13500</v>
      </c>
      <c r="H355">
        <v>69</v>
      </c>
      <c r="I355">
        <v>7</v>
      </c>
      <c r="J355" t="s">
        <v>15</v>
      </c>
      <c r="K355" s="3">
        <f t="shared" si="10"/>
        <v>10650</v>
      </c>
      <c r="L355" t="str">
        <f t="shared" si="11"/>
        <v>University</v>
      </c>
      <c r="O355" s="3"/>
    </row>
    <row r="356" spans="1:15" x14ac:dyDescent="0.3">
      <c r="A356">
        <v>295</v>
      </c>
      <c r="B356" t="s">
        <v>10</v>
      </c>
      <c r="C356" s="4">
        <v>11921</v>
      </c>
      <c r="D356">
        <v>8</v>
      </c>
      <c r="E356">
        <v>1</v>
      </c>
      <c r="F356" s="3">
        <v>24000</v>
      </c>
      <c r="G356" s="3">
        <v>15750</v>
      </c>
      <c r="H356">
        <v>78</v>
      </c>
      <c r="I356">
        <v>476</v>
      </c>
      <c r="J356" t="s">
        <v>15</v>
      </c>
      <c r="K356" s="3">
        <f t="shared" si="10"/>
        <v>8250</v>
      </c>
      <c r="L356" t="str">
        <f t="shared" si="11"/>
        <v>Middle School</v>
      </c>
      <c r="O356" s="3"/>
    </row>
    <row r="357" spans="1:15" x14ac:dyDescent="0.3">
      <c r="A357">
        <v>10</v>
      </c>
      <c r="B357" t="s">
        <v>11</v>
      </c>
      <c r="C357" s="4">
        <v>16846</v>
      </c>
      <c r="D357">
        <v>12</v>
      </c>
      <c r="E357">
        <v>1</v>
      </c>
      <c r="F357" s="3">
        <v>24000</v>
      </c>
      <c r="G357" s="3">
        <v>13500</v>
      </c>
      <c r="H357">
        <v>98</v>
      </c>
      <c r="I357">
        <v>244</v>
      </c>
      <c r="J357" t="s">
        <v>15</v>
      </c>
      <c r="K357" s="3">
        <f t="shared" si="10"/>
        <v>10500</v>
      </c>
      <c r="L357" t="str">
        <f t="shared" si="11"/>
        <v>High School</v>
      </c>
      <c r="O357" s="3"/>
    </row>
    <row r="358" spans="1:15" x14ac:dyDescent="0.3">
      <c r="A358">
        <v>221</v>
      </c>
      <c r="B358" t="s">
        <v>11</v>
      </c>
      <c r="C358" s="4">
        <v>17309</v>
      </c>
      <c r="D358">
        <v>12</v>
      </c>
      <c r="E358">
        <v>1</v>
      </c>
      <c r="F358" s="3">
        <v>24000</v>
      </c>
      <c r="G358" s="3">
        <v>13800</v>
      </c>
      <c r="H358">
        <v>82</v>
      </c>
      <c r="I358">
        <v>97</v>
      </c>
      <c r="J358" t="s">
        <v>15</v>
      </c>
      <c r="K358" s="3">
        <f t="shared" si="10"/>
        <v>10200</v>
      </c>
      <c r="L358" t="str">
        <f t="shared" si="11"/>
        <v>High School</v>
      </c>
      <c r="O358" s="3"/>
    </row>
    <row r="359" spans="1:15" x14ac:dyDescent="0.3">
      <c r="A359">
        <v>382</v>
      </c>
      <c r="B359" t="s">
        <v>10</v>
      </c>
      <c r="C359" s="4">
        <v>21843</v>
      </c>
      <c r="D359">
        <v>12</v>
      </c>
      <c r="E359">
        <v>1</v>
      </c>
      <c r="F359" s="3">
        <v>24000</v>
      </c>
      <c r="G359" s="3">
        <v>15750</v>
      </c>
      <c r="H359">
        <v>70</v>
      </c>
      <c r="I359">
        <v>120</v>
      </c>
      <c r="J359" t="s">
        <v>9</v>
      </c>
      <c r="K359" s="3">
        <f t="shared" si="10"/>
        <v>8250</v>
      </c>
      <c r="L359" t="str">
        <f t="shared" si="11"/>
        <v>High School</v>
      </c>
      <c r="O359" s="3"/>
    </row>
    <row r="360" spans="1:15" x14ac:dyDescent="0.3">
      <c r="A360">
        <v>180</v>
      </c>
      <c r="B360" t="s">
        <v>11</v>
      </c>
      <c r="C360" s="4">
        <v>21938</v>
      </c>
      <c r="D360">
        <v>12</v>
      </c>
      <c r="E360">
        <v>1</v>
      </c>
      <c r="F360" s="3">
        <v>24000</v>
      </c>
      <c r="G360" s="3">
        <v>12750</v>
      </c>
      <c r="H360">
        <v>85</v>
      </c>
      <c r="I360">
        <v>59</v>
      </c>
      <c r="J360" t="s">
        <v>9</v>
      </c>
      <c r="K360" s="3">
        <f t="shared" si="10"/>
        <v>11250</v>
      </c>
      <c r="L360" t="str">
        <f t="shared" si="11"/>
        <v>High School</v>
      </c>
      <c r="O360" s="3"/>
    </row>
    <row r="361" spans="1:15" x14ac:dyDescent="0.3">
      <c r="A361">
        <v>23</v>
      </c>
      <c r="B361" t="s">
        <v>11</v>
      </c>
      <c r="C361" s="4">
        <v>23816</v>
      </c>
      <c r="D361">
        <v>15</v>
      </c>
      <c r="E361">
        <v>1</v>
      </c>
      <c r="F361" s="3">
        <v>24000</v>
      </c>
      <c r="G361" s="3">
        <v>11100</v>
      </c>
      <c r="H361">
        <v>97</v>
      </c>
      <c r="I361">
        <v>75</v>
      </c>
      <c r="J361" t="s">
        <v>9</v>
      </c>
      <c r="K361" s="3">
        <f t="shared" si="10"/>
        <v>12900</v>
      </c>
      <c r="L361" t="str">
        <f t="shared" si="11"/>
        <v>University</v>
      </c>
      <c r="O361" s="3"/>
    </row>
    <row r="362" spans="1:15" x14ac:dyDescent="0.3">
      <c r="A362">
        <v>92</v>
      </c>
      <c r="B362" t="s">
        <v>11</v>
      </c>
      <c r="C362" s="4">
        <v>25014</v>
      </c>
      <c r="D362">
        <v>8</v>
      </c>
      <c r="E362">
        <v>1</v>
      </c>
      <c r="F362" s="3">
        <v>24000</v>
      </c>
      <c r="G362" s="3">
        <v>10950</v>
      </c>
      <c r="H362">
        <v>92</v>
      </c>
      <c r="I362">
        <v>6</v>
      </c>
      <c r="J362" t="s">
        <v>15</v>
      </c>
      <c r="K362" s="3">
        <f t="shared" si="10"/>
        <v>13050</v>
      </c>
      <c r="L362" t="str">
        <f t="shared" si="11"/>
        <v>Middle School</v>
      </c>
      <c r="O362" s="3"/>
    </row>
    <row r="363" spans="1:15" x14ac:dyDescent="0.3">
      <c r="A363">
        <v>208</v>
      </c>
      <c r="B363" t="s">
        <v>11</v>
      </c>
      <c r="C363" s="4">
        <v>25170</v>
      </c>
      <c r="D363">
        <v>12</v>
      </c>
      <c r="E363">
        <v>1</v>
      </c>
      <c r="F363" s="3">
        <v>24000</v>
      </c>
      <c r="G363" s="3">
        <v>11250</v>
      </c>
      <c r="H363">
        <v>83</v>
      </c>
      <c r="I363">
        <v>16</v>
      </c>
      <c r="J363" t="s">
        <v>15</v>
      </c>
      <c r="K363" s="3">
        <f t="shared" si="10"/>
        <v>12750</v>
      </c>
      <c r="L363" t="str">
        <f t="shared" si="11"/>
        <v>High School</v>
      </c>
      <c r="O363" s="3"/>
    </row>
    <row r="364" spans="1:15" x14ac:dyDescent="0.3">
      <c r="A364">
        <v>441</v>
      </c>
      <c r="B364" t="s">
        <v>11</v>
      </c>
      <c r="C364" s="4">
        <v>18112</v>
      </c>
      <c r="D364">
        <v>15</v>
      </c>
      <c r="E364">
        <v>1</v>
      </c>
      <c r="F364" s="3">
        <v>23850</v>
      </c>
      <c r="G364" s="3">
        <v>13500</v>
      </c>
      <c r="H364">
        <v>66</v>
      </c>
      <c r="I364">
        <v>122</v>
      </c>
      <c r="J364" t="s">
        <v>15</v>
      </c>
      <c r="K364" s="3">
        <f t="shared" si="10"/>
        <v>10350</v>
      </c>
      <c r="L364" t="str">
        <f t="shared" si="11"/>
        <v>University</v>
      </c>
      <c r="O364" s="3"/>
    </row>
    <row r="365" spans="1:15" x14ac:dyDescent="0.3">
      <c r="A365">
        <v>400</v>
      </c>
      <c r="B365" t="s">
        <v>11</v>
      </c>
      <c r="C365" s="4">
        <v>25421</v>
      </c>
      <c r="D365">
        <v>12</v>
      </c>
      <c r="E365">
        <v>1</v>
      </c>
      <c r="F365" s="3">
        <v>23850</v>
      </c>
      <c r="G365" s="3">
        <v>12750</v>
      </c>
      <c r="H365">
        <v>69</v>
      </c>
      <c r="I365">
        <v>20</v>
      </c>
      <c r="J365" t="s">
        <v>15</v>
      </c>
      <c r="K365" s="3">
        <f t="shared" si="10"/>
        <v>11100</v>
      </c>
      <c r="L365" t="str">
        <f t="shared" si="11"/>
        <v>High School</v>
      </c>
      <c r="O365" s="3"/>
    </row>
    <row r="366" spans="1:15" x14ac:dyDescent="0.3">
      <c r="A366">
        <v>147</v>
      </c>
      <c r="B366" t="s">
        <v>10</v>
      </c>
      <c r="C366" s="4">
        <v>13404</v>
      </c>
      <c r="D366">
        <v>15</v>
      </c>
      <c r="E366">
        <v>1</v>
      </c>
      <c r="F366" s="3">
        <v>23700</v>
      </c>
      <c r="G366" s="3">
        <v>13500</v>
      </c>
      <c r="H366">
        <v>88</v>
      </c>
      <c r="I366">
        <v>359</v>
      </c>
      <c r="J366" t="s">
        <v>9</v>
      </c>
      <c r="K366" s="3">
        <f t="shared" si="10"/>
        <v>10200</v>
      </c>
      <c r="L366" t="str">
        <f t="shared" si="11"/>
        <v>University</v>
      </c>
      <c r="O366" s="3"/>
    </row>
    <row r="367" spans="1:15" x14ac:dyDescent="0.3">
      <c r="A367">
        <v>339</v>
      </c>
      <c r="B367" t="s">
        <v>11</v>
      </c>
      <c r="C367" s="4">
        <v>15652</v>
      </c>
      <c r="D367">
        <v>8</v>
      </c>
      <c r="E367">
        <v>1</v>
      </c>
      <c r="F367" s="3">
        <v>23700</v>
      </c>
      <c r="G367" s="3">
        <v>10650</v>
      </c>
      <c r="H367">
        <v>74</v>
      </c>
      <c r="I367">
        <v>281</v>
      </c>
      <c r="J367" t="s">
        <v>15</v>
      </c>
      <c r="K367" s="3">
        <f t="shared" si="10"/>
        <v>13050</v>
      </c>
      <c r="L367" t="str">
        <f t="shared" si="11"/>
        <v>Middle School</v>
      </c>
      <c r="O367" s="3"/>
    </row>
    <row r="368" spans="1:15" x14ac:dyDescent="0.3">
      <c r="A368">
        <v>358</v>
      </c>
      <c r="B368" t="s">
        <v>11</v>
      </c>
      <c r="C368" s="4">
        <v>16173</v>
      </c>
      <c r="D368">
        <v>15</v>
      </c>
      <c r="E368">
        <v>1</v>
      </c>
      <c r="F368" s="3">
        <v>23550</v>
      </c>
      <c r="G368" s="3">
        <v>13500</v>
      </c>
      <c r="H368">
        <v>72</v>
      </c>
      <c r="I368">
        <v>49</v>
      </c>
      <c r="J368" t="s">
        <v>15</v>
      </c>
      <c r="K368" s="3">
        <f t="shared" si="10"/>
        <v>10050</v>
      </c>
      <c r="L368" t="str">
        <f t="shared" si="11"/>
        <v>University</v>
      </c>
      <c r="O368" s="3"/>
    </row>
    <row r="369" spans="1:15" x14ac:dyDescent="0.3">
      <c r="A369">
        <v>41</v>
      </c>
      <c r="B369" t="s">
        <v>11</v>
      </c>
      <c r="C369" s="4">
        <v>22358</v>
      </c>
      <c r="D369">
        <v>12</v>
      </c>
      <c r="E369">
        <v>1</v>
      </c>
      <c r="F369" s="3">
        <v>23550</v>
      </c>
      <c r="G369" s="3">
        <v>11550</v>
      </c>
      <c r="H369">
        <v>96</v>
      </c>
      <c r="I369">
        <v>52</v>
      </c>
      <c r="J369" t="s">
        <v>9</v>
      </c>
      <c r="K369" s="3">
        <f t="shared" si="10"/>
        <v>12000</v>
      </c>
      <c r="L369" t="str">
        <f t="shared" si="11"/>
        <v>High School</v>
      </c>
      <c r="O369" s="3"/>
    </row>
    <row r="370" spans="1:15" x14ac:dyDescent="0.3">
      <c r="A370">
        <v>297</v>
      </c>
      <c r="B370" t="s">
        <v>11</v>
      </c>
      <c r="C370" s="4">
        <v>15447</v>
      </c>
      <c r="D370">
        <v>12</v>
      </c>
      <c r="E370">
        <v>1</v>
      </c>
      <c r="F370" s="3">
        <v>23400</v>
      </c>
      <c r="G370" s="3">
        <v>15300</v>
      </c>
      <c r="H370">
        <v>78</v>
      </c>
      <c r="I370">
        <v>209</v>
      </c>
      <c r="J370" t="s">
        <v>15</v>
      </c>
      <c r="K370" s="3">
        <f t="shared" si="10"/>
        <v>8100</v>
      </c>
      <c r="L370" t="str">
        <f t="shared" si="11"/>
        <v>High School</v>
      </c>
      <c r="O370" s="3"/>
    </row>
    <row r="371" spans="1:15" x14ac:dyDescent="0.3">
      <c r="A371">
        <v>466</v>
      </c>
      <c r="B371" t="s">
        <v>11</v>
      </c>
      <c r="C371" s="4">
        <v>17699</v>
      </c>
      <c r="D371">
        <v>12</v>
      </c>
      <c r="E371">
        <v>1</v>
      </c>
      <c r="F371" s="3">
        <v>23400</v>
      </c>
      <c r="G371" s="3">
        <v>13500</v>
      </c>
      <c r="H371">
        <v>64</v>
      </c>
      <c r="I371">
        <v>198</v>
      </c>
      <c r="J371" t="s">
        <v>15</v>
      </c>
      <c r="K371" s="3">
        <f t="shared" si="10"/>
        <v>9900</v>
      </c>
      <c r="L371" t="str">
        <f t="shared" si="11"/>
        <v>High School</v>
      </c>
      <c r="O371" s="3"/>
    </row>
    <row r="372" spans="1:15" x14ac:dyDescent="0.3">
      <c r="A372">
        <v>261</v>
      </c>
      <c r="B372" t="s">
        <v>11</v>
      </c>
      <c r="C372" s="4">
        <v>25289</v>
      </c>
      <c r="D372">
        <v>12</v>
      </c>
      <c r="E372">
        <v>1</v>
      </c>
      <c r="F372" s="3">
        <v>23400</v>
      </c>
      <c r="G372" s="3">
        <v>11250</v>
      </c>
      <c r="H372">
        <v>80</v>
      </c>
      <c r="I372">
        <v>18</v>
      </c>
      <c r="J372" t="s">
        <v>15</v>
      </c>
      <c r="K372" s="3">
        <f t="shared" si="10"/>
        <v>12150</v>
      </c>
      <c r="L372" t="str">
        <f t="shared" si="11"/>
        <v>High School</v>
      </c>
      <c r="O372" s="3"/>
    </row>
    <row r="373" spans="1:15" x14ac:dyDescent="0.3">
      <c r="A373">
        <v>265</v>
      </c>
      <c r="B373" t="s">
        <v>11</v>
      </c>
      <c r="C373" s="4">
        <v>25470</v>
      </c>
      <c r="D373">
        <v>12</v>
      </c>
      <c r="E373">
        <v>1</v>
      </c>
      <c r="F373" s="3">
        <v>23400</v>
      </c>
      <c r="G373" s="3">
        <v>11250</v>
      </c>
      <c r="H373">
        <v>80</v>
      </c>
      <c r="I373">
        <v>0</v>
      </c>
      <c r="J373" t="s">
        <v>15</v>
      </c>
      <c r="K373" s="3">
        <f t="shared" si="10"/>
        <v>12150</v>
      </c>
      <c r="L373" t="str">
        <f t="shared" si="11"/>
        <v>High School</v>
      </c>
      <c r="O373" s="3"/>
    </row>
    <row r="374" spans="1:15" x14ac:dyDescent="0.3">
      <c r="A374">
        <v>43</v>
      </c>
      <c r="B374" t="s">
        <v>10</v>
      </c>
      <c r="C374" s="4">
        <v>23394</v>
      </c>
      <c r="D374">
        <v>12</v>
      </c>
      <c r="E374">
        <v>1</v>
      </c>
      <c r="F374" s="3">
        <v>23250</v>
      </c>
      <c r="G374" s="3">
        <v>14250</v>
      </c>
      <c r="H374">
        <v>95</v>
      </c>
      <c r="I374">
        <v>46</v>
      </c>
      <c r="J374" t="s">
        <v>15</v>
      </c>
      <c r="K374" s="3">
        <f t="shared" si="10"/>
        <v>9000</v>
      </c>
      <c r="L374" t="str">
        <f t="shared" si="11"/>
        <v>High School</v>
      </c>
      <c r="O374" s="3"/>
    </row>
    <row r="375" spans="1:15" x14ac:dyDescent="0.3">
      <c r="A375">
        <v>226</v>
      </c>
      <c r="B375" t="s">
        <v>11</v>
      </c>
      <c r="C375" s="4">
        <v>23549</v>
      </c>
      <c r="D375">
        <v>16</v>
      </c>
      <c r="E375">
        <v>1</v>
      </c>
      <c r="F375" s="3">
        <v>23250</v>
      </c>
      <c r="G375" s="3">
        <v>15750</v>
      </c>
      <c r="H375">
        <v>82</v>
      </c>
      <c r="I375">
        <v>4</v>
      </c>
      <c r="J375" t="s">
        <v>15</v>
      </c>
      <c r="K375" s="3">
        <f t="shared" si="10"/>
        <v>7500</v>
      </c>
      <c r="L375" t="str">
        <f t="shared" si="11"/>
        <v>University</v>
      </c>
      <c r="O375" s="3"/>
    </row>
    <row r="376" spans="1:15" x14ac:dyDescent="0.3">
      <c r="A376">
        <v>347</v>
      </c>
      <c r="B376" t="s">
        <v>11</v>
      </c>
      <c r="C376" s="4">
        <v>16294</v>
      </c>
      <c r="D376">
        <v>12</v>
      </c>
      <c r="E376">
        <v>1</v>
      </c>
      <c r="F376" s="3">
        <v>23100</v>
      </c>
      <c r="G376" s="3">
        <v>12000</v>
      </c>
      <c r="H376">
        <v>73</v>
      </c>
      <c r="I376">
        <v>228</v>
      </c>
      <c r="J376" t="s">
        <v>15</v>
      </c>
      <c r="K376" s="3">
        <f t="shared" si="10"/>
        <v>11100</v>
      </c>
      <c r="L376" t="str">
        <f t="shared" si="11"/>
        <v>High School</v>
      </c>
      <c r="O376" s="3"/>
    </row>
    <row r="377" spans="1:15" x14ac:dyDescent="0.3">
      <c r="A377">
        <v>196</v>
      </c>
      <c r="B377" t="s">
        <v>11</v>
      </c>
      <c r="C377" s="4">
        <v>16864</v>
      </c>
      <c r="D377">
        <v>16</v>
      </c>
      <c r="E377">
        <v>1</v>
      </c>
      <c r="F377" s="3">
        <v>23100</v>
      </c>
      <c r="G377" s="3">
        <v>12000</v>
      </c>
      <c r="H377">
        <v>84</v>
      </c>
      <c r="I377">
        <v>214</v>
      </c>
      <c r="J377" t="s">
        <v>9</v>
      </c>
      <c r="K377" s="3">
        <f t="shared" si="10"/>
        <v>11100</v>
      </c>
      <c r="L377" t="str">
        <f t="shared" si="11"/>
        <v>University</v>
      </c>
      <c r="O377" s="3"/>
    </row>
    <row r="378" spans="1:15" x14ac:dyDescent="0.3">
      <c r="A378">
        <v>251</v>
      </c>
      <c r="B378" t="s">
        <v>11</v>
      </c>
      <c r="C378" s="4">
        <v>25222</v>
      </c>
      <c r="D378">
        <v>12</v>
      </c>
      <c r="E378">
        <v>1</v>
      </c>
      <c r="F378" s="3">
        <v>23100</v>
      </c>
      <c r="G378" s="3">
        <v>11250</v>
      </c>
      <c r="H378">
        <v>81</v>
      </c>
      <c r="I378">
        <v>13</v>
      </c>
      <c r="J378" t="s">
        <v>15</v>
      </c>
      <c r="K378" s="3">
        <f t="shared" si="10"/>
        <v>11850</v>
      </c>
      <c r="L378" t="str">
        <f t="shared" si="11"/>
        <v>High School</v>
      </c>
      <c r="O378" s="3"/>
    </row>
    <row r="379" spans="1:15" x14ac:dyDescent="0.3">
      <c r="A379">
        <v>243</v>
      </c>
      <c r="B379" t="s">
        <v>11</v>
      </c>
      <c r="C379" s="4">
        <v>25244</v>
      </c>
      <c r="D379">
        <v>12</v>
      </c>
      <c r="E379">
        <v>1</v>
      </c>
      <c r="F379" s="3">
        <v>23100</v>
      </c>
      <c r="G379" s="3">
        <v>10950</v>
      </c>
      <c r="H379">
        <v>81</v>
      </c>
      <c r="I379">
        <v>0</v>
      </c>
      <c r="J379" t="s">
        <v>15</v>
      </c>
      <c r="K379" s="3">
        <f t="shared" si="10"/>
        <v>12150</v>
      </c>
      <c r="L379" t="str">
        <f t="shared" si="11"/>
        <v>High School</v>
      </c>
      <c r="O379" s="3"/>
    </row>
    <row r="380" spans="1:15" x14ac:dyDescent="0.3">
      <c r="A380">
        <v>83</v>
      </c>
      <c r="B380" t="s">
        <v>11</v>
      </c>
      <c r="C380" s="4">
        <v>24757</v>
      </c>
      <c r="D380">
        <v>12</v>
      </c>
      <c r="E380">
        <v>1</v>
      </c>
      <c r="F380" s="3">
        <v>22950</v>
      </c>
      <c r="G380" s="3">
        <v>11250</v>
      </c>
      <c r="H380">
        <v>93</v>
      </c>
      <c r="I380">
        <v>0</v>
      </c>
      <c r="J380" t="s">
        <v>9</v>
      </c>
      <c r="K380" s="3">
        <f t="shared" si="10"/>
        <v>11700</v>
      </c>
      <c r="L380" t="str">
        <f t="shared" si="11"/>
        <v>High School</v>
      </c>
      <c r="O380" s="3"/>
    </row>
    <row r="381" spans="1:15" x14ac:dyDescent="0.3">
      <c r="A381">
        <v>346</v>
      </c>
      <c r="B381" t="s">
        <v>11</v>
      </c>
      <c r="C381" s="4">
        <v>25066</v>
      </c>
      <c r="D381">
        <v>15</v>
      </c>
      <c r="E381">
        <v>1</v>
      </c>
      <c r="F381" s="3">
        <v>22950</v>
      </c>
      <c r="G381" s="3">
        <v>13950</v>
      </c>
      <c r="H381">
        <v>73</v>
      </c>
      <c r="I381">
        <v>22</v>
      </c>
      <c r="J381" t="s">
        <v>15</v>
      </c>
      <c r="K381" s="3">
        <f t="shared" si="10"/>
        <v>9000</v>
      </c>
      <c r="L381" t="str">
        <f t="shared" si="11"/>
        <v>University</v>
      </c>
      <c r="O381" s="3"/>
    </row>
    <row r="382" spans="1:15" x14ac:dyDescent="0.3">
      <c r="A382">
        <v>78</v>
      </c>
      <c r="B382" t="s">
        <v>11</v>
      </c>
      <c r="C382" s="4">
        <v>25070</v>
      </c>
      <c r="D382">
        <v>12</v>
      </c>
      <c r="E382">
        <v>1</v>
      </c>
      <c r="F382" s="3">
        <v>22950</v>
      </c>
      <c r="G382" s="3">
        <v>10500</v>
      </c>
      <c r="H382">
        <v>93</v>
      </c>
      <c r="I382">
        <v>10</v>
      </c>
      <c r="J382" t="s">
        <v>15</v>
      </c>
      <c r="K382" s="3">
        <f t="shared" si="10"/>
        <v>12450</v>
      </c>
      <c r="L382" t="str">
        <f t="shared" si="11"/>
        <v>High School</v>
      </c>
      <c r="O382" s="3"/>
    </row>
    <row r="383" spans="1:15" x14ac:dyDescent="0.3">
      <c r="A383">
        <v>397</v>
      </c>
      <c r="B383" t="s">
        <v>11</v>
      </c>
      <c r="C383" s="4">
        <v>25585</v>
      </c>
      <c r="D383">
        <v>12</v>
      </c>
      <c r="E383">
        <v>1</v>
      </c>
      <c r="F383" s="3">
        <v>22950</v>
      </c>
      <c r="G383" s="3">
        <v>12300</v>
      </c>
      <c r="H383">
        <v>69</v>
      </c>
      <c r="I383">
        <v>5</v>
      </c>
      <c r="J383" t="s">
        <v>15</v>
      </c>
      <c r="K383" s="3">
        <f t="shared" si="10"/>
        <v>10650</v>
      </c>
      <c r="L383" t="str">
        <f t="shared" si="11"/>
        <v>High School</v>
      </c>
      <c r="O383" s="3"/>
    </row>
    <row r="384" spans="1:15" x14ac:dyDescent="0.3">
      <c r="A384">
        <v>401</v>
      </c>
      <c r="B384" t="s">
        <v>11</v>
      </c>
      <c r="C384" s="4">
        <v>25641</v>
      </c>
      <c r="D384">
        <v>12</v>
      </c>
      <c r="E384">
        <v>1</v>
      </c>
      <c r="F384" s="3">
        <v>22800</v>
      </c>
      <c r="G384" s="3">
        <v>11250</v>
      </c>
      <c r="H384">
        <v>69</v>
      </c>
      <c r="I384">
        <v>0</v>
      </c>
      <c r="J384" t="s">
        <v>15</v>
      </c>
      <c r="K384" s="3">
        <f t="shared" si="10"/>
        <v>11550</v>
      </c>
      <c r="L384" t="str">
        <f t="shared" si="11"/>
        <v>High School</v>
      </c>
      <c r="O384" s="3"/>
    </row>
    <row r="385" spans="1:15" x14ac:dyDescent="0.3">
      <c r="A385">
        <v>412</v>
      </c>
      <c r="B385" t="s">
        <v>11</v>
      </c>
      <c r="C385" s="4">
        <v>25735</v>
      </c>
      <c r="D385">
        <v>12</v>
      </c>
      <c r="E385">
        <v>1</v>
      </c>
      <c r="F385" s="3">
        <v>22800</v>
      </c>
      <c r="G385" s="3">
        <v>11250</v>
      </c>
      <c r="H385">
        <v>68</v>
      </c>
      <c r="I385">
        <v>2</v>
      </c>
      <c r="J385" t="s">
        <v>15</v>
      </c>
      <c r="K385" s="3">
        <f t="shared" si="10"/>
        <v>11550</v>
      </c>
      <c r="L385" t="str">
        <f t="shared" si="11"/>
        <v>High School</v>
      </c>
      <c r="O385" s="3"/>
    </row>
    <row r="386" spans="1:15" x14ac:dyDescent="0.3">
      <c r="A386">
        <v>237</v>
      </c>
      <c r="B386" t="s">
        <v>11</v>
      </c>
      <c r="C386" s="4">
        <v>25358</v>
      </c>
      <c r="D386">
        <v>12</v>
      </c>
      <c r="E386">
        <v>1</v>
      </c>
      <c r="F386" s="3">
        <v>22650</v>
      </c>
      <c r="G386" s="3">
        <v>11250</v>
      </c>
      <c r="H386">
        <v>81</v>
      </c>
      <c r="I386">
        <v>0</v>
      </c>
      <c r="J386" t="s">
        <v>15</v>
      </c>
      <c r="K386" s="3">
        <f t="shared" ref="K386:K449" si="12">F386 - G386</f>
        <v>11400</v>
      </c>
      <c r="L386" t="str">
        <f t="shared" si="11"/>
        <v>High School</v>
      </c>
      <c r="O386" s="3"/>
    </row>
    <row r="387" spans="1:15" x14ac:dyDescent="0.3">
      <c r="A387">
        <v>395</v>
      </c>
      <c r="B387" t="s">
        <v>11</v>
      </c>
      <c r="C387" s="4">
        <v>25636</v>
      </c>
      <c r="D387">
        <v>12</v>
      </c>
      <c r="E387">
        <v>1</v>
      </c>
      <c r="F387" s="3">
        <v>22650</v>
      </c>
      <c r="G387" s="3">
        <v>11250</v>
      </c>
      <c r="H387">
        <v>69</v>
      </c>
      <c r="I387">
        <v>2</v>
      </c>
      <c r="J387" t="s">
        <v>15</v>
      </c>
      <c r="K387" s="3">
        <f t="shared" si="12"/>
        <v>11400</v>
      </c>
      <c r="L387" t="str">
        <f t="shared" ref="L387:L450" si="13">IF(D387&gt;12, "University", IF(D387&lt;12, "Middle School", "High School"))</f>
        <v>High School</v>
      </c>
      <c r="O387" s="3"/>
    </row>
    <row r="388" spans="1:15" x14ac:dyDescent="0.3">
      <c r="A388">
        <v>230</v>
      </c>
      <c r="B388" t="s">
        <v>10</v>
      </c>
      <c r="C388" s="4">
        <v>12454</v>
      </c>
      <c r="D388">
        <v>15</v>
      </c>
      <c r="E388">
        <v>1</v>
      </c>
      <c r="F388" s="3">
        <v>22500</v>
      </c>
      <c r="G388" s="3">
        <v>15000</v>
      </c>
      <c r="H388">
        <v>82</v>
      </c>
      <c r="I388">
        <v>371</v>
      </c>
      <c r="J388" t="s">
        <v>9</v>
      </c>
      <c r="K388" s="3">
        <f t="shared" si="12"/>
        <v>7500</v>
      </c>
      <c r="L388" t="str">
        <f t="shared" si="13"/>
        <v>University</v>
      </c>
      <c r="O388" s="3"/>
    </row>
    <row r="389" spans="1:15" x14ac:dyDescent="0.3">
      <c r="A389">
        <v>322</v>
      </c>
      <c r="B389" t="s">
        <v>11</v>
      </c>
      <c r="C389" s="4">
        <v>13941</v>
      </c>
      <c r="D389">
        <v>12</v>
      </c>
      <c r="E389">
        <v>1</v>
      </c>
      <c r="F389" s="3">
        <v>22500</v>
      </c>
      <c r="G389" s="3">
        <v>14250</v>
      </c>
      <c r="H389">
        <v>76</v>
      </c>
      <c r="I389">
        <v>90</v>
      </c>
      <c r="J389" t="s">
        <v>15</v>
      </c>
      <c r="K389" s="3">
        <f t="shared" si="12"/>
        <v>8250</v>
      </c>
      <c r="L389" t="str">
        <f t="shared" si="13"/>
        <v>High School</v>
      </c>
      <c r="O389" s="3"/>
    </row>
    <row r="390" spans="1:15" x14ac:dyDescent="0.3">
      <c r="A390">
        <v>373</v>
      </c>
      <c r="B390" t="s">
        <v>10</v>
      </c>
      <c r="C390" s="4">
        <v>18200</v>
      </c>
      <c r="D390">
        <v>12</v>
      </c>
      <c r="E390">
        <v>1</v>
      </c>
      <c r="F390" s="3">
        <v>22500</v>
      </c>
      <c r="G390" s="3">
        <v>16500</v>
      </c>
      <c r="H390">
        <v>70</v>
      </c>
      <c r="I390">
        <v>216</v>
      </c>
      <c r="J390" t="s">
        <v>15</v>
      </c>
      <c r="K390" s="3">
        <f t="shared" si="12"/>
        <v>6000</v>
      </c>
      <c r="L390" t="str">
        <f t="shared" si="13"/>
        <v>High School</v>
      </c>
      <c r="O390" s="3"/>
    </row>
    <row r="391" spans="1:15" x14ac:dyDescent="0.3">
      <c r="A391">
        <v>311</v>
      </c>
      <c r="B391" t="s">
        <v>11</v>
      </c>
      <c r="C391" s="4">
        <v>18674</v>
      </c>
      <c r="D391">
        <v>12</v>
      </c>
      <c r="E391">
        <v>1</v>
      </c>
      <c r="F391" s="3">
        <v>22500</v>
      </c>
      <c r="G391" s="3">
        <v>12000</v>
      </c>
      <c r="H391">
        <v>77</v>
      </c>
      <c r="I391">
        <v>63</v>
      </c>
      <c r="J391" t="s">
        <v>15</v>
      </c>
      <c r="K391" s="3">
        <f t="shared" si="12"/>
        <v>10500</v>
      </c>
      <c r="L391" t="str">
        <f t="shared" si="13"/>
        <v>High School</v>
      </c>
      <c r="O391" s="3"/>
    </row>
    <row r="392" spans="1:15" x14ac:dyDescent="0.3">
      <c r="A392">
        <v>61</v>
      </c>
      <c r="B392" t="s">
        <v>10</v>
      </c>
      <c r="C392" s="4">
        <v>23495</v>
      </c>
      <c r="D392">
        <v>8</v>
      </c>
      <c r="E392">
        <v>1</v>
      </c>
      <c r="F392" s="3">
        <v>22500</v>
      </c>
      <c r="G392" s="3">
        <v>9750</v>
      </c>
      <c r="H392">
        <v>94</v>
      </c>
      <c r="I392">
        <v>36</v>
      </c>
      <c r="J392" t="s">
        <v>9</v>
      </c>
      <c r="K392" s="3">
        <f t="shared" si="12"/>
        <v>12750</v>
      </c>
      <c r="L392" t="str">
        <f t="shared" si="13"/>
        <v>Middle School</v>
      </c>
      <c r="O392" s="3"/>
    </row>
    <row r="393" spans="1:15" x14ac:dyDescent="0.3">
      <c r="A393">
        <v>460</v>
      </c>
      <c r="B393" t="s">
        <v>11</v>
      </c>
      <c r="C393" s="4">
        <v>25427</v>
      </c>
      <c r="D393">
        <v>12</v>
      </c>
      <c r="E393">
        <v>1</v>
      </c>
      <c r="F393" s="3">
        <v>22500</v>
      </c>
      <c r="G393" s="3">
        <v>12750</v>
      </c>
      <c r="H393">
        <v>65</v>
      </c>
      <c r="I393">
        <v>24</v>
      </c>
      <c r="J393" t="s">
        <v>15</v>
      </c>
      <c r="K393" s="3">
        <f t="shared" si="12"/>
        <v>9750</v>
      </c>
      <c r="L393" t="str">
        <f t="shared" si="13"/>
        <v>High School</v>
      </c>
      <c r="O393" s="3"/>
    </row>
    <row r="394" spans="1:15" x14ac:dyDescent="0.3">
      <c r="A394">
        <v>244</v>
      </c>
      <c r="B394" t="s">
        <v>11</v>
      </c>
      <c r="C394" s="4">
        <v>25461</v>
      </c>
      <c r="D394">
        <v>8</v>
      </c>
      <c r="E394">
        <v>1</v>
      </c>
      <c r="F394" s="3">
        <v>22500</v>
      </c>
      <c r="G394" s="3">
        <v>10950</v>
      </c>
      <c r="H394">
        <v>81</v>
      </c>
      <c r="I394">
        <v>5</v>
      </c>
      <c r="J394" t="s">
        <v>15</v>
      </c>
      <c r="K394" s="3">
        <f t="shared" si="12"/>
        <v>11550</v>
      </c>
      <c r="L394" t="str">
        <f t="shared" si="13"/>
        <v>Middle School</v>
      </c>
      <c r="O394" s="3"/>
    </row>
    <row r="395" spans="1:15" x14ac:dyDescent="0.3">
      <c r="A395">
        <v>268</v>
      </c>
      <c r="B395" t="s">
        <v>10</v>
      </c>
      <c r="C395" s="4">
        <v>13286</v>
      </c>
      <c r="D395">
        <v>12</v>
      </c>
      <c r="E395">
        <v>1</v>
      </c>
      <c r="F395" s="3">
        <v>22350</v>
      </c>
      <c r="G395" s="3">
        <v>15000</v>
      </c>
      <c r="H395">
        <v>80</v>
      </c>
      <c r="I395">
        <v>272</v>
      </c>
      <c r="J395" t="s">
        <v>9</v>
      </c>
      <c r="K395" s="3">
        <f t="shared" si="12"/>
        <v>7350</v>
      </c>
      <c r="L395" t="str">
        <f t="shared" si="13"/>
        <v>High School</v>
      </c>
      <c r="O395" s="3"/>
    </row>
    <row r="396" spans="1:15" x14ac:dyDescent="0.3">
      <c r="A396">
        <v>302</v>
      </c>
      <c r="B396" t="s">
        <v>10</v>
      </c>
      <c r="C396" s="4">
        <v>14516</v>
      </c>
      <c r="D396">
        <v>8</v>
      </c>
      <c r="E396">
        <v>1</v>
      </c>
      <c r="F396" s="3">
        <v>22350</v>
      </c>
      <c r="G396" s="3">
        <v>15000</v>
      </c>
      <c r="H396">
        <v>78</v>
      </c>
      <c r="I396">
        <v>320</v>
      </c>
      <c r="J396" t="s">
        <v>9</v>
      </c>
      <c r="K396" s="3">
        <f t="shared" si="12"/>
        <v>7350</v>
      </c>
      <c r="L396" t="str">
        <f t="shared" si="13"/>
        <v>Middle School</v>
      </c>
      <c r="O396" s="3"/>
    </row>
    <row r="397" spans="1:15" x14ac:dyDescent="0.3">
      <c r="A397">
        <v>46</v>
      </c>
      <c r="B397" t="s">
        <v>11</v>
      </c>
      <c r="C397" s="4">
        <v>14933</v>
      </c>
      <c r="D397">
        <v>15</v>
      </c>
      <c r="E397">
        <v>1</v>
      </c>
      <c r="F397" s="3">
        <v>22350</v>
      </c>
      <c r="G397" s="3">
        <v>12750</v>
      </c>
      <c r="H397">
        <v>95</v>
      </c>
      <c r="I397">
        <v>165</v>
      </c>
      <c r="J397" t="s">
        <v>15</v>
      </c>
      <c r="K397" s="3">
        <f t="shared" si="12"/>
        <v>9600</v>
      </c>
      <c r="L397" t="str">
        <f t="shared" si="13"/>
        <v>University</v>
      </c>
      <c r="O397" s="3"/>
    </row>
    <row r="398" spans="1:15" x14ac:dyDescent="0.3">
      <c r="A398">
        <v>223</v>
      </c>
      <c r="B398" t="s">
        <v>11</v>
      </c>
      <c r="C398" s="4">
        <v>15414</v>
      </c>
      <c r="D398">
        <v>8</v>
      </c>
      <c r="E398">
        <v>1</v>
      </c>
      <c r="F398" s="3">
        <v>22350</v>
      </c>
      <c r="G398" s="3">
        <v>10200</v>
      </c>
      <c r="H398">
        <v>82</v>
      </c>
      <c r="I398">
        <v>48</v>
      </c>
      <c r="J398" t="s">
        <v>15</v>
      </c>
      <c r="K398" s="3">
        <f t="shared" si="12"/>
        <v>12150</v>
      </c>
      <c r="L398" t="str">
        <f t="shared" si="13"/>
        <v>Middle School</v>
      </c>
      <c r="O398" s="3"/>
    </row>
    <row r="399" spans="1:15" x14ac:dyDescent="0.3">
      <c r="A399">
        <v>140</v>
      </c>
      <c r="B399" t="s">
        <v>11</v>
      </c>
      <c r="C399" s="4">
        <v>23837</v>
      </c>
      <c r="D399">
        <v>12</v>
      </c>
      <c r="E399">
        <v>1</v>
      </c>
      <c r="F399" s="3">
        <v>22350</v>
      </c>
      <c r="G399" s="3">
        <v>13500</v>
      </c>
      <c r="H399">
        <v>88</v>
      </c>
      <c r="I399">
        <v>26</v>
      </c>
      <c r="J399" t="s">
        <v>15</v>
      </c>
      <c r="K399" s="3">
        <f t="shared" si="12"/>
        <v>8850</v>
      </c>
      <c r="L399" t="str">
        <f t="shared" si="13"/>
        <v>High School</v>
      </c>
      <c r="O399" s="3"/>
    </row>
    <row r="400" spans="1:15" x14ac:dyDescent="0.3">
      <c r="A400">
        <v>260</v>
      </c>
      <c r="B400" t="s">
        <v>11</v>
      </c>
      <c r="C400" s="4">
        <v>25254</v>
      </c>
      <c r="D400">
        <v>12</v>
      </c>
      <c r="E400">
        <v>1</v>
      </c>
      <c r="F400" s="3">
        <v>22350</v>
      </c>
      <c r="G400" s="3">
        <v>11250</v>
      </c>
      <c r="H400">
        <v>80</v>
      </c>
      <c r="I400">
        <v>5</v>
      </c>
      <c r="J400" t="s">
        <v>15</v>
      </c>
      <c r="K400" s="3">
        <f t="shared" si="12"/>
        <v>11100</v>
      </c>
      <c r="L400" t="str">
        <f t="shared" si="13"/>
        <v>High School</v>
      </c>
      <c r="O400" s="3"/>
    </row>
    <row r="401" spans="1:15" x14ac:dyDescent="0.3">
      <c r="A401">
        <v>423</v>
      </c>
      <c r="B401" t="s">
        <v>11</v>
      </c>
      <c r="C401" s="4">
        <v>13266</v>
      </c>
      <c r="D401">
        <v>12</v>
      </c>
      <c r="E401">
        <v>1</v>
      </c>
      <c r="F401" s="3">
        <v>22200</v>
      </c>
      <c r="G401" s="3">
        <v>13800</v>
      </c>
      <c r="H401">
        <v>67</v>
      </c>
      <c r="I401">
        <v>196</v>
      </c>
      <c r="J401" t="s">
        <v>15</v>
      </c>
      <c r="K401" s="3">
        <f t="shared" si="12"/>
        <v>8400</v>
      </c>
      <c r="L401" t="str">
        <f t="shared" si="13"/>
        <v>High School</v>
      </c>
      <c r="O401" s="3"/>
    </row>
    <row r="402" spans="1:15" x14ac:dyDescent="0.3">
      <c r="A402">
        <v>136</v>
      </c>
      <c r="B402" t="s">
        <v>10</v>
      </c>
      <c r="C402" s="4">
        <v>14482</v>
      </c>
      <c r="D402">
        <v>12</v>
      </c>
      <c r="E402">
        <v>1</v>
      </c>
      <c r="F402" s="3">
        <v>22200</v>
      </c>
      <c r="G402" s="3">
        <v>15000</v>
      </c>
      <c r="H402">
        <v>88</v>
      </c>
      <c r="I402">
        <v>324</v>
      </c>
      <c r="J402" t="s">
        <v>15</v>
      </c>
      <c r="K402" s="3">
        <f t="shared" si="12"/>
        <v>7200</v>
      </c>
      <c r="L402" t="str">
        <f t="shared" si="13"/>
        <v>High School</v>
      </c>
      <c r="O402" s="3"/>
    </row>
    <row r="403" spans="1:15" x14ac:dyDescent="0.3">
      <c r="A403">
        <v>345</v>
      </c>
      <c r="B403" t="s">
        <v>11</v>
      </c>
      <c r="C403" s="4">
        <v>25328</v>
      </c>
      <c r="D403">
        <v>12</v>
      </c>
      <c r="E403">
        <v>1</v>
      </c>
      <c r="F403" s="3">
        <v>22200</v>
      </c>
      <c r="G403" s="3">
        <v>16500</v>
      </c>
      <c r="H403">
        <v>73</v>
      </c>
      <c r="I403">
        <v>7</v>
      </c>
      <c r="J403" t="s">
        <v>15</v>
      </c>
      <c r="K403" s="3">
        <f t="shared" si="12"/>
        <v>5700</v>
      </c>
      <c r="L403" t="str">
        <f t="shared" si="13"/>
        <v>High School</v>
      </c>
      <c r="O403" s="3"/>
    </row>
    <row r="404" spans="1:15" x14ac:dyDescent="0.3">
      <c r="A404">
        <v>320</v>
      </c>
      <c r="B404" t="s">
        <v>10</v>
      </c>
      <c r="C404" s="4">
        <v>13464</v>
      </c>
      <c r="D404">
        <v>12</v>
      </c>
      <c r="E404">
        <v>1</v>
      </c>
      <c r="F404" s="3">
        <v>22050</v>
      </c>
      <c r="G404" s="3">
        <v>15000</v>
      </c>
      <c r="H404">
        <v>76</v>
      </c>
      <c r="I404">
        <v>385</v>
      </c>
      <c r="J404" t="s">
        <v>15</v>
      </c>
      <c r="K404" s="3">
        <f t="shared" si="12"/>
        <v>7050</v>
      </c>
      <c r="L404" t="str">
        <f t="shared" si="13"/>
        <v>High School</v>
      </c>
      <c r="O404" s="3"/>
    </row>
    <row r="405" spans="1:15" x14ac:dyDescent="0.3">
      <c r="A405">
        <v>321</v>
      </c>
      <c r="B405" t="s">
        <v>11</v>
      </c>
      <c r="C405" s="4">
        <v>19658</v>
      </c>
      <c r="D405">
        <v>12</v>
      </c>
      <c r="E405">
        <v>1</v>
      </c>
      <c r="F405" s="3">
        <v>22050</v>
      </c>
      <c r="G405" s="3">
        <v>12000</v>
      </c>
      <c r="H405">
        <v>76</v>
      </c>
      <c r="I405">
        <v>6</v>
      </c>
      <c r="J405" t="s">
        <v>15</v>
      </c>
      <c r="K405" s="3">
        <f t="shared" si="12"/>
        <v>10050</v>
      </c>
      <c r="L405" t="str">
        <f t="shared" si="13"/>
        <v>High School</v>
      </c>
      <c r="O405" s="3"/>
    </row>
    <row r="406" spans="1:15" x14ac:dyDescent="0.3">
      <c r="A406">
        <v>99</v>
      </c>
      <c r="B406" t="s">
        <v>11</v>
      </c>
      <c r="C406" s="4">
        <v>25026</v>
      </c>
      <c r="D406">
        <v>12</v>
      </c>
      <c r="E406">
        <v>1</v>
      </c>
      <c r="F406" s="3">
        <v>22050</v>
      </c>
      <c r="G406" s="3">
        <v>10950</v>
      </c>
      <c r="H406">
        <v>92</v>
      </c>
      <c r="I406">
        <v>5</v>
      </c>
      <c r="J406" t="s">
        <v>9</v>
      </c>
      <c r="K406" s="3">
        <f t="shared" si="12"/>
        <v>11100</v>
      </c>
      <c r="L406" t="str">
        <f t="shared" si="13"/>
        <v>High School</v>
      </c>
      <c r="O406" s="3"/>
    </row>
    <row r="407" spans="1:15" x14ac:dyDescent="0.3">
      <c r="A407">
        <v>248</v>
      </c>
      <c r="B407" t="s">
        <v>11</v>
      </c>
      <c r="C407" s="4">
        <v>25302</v>
      </c>
      <c r="D407">
        <v>12</v>
      </c>
      <c r="E407">
        <v>1</v>
      </c>
      <c r="F407" s="3">
        <v>22050</v>
      </c>
      <c r="G407" s="3">
        <v>10950</v>
      </c>
      <c r="H407">
        <v>81</v>
      </c>
      <c r="I407">
        <v>9</v>
      </c>
      <c r="J407" t="s">
        <v>15</v>
      </c>
      <c r="K407" s="3">
        <f t="shared" si="12"/>
        <v>11100</v>
      </c>
      <c r="L407" t="str">
        <f t="shared" si="13"/>
        <v>High School</v>
      </c>
      <c r="O407" s="3"/>
    </row>
    <row r="408" spans="1:15" x14ac:dyDescent="0.3">
      <c r="A408">
        <v>166</v>
      </c>
      <c r="B408" t="s">
        <v>11</v>
      </c>
      <c r="C408" s="4">
        <v>15534</v>
      </c>
      <c r="D408">
        <v>12</v>
      </c>
      <c r="E408">
        <v>1</v>
      </c>
      <c r="F408" s="3">
        <v>21900</v>
      </c>
      <c r="G408" s="3">
        <v>9750</v>
      </c>
      <c r="H408">
        <v>86</v>
      </c>
      <c r="I408">
        <v>156</v>
      </c>
      <c r="J408" t="s">
        <v>15</v>
      </c>
      <c r="K408" s="3">
        <f t="shared" si="12"/>
        <v>12150</v>
      </c>
      <c r="L408" t="str">
        <f t="shared" si="13"/>
        <v>High School</v>
      </c>
      <c r="O408" s="3"/>
    </row>
    <row r="409" spans="1:15" x14ac:dyDescent="0.3">
      <c r="A409">
        <v>4</v>
      </c>
      <c r="B409" t="s">
        <v>11</v>
      </c>
      <c r="C409" s="4">
        <v>17272</v>
      </c>
      <c r="D409">
        <v>8</v>
      </c>
      <c r="E409">
        <v>1</v>
      </c>
      <c r="F409" s="3">
        <v>21900</v>
      </c>
      <c r="G409" s="3">
        <v>13200</v>
      </c>
      <c r="H409">
        <v>98</v>
      </c>
      <c r="I409">
        <v>190</v>
      </c>
      <c r="J409" t="s">
        <v>15</v>
      </c>
      <c r="K409" s="3">
        <f t="shared" si="12"/>
        <v>8700</v>
      </c>
      <c r="L409" t="str">
        <f t="shared" si="13"/>
        <v>Middle School</v>
      </c>
      <c r="O409" s="3"/>
    </row>
    <row r="410" spans="1:15" x14ac:dyDescent="0.3">
      <c r="A410">
        <v>65</v>
      </c>
      <c r="B410" t="s">
        <v>10</v>
      </c>
      <c r="C410" s="4">
        <v>23464</v>
      </c>
      <c r="D410">
        <v>8</v>
      </c>
      <c r="E410">
        <v>1</v>
      </c>
      <c r="F410" s="3">
        <v>21900</v>
      </c>
      <c r="G410" s="3">
        <v>14550</v>
      </c>
      <c r="H410">
        <v>93</v>
      </c>
      <c r="I410">
        <v>41</v>
      </c>
      <c r="J410" t="s">
        <v>15</v>
      </c>
      <c r="K410" s="3">
        <f t="shared" si="12"/>
        <v>7350</v>
      </c>
      <c r="L410" t="str">
        <f t="shared" si="13"/>
        <v>Middle School</v>
      </c>
      <c r="O410" s="3"/>
    </row>
    <row r="411" spans="1:15" x14ac:dyDescent="0.3">
      <c r="A411">
        <v>8</v>
      </c>
      <c r="B411" t="s">
        <v>11</v>
      </c>
      <c r="C411" s="4">
        <v>24233</v>
      </c>
      <c r="D411">
        <v>12</v>
      </c>
      <c r="E411">
        <v>1</v>
      </c>
      <c r="F411" s="3">
        <v>21900</v>
      </c>
      <c r="G411" s="3">
        <v>9750</v>
      </c>
      <c r="H411">
        <v>98</v>
      </c>
      <c r="I411">
        <v>0</v>
      </c>
      <c r="J411" t="s">
        <v>15</v>
      </c>
      <c r="K411" s="3">
        <f t="shared" si="12"/>
        <v>12150</v>
      </c>
      <c r="L411" t="str">
        <f t="shared" si="13"/>
        <v>High School</v>
      </c>
      <c r="O411" s="3"/>
    </row>
    <row r="412" spans="1:15" x14ac:dyDescent="0.3">
      <c r="A412">
        <v>225</v>
      </c>
      <c r="B412" t="s">
        <v>11</v>
      </c>
      <c r="C412" s="4">
        <v>24758</v>
      </c>
      <c r="D412">
        <v>15</v>
      </c>
      <c r="E412">
        <v>1</v>
      </c>
      <c r="F412" s="3">
        <v>21900</v>
      </c>
      <c r="G412" s="3">
        <v>12750</v>
      </c>
      <c r="H412">
        <v>82</v>
      </c>
      <c r="I412">
        <v>0</v>
      </c>
      <c r="J412" t="s">
        <v>15</v>
      </c>
      <c r="K412" s="3">
        <f t="shared" si="12"/>
        <v>9150</v>
      </c>
      <c r="L412" t="str">
        <f t="shared" si="13"/>
        <v>University</v>
      </c>
      <c r="O412" s="3"/>
    </row>
    <row r="413" spans="1:15" x14ac:dyDescent="0.3">
      <c r="A413">
        <v>340</v>
      </c>
      <c r="B413" t="s">
        <v>11</v>
      </c>
      <c r="C413" s="4">
        <v>12545</v>
      </c>
      <c r="D413">
        <v>8</v>
      </c>
      <c r="E413">
        <v>1</v>
      </c>
      <c r="F413" s="3">
        <v>21750</v>
      </c>
      <c r="G413" s="3">
        <v>12450</v>
      </c>
      <c r="H413">
        <v>74</v>
      </c>
      <c r="I413">
        <v>318</v>
      </c>
      <c r="J413" t="s">
        <v>15</v>
      </c>
      <c r="K413" s="3">
        <f t="shared" si="12"/>
        <v>9300</v>
      </c>
      <c r="L413" t="str">
        <f t="shared" si="13"/>
        <v>Middle School</v>
      </c>
      <c r="O413" s="3"/>
    </row>
    <row r="414" spans="1:15" x14ac:dyDescent="0.3">
      <c r="A414">
        <v>22</v>
      </c>
      <c r="B414" t="s">
        <v>10</v>
      </c>
      <c r="C414" s="4">
        <v>14878</v>
      </c>
      <c r="D414">
        <v>12</v>
      </c>
      <c r="E414">
        <v>1</v>
      </c>
      <c r="F414" s="3">
        <v>21750</v>
      </c>
      <c r="G414" s="3">
        <v>12750</v>
      </c>
      <c r="H414">
        <v>97</v>
      </c>
      <c r="I414">
        <v>315</v>
      </c>
      <c r="J414" t="s">
        <v>9</v>
      </c>
      <c r="K414" s="3">
        <f t="shared" si="12"/>
        <v>9000</v>
      </c>
      <c r="L414" t="str">
        <f t="shared" si="13"/>
        <v>High School</v>
      </c>
      <c r="O414" s="3"/>
    </row>
    <row r="415" spans="1:15" x14ac:dyDescent="0.3">
      <c r="A415">
        <v>459</v>
      </c>
      <c r="B415" t="s">
        <v>11</v>
      </c>
      <c r="C415" s="4">
        <v>25974</v>
      </c>
      <c r="D415">
        <v>12</v>
      </c>
      <c r="E415">
        <v>1</v>
      </c>
      <c r="F415" s="3">
        <v>21750</v>
      </c>
      <c r="G415" s="3">
        <v>11250</v>
      </c>
      <c r="H415">
        <v>65</v>
      </c>
      <c r="I415">
        <v>0</v>
      </c>
      <c r="J415" t="s">
        <v>15</v>
      </c>
      <c r="K415" s="3">
        <f t="shared" si="12"/>
        <v>10500</v>
      </c>
      <c r="L415" t="str">
        <f t="shared" si="13"/>
        <v>High School</v>
      </c>
      <c r="O415" s="3"/>
    </row>
    <row r="416" spans="1:15" x14ac:dyDescent="0.3">
      <c r="A416">
        <v>461</v>
      </c>
      <c r="B416" t="s">
        <v>11</v>
      </c>
      <c r="C416" s="4">
        <v>16018</v>
      </c>
      <c r="D416">
        <v>8</v>
      </c>
      <c r="E416">
        <v>1</v>
      </c>
      <c r="F416" s="3">
        <v>21600</v>
      </c>
      <c r="G416" s="3">
        <v>13500</v>
      </c>
      <c r="H416">
        <v>65</v>
      </c>
      <c r="I416">
        <v>173</v>
      </c>
      <c r="J416" t="s">
        <v>15</v>
      </c>
      <c r="K416" s="3">
        <f t="shared" si="12"/>
        <v>8100</v>
      </c>
      <c r="L416" t="str">
        <f t="shared" si="13"/>
        <v>Middle School</v>
      </c>
      <c r="O416" s="3"/>
    </row>
    <row r="417" spans="1:15" x14ac:dyDescent="0.3">
      <c r="A417">
        <v>392</v>
      </c>
      <c r="B417" t="s">
        <v>11</v>
      </c>
      <c r="C417" s="4">
        <v>25700</v>
      </c>
      <c r="D417">
        <v>12</v>
      </c>
      <c r="E417">
        <v>1</v>
      </c>
      <c r="F417" s="3">
        <v>21600</v>
      </c>
      <c r="G417" s="3">
        <v>12000</v>
      </c>
      <c r="H417">
        <v>69</v>
      </c>
      <c r="I417">
        <v>0</v>
      </c>
      <c r="J417" t="s">
        <v>15</v>
      </c>
      <c r="K417" s="3">
        <f t="shared" si="12"/>
        <v>9600</v>
      </c>
      <c r="L417" t="str">
        <f t="shared" si="13"/>
        <v>High School</v>
      </c>
      <c r="O417" s="3"/>
    </row>
    <row r="418" spans="1:15" x14ac:dyDescent="0.3">
      <c r="A418">
        <v>443</v>
      </c>
      <c r="B418" t="s">
        <v>11</v>
      </c>
      <c r="C418" s="4">
        <v>47159</v>
      </c>
      <c r="D418">
        <v>8</v>
      </c>
      <c r="E418">
        <v>1</v>
      </c>
      <c r="F418" s="3">
        <v>21600</v>
      </c>
      <c r="G418" s="3">
        <v>13500</v>
      </c>
      <c r="H418">
        <v>66</v>
      </c>
      <c r="I418">
        <v>228</v>
      </c>
      <c r="J418" t="s">
        <v>15</v>
      </c>
      <c r="K418" s="3">
        <f t="shared" si="12"/>
        <v>8100</v>
      </c>
      <c r="L418" t="str">
        <f t="shared" si="13"/>
        <v>Middle School</v>
      </c>
      <c r="O418" s="3"/>
    </row>
    <row r="419" spans="1:15" x14ac:dyDescent="0.3">
      <c r="A419">
        <v>473</v>
      </c>
      <c r="B419" t="s">
        <v>11</v>
      </c>
      <c r="C419" s="4">
        <v>13844</v>
      </c>
      <c r="D419">
        <v>12</v>
      </c>
      <c r="E419">
        <v>1</v>
      </c>
      <c r="F419" s="3">
        <v>21450</v>
      </c>
      <c r="G419" s="3">
        <v>12750</v>
      </c>
      <c r="H419">
        <v>63</v>
      </c>
      <c r="I419">
        <v>139</v>
      </c>
      <c r="J419" t="s">
        <v>15</v>
      </c>
      <c r="K419" s="3">
        <f t="shared" si="12"/>
        <v>8700</v>
      </c>
      <c r="L419" t="str">
        <f t="shared" si="13"/>
        <v>High School</v>
      </c>
      <c r="O419" s="3"/>
    </row>
    <row r="420" spans="1:15" x14ac:dyDescent="0.3">
      <c r="A420">
        <v>365</v>
      </c>
      <c r="B420" t="s">
        <v>11</v>
      </c>
      <c r="C420" s="4">
        <v>17822</v>
      </c>
      <c r="D420">
        <v>8</v>
      </c>
      <c r="E420">
        <v>1</v>
      </c>
      <c r="F420" s="3">
        <v>21450</v>
      </c>
      <c r="G420" s="3">
        <v>10200</v>
      </c>
      <c r="H420">
        <v>72</v>
      </c>
      <c r="I420">
        <v>194</v>
      </c>
      <c r="J420" t="s">
        <v>9</v>
      </c>
      <c r="K420" s="3">
        <f t="shared" si="12"/>
        <v>11250</v>
      </c>
      <c r="L420" t="str">
        <f t="shared" si="13"/>
        <v>Middle School</v>
      </c>
      <c r="O420" s="3"/>
    </row>
    <row r="421" spans="1:15" x14ac:dyDescent="0.3">
      <c r="A421">
        <v>3</v>
      </c>
      <c r="B421" t="s">
        <v>11</v>
      </c>
      <c r="C421" s="4">
        <v>47325</v>
      </c>
      <c r="D421">
        <v>12</v>
      </c>
      <c r="E421">
        <v>1</v>
      </c>
      <c r="F421" s="3">
        <v>21450</v>
      </c>
      <c r="G421" s="3">
        <v>12000</v>
      </c>
      <c r="H421">
        <v>98</v>
      </c>
      <c r="I421">
        <v>381</v>
      </c>
      <c r="J421" t="s">
        <v>15</v>
      </c>
      <c r="K421" s="3">
        <f t="shared" si="12"/>
        <v>9450</v>
      </c>
      <c r="L421" t="str">
        <f t="shared" si="13"/>
        <v>High School</v>
      </c>
      <c r="O421" s="3"/>
    </row>
    <row r="422" spans="1:15" x14ac:dyDescent="0.3">
      <c r="A422">
        <v>372</v>
      </c>
      <c r="B422" t="s">
        <v>10</v>
      </c>
      <c r="C422" s="4">
        <v>13018</v>
      </c>
      <c r="D422">
        <v>15</v>
      </c>
      <c r="E422">
        <v>1</v>
      </c>
      <c r="F422" s="3">
        <v>21300</v>
      </c>
      <c r="G422" s="3">
        <v>15750</v>
      </c>
      <c r="H422">
        <v>70</v>
      </c>
      <c r="I422">
        <v>372</v>
      </c>
      <c r="J422" t="s">
        <v>15</v>
      </c>
      <c r="K422" s="3">
        <f t="shared" si="12"/>
        <v>5550</v>
      </c>
      <c r="L422" t="str">
        <f t="shared" si="13"/>
        <v>University</v>
      </c>
      <c r="O422" s="3"/>
    </row>
    <row r="423" spans="1:15" x14ac:dyDescent="0.3">
      <c r="A423">
        <v>258</v>
      </c>
      <c r="B423" t="s">
        <v>10</v>
      </c>
      <c r="C423" s="4">
        <v>25271</v>
      </c>
      <c r="D423">
        <v>8</v>
      </c>
      <c r="E423">
        <v>1</v>
      </c>
      <c r="F423" s="3">
        <v>21300</v>
      </c>
      <c r="G423" s="3">
        <v>11550</v>
      </c>
      <c r="H423">
        <v>80</v>
      </c>
      <c r="I423">
        <v>24</v>
      </c>
      <c r="J423" t="s">
        <v>15</v>
      </c>
      <c r="K423" s="3">
        <f t="shared" si="12"/>
        <v>9750</v>
      </c>
      <c r="L423" t="str">
        <f t="shared" si="13"/>
        <v>Middle School</v>
      </c>
      <c r="O423" s="3"/>
    </row>
    <row r="424" spans="1:15" x14ac:dyDescent="0.3">
      <c r="A424">
        <v>313</v>
      </c>
      <c r="B424" t="s">
        <v>11</v>
      </c>
      <c r="C424" s="4">
        <v>25501</v>
      </c>
      <c r="D424">
        <v>12</v>
      </c>
      <c r="E424">
        <v>1</v>
      </c>
      <c r="F424" s="3">
        <v>21300</v>
      </c>
      <c r="G424" s="3">
        <v>11250</v>
      </c>
      <c r="H424">
        <v>77</v>
      </c>
      <c r="I424">
        <v>0</v>
      </c>
      <c r="J424" t="s">
        <v>15</v>
      </c>
      <c r="K424" s="3">
        <f t="shared" si="12"/>
        <v>10050</v>
      </c>
      <c r="L424" t="str">
        <f t="shared" si="13"/>
        <v>High School</v>
      </c>
      <c r="O424" s="3"/>
    </row>
    <row r="425" spans="1:15" x14ac:dyDescent="0.3">
      <c r="A425">
        <v>403</v>
      </c>
      <c r="B425" t="s">
        <v>11</v>
      </c>
      <c r="C425" s="4">
        <v>25686</v>
      </c>
      <c r="D425">
        <v>12</v>
      </c>
      <c r="E425">
        <v>1</v>
      </c>
      <c r="F425" s="3">
        <v>21300</v>
      </c>
      <c r="G425" s="3">
        <v>11250</v>
      </c>
      <c r="H425">
        <v>69</v>
      </c>
      <c r="I425">
        <v>3</v>
      </c>
      <c r="J425" t="s">
        <v>9</v>
      </c>
      <c r="K425" s="3">
        <f t="shared" si="12"/>
        <v>10050</v>
      </c>
      <c r="L425" t="str">
        <f t="shared" si="13"/>
        <v>High School</v>
      </c>
      <c r="O425" s="3"/>
    </row>
    <row r="426" spans="1:15" x14ac:dyDescent="0.3">
      <c r="A426">
        <v>352</v>
      </c>
      <c r="B426" t="s">
        <v>11</v>
      </c>
      <c r="C426" s="4">
        <v>12384</v>
      </c>
      <c r="D426">
        <v>8</v>
      </c>
      <c r="E426">
        <v>1</v>
      </c>
      <c r="F426" s="3">
        <v>21150</v>
      </c>
      <c r="G426" s="3">
        <v>12000</v>
      </c>
      <c r="H426">
        <v>73</v>
      </c>
      <c r="I426">
        <v>159</v>
      </c>
      <c r="J426" t="s">
        <v>15</v>
      </c>
      <c r="K426" s="3">
        <f t="shared" si="12"/>
        <v>9150</v>
      </c>
      <c r="L426" t="str">
        <f t="shared" si="13"/>
        <v>Middle School</v>
      </c>
      <c r="O426" s="3"/>
    </row>
    <row r="427" spans="1:15" x14ac:dyDescent="0.3">
      <c r="A427">
        <v>25</v>
      </c>
      <c r="B427" t="s">
        <v>11</v>
      </c>
      <c r="C427" s="4">
        <v>15523</v>
      </c>
      <c r="D427">
        <v>15</v>
      </c>
      <c r="E427">
        <v>1</v>
      </c>
      <c r="F427" s="3">
        <v>21150</v>
      </c>
      <c r="G427" s="3">
        <v>9000</v>
      </c>
      <c r="H427">
        <v>97</v>
      </c>
      <c r="I427">
        <v>171</v>
      </c>
      <c r="J427" t="s">
        <v>9</v>
      </c>
      <c r="K427" s="3">
        <f t="shared" si="12"/>
        <v>12150</v>
      </c>
      <c r="L427" t="str">
        <f t="shared" si="13"/>
        <v>University</v>
      </c>
      <c r="O427" s="3"/>
    </row>
    <row r="428" spans="1:15" x14ac:dyDescent="0.3">
      <c r="A428">
        <v>108</v>
      </c>
      <c r="B428" t="s">
        <v>11</v>
      </c>
      <c r="C428" s="4">
        <v>11155</v>
      </c>
      <c r="D428">
        <v>12</v>
      </c>
      <c r="E428">
        <v>1</v>
      </c>
      <c r="F428" s="3">
        <v>21000</v>
      </c>
      <c r="G428" s="3">
        <v>11550</v>
      </c>
      <c r="H428">
        <v>91</v>
      </c>
      <c r="I428">
        <v>108</v>
      </c>
      <c r="J428" t="s">
        <v>15</v>
      </c>
      <c r="K428" s="3">
        <f t="shared" si="12"/>
        <v>9450</v>
      </c>
      <c r="L428" t="str">
        <f t="shared" si="13"/>
        <v>High School</v>
      </c>
      <c r="O428" s="3"/>
    </row>
    <row r="429" spans="1:15" x14ac:dyDescent="0.3">
      <c r="A429">
        <v>380</v>
      </c>
      <c r="B429" t="s">
        <v>11</v>
      </c>
      <c r="C429" s="4">
        <v>15029</v>
      </c>
      <c r="D429">
        <v>12</v>
      </c>
      <c r="E429">
        <v>1</v>
      </c>
      <c r="F429" s="3">
        <v>21000</v>
      </c>
      <c r="G429" s="3">
        <v>13500</v>
      </c>
      <c r="H429">
        <v>70</v>
      </c>
      <c r="I429">
        <v>82</v>
      </c>
      <c r="J429" t="s">
        <v>15</v>
      </c>
      <c r="K429" s="3">
        <f t="shared" si="12"/>
        <v>7500</v>
      </c>
      <c r="L429" t="str">
        <f t="shared" si="13"/>
        <v>High School</v>
      </c>
      <c r="O429" s="3"/>
    </row>
    <row r="430" spans="1:15" x14ac:dyDescent="0.3">
      <c r="A430">
        <v>154</v>
      </c>
      <c r="B430" t="s">
        <v>11</v>
      </c>
      <c r="C430" s="4">
        <v>14769</v>
      </c>
      <c r="D430">
        <v>12</v>
      </c>
      <c r="E430">
        <v>1</v>
      </c>
      <c r="F430" s="3">
        <v>20850</v>
      </c>
      <c r="G430" s="3">
        <v>12000</v>
      </c>
      <c r="H430">
        <v>87</v>
      </c>
      <c r="I430">
        <v>163</v>
      </c>
      <c r="J430" t="s">
        <v>15</v>
      </c>
      <c r="K430" s="3">
        <f t="shared" si="12"/>
        <v>8850</v>
      </c>
      <c r="L430" t="str">
        <f t="shared" si="13"/>
        <v>High School</v>
      </c>
      <c r="O430" s="3"/>
    </row>
    <row r="431" spans="1:15" x14ac:dyDescent="0.3">
      <c r="A431">
        <v>425</v>
      </c>
      <c r="B431" t="s">
        <v>11</v>
      </c>
      <c r="C431" s="4">
        <v>15367</v>
      </c>
      <c r="D431">
        <v>12</v>
      </c>
      <c r="E431">
        <v>1</v>
      </c>
      <c r="F431" s="3">
        <v>20850</v>
      </c>
      <c r="G431" s="3">
        <v>13500</v>
      </c>
      <c r="H431">
        <v>67</v>
      </c>
      <c r="I431">
        <v>181</v>
      </c>
      <c r="J431" t="s">
        <v>15</v>
      </c>
      <c r="K431" s="3">
        <f t="shared" si="12"/>
        <v>7350</v>
      </c>
      <c r="L431" t="str">
        <f t="shared" si="13"/>
        <v>High School</v>
      </c>
      <c r="O431" s="3"/>
    </row>
    <row r="432" spans="1:15" x14ac:dyDescent="0.3">
      <c r="A432">
        <v>278</v>
      </c>
      <c r="B432" t="s">
        <v>11</v>
      </c>
      <c r="C432" s="4">
        <v>15869</v>
      </c>
      <c r="D432">
        <v>8</v>
      </c>
      <c r="E432">
        <v>1</v>
      </c>
      <c r="F432" s="3">
        <v>20850</v>
      </c>
      <c r="G432" s="3">
        <v>12000</v>
      </c>
      <c r="H432">
        <v>79</v>
      </c>
      <c r="I432">
        <v>70</v>
      </c>
      <c r="J432" t="s">
        <v>15</v>
      </c>
      <c r="K432" s="3">
        <f t="shared" si="12"/>
        <v>8850</v>
      </c>
      <c r="L432" t="str">
        <f t="shared" si="13"/>
        <v>Middle School</v>
      </c>
      <c r="O432" s="3"/>
    </row>
    <row r="433" spans="1:15" x14ac:dyDescent="0.3">
      <c r="A433">
        <v>384</v>
      </c>
      <c r="B433" t="s">
        <v>11</v>
      </c>
      <c r="C433" s="4">
        <v>20404</v>
      </c>
      <c r="D433">
        <v>12</v>
      </c>
      <c r="E433">
        <v>1</v>
      </c>
      <c r="F433" s="3">
        <v>20850</v>
      </c>
      <c r="G433" s="3">
        <v>13050</v>
      </c>
      <c r="H433">
        <v>70</v>
      </c>
      <c r="I433">
        <v>127</v>
      </c>
      <c r="J433" t="s">
        <v>9</v>
      </c>
      <c r="K433" s="3">
        <f t="shared" si="12"/>
        <v>7800</v>
      </c>
      <c r="L433" t="str">
        <f t="shared" si="13"/>
        <v>High School</v>
      </c>
      <c r="O433" s="3"/>
    </row>
    <row r="434" spans="1:15" x14ac:dyDescent="0.3">
      <c r="A434">
        <v>396</v>
      </c>
      <c r="B434" t="s">
        <v>11</v>
      </c>
      <c r="C434" s="4">
        <v>25797</v>
      </c>
      <c r="D434">
        <v>12</v>
      </c>
      <c r="E434">
        <v>1</v>
      </c>
      <c r="F434" s="3">
        <v>20850</v>
      </c>
      <c r="G434" s="3">
        <v>11250</v>
      </c>
      <c r="H434">
        <v>69</v>
      </c>
      <c r="I434">
        <v>0</v>
      </c>
      <c r="J434" t="s">
        <v>15</v>
      </c>
      <c r="K434" s="3">
        <f t="shared" si="12"/>
        <v>9600</v>
      </c>
      <c r="L434" t="str">
        <f t="shared" si="13"/>
        <v>High School</v>
      </c>
      <c r="O434" s="3"/>
    </row>
    <row r="435" spans="1:15" x14ac:dyDescent="0.3">
      <c r="A435">
        <v>463</v>
      </c>
      <c r="B435" t="s">
        <v>11</v>
      </c>
      <c r="C435" s="4">
        <v>12707</v>
      </c>
      <c r="D435">
        <v>15</v>
      </c>
      <c r="E435">
        <v>1</v>
      </c>
      <c r="F435" s="3">
        <v>20700</v>
      </c>
      <c r="G435" s="3">
        <v>14250</v>
      </c>
      <c r="H435">
        <v>65</v>
      </c>
      <c r="I435">
        <v>241</v>
      </c>
      <c r="J435" t="s">
        <v>15</v>
      </c>
      <c r="K435" s="3">
        <f t="shared" si="12"/>
        <v>6450</v>
      </c>
      <c r="L435" t="str">
        <f t="shared" si="13"/>
        <v>University</v>
      </c>
      <c r="O435" s="3"/>
    </row>
    <row r="436" spans="1:15" x14ac:dyDescent="0.3">
      <c r="A436">
        <v>402</v>
      </c>
      <c r="B436" t="s">
        <v>11</v>
      </c>
      <c r="C436" s="4">
        <v>25606</v>
      </c>
      <c r="D436">
        <v>12</v>
      </c>
      <c r="E436">
        <v>1</v>
      </c>
      <c r="F436" s="3">
        <v>20700</v>
      </c>
      <c r="G436" s="3">
        <v>11250</v>
      </c>
      <c r="H436">
        <v>69</v>
      </c>
      <c r="I436">
        <v>2</v>
      </c>
      <c r="J436" t="s">
        <v>15</v>
      </c>
      <c r="K436" s="3">
        <f t="shared" si="12"/>
        <v>9450</v>
      </c>
      <c r="L436" t="str">
        <f t="shared" si="13"/>
        <v>High School</v>
      </c>
      <c r="O436" s="3"/>
    </row>
    <row r="437" spans="1:15" x14ac:dyDescent="0.3">
      <c r="A437">
        <v>354</v>
      </c>
      <c r="B437" t="s">
        <v>11</v>
      </c>
      <c r="C437" s="4">
        <v>16930</v>
      </c>
      <c r="D437">
        <v>12</v>
      </c>
      <c r="E437">
        <v>1</v>
      </c>
      <c r="F437" s="3">
        <v>20550</v>
      </c>
      <c r="G437" s="3">
        <v>11250</v>
      </c>
      <c r="H437">
        <v>73</v>
      </c>
      <c r="I437">
        <v>154</v>
      </c>
      <c r="J437" t="s">
        <v>9</v>
      </c>
      <c r="K437" s="3">
        <f t="shared" si="12"/>
        <v>9300</v>
      </c>
      <c r="L437" t="str">
        <f t="shared" si="13"/>
        <v>High School</v>
      </c>
      <c r="O437" s="3"/>
    </row>
    <row r="438" spans="1:15" x14ac:dyDescent="0.3">
      <c r="A438">
        <v>214</v>
      </c>
      <c r="B438" t="s">
        <v>11</v>
      </c>
      <c r="C438" s="4">
        <v>25094</v>
      </c>
      <c r="D438">
        <v>12</v>
      </c>
      <c r="E438">
        <v>1</v>
      </c>
      <c r="F438" s="3">
        <v>20400</v>
      </c>
      <c r="G438" s="3">
        <v>10950</v>
      </c>
      <c r="H438">
        <v>83</v>
      </c>
      <c r="I438">
        <v>9</v>
      </c>
      <c r="J438" t="s">
        <v>9</v>
      </c>
      <c r="K438" s="3">
        <f t="shared" si="12"/>
        <v>9450</v>
      </c>
      <c r="L438" t="str">
        <f t="shared" si="13"/>
        <v>High School</v>
      </c>
      <c r="O438" s="3"/>
    </row>
    <row r="439" spans="1:15" x14ac:dyDescent="0.3">
      <c r="A439">
        <v>399</v>
      </c>
      <c r="B439" t="s">
        <v>11</v>
      </c>
      <c r="C439" s="4">
        <v>25605</v>
      </c>
      <c r="D439">
        <v>12</v>
      </c>
      <c r="E439">
        <v>1</v>
      </c>
      <c r="F439" s="3">
        <v>20400</v>
      </c>
      <c r="G439" s="3">
        <v>11250</v>
      </c>
      <c r="H439">
        <v>69</v>
      </c>
      <c r="I439">
        <v>0</v>
      </c>
      <c r="J439" t="s">
        <v>15</v>
      </c>
      <c r="K439" s="3">
        <f t="shared" si="12"/>
        <v>9150</v>
      </c>
      <c r="L439" t="str">
        <f t="shared" si="13"/>
        <v>High School</v>
      </c>
      <c r="O439" s="3"/>
    </row>
    <row r="440" spans="1:15" x14ac:dyDescent="0.3">
      <c r="A440">
        <v>439</v>
      </c>
      <c r="B440" t="s">
        <v>11</v>
      </c>
      <c r="C440" s="4">
        <v>25744</v>
      </c>
      <c r="D440">
        <v>12</v>
      </c>
      <c r="E440">
        <v>1</v>
      </c>
      <c r="F440" s="3">
        <v>20400</v>
      </c>
      <c r="G440" s="3">
        <v>11250</v>
      </c>
      <c r="H440">
        <v>66</v>
      </c>
      <c r="I440">
        <v>0</v>
      </c>
      <c r="J440" t="s">
        <v>15</v>
      </c>
      <c r="K440" s="3">
        <f t="shared" si="12"/>
        <v>9150</v>
      </c>
      <c r="L440" t="str">
        <f t="shared" si="13"/>
        <v>High School</v>
      </c>
      <c r="O440" s="3"/>
    </row>
    <row r="441" spans="1:15" x14ac:dyDescent="0.3">
      <c r="A441">
        <v>139</v>
      </c>
      <c r="B441" t="s">
        <v>11</v>
      </c>
      <c r="C441" s="4">
        <v>11492</v>
      </c>
      <c r="D441">
        <v>8</v>
      </c>
      <c r="E441">
        <v>1</v>
      </c>
      <c r="F441" s="3">
        <v>20100</v>
      </c>
      <c r="G441" s="3">
        <v>13200</v>
      </c>
      <c r="H441">
        <v>88</v>
      </c>
      <c r="I441">
        <v>90</v>
      </c>
      <c r="J441" t="s">
        <v>15</v>
      </c>
      <c r="K441" s="3">
        <f t="shared" si="12"/>
        <v>6900</v>
      </c>
      <c r="L441" t="str">
        <f t="shared" si="13"/>
        <v>Middle School</v>
      </c>
      <c r="O441" s="3"/>
    </row>
    <row r="442" spans="1:15" x14ac:dyDescent="0.3">
      <c r="A442">
        <v>91</v>
      </c>
      <c r="B442" t="s">
        <v>11</v>
      </c>
      <c r="C442" s="4">
        <v>24780</v>
      </c>
      <c r="D442">
        <v>12</v>
      </c>
      <c r="E442">
        <v>1</v>
      </c>
      <c r="F442" s="3">
        <v>20100</v>
      </c>
      <c r="G442" s="3">
        <v>11250</v>
      </c>
      <c r="H442">
        <v>92</v>
      </c>
      <c r="I442">
        <v>24</v>
      </c>
      <c r="J442" t="s">
        <v>15</v>
      </c>
      <c r="K442" s="3">
        <f t="shared" si="12"/>
        <v>8850</v>
      </c>
      <c r="L442" t="str">
        <f t="shared" si="13"/>
        <v>High School</v>
      </c>
      <c r="O442" s="3"/>
    </row>
    <row r="443" spans="1:15" x14ac:dyDescent="0.3">
      <c r="A443">
        <v>359</v>
      </c>
      <c r="B443" t="s">
        <v>11</v>
      </c>
      <c r="C443" s="4">
        <v>15139</v>
      </c>
      <c r="D443">
        <v>12</v>
      </c>
      <c r="E443">
        <v>1</v>
      </c>
      <c r="F443" s="3">
        <v>19950</v>
      </c>
      <c r="G443" s="3">
        <v>10200</v>
      </c>
      <c r="H443">
        <v>72</v>
      </c>
      <c r="I443">
        <v>56</v>
      </c>
      <c r="J443" t="s">
        <v>15</v>
      </c>
      <c r="K443" s="3">
        <f t="shared" si="12"/>
        <v>9750</v>
      </c>
      <c r="L443" t="str">
        <f t="shared" si="13"/>
        <v>High School</v>
      </c>
      <c r="O443" s="3"/>
    </row>
    <row r="444" spans="1:15" x14ac:dyDescent="0.3">
      <c r="A444">
        <v>264</v>
      </c>
      <c r="B444" t="s">
        <v>11</v>
      </c>
      <c r="C444" s="4">
        <v>25219</v>
      </c>
      <c r="D444">
        <v>12</v>
      </c>
      <c r="E444">
        <v>1</v>
      </c>
      <c r="F444" s="3">
        <v>19950</v>
      </c>
      <c r="G444" s="3">
        <v>11250</v>
      </c>
      <c r="H444">
        <v>80</v>
      </c>
      <c r="I444">
        <v>8</v>
      </c>
      <c r="J444" t="s">
        <v>15</v>
      </c>
      <c r="K444" s="3">
        <f t="shared" si="12"/>
        <v>8700</v>
      </c>
      <c r="L444" t="str">
        <f t="shared" si="13"/>
        <v>High School</v>
      </c>
      <c r="O444" s="3"/>
    </row>
    <row r="445" spans="1:15" x14ac:dyDescent="0.3">
      <c r="A445">
        <v>209</v>
      </c>
      <c r="B445" t="s">
        <v>11</v>
      </c>
      <c r="C445" s="4">
        <v>12433</v>
      </c>
      <c r="D445">
        <v>8</v>
      </c>
      <c r="E445">
        <v>1</v>
      </c>
      <c r="F445" s="3">
        <v>19800</v>
      </c>
      <c r="G445" s="3">
        <v>10200</v>
      </c>
      <c r="H445">
        <v>83</v>
      </c>
      <c r="I445">
        <v>75</v>
      </c>
      <c r="J445" t="s">
        <v>15</v>
      </c>
      <c r="K445" s="3">
        <f t="shared" si="12"/>
        <v>9600</v>
      </c>
      <c r="L445" t="str">
        <f t="shared" si="13"/>
        <v>Middle School</v>
      </c>
      <c r="O445" s="3"/>
    </row>
    <row r="446" spans="1:15" x14ac:dyDescent="0.3">
      <c r="A446">
        <v>379</v>
      </c>
      <c r="B446" t="s">
        <v>11</v>
      </c>
      <c r="C446" s="4">
        <v>14012</v>
      </c>
      <c r="D446">
        <v>8</v>
      </c>
      <c r="E446">
        <v>1</v>
      </c>
      <c r="F446" s="3">
        <v>19650</v>
      </c>
      <c r="G446" s="3">
        <v>13050</v>
      </c>
      <c r="H446">
        <v>70</v>
      </c>
      <c r="I446">
        <v>102</v>
      </c>
      <c r="J446" t="s">
        <v>15</v>
      </c>
      <c r="K446" s="3">
        <f t="shared" si="12"/>
        <v>6600</v>
      </c>
      <c r="L446" t="str">
        <f t="shared" si="13"/>
        <v>Middle School</v>
      </c>
      <c r="O446" s="3"/>
    </row>
    <row r="447" spans="1:15" x14ac:dyDescent="0.3">
      <c r="A447">
        <v>405</v>
      </c>
      <c r="B447" t="s">
        <v>11</v>
      </c>
      <c r="C447" s="4">
        <v>16265</v>
      </c>
      <c r="D447">
        <v>12</v>
      </c>
      <c r="E447">
        <v>1</v>
      </c>
      <c r="F447" s="3">
        <v>19650</v>
      </c>
      <c r="G447" s="3">
        <v>13950</v>
      </c>
      <c r="H447">
        <v>69</v>
      </c>
      <c r="I447">
        <v>133</v>
      </c>
      <c r="J447" t="s">
        <v>9</v>
      </c>
      <c r="K447" s="3">
        <f t="shared" si="12"/>
        <v>5700</v>
      </c>
      <c r="L447" t="str">
        <f t="shared" si="13"/>
        <v>High School</v>
      </c>
      <c r="O447" s="3"/>
    </row>
    <row r="448" spans="1:15" x14ac:dyDescent="0.3">
      <c r="A448">
        <v>128</v>
      </c>
      <c r="B448" t="s">
        <v>11</v>
      </c>
      <c r="C448" s="4">
        <v>17008</v>
      </c>
      <c r="D448">
        <v>12</v>
      </c>
      <c r="E448">
        <v>1</v>
      </c>
      <c r="F448" s="3">
        <v>19650</v>
      </c>
      <c r="G448" s="3">
        <v>9750</v>
      </c>
      <c r="H448">
        <v>90</v>
      </c>
      <c r="I448">
        <v>229</v>
      </c>
      <c r="J448" t="s">
        <v>9</v>
      </c>
      <c r="K448" s="3">
        <f t="shared" si="12"/>
        <v>9900</v>
      </c>
      <c r="L448" t="str">
        <f t="shared" si="13"/>
        <v>High School</v>
      </c>
      <c r="O448" s="3"/>
    </row>
    <row r="449" spans="1:15" x14ac:dyDescent="0.3">
      <c r="A449">
        <v>192</v>
      </c>
      <c r="B449" t="s">
        <v>10</v>
      </c>
      <c r="C449" s="4">
        <v>18180</v>
      </c>
      <c r="D449">
        <v>12</v>
      </c>
      <c r="E449">
        <v>1</v>
      </c>
      <c r="F449" s="3">
        <v>19650</v>
      </c>
      <c r="G449" s="3">
        <v>12750</v>
      </c>
      <c r="H449">
        <v>84</v>
      </c>
      <c r="I449">
        <v>180</v>
      </c>
      <c r="J449" t="s">
        <v>9</v>
      </c>
      <c r="K449" s="3">
        <f t="shared" si="12"/>
        <v>6900</v>
      </c>
      <c r="L449" t="str">
        <f t="shared" si="13"/>
        <v>High School</v>
      </c>
      <c r="O449" s="3"/>
    </row>
    <row r="450" spans="1:15" x14ac:dyDescent="0.3">
      <c r="A450">
        <v>247</v>
      </c>
      <c r="B450" t="s">
        <v>11</v>
      </c>
      <c r="C450" s="4">
        <v>24971</v>
      </c>
      <c r="D450">
        <v>12</v>
      </c>
      <c r="E450">
        <v>1</v>
      </c>
      <c r="F450" s="3">
        <v>19650</v>
      </c>
      <c r="G450" s="3">
        <v>10950</v>
      </c>
      <c r="H450">
        <v>81</v>
      </c>
      <c r="I450">
        <v>11</v>
      </c>
      <c r="J450" t="s">
        <v>15</v>
      </c>
      <c r="K450" s="3">
        <f t="shared" ref="K450:K475" si="14">F450 - G450</f>
        <v>8700</v>
      </c>
      <c r="L450" t="str">
        <f t="shared" si="13"/>
        <v>High School</v>
      </c>
      <c r="O450" s="3"/>
    </row>
    <row r="451" spans="1:15" x14ac:dyDescent="0.3">
      <c r="A451">
        <v>259</v>
      </c>
      <c r="B451" t="s">
        <v>11</v>
      </c>
      <c r="C451" s="4">
        <v>25277</v>
      </c>
      <c r="D451">
        <v>12</v>
      </c>
      <c r="E451">
        <v>1</v>
      </c>
      <c r="F451" s="3">
        <v>19650</v>
      </c>
      <c r="G451" s="3">
        <v>11250</v>
      </c>
      <c r="H451">
        <v>80</v>
      </c>
      <c r="I451">
        <v>5</v>
      </c>
      <c r="J451" t="s">
        <v>15</v>
      </c>
      <c r="K451" s="3">
        <f t="shared" si="14"/>
        <v>8400</v>
      </c>
      <c r="L451" t="str">
        <f t="shared" ref="L451:L475" si="15">IF(D451&gt;12, "University", IF(D451&lt;12, "Middle School", "High School"))</f>
        <v>High School</v>
      </c>
      <c r="O451" s="3"/>
    </row>
    <row r="452" spans="1:15" x14ac:dyDescent="0.3">
      <c r="A452">
        <v>40</v>
      </c>
      <c r="B452" t="s">
        <v>11</v>
      </c>
      <c r="C452" s="4">
        <v>12294</v>
      </c>
      <c r="D452">
        <v>15</v>
      </c>
      <c r="E452">
        <v>1</v>
      </c>
      <c r="F452" s="3">
        <v>19200</v>
      </c>
      <c r="G452" s="3">
        <v>9000</v>
      </c>
      <c r="H452">
        <v>96</v>
      </c>
      <c r="I452">
        <v>23</v>
      </c>
      <c r="J452" t="s">
        <v>9</v>
      </c>
      <c r="K452" s="3">
        <f t="shared" si="14"/>
        <v>10200</v>
      </c>
      <c r="L452" t="str">
        <f t="shared" si="15"/>
        <v>University</v>
      </c>
      <c r="O452" s="3"/>
    </row>
    <row r="453" spans="1:15" x14ac:dyDescent="0.3">
      <c r="A453">
        <v>215</v>
      </c>
      <c r="B453" t="s">
        <v>11</v>
      </c>
      <c r="C453" s="4">
        <v>25096</v>
      </c>
      <c r="D453">
        <v>12</v>
      </c>
      <c r="E453">
        <v>1</v>
      </c>
      <c r="F453" s="3">
        <v>19200</v>
      </c>
      <c r="G453" s="3">
        <v>11100</v>
      </c>
      <c r="H453">
        <v>83</v>
      </c>
      <c r="I453">
        <v>7</v>
      </c>
      <c r="J453" t="s">
        <v>9</v>
      </c>
      <c r="K453" s="3">
        <f t="shared" si="14"/>
        <v>8100</v>
      </c>
      <c r="L453" t="str">
        <f t="shared" si="15"/>
        <v>High School</v>
      </c>
      <c r="O453" s="3"/>
    </row>
    <row r="454" spans="1:15" x14ac:dyDescent="0.3">
      <c r="A454">
        <v>121</v>
      </c>
      <c r="B454" t="s">
        <v>11</v>
      </c>
      <c r="C454" s="4">
        <v>13368</v>
      </c>
      <c r="D454">
        <v>15</v>
      </c>
      <c r="E454">
        <v>1</v>
      </c>
      <c r="F454" s="3">
        <v>18750</v>
      </c>
      <c r="G454" s="3">
        <v>10500</v>
      </c>
      <c r="H454">
        <v>90</v>
      </c>
      <c r="I454">
        <v>54</v>
      </c>
      <c r="J454" t="s">
        <v>15</v>
      </c>
      <c r="K454" s="3">
        <f t="shared" si="14"/>
        <v>8250</v>
      </c>
      <c r="L454" t="str">
        <f t="shared" si="15"/>
        <v>University</v>
      </c>
      <c r="O454" s="3"/>
    </row>
    <row r="455" spans="1:15" x14ac:dyDescent="0.3">
      <c r="A455">
        <v>182</v>
      </c>
      <c r="B455" t="s">
        <v>11</v>
      </c>
      <c r="C455" s="4">
        <v>15773</v>
      </c>
      <c r="D455">
        <v>12</v>
      </c>
      <c r="E455">
        <v>1</v>
      </c>
      <c r="F455" s="3">
        <v>18450</v>
      </c>
      <c r="G455" s="3">
        <v>10200</v>
      </c>
      <c r="H455">
        <v>85</v>
      </c>
      <c r="I455">
        <v>228</v>
      </c>
      <c r="J455" t="s">
        <v>9</v>
      </c>
      <c r="K455" s="3">
        <f t="shared" si="14"/>
        <v>8250</v>
      </c>
      <c r="L455" t="str">
        <f t="shared" si="15"/>
        <v>High School</v>
      </c>
      <c r="O455" s="3"/>
    </row>
    <row r="456" spans="1:15" x14ac:dyDescent="0.3">
      <c r="A456">
        <v>167</v>
      </c>
      <c r="B456" t="s">
        <v>11</v>
      </c>
      <c r="C456" s="4">
        <v>11927</v>
      </c>
      <c r="D456">
        <v>12</v>
      </c>
      <c r="E456">
        <v>1</v>
      </c>
      <c r="F456" s="3">
        <v>18150</v>
      </c>
      <c r="G456" s="3">
        <v>9750</v>
      </c>
      <c r="H456">
        <v>86</v>
      </c>
      <c r="I456">
        <v>72</v>
      </c>
      <c r="J456" t="s">
        <v>15</v>
      </c>
      <c r="K456" s="3">
        <f t="shared" si="14"/>
        <v>8400</v>
      </c>
      <c r="L456" t="str">
        <f t="shared" si="15"/>
        <v>High School</v>
      </c>
      <c r="O456" s="3"/>
    </row>
    <row r="457" spans="1:15" x14ac:dyDescent="0.3">
      <c r="A457">
        <v>267</v>
      </c>
      <c r="B457" t="s">
        <v>11</v>
      </c>
      <c r="C457" s="4">
        <v>25439</v>
      </c>
      <c r="D457">
        <v>12</v>
      </c>
      <c r="E457">
        <v>1</v>
      </c>
      <c r="F457" s="3">
        <v>18150</v>
      </c>
      <c r="G457" s="3">
        <v>10950</v>
      </c>
      <c r="H457">
        <v>80</v>
      </c>
      <c r="I457">
        <v>0</v>
      </c>
      <c r="J457" t="s">
        <v>15</v>
      </c>
      <c r="K457" s="3">
        <f t="shared" si="14"/>
        <v>7200</v>
      </c>
      <c r="L457" t="str">
        <f t="shared" si="15"/>
        <v>High School</v>
      </c>
      <c r="O457" s="3"/>
    </row>
    <row r="458" spans="1:15" x14ac:dyDescent="0.3">
      <c r="A458">
        <v>357</v>
      </c>
      <c r="B458" t="s">
        <v>11</v>
      </c>
      <c r="C458" s="4">
        <v>11706</v>
      </c>
      <c r="D458">
        <v>8</v>
      </c>
      <c r="E458">
        <v>1</v>
      </c>
      <c r="F458" s="3">
        <v>17700</v>
      </c>
      <c r="G458" s="3">
        <v>10200</v>
      </c>
      <c r="H458">
        <v>72</v>
      </c>
      <c r="I458">
        <v>184</v>
      </c>
      <c r="J458" t="s">
        <v>15</v>
      </c>
      <c r="K458" s="3">
        <f t="shared" si="14"/>
        <v>7500</v>
      </c>
      <c r="L458" t="str">
        <f t="shared" si="15"/>
        <v>Middle School</v>
      </c>
      <c r="O458" s="3"/>
    </row>
    <row r="459" spans="1:15" x14ac:dyDescent="0.3">
      <c r="A459">
        <v>241</v>
      </c>
      <c r="B459" t="s">
        <v>11</v>
      </c>
      <c r="C459" s="4">
        <v>13389</v>
      </c>
      <c r="D459">
        <v>8</v>
      </c>
      <c r="E459">
        <v>1</v>
      </c>
      <c r="F459" s="3">
        <v>17400</v>
      </c>
      <c r="G459" s="3">
        <v>10200</v>
      </c>
      <c r="H459">
        <v>81</v>
      </c>
      <c r="I459">
        <v>390</v>
      </c>
      <c r="J459" t="s">
        <v>15</v>
      </c>
      <c r="K459" s="3">
        <f t="shared" si="14"/>
        <v>7200</v>
      </c>
      <c r="L459" t="str">
        <f t="shared" si="15"/>
        <v>Middle School</v>
      </c>
      <c r="O459" s="3"/>
    </row>
    <row r="460" spans="1:15" x14ac:dyDescent="0.3">
      <c r="A460">
        <v>364</v>
      </c>
      <c r="B460" t="s">
        <v>11</v>
      </c>
      <c r="C460" s="4">
        <v>17252</v>
      </c>
      <c r="D460">
        <v>12</v>
      </c>
      <c r="E460">
        <v>1</v>
      </c>
      <c r="F460" s="3">
        <v>17400</v>
      </c>
      <c r="G460" s="3">
        <v>10200</v>
      </c>
      <c r="H460">
        <v>72</v>
      </c>
      <c r="I460">
        <v>116</v>
      </c>
      <c r="J460" t="s">
        <v>9</v>
      </c>
      <c r="K460" s="3">
        <f t="shared" si="14"/>
        <v>7200</v>
      </c>
      <c r="L460" t="str">
        <f t="shared" si="15"/>
        <v>High School</v>
      </c>
      <c r="O460" s="3"/>
    </row>
    <row r="461" spans="1:15" x14ac:dyDescent="0.3">
      <c r="A461">
        <v>229</v>
      </c>
      <c r="B461" t="s">
        <v>11</v>
      </c>
      <c r="C461" s="4">
        <v>14844</v>
      </c>
      <c r="D461">
        <v>12</v>
      </c>
      <c r="E461">
        <v>1</v>
      </c>
      <c r="F461" s="3">
        <v>17250</v>
      </c>
      <c r="G461" s="3">
        <v>10200</v>
      </c>
      <c r="H461">
        <v>82</v>
      </c>
      <c r="I461">
        <v>358</v>
      </c>
      <c r="J461" t="s">
        <v>15</v>
      </c>
      <c r="K461" s="3">
        <f t="shared" si="14"/>
        <v>7050</v>
      </c>
      <c r="L461" t="str">
        <f t="shared" si="15"/>
        <v>High School</v>
      </c>
      <c r="O461" s="3"/>
    </row>
    <row r="462" spans="1:15" x14ac:dyDescent="0.3">
      <c r="A462">
        <v>178</v>
      </c>
      <c r="B462" t="s">
        <v>11</v>
      </c>
      <c r="C462" s="4">
        <v>13897</v>
      </c>
      <c r="D462">
        <v>12</v>
      </c>
      <c r="E462">
        <v>1</v>
      </c>
      <c r="F462" s="3">
        <v>17100</v>
      </c>
      <c r="G462" s="3">
        <v>10200</v>
      </c>
      <c r="H462">
        <v>85</v>
      </c>
      <c r="I462">
        <v>72</v>
      </c>
      <c r="J462" t="s">
        <v>15</v>
      </c>
      <c r="K462" s="3">
        <f t="shared" si="14"/>
        <v>6900</v>
      </c>
      <c r="L462" t="str">
        <f t="shared" si="15"/>
        <v>High School</v>
      </c>
      <c r="O462" s="3"/>
    </row>
    <row r="463" spans="1:15" x14ac:dyDescent="0.3">
      <c r="A463">
        <v>253</v>
      </c>
      <c r="B463" t="s">
        <v>11</v>
      </c>
      <c r="C463" s="4">
        <v>15393</v>
      </c>
      <c r="D463">
        <v>8</v>
      </c>
      <c r="E463">
        <v>1</v>
      </c>
      <c r="F463" s="3">
        <v>17100</v>
      </c>
      <c r="G463" s="3">
        <v>10200</v>
      </c>
      <c r="H463">
        <v>81</v>
      </c>
      <c r="I463">
        <v>0</v>
      </c>
      <c r="J463" t="s">
        <v>9</v>
      </c>
      <c r="K463" s="3">
        <f t="shared" si="14"/>
        <v>6900</v>
      </c>
      <c r="L463" t="str">
        <f t="shared" si="15"/>
        <v>Middle School</v>
      </c>
      <c r="O463" s="3"/>
    </row>
    <row r="464" spans="1:15" x14ac:dyDescent="0.3">
      <c r="A464">
        <v>24</v>
      </c>
      <c r="B464" t="s">
        <v>11</v>
      </c>
      <c r="C464" s="4">
        <v>12140</v>
      </c>
      <c r="D464">
        <v>12</v>
      </c>
      <c r="E464">
        <v>1</v>
      </c>
      <c r="F464" s="3">
        <v>16950</v>
      </c>
      <c r="G464" s="3">
        <v>9000</v>
      </c>
      <c r="H464">
        <v>97</v>
      </c>
      <c r="I464">
        <v>124</v>
      </c>
      <c r="J464" t="s">
        <v>9</v>
      </c>
      <c r="K464" s="3">
        <f t="shared" si="14"/>
        <v>7950</v>
      </c>
      <c r="L464" t="str">
        <f t="shared" si="15"/>
        <v>High School</v>
      </c>
      <c r="O464" s="3"/>
    </row>
    <row r="465" spans="1:15" x14ac:dyDescent="0.3">
      <c r="A465">
        <v>362</v>
      </c>
      <c r="B465" t="s">
        <v>11</v>
      </c>
      <c r="C465" s="4">
        <v>13613</v>
      </c>
      <c r="D465">
        <v>8</v>
      </c>
      <c r="E465">
        <v>1</v>
      </c>
      <c r="F465" s="3">
        <v>16950</v>
      </c>
      <c r="G465" s="3">
        <v>10200</v>
      </c>
      <c r="H465">
        <v>72</v>
      </c>
      <c r="I465">
        <v>319</v>
      </c>
      <c r="J465" t="s">
        <v>15</v>
      </c>
      <c r="K465" s="3">
        <f t="shared" si="14"/>
        <v>6750</v>
      </c>
      <c r="L465" t="str">
        <f t="shared" si="15"/>
        <v>Middle School</v>
      </c>
      <c r="O465" s="3"/>
    </row>
    <row r="466" spans="1:15" x14ac:dyDescent="0.3">
      <c r="A466">
        <v>367</v>
      </c>
      <c r="B466" t="s">
        <v>11</v>
      </c>
      <c r="C466" s="4">
        <v>15483</v>
      </c>
      <c r="D466">
        <v>12</v>
      </c>
      <c r="E466">
        <v>1</v>
      </c>
      <c r="F466" s="3">
        <v>16950</v>
      </c>
      <c r="G466" s="3">
        <v>10200</v>
      </c>
      <c r="H466">
        <v>72</v>
      </c>
      <c r="I466">
        <v>271</v>
      </c>
      <c r="J466" t="s">
        <v>9</v>
      </c>
      <c r="K466" s="3">
        <f t="shared" si="14"/>
        <v>6750</v>
      </c>
      <c r="L466" t="str">
        <f t="shared" si="15"/>
        <v>High School</v>
      </c>
      <c r="O466" s="3"/>
    </row>
    <row r="467" spans="1:15" x14ac:dyDescent="0.3">
      <c r="A467">
        <v>325</v>
      </c>
      <c r="B467" t="s">
        <v>11</v>
      </c>
      <c r="C467" s="4">
        <v>12727</v>
      </c>
      <c r="D467">
        <v>8</v>
      </c>
      <c r="E467">
        <v>1</v>
      </c>
      <c r="F467" s="3">
        <v>16800</v>
      </c>
      <c r="G467" s="3">
        <v>10200</v>
      </c>
      <c r="H467">
        <v>76</v>
      </c>
      <c r="I467">
        <v>76</v>
      </c>
      <c r="J467" t="s">
        <v>15</v>
      </c>
      <c r="K467" s="3">
        <f t="shared" si="14"/>
        <v>6600</v>
      </c>
      <c r="L467" t="str">
        <f t="shared" si="15"/>
        <v>Middle School</v>
      </c>
      <c r="O467" s="3"/>
    </row>
    <row r="468" spans="1:15" x14ac:dyDescent="0.3">
      <c r="A468">
        <v>144</v>
      </c>
      <c r="B468" t="s">
        <v>11</v>
      </c>
      <c r="C468" s="4">
        <v>11563</v>
      </c>
      <c r="D468">
        <v>8</v>
      </c>
      <c r="E468">
        <v>1</v>
      </c>
      <c r="F468" s="3">
        <v>16650</v>
      </c>
      <c r="G468" s="3">
        <v>9750</v>
      </c>
      <c r="H468">
        <v>88</v>
      </c>
      <c r="I468">
        <v>412</v>
      </c>
      <c r="J468" t="s">
        <v>15</v>
      </c>
      <c r="K468" s="3">
        <f t="shared" si="14"/>
        <v>6900</v>
      </c>
      <c r="L468" t="str">
        <f t="shared" si="15"/>
        <v>Middle School</v>
      </c>
      <c r="O468" s="3"/>
    </row>
    <row r="469" spans="1:15" x14ac:dyDescent="0.3">
      <c r="A469">
        <v>191</v>
      </c>
      <c r="B469" t="s">
        <v>11</v>
      </c>
      <c r="C469" s="4">
        <v>11619</v>
      </c>
      <c r="D469">
        <v>12</v>
      </c>
      <c r="E469">
        <v>1</v>
      </c>
      <c r="F469" s="3">
        <v>16500</v>
      </c>
      <c r="G469" s="3">
        <v>10200</v>
      </c>
      <c r="H469">
        <v>84</v>
      </c>
      <c r="I469">
        <v>288</v>
      </c>
      <c r="J469" t="s">
        <v>15</v>
      </c>
      <c r="K469" s="3">
        <f t="shared" si="14"/>
        <v>6300</v>
      </c>
      <c r="L469" t="str">
        <f t="shared" si="15"/>
        <v>High School</v>
      </c>
      <c r="O469" s="3"/>
    </row>
    <row r="470" spans="1:15" x14ac:dyDescent="0.3">
      <c r="A470">
        <v>448</v>
      </c>
      <c r="B470" t="s">
        <v>11</v>
      </c>
      <c r="C470" s="4">
        <v>12210</v>
      </c>
      <c r="D470">
        <v>12</v>
      </c>
      <c r="E470">
        <v>1</v>
      </c>
      <c r="F470" s="3">
        <v>16350</v>
      </c>
      <c r="G470" s="3">
        <v>10200</v>
      </c>
      <c r="H470">
        <v>66</v>
      </c>
      <c r="I470">
        <v>163</v>
      </c>
      <c r="J470" t="s">
        <v>9</v>
      </c>
      <c r="K470" s="3">
        <f t="shared" si="14"/>
        <v>6150</v>
      </c>
      <c r="L470" t="str">
        <f t="shared" si="15"/>
        <v>High School</v>
      </c>
      <c r="O470" s="3"/>
    </row>
    <row r="471" spans="1:15" x14ac:dyDescent="0.3">
      <c r="A471">
        <v>411</v>
      </c>
      <c r="B471" t="s">
        <v>11</v>
      </c>
      <c r="C471" s="4">
        <v>11556</v>
      </c>
      <c r="D471">
        <v>12</v>
      </c>
      <c r="E471">
        <v>1</v>
      </c>
      <c r="F471" s="3">
        <v>16200</v>
      </c>
      <c r="G471" s="3">
        <v>10200</v>
      </c>
      <c r="H471">
        <v>68</v>
      </c>
      <c r="I471">
        <v>180</v>
      </c>
      <c r="J471" t="s">
        <v>15</v>
      </c>
      <c r="K471" s="3">
        <f t="shared" si="14"/>
        <v>6000</v>
      </c>
      <c r="L471" t="str">
        <f t="shared" si="15"/>
        <v>High School</v>
      </c>
      <c r="O471" s="3"/>
    </row>
    <row r="472" spans="1:15" ht="13.8" customHeight="1" x14ac:dyDescent="0.3">
      <c r="A472">
        <v>224</v>
      </c>
      <c r="B472" t="s">
        <v>11</v>
      </c>
      <c r="C472" s="4">
        <v>12743</v>
      </c>
      <c r="D472">
        <v>12</v>
      </c>
      <c r="E472">
        <v>1</v>
      </c>
      <c r="F472" s="3">
        <v>16200</v>
      </c>
      <c r="G472" s="3">
        <v>10200</v>
      </c>
      <c r="H472">
        <v>82</v>
      </c>
      <c r="I472">
        <v>0</v>
      </c>
      <c r="J472" t="s">
        <v>15</v>
      </c>
      <c r="K472" s="3">
        <f t="shared" si="14"/>
        <v>6000</v>
      </c>
      <c r="L472" t="str">
        <f t="shared" si="15"/>
        <v>High School</v>
      </c>
      <c r="O472" s="3"/>
    </row>
    <row r="473" spans="1:15" x14ac:dyDescent="0.3">
      <c r="A473">
        <v>90</v>
      </c>
      <c r="B473" t="s">
        <v>11</v>
      </c>
      <c r="C473" s="4">
        <v>13938</v>
      </c>
      <c r="D473">
        <v>8</v>
      </c>
      <c r="E473">
        <v>1</v>
      </c>
      <c r="F473" s="3">
        <v>16200</v>
      </c>
      <c r="G473" s="3">
        <v>9750</v>
      </c>
      <c r="H473">
        <v>92</v>
      </c>
      <c r="I473">
        <v>0</v>
      </c>
      <c r="J473" t="s">
        <v>15</v>
      </c>
      <c r="K473" s="3">
        <f t="shared" si="14"/>
        <v>6450</v>
      </c>
      <c r="L473" t="str">
        <f t="shared" si="15"/>
        <v>Middle School</v>
      </c>
      <c r="O473" s="3"/>
    </row>
    <row r="474" spans="1:15" x14ac:dyDescent="0.3">
      <c r="A474">
        <v>338</v>
      </c>
      <c r="B474" t="s">
        <v>11</v>
      </c>
      <c r="C474" s="4">
        <v>14104</v>
      </c>
      <c r="D474">
        <v>8</v>
      </c>
      <c r="E474">
        <v>1</v>
      </c>
      <c r="F474" s="3">
        <v>15900</v>
      </c>
      <c r="G474" s="3">
        <v>10200</v>
      </c>
      <c r="H474">
        <v>74</v>
      </c>
      <c r="I474">
        <v>43</v>
      </c>
      <c r="J474" t="s">
        <v>15</v>
      </c>
      <c r="K474" s="3">
        <f t="shared" si="14"/>
        <v>5700</v>
      </c>
      <c r="L474" t="str">
        <f t="shared" si="15"/>
        <v>Middle School</v>
      </c>
      <c r="O474" s="3"/>
    </row>
    <row r="475" spans="1:15" x14ac:dyDescent="0.3">
      <c r="A475">
        <v>378</v>
      </c>
      <c r="B475" t="s">
        <v>11</v>
      </c>
      <c r="C475" s="4">
        <v>11222</v>
      </c>
      <c r="D475">
        <v>8</v>
      </c>
      <c r="E475">
        <v>1</v>
      </c>
      <c r="F475" s="3">
        <v>15750</v>
      </c>
      <c r="G475" s="3">
        <v>10200</v>
      </c>
      <c r="H475">
        <v>70</v>
      </c>
      <c r="I475">
        <v>275</v>
      </c>
      <c r="J475" t="s">
        <v>15</v>
      </c>
      <c r="K475" s="3">
        <f t="shared" si="14"/>
        <v>5550</v>
      </c>
      <c r="L475" t="str">
        <f t="shared" si="15"/>
        <v>Middle School</v>
      </c>
      <c r="O475" s="3"/>
    </row>
  </sheetData>
  <sortState xmlns:xlrd2="http://schemas.microsoft.com/office/spreadsheetml/2017/richdata2" ref="N2:O475">
    <sortCondition ref="N2:N475"/>
  </sortState>
  <pageMargins left="0.7" right="0.7" top="0.75" bottom="0.75" header="0.3" footer="0.3"/>
  <pageSetup orientation="portrait" horizontalDpi="300" verticalDpi="30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5"/>
  <sheetViews>
    <sheetView tabSelected="1" workbookViewId="0">
      <selection activeCell="G17" sqref="G17"/>
    </sheetView>
  </sheetViews>
  <sheetFormatPr defaultRowHeight="14.4" x14ac:dyDescent="0.3"/>
  <cols>
    <col min="1" max="1" width="33.44140625" bestFit="1" customWidth="1"/>
    <col min="2" max="2" width="17" bestFit="1" customWidth="1"/>
    <col min="3" max="3" width="18.6640625" customWidth="1"/>
    <col min="6" max="6" width="10" bestFit="1" customWidth="1"/>
  </cols>
  <sheetData>
    <row r="1" spans="1:6" x14ac:dyDescent="0.3">
      <c r="A1" s="13" t="s">
        <v>19</v>
      </c>
      <c r="B1" s="13"/>
      <c r="C1" s="13"/>
      <c r="F1" s="3"/>
    </row>
    <row r="2" spans="1:6" x14ac:dyDescent="0.3">
      <c r="A2" s="2" t="s">
        <v>16</v>
      </c>
      <c r="B2" s="2" t="s">
        <v>17</v>
      </c>
      <c r="C2" s="2" t="s">
        <v>18</v>
      </c>
    </row>
    <row r="3" spans="1:6" x14ac:dyDescent="0.3">
      <c r="A3" t="s">
        <v>20</v>
      </c>
      <c r="B3">
        <f>COUNTIF(data!B:B, "m")</f>
        <v>258</v>
      </c>
      <c r="C3">
        <f>ROUND(B3/$B$5, 2)</f>
        <v>0.54</v>
      </c>
    </row>
    <row r="4" spans="1:6" x14ac:dyDescent="0.3">
      <c r="A4" t="s">
        <v>21</v>
      </c>
      <c r="B4">
        <f>COUNTIF(data!B:B, "f")</f>
        <v>216</v>
      </c>
      <c r="C4">
        <f>ROUND(B4/$B$5, 2)</f>
        <v>0.46</v>
      </c>
    </row>
    <row r="5" spans="1:6" x14ac:dyDescent="0.3">
      <c r="A5" s="7" t="s">
        <v>22</v>
      </c>
      <c r="B5">
        <f>B3+B4</f>
        <v>474</v>
      </c>
    </row>
    <row r="7" spans="1:6" x14ac:dyDescent="0.3">
      <c r="A7" s="14" t="s">
        <v>26</v>
      </c>
      <c r="B7" s="14"/>
      <c r="C7" s="5"/>
    </row>
    <row r="8" spans="1:6" x14ac:dyDescent="0.3">
      <c r="A8" s="5" t="s">
        <v>23</v>
      </c>
      <c r="B8" s="8">
        <f>AVERAGE([0]!Salary)</f>
        <v>34419.567510548521</v>
      </c>
    </row>
    <row r="9" spans="1:6" x14ac:dyDescent="0.3">
      <c r="A9" t="s">
        <v>25</v>
      </c>
      <c r="B9" s="3">
        <f>MIN([0]!Salary)</f>
        <v>15750</v>
      </c>
    </row>
    <row r="10" spans="1:6" x14ac:dyDescent="0.3">
      <c r="A10" t="s">
        <v>24</v>
      </c>
      <c r="B10" s="3">
        <f>MAX([0]!Salary)</f>
        <v>135000</v>
      </c>
    </row>
    <row r="12" spans="1:6" x14ac:dyDescent="0.3">
      <c r="A12" t="s">
        <v>27</v>
      </c>
      <c r="B12" s="3">
        <f>_xlfn.MAXIFS(Salary, gender, "=m")</f>
        <v>135000</v>
      </c>
    </row>
    <row r="13" spans="1:6" x14ac:dyDescent="0.3">
      <c r="A13" t="s">
        <v>28</v>
      </c>
      <c r="B13" s="3">
        <f>_xlfn.MAXIFS(Salary, gender, "=f")</f>
        <v>58125</v>
      </c>
    </row>
    <row r="15" spans="1:6" x14ac:dyDescent="0.3">
      <c r="A15" t="s">
        <v>29</v>
      </c>
      <c r="B15">
        <f>COUNTIF(data!K:K, "&lt;10000")</f>
        <v>91</v>
      </c>
    </row>
    <row r="16" spans="1:6" x14ac:dyDescent="0.3">
      <c r="A16" t="s">
        <v>30</v>
      </c>
      <c r="B16">
        <f>COUNTIF(data!K:K, "&lt;10000") + COUNTIF(data!I:I, "=0") - COUNTIFS(data!K:K, "&lt;10000", data!I:I, "=0")</f>
        <v>106</v>
      </c>
    </row>
    <row r="18" spans="1:3" x14ac:dyDescent="0.3">
      <c r="A18" s="14" t="s">
        <v>31</v>
      </c>
      <c r="B18" s="14"/>
      <c r="C18" s="14"/>
    </row>
    <row r="19" spans="1:3" x14ac:dyDescent="0.3">
      <c r="A19" t="s">
        <v>32</v>
      </c>
    </row>
    <row r="20" spans="1:3" x14ac:dyDescent="0.3">
      <c r="A20">
        <v>42</v>
      </c>
      <c r="B20" s="9">
        <f>VLOOKUP(A20,data!A2:C475,3, FALSE)</f>
        <v>22182</v>
      </c>
      <c r="C20" s="9">
        <f>LOOKUP(A20,rawdata!A:A,rawdata!C:C)</f>
        <v>22182</v>
      </c>
    </row>
    <row r="22" spans="1:3" x14ac:dyDescent="0.3">
      <c r="A22" s="14" t="s">
        <v>33</v>
      </c>
      <c r="B22" s="14"/>
    </row>
    <row r="23" spans="1:3" x14ac:dyDescent="0.3">
      <c r="A23" t="s">
        <v>34</v>
      </c>
      <c r="B23" s="3">
        <f>AVERAGEIF(jobTitle, 1, Salary)</f>
        <v>27838.539944903579</v>
      </c>
    </row>
    <row r="24" spans="1:3" x14ac:dyDescent="0.3">
      <c r="A24" t="s">
        <v>35</v>
      </c>
      <c r="B24" s="3">
        <f>AVERAGEIF(jobTitle, 2, Salary)</f>
        <v>30938.888888888891</v>
      </c>
    </row>
    <row r="25" spans="1:3" x14ac:dyDescent="0.3">
      <c r="A25" t="s">
        <v>36</v>
      </c>
      <c r="B25" s="3">
        <f>AVERAGEIF(jobTitle, 3, Salary)</f>
        <v>63977.797619047618</v>
      </c>
    </row>
  </sheetData>
  <mergeCells count="4">
    <mergeCell ref="A1:C1"/>
    <mergeCell ref="A7:B7"/>
    <mergeCell ref="A18:C18"/>
    <mergeCell ref="A22:B22"/>
  </mergeCells>
  <pageMargins left="0.7" right="0.7" top="0.75" bottom="0.75" header="0.3" footer="0.3"/>
  <pageSetup orientation="portrait" horizontalDpi="300" verticalDpi="300" r:id="rId1"/>
  <ignoredErrors>
    <ignoredError sqref="B3" calculatedColumn="1"/>
  </ignoredErrors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2E63F-80CF-4EAE-9198-A8D50C4F975D}">
  <dimension ref="A3:D8"/>
  <sheetViews>
    <sheetView workbookViewId="0">
      <selection activeCell="D3" sqref="D3"/>
    </sheetView>
  </sheetViews>
  <sheetFormatPr defaultRowHeight="14.4" x14ac:dyDescent="0.3"/>
  <cols>
    <col min="1" max="2" width="15.5546875" bestFit="1" customWidth="1"/>
    <col min="3" max="4" width="12" bestFit="1" customWidth="1"/>
    <col min="5" max="5" width="18.33203125" bestFit="1" customWidth="1"/>
    <col min="6" max="6" width="17.21875" bestFit="1" customWidth="1"/>
  </cols>
  <sheetData>
    <row r="3" spans="1:4" x14ac:dyDescent="0.3">
      <c r="A3" s="11" t="s">
        <v>41</v>
      </c>
      <c r="B3" s="11" t="s">
        <v>40</v>
      </c>
    </row>
    <row r="4" spans="1:4" x14ac:dyDescent="0.3">
      <c r="A4" s="11" t="s">
        <v>38</v>
      </c>
      <c r="B4" t="s">
        <v>42</v>
      </c>
      <c r="C4" t="s">
        <v>43</v>
      </c>
      <c r="D4" t="s">
        <v>39</v>
      </c>
    </row>
    <row r="5" spans="1:4" x14ac:dyDescent="0.3">
      <c r="A5" s="12" t="s">
        <v>34</v>
      </c>
      <c r="B5" s="10">
        <v>25003.689320388348</v>
      </c>
      <c r="C5" s="10">
        <v>31558.152866242039</v>
      </c>
      <c r="D5" s="10">
        <v>27838.539944903579</v>
      </c>
    </row>
    <row r="6" spans="1:4" x14ac:dyDescent="0.3">
      <c r="A6" s="12" t="s">
        <v>35</v>
      </c>
      <c r="B6" s="10"/>
      <c r="C6" s="10">
        <v>30938.888888888891</v>
      </c>
      <c r="D6" s="10">
        <v>30938.888888888891</v>
      </c>
    </row>
    <row r="7" spans="1:4" x14ac:dyDescent="0.3">
      <c r="A7" s="12" t="s">
        <v>36</v>
      </c>
      <c r="B7" s="10">
        <v>47213.5</v>
      </c>
      <c r="C7" s="10">
        <v>66243.24324324324</v>
      </c>
      <c r="D7" s="10">
        <v>63977.797619047618</v>
      </c>
    </row>
    <row r="8" spans="1:4" x14ac:dyDescent="0.3">
      <c r="A8" s="12" t="s">
        <v>39</v>
      </c>
      <c r="B8" s="10">
        <v>26031.921296296296</v>
      </c>
      <c r="C8" s="10">
        <v>41441.782945736435</v>
      </c>
      <c r="D8" s="10">
        <v>34419.567510548521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FC1A3-2574-4181-8022-3A0D0DDE086A}">
  <dimension ref="A1:E6"/>
  <sheetViews>
    <sheetView workbookViewId="0">
      <selection activeCell="A7" sqref="A7"/>
    </sheetView>
  </sheetViews>
  <sheetFormatPr defaultRowHeight="14.4" x14ac:dyDescent="0.3"/>
  <cols>
    <col min="1" max="1" width="12.5546875" bestFit="1" customWidth="1"/>
    <col min="2" max="2" width="15.5546875" bestFit="1" customWidth="1"/>
    <col min="3" max="3" width="13.109375" bestFit="1" customWidth="1"/>
    <col min="4" max="4" width="9.44140625" bestFit="1" customWidth="1"/>
    <col min="5" max="5" width="10.5546875" hidden="1" customWidth="1"/>
    <col min="6" max="6" width="10.77734375" bestFit="1" customWidth="1"/>
    <col min="7" max="7" width="13.109375" bestFit="1" customWidth="1"/>
    <col min="8" max="8" width="9.44140625" bestFit="1" customWidth="1"/>
    <col min="9" max="9" width="6.6640625" bestFit="1" customWidth="1"/>
    <col min="10" max="10" width="10.88671875" bestFit="1" customWidth="1"/>
    <col min="11" max="11" width="9.44140625" bestFit="1" customWidth="1"/>
    <col min="12" max="12" width="6.6640625" bestFit="1" customWidth="1"/>
    <col min="13" max="13" width="9" bestFit="1" customWidth="1"/>
    <col min="14" max="14" width="11.6640625" bestFit="1" customWidth="1"/>
    <col min="15" max="15" width="10.77734375" bestFit="1" customWidth="1"/>
  </cols>
  <sheetData>
    <row r="1" spans="1:5" x14ac:dyDescent="0.3">
      <c r="A1" s="11" t="s">
        <v>47</v>
      </c>
      <c r="B1" s="11" t="s">
        <v>40</v>
      </c>
    </row>
    <row r="2" spans="1:5" x14ac:dyDescent="0.3">
      <c r="A2" s="11" t="s">
        <v>38</v>
      </c>
      <c r="B2" t="s">
        <v>44</v>
      </c>
      <c r="C2" t="s">
        <v>45</v>
      </c>
      <c r="D2" t="s">
        <v>46</v>
      </c>
      <c r="E2" t="s">
        <v>39</v>
      </c>
    </row>
    <row r="3" spans="1:5" x14ac:dyDescent="0.3">
      <c r="A3" s="12" t="s">
        <v>34</v>
      </c>
      <c r="B3" s="10">
        <v>176</v>
      </c>
      <c r="C3" s="10">
        <v>40</v>
      </c>
      <c r="D3" s="10">
        <v>147</v>
      </c>
      <c r="E3" s="10">
        <v>363</v>
      </c>
    </row>
    <row r="4" spans="1:5" x14ac:dyDescent="0.3">
      <c r="A4" s="12" t="s">
        <v>35</v>
      </c>
      <c r="B4" s="10">
        <v>13</v>
      </c>
      <c r="C4" s="10">
        <v>13</v>
      </c>
      <c r="D4" s="10">
        <v>1</v>
      </c>
      <c r="E4" s="10">
        <v>27</v>
      </c>
    </row>
    <row r="5" spans="1:5" x14ac:dyDescent="0.3">
      <c r="A5" s="12" t="s">
        <v>36</v>
      </c>
      <c r="B5" s="10">
        <v>1</v>
      </c>
      <c r="C5" s="10"/>
      <c r="D5" s="10">
        <v>83</v>
      </c>
      <c r="E5" s="10">
        <v>84</v>
      </c>
    </row>
    <row r="6" spans="1:5" hidden="1" x14ac:dyDescent="0.3">
      <c r="A6" s="12" t="s">
        <v>39</v>
      </c>
      <c r="B6" s="10">
        <v>190</v>
      </c>
      <c r="C6" s="10">
        <v>53</v>
      </c>
      <c r="D6" s="10">
        <v>231</v>
      </c>
      <c r="E6" s="10">
        <v>474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5C7B1-CAC3-4146-A901-7C14E6403726}">
  <dimension ref="A1"/>
  <sheetViews>
    <sheetView workbookViewId="0">
      <selection activeCell="G22" sqref="G22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12</vt:i4>
      </vt:variant>
    </vt:vector>
  </HeadingPairs>
  <TitlesOfParts>
    <vt:vector size="18" baseType="lpstr">
      <vt:lpstr>rawdata</vt:lpstr>
      <vt:lpstr>data</vt:lpstr>
      <vt:lpstr>summary</vt:lpstr>
      <vt:lpstr>vis1</vt:lpstr>
      <vt:lpstr>vis2</vt:lpstr>
      <vt:lpstr>vis3</vt:lpstr>
      <vt:lpstr>bday</vt:lpstr>
      <vt:lpstr>diffSalary</vt:lpstr>
      <vt:lpstr>duration</vt:lpstr>
      <vt:lpstr>education</vt:lpstr>
      <vt:lpstr>educlev</vt:lpstr>
      <vt:lpstr>experience</vt:lpstr>
      <vt:lpstr>gender</vt:lpstr>
      <vt:lpstr>id</vt:lpstr>
      <vt:lpstr>jobTitle</vt:lpstr>
      <vt:lpstr>minority</vt:lpstr>
      <vt:lpstr>Salary</vt:lpstr>
      <vt:lpstr>startingSalary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Bovett</dc:creator>
  <cp:lastModifiedBy>Graham Bovett</cp:lastModifiedBy>
  <dcterms:created xsi:type="dcterms:W3CDTF">2020-01-21T20:02:53Z</dcterms:created>
  <dcterms:modified xsi:type="dcterms:W3CDTF">2020-01-28T22:29:26Z</dcterms:modified>
</cp:coreProperties>
</file>