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épartement" sheetId="1" state="visible" r:id="rId3"/>
    <sheet name="Licence 1 Sciences du langage" sheetId="2" state="visible" r:id="rId4"/>
    <sheet name="Licence 2 Sciences du langage" sheetId="3" state="visible" r:id="rId5"/>
    <sheet name="Licence 3 Sciences du langage" sheetId="4" state="visible" r:id="rId6"/>
    <sheet name="Master 1 Sciences du langage" sheetId="5" state="visible" r:id="rId7"/>
    <sheet name="Master 2 Langues et langage" sheetId="6" state="visible" r:id="rId8"/>
    <sheet name="Master 2 Plurilinguisme" sheetId="7" state="visible" r:id="rId9"/>
    <sheet name="Master 2 Linguistique A.O" sheetId="8" state="visible" r:id="rId10"/>
    <sheet name="M1 Plurilinguisme DD" sheetId="9" state="visible" r:id="rId11"/>
    <sheet name="M2 Plurilinguisme DD" sheetId="10" state="visible" r:id="rId12"/>
    <sheet name="Master 1 DiFLES ingénieries de " sheetId="11" state="visible" r:id="rId13"/>
    <sheet name="Master 2 DiFLES ingénieries de " sheetId="12" state="visible" r:id="rId14"/>
    <sheet name="Master 1 DD FLE Naples" sheetId="13" state="visible" r:id="rId15"/>
    <sheet name="Master 2 DD Naples" sheetId="14" state="visible" r:id="rId16"/>
    <sheet name="DU EDILE" sheetId="15" state="visible" r:id="rId17"/>
    <sheet name="DU FLES" sheetId="16" state="visible" r:id="rId18"/>
    <sheet name="DU FLES (FAD)" sheetId="17" state="visible" r:id="rId19"/>
    <sheet name="DU LSF" sheetId="18" state="visible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function="false" hidden="false" name="aa" vbProcedure="false">[1]Liste!$A$2:$A$4</definedName>
    <definedName function="false" hidden="false" name="all" vbProcedure="false">[1]Liste!$D$2:$D$5</definedName>
    <definedName function="false" hidden="false" name="allem" vbProcedure="false">[1]Liste!$B$2:$B$4</definedName>
    <definedName function="false" hidden="false" name="blabla" vbProcedure="false">[2]Liste!$E$2:$E$3</definedName>
    <definedName function="false" hidden="false" name="Chinois" vbProcedure="false">[3]Liste!$C$2:$C$4</definedName>
    <definedName function="false" hidden="false" name="De" vbProcedure="false">[4]Liste!$C$2:$C$4</definedName>
    <definedName function="false" hidden="false" name="deu" vbProcedure="false">[1]Liste!$C$2:$C$4</definedName>
    <definedName function="false" hidden="false" name="do" vbProcedure="false">[1]Liste!$E$2:$E$3</definedName>
    <definedName function="false" hidden="false" name="DOMAINE" vbProcedure="false">[4]Liste!$E$2:$E$3</definedName>
    <definedName function="false" hidden="false" name="hameau" vbProcedure="false">[1]Liste!$E$2:$E$3</definedName>
    <definedName function="false" hidden="false" name="hh" vbProcedure="false">[1]Liste!$D$2:$D$5</definedName>
    <definedName function="false" hidden="false" name="jj" vbProcedure="false">[1]Liste!$B$2:$B$4</definedName>
    <definedName function="false" hidden="false" name="k" vbProcedure="false">[5]Liste!$B$2:$B$4</definedName>
    <definedName function="false" hidden="false" name="lea" vbProcedure="false">[5]Liste!$A$2:$A$4</definedName>
    <definedName function="false" hidden="false" name="Nature" vbProcedure="false">[6]BDD!$B$4:$B$16</definedName>
    <definedName function="false" hidden="false" name="pa" vbProcedure="false">[1]Liste!$D$2:$D$5</definedName>
    <definedName function="false" hidden="false" name="Parmi" vbProcedure="false">[4]Liste!$D$2:$D$5</definedName>
    <definedName function="false" hidden="false" name="ti" vbProcedure="false">[1]Liste!$B$2:$B$4</definedName>
    <definedName function="false" hidden="false" name="Type" vbProcedure="false">[4]Liste!$B$2:$B$4</definedName>
    <definedName function="false" hidden="false" name="uf" vbProcedure="false">[1]Liste!$A$2:$A$4</definedName>
    <definedName function="false" hidden="false" name="UFR" vbProcedure="false">[4]Liste!$A$2:$A$4</definedName>
    <definedName function="false" hidden="false" name="zut" vbProcedure="false">[1]Liste!$A$2:$A$4</definedName>
    <definedName function="false" hidden="false" name="zut1" vbProcedure="false">[1]Liste!$C$2:$C$4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<sst xmlns="http://schemas.openxmlformats.org/spreadsheetml/2006/main" count="5939" uniqueCount="1589">
  <si>
    <t xml:space="preserve">Département SDL</t>
  </si>
  <si>
    <t xml:space="preserve">TOTAL département : </t>
  </si>
  <si>
    <t xml:space="preserve">HETD</t>
  </si>
  <si>
    <t xml:space="preserve">TOTAL  parcours réussite : </t>
  </si>
  <si>
    <t xml:space="preserve">HTD</t>
  </si>
  <si>
    <t xml:space="preserve">VET</t>
  </si>
  <si>
    <t xml:space="preserve">SEM</t>
  </si>
  <si>
    <t xml:space="preserve">VHE</t>
  </si>
  <si>
    <t xml:space="preserve">TOTAL</t>
  </si>
  <si>
    <t xml:space="preserve">TOTAUX</t>
  </si>
  <si>
    <t xml:space="preserve">Licence SDL</t>
  </si>
  <si>
    <t xml:space="preserve">SEM 1</t>
  </si>
  <si>
    <t xml:space="preserve">SEM 2</t>
  </si>
  <si>
    <t xml:space="preserve">Parcours réussite
Licence SDL</t>
  </si>
  <si>
    <t xml:space="preserve">1LNS</t>
  </si>
  <si>
    <t xml:space="preserve">SEM 3</t>
  </si>
  <si>
    <t xml:space="preserve">2LNS</t>
  </si>
  <si>
    <t xml:space="preserve">SEM 4</t>
  </si>
  <si>
    <t xml:space="preserve">SEM 5</t>
  </si>
  <si>
    <t xml:space="preserve">SEM 6</t>
  </si>
  <si>
    <t xml:space="preserve">Master Langues et langage: corpus, description, théories</t>
  </si>
  <si>
    <t xml:space="preserve">Master Plurilinguisme, linguistique du développement social</t>
  </si>
  <si>
    <t xml:space="preserve">Master Linguistique des langues d'Asie Orientale</t>
  </si>
  <si>
    <t xml:space="preserve">Master Plurilinguisme, linguistique du développement social (DD)</t>
  </si>
  <si>
    <t xml:space="preserve">Master DiFLES, ingénieries de formation, contextes pluriels</t>
  </si>
  <si>
    <t xml:space="preserve">DU EDILE (Didactique des disciplines scolaires en langues étrangères)</t>
  </si>
  <si>
    <t xml:space="preserve">UMU</t>
  </si>
  <si>
    <t xml:space="preserve">ANNEE</t>
  </si>
  <si>
    <t xml:space="preserve">DU FLES (Français langue étrangère seconde)</t>
  </si>
  <si>
    <t xml:space="preserve">UMF1</t>
  </si>
  <si>
    <t xml:space="preserve">DU FLES FAD (Français langue étrangère seconde)</t>
  </si>
  <si>
    <t xml:space="preserve">UMF1F</t>
  </si>
  <si>
    <t xml:space="preserve">DU LSF (Langue des signes française)</t>
  </si>
  <si>
    <t xml:space="preserve">UMH1</t>
  </si>
  <si>
    <t xml:space="preserve">2022: LNS1 VET [122] Licence 1 Sciences du langage (Licence LMD)</t>
  </si>
  <si>
    <t xml:space="preserve">Code</t>
  </si>
  <si>
    <t xml:space="preserve">Libellé</t>
  </si>
  <si>
    <t xml:space="preserve">Effectif</t>
  </si>
  <si>
    <t xml:space="preserve">ECTS</t>
  </si>
  <si>
    <t xml:space="preserve">CM</t>
  </si>
  <si>
    <t xml:space="preserve">TD</t>
  </si>
  <si>
    <t xml:space="preserve">Porté</t>
  </si>
  <si>
    <t xml:space="preserve">Code collection</t>
  </si>
  <si>
    <t xml:space="preserve">Groupe</t>
  </si>
  <si>
    <t xml:space="preserve">Type</t>
  </si>
  <si>
    <t xml:space="preserve">Enseignant</t>
  </si>
  <si>
    <t xml:space="preserve">JOUR</t>
  </si>
  <si>
    <t xml:space="preserve"> H Début</t>
  </si>
  <si>
    <t xml:space="preserve">Hfin</t>
  </si>
  <si>
    <t xml:space="preserve">N°semaine</t>
  </si>
  <si>
    <t xml:space="preserve">Besoin en salle</t>
  </si>
  <si>
    <t xml:space="preserve">Observations</t>
  </si>
  <si>
    <t xml:space="preserve">PECHE</t>
  </si>
  <si>
    <t xml:space="preserve">Saisie HP</t>
  </si>
  <si>
    <t xml:space="preserve">Mutualisations / Commentaires</t>
  </si>
  <si>
    <t xml:space="preserve">SEM Semestre 1 Licence Sciences du langage</t>
  </si>
  <si>
    <t xml:space="preserve">30</t>
  </si>
  <si>
    <t xml:space="preserve">HCM</t>
  </si>
  <si>
    <t xml:space="preserve">Groupe(s)</t>
  </si>
  <si>
    <t xml:space="preserve">1LNSU1</t>
  </si>
  <si>
    <t xml:space="preserve">UE Linguistique &amp; grammaire</t>
  </si>
  <si>
    <t xml:space="preserve">6</t>
  </si>
  <si>
    <t xml:space="preserve">O</t>
  </si>
  <si>
    <t xml:space="preserve">1LNSU1M</t>
  </si>
  <si>
    <t xml:space="preserve">M. Petit</t>
  </si>
  <si>
    <t xml:space="preserve">jeudi</t>
  </si>
  <si>
    <t xml:space="preserve">14h30</t>
  </si>
  <si>
    <t xml:space="preserve">15h30</t>
  </si>
  <si>
    <t xml:space="preserve">VP</t>
  </si>
  <si>
    <t xml:space="preserve">ok</t>
  </si>
  <si>
    <t xml:space="preserve">SDL
5 groupes SDL  MEME AMPHI QUE 1lnsu2M</t>
  </si>
  <si>
    <t xml:space="preserve">1LNSU1D</t>
  </si>
  <si>
    <t xml:space="preserve">TD01</t>
  </si>
  <si>
    <t xml:space="preserve">lundi</t>
  </si>
  <si>
    <t xml:space="preserve">10h30</t>
  </si>
  <si>
    <t xml:space="preserve">11h30</t>
  </si>
  <si>
    <t xml:space="preserve">TD02</t>
  </si>
  <si>
    <t xml:space="preserve">12h30</t>
  </si>
  <si>
    <t xml:space="preserve">TD03</t>
  </si>
  <si>
    <t xml:space="preserve">13h30</t>
  </si>
  <si>
    <t xml:space="preserve">TD04</t>
  </si>
  <si>
    <t xml:space="preserve">9h30</t>
  </si>
  <si>
    <t xml:space="preserve"> TD05 à supprimer </t>
  </si>
  <si>
    <t xml:space="preserve">1LNSU2</t>
  </si>
  <si>
    <t xml:space="preserve">UE Introduction aux aspects sonores du langage</t>
  </si>
  <si>
    <t xml:space="preserve">1LNSU2M</t>
  </si>
  <si>
    <t xml:space="preserve">L.Labrune</t>
  </si>
  <si>
    <t xml:space="preserve">SDL
5 groupes SDL</t>
  </si>
  <si>
    <t xml:space="preserve">1LNSU2D</t>
  </si>
  <si>
    <t xml:space="preserve">mardi</t>
  </si>
  <si>
    <t xml:space="preserve">mercredi</t>
  </si>
  <si>
    <t xml:space="preserve">16h30</t>
  </si>
  <si>
    <t xml:space="preserve">, TD05 à supprimer </t>
  </si>
  <si>
    <t xml:space="preserve">1LNSY3</t>
  </si>
  <si>
    <t xml:space="preserve">UE Diversité des langues</t>
  </si>
  <si>
    <t xml:space="preserve">1LNSY3M</t>
  </si>
  <si>
    <t xml:space="preserve">Marie Caroline Pons</t>
  </si>
  <si>
    <r>
      <rPr>
        <sz val="10"/>
        <color theme="1"/>
        <rFont val="Calibri"/>
        <family val="2"/>
        <charset val="1"/>
      </rPr>
      <t xml:space="preserve">SDL / Ortho
5 groupes SDL
</t>
    </r>
    <r>
      <rPr>
        <strike val="true"/>
        <sz val="10"/>
        <color theme="1"/>
        <rFont val="Calibri"/>
        <family val="2"/>
        <charset val="1"/>
      </rPr>
      <t xml:space="preserve">1 groupe ortho</t>
    </r>
    <r>
      <rPr>
        <sz val="10"/>
        <color theme="1"/>
        <rFont val="Calibri"/>
        <family val="2"/>
        <charset val="1"/>
      </rPr>
      <t xml:space="preserve"> - Suppression du groupe / Convention non signée 2022-2023</t>
    </r>
  </si>
  <si>
    <t xml:space="preserve">1LNSY3D</t>
  </si>
  <si>
    <t xml:space="preserve">1LNSU4</t>
  </si>
  <si>
    <t xml:space="preserve">UE Introduction à l'analyse linguistique</t>
  </si>
  <si>
    <t xml:space="preserve">1LNSU4M</t>
  </si>
  <si>
    <t xml:space="preserve">Gilles Boyé</t>
  </si>
  <si>
    <t xml:space="preserve">1LNSU4D</t>
  </si>
  <si>
    <t xml:space="preserve">vendredi</t>
  </si>
  <si>
    <t xml:space="preserve">C310 (Jean Loiseau)</t>
  </si>
  <si>
    <t xml:space="preserve">17h30</t>
  </si>
  <si>
    <t xml:space="preserve">1LNSU5</t>
  </si>
  <si>
    <t xml:space="preserve">UE Disciplines complémentaires 1</t>
  </si>
  <si>
    <t xml:space="preserve">3</t>
  </si>
  <si>
    <t xml:space="preserve">1LNSE51</t>
  </si>
  <si>
    <t xml:space="preserve">ECUE Sociologie</t>
  </si>
  <si>
    <t xml:space="preserve">2</t>
  </si>
  <si>
    <t xml:space="preserve">1LNSE51M</t>
  </si>
  <si>
    <t xml:space="preserve">Adama Diedhiou</t>
  </si>
  <si>
    <t xml:space="preserve">SDL</t>
  </si>
  <si>
    <t xml:space="preserve">1LNSE52</t>
  </si>
  <si>
    <t xml:space="preserve">ECUE Méthodologie 1</t>
  </si>
  <si>
    <t xml:space="preserve">1</t>
  </si>
  <si>
    <t xml:space="preserve">1LNSE52D</t>
  </si>
  <si>
    <t xml:space="preserve">G. Couasnon</t>
  </si>
  <si>
    <t xml:space="preserve">11H30</t>
  </si>
  <si>
    <t xml:space="preserve">12H30</t>
  </si>
  <si>
    <t xml:space="preserve">s.46 le cours en asynchrone (11 novembre)</t>
  </si>
  <si>
    <t xml:space="preserve">SDL
4 groupes SDL</t>
  </si>
  <si>
    <t xml:space="preserve">9H30</t>
  </si>
  <si>
    <t xml:space="preserve">10H30</t>
  </si>
  <si>
    <t xml:space="preserve">8h30</t>
  </si>
  <si>
    <t xml:space="preserve">1LNSX6</t>
  </si>
  <si>
    <t xml:space="preserve">CHOI Langue- LV2</t>
  </si>
  <si>
    <t xml:space="preserve">1LCTLV31</t>
  </si>
  <si>
    <t xml:space="preserve">ECUE Arabe S1</t>
  </si>
  <si>
    <t xml:space="preserve">N</t>
  </si>
  <si>
    <t xml:space="preserve">-</t>
  </si>
  <si>
    <t xml:space="preserve">1LCTLV31D</t>
  </si>
  <si>
    <t xml:space="preserve">CLBM</t>
  </si>
  <si>
    <t xml:space="preserve">1LCTLV25</t>
  </si>
  <si>
    <t xml:space="preserve">ECUE Basque S1</t>
  </si>
  <si>
    <t xml:space="preserve">1LCTLV25D</t>
  </si>
  <si>
    <t xml:space="preserve">1LCTLV26</t>
  </si>
  <si>
    <t xml:space="preserve">ECUE Catalan S1</t>
  </si>
  <si>
    <t xml:space="preserve">1LCTLV26D</t>
  </si>
  <si>
    <t xml:space="preserve">1LCTLV32</t>
  </si>
  <si>
    <t xml:space="preserve">ECUE Chinois S1</t>
  </si>
  <si>
    <t xml:space="preserve">1LCTLV32D</t>
  </si>
  <si>
    <t xml:space="preserve">1LCTLV27</t>
  </si>
  <si>
    <t xml:space="preserve">ECUE Coréen S1</t>
  </si>
  <si>
    <t xml:space="preserve">1LCTLV27D</t>
  </si>
  <si>
    <t xml:space="preserve">1LCTLV28</t>
  </si>
  <si>
    <t xml:space="preserve">ECUE Grec moderne S1</t>
  </si>
  <si>
    <t xml:space="preserve">1LCTLV28D</t>
  </si>
  <si>
    <t xml:space="preserve">1LCTLV37</t>
  </si>
  <si>
    <t xml:space="preserve">ECUE Japonais S1</t>
  </si>
  <si>
    <t xml:space="preserve">1LCTLV37D</t>
  </si>
  <si>
    <t xml:space="preserve">1LCTLV43</t>
  </si>
  <si>
    <t xml:space="preserve">ECUE Langues des signes S1</t>
  </si>
  <si>
    <t xml:space="preserve">1LCTLV43D</t>
  </si>
  <si>
    <t xml:space="preserve">1LCTLV15</t>
  </si>
  <si>
    <t xml:space="preserve">ECUE Occitan S1</t>
  </si>
  <si>
    <t xml:space="preserve">1LCTLV15D</t>
  </si>
  <si>
    <t xml:space="preserve">1LCTLV45</t>
  </si>
  <si>
    <t xml:space="preserve">ECUE Persan S1</t>
  </si>
  <si>
    <t xml:space="preserve">1LCTLV45D</t>
  </si>
  <si>
    <t xml:space="preserve">1LCTLV35</t>
  </si>
  <si>
    <t xml:space="preserve">ECUE Polonais S1</t>
  </si>
  <si>
    <t xml:space="preserve">1LCTLV35D</t>
  </si>
  <si>
    <t xml:space="preserve">1LCTLV17</t>
  </si>
  <si>
    <t xml:space="preserve">ECUE Roumain S1</t>
  </si>
  <si>
    <t xml:space="preserve">1LCTLV17D</t>
  </si>
  <si>
    <t xml:space="preserve">1LCTLV34</t>
  </si>
  <si>
    <t xml:space="preserve">ECUE Russe S1</t>
  </si>
  <si>
    <t xml:space="preserve">1LCTLV34D</t>
  </si>
  <si>
    <t xml:space="preserve">1LCTLV38</t>
  </si>
  <si>
    <t xml:space="preserve">ECUE Serbo-croate S1</t>
  </si>
  <si>
    <t xml:space="preserve">1LCTLV38D</t>
  </si>
  <si>
    <t xml:space="preserve">1LCTLV20</t>
  </si>
  <si>
    <t xml:space="preserve">ECUE Suédois S1</t>
  </si>
  <si>
    <t xml:space="preserve">1LCTLV20D</t>
  </si>
  <si>
    <t xml:space="preserve">1LCTLV41</t>
  </si>
  <si>
    <t xml:space="preserve">ECUE Tchèque S1</t>
  </si>
  <si>
    <t xml:space="preserve">1LCTLV41D</t>
  </si>
  <si>
    <t xml:space="preserve">1LCTLV42</t>
  </si>
  <si>
    <t xml:space="preserve">ECUE Turc S1</t>
  </si>
  <si>
    <t xml:space="preserve">1LCTLV42D</t>
  </si>
  <si>
    <t xml:space="preserve">1LCTLV46</t>
  </si>
  <si>
    <t xml:space="preserve">ECUE Vietnamien S1</t>
  </si>
  <si>
    <t xml:space="preserve">1LCTLV46D</t>
  </si>
  <si>
    <t xml:space="preserve">1LCTY1</t>
  </si>
  <si>
    <t xml:space="preserve">UE Enjeux et outils recherche d’information et de l’orientation</t>
  </si>
  <si>
    <t xml:space="preserve">Parcours réussite</t>
  </si>
  <si>
    <t xml:space="preserve">1LNSUPR1</t>
  </si>
  <si>
    <t xml:space="preserve">UE Soutien disciplinaire</t>
  </si>
  <si>
    <t xml:space="preserve">1LNSUPR1D</t>
  </si>
  <si>
    <t xml:space="preserve">G.Couasnon</t>
  </si>
  <si>
    <t xml:space="preserve">OK</t>
  </si>
  <si>
    <t xml:space="preserve">ORE</t>
  </si>
  <si>
    <t xml:space="preserve">SEM Semestre 2 Licence Sciences du langage</t>
  </si>
  <si>
    <t xml:space="preserve">2LNSU1</t>
  </si>
  <si>
    <t xml:space="preserve">UE Linguistique 1</t>
  </si>
  <si>
    <t xml:space="preserve">2LNSE11</t>
  </si>
  <si>
    <t xml:space="preserve">ECUE Description grammaticale du français contemporain</t>
  </si>
  <si>
    <t xml:space="preserve">2LNSE11M</t>
  </si>
  <si>
    <t xml:space="preserve">Lia Kurts</t>
  </si>
  <si>
    <t xml:space="preserve">à partir s.4</t>
  </si>
  <si>
    <t xml:space="preserve">2LNSE11D</t>
  </si>
  <si>
    <t xml:space="preserve">Quintin Richard</t>
  </si>
  <si>
    <t xml:space="preserve">2LNSM12</t>
  </si>
  <si>
    <t xml:space="preserve">ECUE Morphologie 1</t>
  </si>
  <si>
    <t xml:space="preserve">2LNSM12M</t>
  </si>
  <si>
    <r>
      <rPr>
        <sz val="10"/>
        <color theme="1"/>
        <rFont val="Calibri"/>
        <family val="2"/>
        <charset val="1"/>
      </rPr>
      <t xml:space="preserve">SDL / </t>
    </r>
    <r>
      <rPr>
        <strike val="true"/>
        <sz val="10"/>
        <color theme="1"/>
        <rFont val="Calibri"/>
        <family val="2"/>
        <charset val="1"/>
      </rPr>
      <t xml:space="preserve">Ortho (CM seulement)</t>
    </r>
    <r>
      <rPr>
        <sz val="10"/>
        <color theme="1"/>
        <rFont val="Calibri"/>
        <family val="2"/>
        <charset val="1"/>
      </rPr>
      <t xml:space="preserve"> - Convention non signée 2022-2023
4 groupes SDL</t>
    </r>
  </si>
  <si>
    <t xml:space="preserve">2LNSM12D</t>
  </si>
  <si>
    <t xml:space="preserve">salle JeanLioseau C310</t>
  </si>
  <si>
    <t xml:space="preserve">2LNSU2</t>
  </si>
  <si>
    <t xml:space="preserve">UE Linguistique 2</t>
  </si>
  <si>
    <t xml:space="preserve">2LNSE21</t>
  </si>
  <si>
    <t xml:space="preserve">ECUE Sémiologie</t>
  </si>
  <si>
    <t xml:space="preserve">2LNSE21M</t>
  </si>
  <si>
    <t xml:space="preserve">2LNSE21D</t>
  </si>
  <si>
    <t xml:space="preserve">18h30</t>
  </si>
  <si>
    <t xml:space="preserve">2LNSE22</t>
  </si>
  <si>
    <t xml:space="preserve">ECUE Lexicographie et lexicologie</t>
  </si>
  <si>
    <t xml:space="preserve">2LNSE22M</t>
  </si>
  <si>
    <t xml:space="preserve">Mélanie Petit</t>
  </si>
  <si>
    <t xml:space="preserve">2LNSE22D</t>
  </si>
  <si>
    <t xml:space="preserve">2LNSU3</t>
  </si>
  <si>
    <t xml:space="preserve">UE Disciplines complémentaires 2</t>
  </si>
  <si>
    <t xml:space="preserve">2LNSE31</t>
  </si>
  <si>
    <t xml:space="preserve">ECUE Psychologie</t>
  </si>
  <si>
    <t xml:space="preserve">2LNSE31M</t>
  </si>
  <si>
    <t xml:space="preserve">Agnès Bracke</t>
  </si>
  <si>
    <t xml:space="preserve">2LNSE32</t>
  </si>
  <si>
    <t xml:space="preserve">ECUE Méthodologie 2</t>
  </si>
  <si>
    <t xml:space="preserve">2LNSE32D</t>
  </si>
  <si>
    <t xml:space="preserve">Valentin Pradelou</t>
  </si>
  <si>
    <t xml:space="preserve">2LNSU4</t>
  </si>
  <si>
    <t xml:space="preserve">UE Langues</t>
  </si>
  <si>
    <t xml:space="preserve">2LNSE41</t>
  </si>
  <si>
    <t xml:space="preserve">ECUE Anglais - LV1</t>
  </si>
  <si>
    <t xml:space="preserve">2LNSE41D</t>
  </si>
  <si>
    <t xml:space="preserve">Anaïs Carrere</t>
  </si>
  <si>
    <t xml:space="preserve">2LNSC42</t>
  </si>
  <si>
    <t xml:space="preserve">CHOI Langue - LV2</t>
  </si>
  <si>
    <t xml:space="preserve">2LCTLV31</t>
  </si>
  <si>
    <t xml:space="preserve">ECUE Arabe S2</t>
  </si>
  <si>
    <t xml:space="preserve">2LCTLV31D</t>
  </si>
  <si>
    <t xml:space="preserve">2LCTLV25</t>
  </si>
  <si>
    <t xml:space="preserve">ECUE Basque S2</t>
  </si>
  <si>
    <t xml:space="preserve">2LCTLV25D</t>
  </si>
  <si>
    <t xml:space="preserve">2LCTLV26</t>
  </si>
  <si>
    <t xml:space="preserve">ECUE Catalan S2</t>
  </si>
  <si>
    <t xml:space="preserve">2LCTLV26D</t>
  </si>
  <si>
    <t xml:space="preserve">2LCTLV32</t>
  </si>
  <si>
    <t xml:space="preserve">ECUE Chinois S2</t>
  </si>
  <si>
    <t xml:space="preserve">2LCTLV32D</t>
  </si>
  <si>
    <t xml:space="preserve">2LCTLV27</t>
  </si>
  <si>
    <t xml:space="preserve">ECUE Coréen S2</t>
  </si>
  <si>
    <t xml:space="preserve">2LCTLV27D</t>
  </si>
  <si>
    <t xml:space="preserve">2LCTLV28</t>
  </si>
  <si>
    <t xml:space="preserve">ECUE Grec moderne S2</t>
  </si>
  <si>
    <t xml:space="preserve">2LCTLV28D</t>
  </si>
  <si>
    <t xml:space="preserve">2LCTLV37</t>
  </si>
  <si>
    <t xml:space="preserve">ECUE Japonais S2</t>
  </si>
  <si>
    <t xml:space="preserve">2LCTLV37D</t>
  </si>
  <si>
    <t xml:space="preserve">2LCTLV43</t>
  </si>
  <si>
    <t xml:space="preserve">ECUE Langues des signes S2</t>
  </si>
  <si>
    <t xml:space="preserve">2LCTLV43D</t>
  </si>
  <si>
    <t xml:space="preserve">2LCTLV15</t>
  </si>
  <si>
    <t xml:space="preserve">ECUE Occitan S2</t>
  </si>
  <si>
    <t xml:space="preserve">2LCTLV15D</t>
  </si>
  <si>
    <t xml:space="preserve">2LCTLV45</t>
  </si>
  <si>
    <t xml:space="preserve">ECUE Persan S2</t>
  </si>
  <si>
    <t xml:space="preserve">2LCTLV45D</t>
  </si>
  <si>
    <t xml:space="preserve">2LCTLV35</t>
  </si>
  <si>
    <t xml:space="preserve">ECUE Polonais S2</t>
  </si>
  <si>
    <t xml:space="preserve">2LCTLV35D</t>
  </si>
  <si>
    <t xml:space="preserve">2LCTLV24</t>
  </si>
  <si>
    <t xml:space="preserve">ECUE Portugais S2</t>
  </si>
  <si>
    <t xml:space="preserve">2LCTLV24D</t>
  </si>
  <si>
    <t xml:space="preserve">2LCTLV17</t>
  </si>
  <si>
    <t xml:space="preserve">ECUE Roumain S2</t>
  </si>
  <si>
    <t xml:space="preserve">2LCTLV17D</t>
  </si>
  <si>
    <t xml:space="preserve">2LCTLV34</t>
  </si>
  <si>
    <t xml:space="preserve">ECUE Russe S2</t>
  </si>
  <si>
    <t xml:space="preserve">2LCTLV34D</t>
  </si>
  <si>
    <t xml:space="preserve">2LCTLV38</t>
  </si>
  <si>
    <t xml:space="preserve">ECUE Serbo-croate S2</t>
  </si>
  <si>
    <t xml:space="preserve">2LCTLV38D</t>
  </si>
  <si>
    <t xml:space="preserve">2LCTLV20</t>
  </si>
  <si>
    <t xml:space="preserve">ECUE Suédois S2</t>
  </si>
  <si>
    <t xml:space="preserve">2LCTLV20D</t>
  </si>
  <si>
    <t xml:space="preserve">2LCTLV41</t>
  </si>
  <si>
    <t xml:space="preserve">ECUE Tchèque S2</t>
  </si>
  <si>
    <t xml:space="preserve">2LCTLV41D</t>
  </si>
  <si>
    <t xml:space="preserve">2LCTLV42</t>
  </si>
  <si>
    <t xml:space="preserve">ECUE Turc S2</t>
  </si>
  <si>
    <t xml:space="preserve">2LCTLV42D</t>
  </si>
  <si>
    <t xml:space="preserve">2LCTLV46</t>
  </si>
  <si>
    <t xml:space="preserve">ECUE Vietnamien S2</t>
  </si>
  <si>
    <t xml:space="preserve">2LCTLV46D</t>
  </si>
  <si>
    <t xml:space="preserve">2LCTY1</t>
  </si>
  <si>
    <t xml:space="preserve">UE Méthodologie du travail universitaire</t>
  </si>
  <si>
    <t xml:space="preserve">CHOIX</t>
  </si>
  <si>
    <t xml:space="preserve">UE Découverte S2</t>
  </si>
  <si>
    <t xml:space="preserve">2LSIT1</t>
  </si>
  <si>
    <t xml:space="preserve">UE Initiation sciences de l'information et communication 1</t>
  </si>
  <si>
    <t xml:space="preserve">2LSIT1M</t>
  </si>
  <si>
    <t xml:space="preserve">STC</t>
  </si>
  <si>
    <t xml:space="preserve">2LRGT1</t>
  </si>
  <si>
    <t xml:space="preserve">UE Regards géographiques sur le monde et son actualité 1</t>
  </si>
  <si>
    <t xml:space="preserve">2LRGT1M</t>
  </si>
  <si>
    <t xml:space="preserve">2LBHT1</t>
  </si>
  <si>
    <t xml:space="preserve">UE Introduction à l'histoire ancienne</t>
  </si>
  <si>
    <t xml:space="preserve">2LBHT1M</t>
  </si>
  <si>
    <t xml:space="preserve">HUM</t>
  </si>
  <si>
    <t xml:space="preserve">2LBHT2</t>
  </si>
  <si>
    <t xml:space="preserve">UE Introduction à l'histoire moderne</t>
  </si>
  <si>
    <t xml:space="preserve">2LBHT2M</t>
  </si>
  <si>
    <t xml:space="preserve">2LDLT1</t>
  </si>
  <si>
    <t xml:space="preserve">UE Héros et Héroïnes de légende dans l'Antiquité</t>
  </si>
  <si>
    <t xml:space="preserve">2LDLT1M</t>
  </si>
  <si>
    <t xml:space="preserve">2LDLT2</t>
  </si>
  <si>
    <t xml:space="preserve">UE Aperçus sur le romantisme littéraire européen</t>
  </si>
  <si>
    <t xml:space="preserve">2LDLT2M</t>
  </si>
  <si>
    <t xml:space="preserve">2LAAT1</t>
  </si>
  <si>
    <t xml:space="preserve">UE Architecture</t>
  </si>
  <si>
    <t xml:space="preserve">2LAAT1M</t>
  </si>
  <si>
    <t xml:space="preserve">2LCHT1</t>
  </si>
  <si>
    <t xml:space="preserve">UE Des pionniers aux entrepreneurs: être artiste aux XXe &amp; XXIe</t>
  </si>
  <si>
    <t xml:space="preserve">2LCHT1M</t>
  </si>
  <si>
    <t xml:space="preserve">2LEPT1</t>
  </si>
  <si>
    <t xml:space="preserve">UE Analyses philosophiques du présent</t>
  </si>
  <si>
    <t xml:space="preserve">2LEPT1M</t>
  </si>
  <si>
    <t xml:space="preserve">2LKDT1</t>
  </si>
  <si>
    <t xml:space="preserve">UE  De l'Estuaire aux Pyrénées, langue et culture occitane</t>
  </si>
  <si>
    <t xml:space="preserve">2LKDT1M</t>
  </si>
  <si>
    <t xml:space="preserve">LC</t>
  </si>
  <si>
    <t xml:space="preserve">2LILT1</t>
  </si>
  <si>
    <t xml:space="preserve">UE Grandes villes monde anglophone</t>
  </si>
  <si>
    <t xml:space="preserve">2LILT1M</t>
  </si>
  <si>
    <t xml:space="preserve">2LLBT1</t>
  </si>
  <si>
    <t xml:space="preserve">UE Histoire et civilisation arabe</t>
  </si>
  <si>
    <t xml:space="preserve">2LLBT1M</t>
  </si>
  <si>
    <t xml:space="preserve">2LLRT1</t>
  </si>
  <si>
    <t xml:space="preserve">UE Panorama de l'histoire de la Chine</t>
  </si>
  <si>
    <t xml:space="preserve">2LLRT1M</t>
  </si>
  <si>
    <t xml:space="preserve">2LJAT1</t>
  </si>
  <si>
    <t xml:space="preserve">UE Culture Amérique Latine</t>
  </si>
  <si>
    <t xml:space="preserve">2LJAT1M</t>
  </si>
  <si>
    <t xml:space="preserve">2LLIT1</t>
  </si>
  <si>
    <t xml:space="preserve">UE Italie : villes, art et culture</t>
  </si>
  <si>
    <t xml:space="preserve">2LLIT1M</t>
  </si>
  <si>
    <t xml:space="preserve">2LLHT1</t>
  </si>
  <si>
    <t xml:space="preserve">UE Japons pluriels 1</t>
  </si>
  <si>
    <t xml:space="preserve">2LLHT1M</t>
  </si>
  <si>
    <t xml:space="preserve">2LKPT1</t>
  </si>
  <si>
    <t xml:space="preserve">UE Aspects du monde lusophone contemporain 1</t>
  </si>
  <si>
    <t xml:space="preserve">2LKPT1M</t>
  </si>
  <si>
    <t xml:space="preserve">2LKKT1</t>
  </si>
  <si>
    <t xml:space="preserve">La Russie dans le monde</t>
  </si>
  <si>
    <t xml:space="preserve">2LKKT1M</t>
  </si>
  <si>
    <t xml:space="preserve">2LNST1</t>
  </si>
  <si>
    <t xml:space="preserve">UE  Introduction à la linguistique générale</t>
  </si>
  <si>
    <t xml:space="preserve">à distance</t>
  </si>
  <si>
    <t xml:space="preserve">LC / Ortho</t>
  </si>
  <si>
    <t xml:space="preserve">2LNSUPR1</t>
  </si>
  <si>
    <t xml:space="preserve">2LNSUPR1D</t>
  </si>
  <si>
    <t xml:space="preserve">Pons/Pradelou</t>
  </si>
  <si>
    <t xml:space="preserve">8+4</t>
  </si>
  <si>
    <t xml:space="preserve"> </t>
  </si>
  <si>
    <t xml:space="preserve">2022: LNS2 VET [222] Licence 2 Sciences du langage (Licence LMD)</t>
  </si>
  <si>
    <t xml:space="preserve">3LNS</t>
  </si>
  <si>
    <t xml:space="preserve">SEM Semestre 3 Licence Sciences du langage</t>
  </si>
  <si>
    <t xml:space="preserve">3LNSU1</t>
  </si>
  <si>
    <t xml:space="preserve">UE Linguistique 3</t>
  </si>
  <si>
    <t xml:space="preserve">3LNSE11</t>
  </si>
  <si>
    <t xml:space="preserve">ECUE Logique</t>
  </si>
  <si>
    <t xml:space="preserve">3LNSE11M</t>
  </si>
  <si>
    <t xml:space="preserve">Joan Busquets</t>
  </si>
  <si>
    <t xml:space="preserve">tableau NOIR</t>
  </si>
  <si>
    <t xml:space="preserve">SDL
2 groupes SDL</t>
  </si>
  <si>
    <t xml:space="preserve">3LNSE11D</t>
  </si>
  <si>
    <t xml:space="preserve">3LNSM12</t>
  </si>
  <si>
    <t xml:space="preserve">ECUE Syntaxe 1</t>
  </si>
  <si>
    <t xml:space="preserve">3LNSM12M</t>
  </si>
  <si>
    <t xml:space="preserve">Nicolas Guilliot</t>
  </si>
  <si>
    <r>
      <rPr>
        <sz val="10"/>
        <color theme="1"/>
        <rFont val="Calibri"/>
        <family val="2"/>
        <charset val="1"/>
      </rPr>
      <t xml:space="preserve">SDL / Ortho
2 groupes SDL
</t>
    </r>
    <r>
      <rPr>
        <strike val="true"/>
        <sz val="10"/>
        <color theme="1"/>
        <rFont val="Calibri"/>
        <family val="2"/>
        <charset val="1"/>
      </rPr>
      <t xml:space="preserve">1 groupe ortho</t>
    </r>
    <r>
      <rPr>
        <sz val="10"/>
        <color theme="1"/>
        <rFont val="Calibri"/>
        <family val="2"/>
        <charset val="1"/>
      </rPr>
      <t xml:space="preserve"> - Suppression du groupe / Convention non signée 2022-2023</t>
    </r>
  </si>
  <si>
    <t xml:space="preserve">3LNSM12D</t>
  </si>
  <si>
    <t xml:space="preserve">3LNSU2</t>
  </si>
  <si>
    <t xml:space="preserve">UE Linguistique 4</t>
  </si>
  <si>
    <t xml:space="preserve">3LNSM21</t>
  </si>
  <si>
    <t xml:space="preserve">ECUE Sociolinguistique 1</t>
  </si>
  <si>
    <t xml:space="preserve">3LNSM21M</t>
  </si>
  <si>
    <t xml:space="preserve">Alpha Barry</t>
  </si>
  <si>
    <r>
      <rPr>
        <sz val="10"/>
        <color theme="1"/>
        <rFont val="Calibri"/>
        <family val="2"/>
        <charset val="1"/>
      </rPr>
      <t xml:space="preserve">SDL / </t>
    </r>
    <r>
      <rPr>
        <strike val="true"/>
        <sz val="10"/>
        <color theme="1"/>
        <rFont val="Calibri"/>
        <family val="2"/>
        <charset val="1"/>
      </rPr>
      <t xml:space="preserve">Ortho</t>
    </r>
    <r>
      <rPr>
        <sz val="10"/>
        <color theme="1"/>
        <rFont val="Calibri"/>
        <family val="2"/>
        <charset val="1"/>
      </rPr>
      <t xml:space="preserve"> - Suppression du groupe / Convention non signée 2022-2023</t>
    </r>
  </si>
  <si>
    <t xml:space="preserve">3LNSE22</t>
  </si>
  <si>
    <t xml:space="preserve">ECUE Introduction à la linguistique de terrain</t>
  </si>
  <si>
    <t xml:space="preserve">3LNSE22M</t>
  </si>
  <si>
    <t xml:space="preserve">3LNSE22D</t>
  </si>
  <si>
    <t xml:space="preserve">3LNSU3</t>
  </si>
  <si>
    <t xml:space="preserve">UE Linguistique 5</t>
  </si>
  <si>
    <t xml:space="preserve">3LNSE31</t>
  </si>
  <si>
    <t xml:space="preserve">ECUE Initiation à la programmation</t>
  </si>
  <si>
    <t xml:space="preserve">3LNSE31M</t>
  </si>
  <si>
    <t xml:space="preserve">Anna Kupsc/Francis Feytout</t>
  </si>
  <si>
    <t xml:space="preserve">4+2</t>
  </si>
  <si>
    <t xml:space="preserve">CM une semaine sur 2; A.Kupsc: 4 premières séances; F. Feytout: 2 dernières</t>
  </si>
  <si>
    <t xml:space="preserve">SDL
4 groupes SDL (Capacité 20 par groupe)
Salle informatique</t>
  </si>
  <si>
    <t xml:space="preserve">3LNSE31D</t>
  </si>
  <si>
    <t xml:space="preserve">6+6</t>
  </si>
  <si>
    <t xml:space="preserve">salle informatique</t>
  </si>
  <si>
    <t xml:space="preserve">A.Kupsc: 6 premières semaines, F.Feytout: 6 semaines suivantes</t>
  </si>
  <si>
    <t xml:space="preserve">3LNSE32</t>
  </si>
  <si>
    <t xml:space="preserve">ECUE Linguistique et corpus</t>
  </si>
  <si>
    <t xml:space="preserve">3LNSE32M</t>
  </si>
  <si>
    <t xml:space="preserve">Catherine Mathon/Gilles Boyé</t>
  </si>
  <si>
    <t xml:space="preserve">1 semaine sur 2: C.Mathon s.37, 39, 41, 43; G.Boyé: s.46 et 48</t>
  </si>
  <si>
    <t xml:space="preserve">3LNSE32D</t>
  </si>
  <si>
    <t xml:space="preserve">C.Mathon: s.38,40,42,45; G.Boyé:47,49</t>
  </si>
  <si>
    <t xml:space="preserve">Correction du 10/09 SEM 38 40 42 45   boyé   47 49</t>
  </si>
  <si>
    <t xml:space="preserve">C.Mathon: s.39,41,43;46; G.Boyé:48,50</t>
  </si>
  <si>
    <t xml:space="preserve">Correction du 10/09 SEM  39 41 43 46  boyé   48  50</t>
  </si>
  <si>
    <t xml:space="preserve">3LNSX4</t>
  </si>
  <si>
    <t xml:space="preserve">CHOI Option</t>
  </si>
  <si>
    <t xml:space="preserve">3LNSU41</t>
  </si>
  <si>
    <t xml:space="preserve">UE Didactique du FLE 1</t>
  </si>
  <si>
    <t xml:space="preserve">3LNSU41M</t>
  </si>
  <si>
    <r>
      <rPr>
        <sz val="10"/>
        <color theme="1"/>
        <rFont val="Calibri"/>
        <family val="2"/>
        <charset val="1"/>
      </rPr>
      <t xml:space="preserve">Option (choisir une UE) :
- Didactique du FLE 1
- 1 groupe SDL - Droits linguistiques et langues minoritaires =&gt; </t>
    </r>
    <r>
      <rPr>
        <b val="true"/>
        <sz val="10"/>
        <color rgb="FFFF0000"/>
        <rFont val="Calibri"/>
        <family val="2"/>
        <charset val="1"/>
      </rPr>
      <t xml:space="preserve">modification du titre demandé, à voir
</t>
    </r>
    <r>
      <rPr>
        <sz val="10"/>
        <color theme="1"/>
        <rFont val="Calibri"/>
        <family val="2"/>
        <charset val="1"/>
      </rPr>
      <t xml:space="preserve">- Langue - LV2 (CLBM)</t>
    </r>
  </si>
  <si>
    <t xml:space="preserve">3LNSU42</t>
  </si>
  <si>
    <t xml:space="preserve">UE Droits linguistiques et langues minoritaires</t>
  </si>
  <si>
    <t xml:space="preserve">3LNSU42D</t>
  </si>
  <si>
    <t xml:space="preserve">Argia Olçomendy</t>
  </si>
  <si>
    <r>
      <rPr>
        <strike val="true"/>
        <sz val="10"/>
        <color theme="1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9h30</t>
    </r>
  </si>
  <si>
    <r>
      <rPr>
        <strike val="true"/>
        <sz val="10"/>
        <color theme="1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 12h30</t>
    </r>
  </si>
  <si>
    <t xml:space="preserve">s.38, , 40 41 42,, 45,
47, 48, 49</t>
  </si>
  <si>
    <t xml:space="preserve">3LNSX43</t>
  </si>
  <si>
    <t xml:space="preserve">3LCTLV31</t>
  </si>
  <si>
    <t xml:space="preserve">ECUE Arabe S3</t>
  </si>
  <si>
    <t xml:space="preserve">3LCTLV31D</t>
  </si>
  <si>
    <t xml:space="preserve">3LCTLV25</t>
  </si>
  <si>
    <t xml:space="preserve">ECUE Basque S3</t>
  </si>
  <si>
    <t xml:space="preserve">3LCTLV25D</t>
  </si>
  <si>
    <t xml:space="preserve">3LCTLV26</t>
  </si>
  <si>
    <t xml:space="preserve">ECUE Catalan S3</t>
  </si>
  <si>
    <t xml:space="preserve">3LCTLV26D</t>
  </si>
  <si>
    <t xml:space="preserve">3LCTLV27</t>
  </si>
  <si>
    <t xml:space="preserve">ECUE Coréen S3</t>
  </si>
  <si>
    <t xml:space="preserve">3LCTLV27D</t>
  </si>
  <si>
    <t xml:space="preserve">3LCTLV32</t>
  </si>
  <si>
    <t xml:space="preserve">ECUE Chinois S3</t>
  </si>
  <si>
    <t xml:space="preserve">3LCTLV32D</t>
  </si>
  <si>
    <t xml:space="preserve">3LCTLV28</t>
  </si>
  <si>
    <t xml:space="preserve">ECUE Grec moderne S3</t>
  </si>
  <si>
    <t xml:space="preserve">3LCTLV28D</t>
  </si>
  <si>
    <t xml:space="preserve">3LCTLV37</t>
  </si>
  <si>
    <t xml:space="preserve">ECUE Japonais S3</t>
  </si>
  <si>
    <t xml:space="preserve">3LCTLV37D</t>
  </si>
  <si>
    <t xml:space="preserve">3LCTLV43</t>
  </si>
  <si>
    <t xml:space="preserve">ECUE Langues des signes S3</t>
  </si>
  <si>
    <t xml:space="preserve">3LCTLV43D</t>
  </si>
  <si>
    <t xml:space="preserve">3LCTLV15</t>
  </si>
  <si>
    <t xml:space="preserve">ECUE Occitan S3</t>
  </si>
  <si>
    <t xml:space="preserve">3LCTLV15D</t>
  </si>
  <si>
    <t xml:space="preserve">3LCTLV45</t>
  </si>
  <si>
    <t xml:space="preserve">ECUE Persan S3</t>
  </si>
  <si>
    <t xml:space="preserve">3LCTLV45D</t>
  </si>
  <si>
    <t xml:space="preserve">3LCTLV35</t>
  </si>
  <si>
    <t xml:space="preserve">ECUE Polonais S3</t>
  </si>
  <si>
    <t xml:space="preserve">3LCTLV35D</t>
  </si>
  <si>
    <t xml:space="preserve">3LCTLV24</t>
  </si>
  <si>
    <t xml:space="preserve">ECUE Portugais S3</t>
  </si>
  <si>
    <t xml:space="preserve">3LCTLV24D</t>
  </si>
  <si>
    <t xml:space="preserve">3LCTLV17</t>
  </si>
  <si>
    <t xml:space="preserve">ECUE Roumain S3</t>
  </si>
  <si>
    <t xml:space="preserve">3LCTLV17D</t>
  </si>
  <si>
    <t xml:space="preserve">3LCTLV34</t>
  </si>
  <si>
    <t xml:space="preserve">ECUE Russe S3</t>
  </si>
  <si>
    <t xml:space="preserve">3LCTLV34D</t>
  </si>
  <si>
    <t xml:space="preserve">3LCTLV38</t>
  </si>
  <si>
    <t xml:space="preserve">ECUE Serbo-croate S3</t>
  </si>
  <si>
    <t xml:space="preserve">3LCTLV38D</t>
  </si>
  <si>
    <t xml:space="preserve">3LCTLV20</t>
  </si>
  <si>
    <t xml:space="preserve">ECUE Suédois S3</t>
  </si>
  <si>
    <t xml:space="preserve">3LCTLV20D</t>
  </si>
  <si>
    <t xml:space="preserve">3LCTLV41</t>
  </si>
  <si>
    <t xml:space="preserve">ECUE Tchèque S3</t>
  </si>
  <si>
    <t xml:space="preserve">3LCTLV41D</t>
  </si>
  <si>
    <t xml:space="preserve">3LCTLV42</t>
  </si>
  <si>
    <t xml:space="preserve">ECUE Turc S3</t>
  </si>
  <si>
    <t xml:space="preserve">3LCTLV42D</t>
  </si>
  <si>
    <t xml:space="preserve">3LCTLV46</t>
  </si>
  <si>
    <t xml:space="preserve">ECUE Vietnamien S3</t>
  </si>
  <si>
    <t xml:space="preserve">3LCTLV46D</t>
  </si>
  <si>
    <t xml:space="preserve">3LNSU5</t>
  </si>
  <si>
    <t xml:space="preserve">UE Compétences transversales 3</t>
  </si>
  <si>
    <t xml:space="preserve">3LNSE51</t>
  </si>
  <si>
    <t xml:space="preserve">3LNSE51D</t>
  </si>
  <si>
    <t xml:space="preserve">3LCTM11</t>
  </si>
  <si>
    <t xml:space="preserve">ECUE Découverte du monde professionnel des sources d’information</t>
  </si>
  <si>
    <t xml:space="preserve">3LCTM11D</t>
  </si>
  <si>
    <t xml:space="preserve">s.39 et 46</t>
  </si>
  <si>
    <t xml:space="preserve">s.43 et 50</t>
  </si>
  <si>
    <t xml:space="preserve">UE Découverte S3</t>
  </si>
  <si>
    <t xml:space="preserve">3LSIT1</t>
  </si>
  <si>
    <t xml:space="preserve">UE Initiation sciences de l'information et communication 2</t>
  </si>
  <si>
    <t xml:space="preserve">3LSIT1M</t>
  </si>
  <si>
    <t xml:space="preserve">3LRGT1</t>
  </si>
  <si>
    <t xml:space="preserve">UE Regards géographiques sur le monde et son actualité 2</t>
  </si>
  <si>
    <t xml:space="preserve">3LRGT1M</t>
  </si>
  <si>
    <t xml:space="preserve">3LBHT1</t>
  </si>
  <si>
    <t xml:space="preserve">UE Introduction à l'histoire médiévale</t>
  </si>
  <si>
    <t xml:space="preserve">3LBHT1M</t>
  </si>
  <si>
    <t xml:space="preserve">3LBHT2</t>
  </si>
  <si>
    <t xml:space="preserve">UE Introduction à l'histoire contemporaine</t>
  </si>
  <si>
    <t xml:space="preserve">3LBHT2M</t>
  </si>
  <si>
    <t xml:space="preserve">3LDLT1</t>
  </si>
  <si>
    <t xml:space="preserve">UE La langue française dans le temps et dans l'espace</t>
  </si>
  <si>
    <t xml:space="preserve">3LDLT1M</t>
  </si>
  <si>
    <t xml:space="preserve">3LAAT1</t>
  </si>
  <si>
    <t xml:space="preserve">UE  Approche théorique et pratique des Arts plastiques</t>
  </si>
  <si>
    <t xml:space="preserve">3LAAT1M</t>
  </si>
  <si>
    <t xml:space="preserve">3LAAT2</t>
  </si>
  <si>
    <t xml:space="preserve">UE Cinéma et littérature</t>
  </si>
  <si>
    <t xml:space="preserve">3LAAT2M</t>
  </si>
  <si>
    <t xml:space="preserve">3LCHT1</t>
  </si>
  <si>
    <t xml:space="preserve">UE Photographie et peinture au XIXe et XXe:histoire liée</t>
  </si>
  <si>
    <t xml:space="preserve">3LCHT1M</t>
  </si>
  <si>
    <t xml:space="preserve">3LEPT1</t>
  </si>
  <si>
    <t xml:space="preserve">UE Lire et écrire la philosophie</t>
  </si>
  <si>
    <t xml:space="preserve">3LEPT1M</t>
  </si>
  <si>
    <t xml:space="preserve">3LKDT1</t>
  </si>
  <si>
    <t xml:space="preserve">UE De l'Estuaire aux Pyrénées, langue et culture basque</t>
  </si>
  <si>
    <t xml:space="preserve">3LKDT1M</t>
  </si>
  <si>
    <t xml:space="preserve">3LILT1</t>
  </si>
  <si>
    <t xml:space="preserve">UE Grandes villes du monde anglophone 2</t>
  </si>
  <si>
    <t xml:space="preserve">3LILT1M</t>
  </si>
  <si>
    <t xml:space="preserve">3LLBT1</t>
  </si>
  <si>
    <t xml:space="preserve">UE Art et culture arabe</t>
  </si>
  <si>
    <t xml:space="preserve">3LLBT1M</t>
  </si>
  <si>
    <t xml:space="preserve">3LLRT1</t>
  </si>
  <si>
    <t xml:space="preserve">UE  Introduction à la philosophie chinoise</t>
  </si>
  <si>
    <t xml:space="preserve">3LLRT1M</t>
  </si>
  <si>
    <t xml:space="preserve">3LJAT1</t>
  </si>
  <si>
    <t xml:space="preserve">UE Culture Espagne</t>
  </si>
  <si>
    <t xml:space="preserve">3LJAT1M</t>
  </si>
  <si>
    <t xml:space="preserve">3LLIT1</t>
  </si>
  <si>
    <t xml:space="preserve">UE Cinéma italien</t>
  </si>
  <si>
    <t xml:space="preserve">3LLIT1M</t>
  </si>
  <si>
    <t xml:space="preserve">3LLHT1</t>
  </si>
  <si>
    <t xml:space="preserve">UE Japons pluriels 2</t>
  </si>
  <si>
    <t xml:space="preserve">3LLHT1M</t>
  </si>
  <si>
    <t xml:space="preserve">3LKPT1</t>
  </si>
  <si>
    <t xml:space="preserve">UE Aspects du monde lusophone contemporain 2</t>
  </si>
  <si>
    <t xml:space="preserve">3LKPT1M</t>
  </si>
  <si>
    <t xml:space="preserve">3LKKT1</t>
  </si>
  <si>
    <t xml:space="preserve">UE Découvrir la Russie à travers les arts</t>
  </si>
  <si>
    <t xml:space="preserve">3LKKT1M</t>
  </si>
  <si>
    <t xml:space="preserve">3LNST1</t>
  </si>
  <si>
    <t xml:space="preserve">UE Introduction à la didactique des langues</t>
  </si>
  <si>
    <t xml:space="preserve">3LNST1M</t>
  </si>
  <si>
    <t xml:space="preserve">Veleria Villa-Perez</t>
  </si>
  <si>
    <t xml:space="preserve">distance </t>
  </si>
  <si>
    <t xml:space="preserve">4LNS</t>
  </si>
  <si>
    <t xml:space="preserve">SEM Semestre 4 Licence Sciences du langage</t>
  </si>
  <si>
    <t xml:space="preserve">4LNSU1</t>
  </si>
  <si>
    <t xml:space="preserve">UE Linguistique 6</t>
  </si>
  <si>
    <t xml:space="preserve">4LNSE11</t>
  </si>
  <si>
    <t xml:space="preserve">ECUE Phonologie 1</t>
  </si>
  <si>
    <t xml:space="preserve">4LNSE11D</t>
  </si>
  <si>
    <t xml:space="preserve">Laurence Labrune</t>
  </si>
  <si>
    <t xml:space="preserve">Jean Loiseau 310</t>
  </si>
  <si>
    <t xml:space="preserve">4LNSM12</t>
  </si>
  <si>
    <t xml:space="preserve">ECUE Introduction à la sémantique</t>
  </si>
  <si>
    <t xml:space="preserve">4LNSM12M</t>
  </si>
  <si>
    <r>
      <rPr>
        <sz val="10"/>
        <color theme="1"/>
        <rFont val="Calibri"/>
        <family val="2"/>
        <charset val="1"/>
      </rPr>
      <t xml:space="preserve">SDL / Ortho
2 groupes SDL
</t>
    </r>
    <r>
      <rPr>
        <strike val="true"/>
        <sz val="10"/>
        <color theme="1"/>
        <rFont val="Calibri"/>
        <family val="2"/>
        <charset val="1"/>
      </rPr>
      <t xml:space="preserve">1 groupe ortho </t>
    </r>
    <r>
      <rPr>
        <sz val="10"/>
        <color theme="1"/>
        <rFont val="Calibri"/>
        <family val="2"/>
        <charset val="1"/>
      </rPr>
      <t xml:space="preserve">- Suppression du groupe / Convention non signée 2022-2023</t>
    </r>
  </si>
  <si>
    <t xml:space="preserve">4LNSM12D</t>
  </si>
  <si>
    <t xml:space="preserve">4LNSU2</t>
  </si>
  <si>
    <t xml:space="preserve">UE Linguistique 7</t>
  </si>
  <si>
    <t xml:space="preserve">4LNSE21</t>
  </si>
  <si>
    <t xml:space="preserve">ECUE Linguistique textuelle</t>
  </si>
  <si>
    <t xml:space="preserve">4LNSE21M</t>
  </si>
  <si>
    <t xml:space="preserve">4LNSE21D</t>
  </si>
  <si>
    <t xml:space="preserve">4LNSE22</t>
  </si>
  <si>
    <t xml:space="preserve">ECUE Pratiques sociodiscursives francophones</t>
  </si>
  <si>
    <t xml:space="preserve">4LNSU3</t>
  </si>
  <si>
    <t xml:space="preserve">UE Linguistique 8</t>
  </si>
  <si>
    <t xml:space="preserve">4LNSE31</t>
  </si>
  <si>
    <t xml:space="preserve">ECUE Psycholinguistique 1</t>
  </si>
  <si>
    <t xml:space="preserve">4LNSE32</t>
  </si>
  <si>
    <t xml:space="preserve">ECUE Linguistique informatique : introduction et analyse corpus</t>
  </si>
  <si>
    <t xml:space="preserve">4LNSE32CM</t>
  </si>
  <si>
    <r>
      <rPr>
        <sz val="10"/>
        <color theme="5"/>
        <rFont val="Calibri"/>
        <family val="2"/>
        <charset val="1"/>
      </rPr>
      <t xml:space="preserve">quelques séances par F. Feytout; </t>
    </r>
    <r>
      <rPr>
        <b val="true"/>
        <sz val="12"/>
        <color theme="5"/>
        <rFont val="Calibri"/>
        <family val="2"/>
        <charset val="1"/>
      </rPr>
      <t xml:space="preserve">à préciser plus tard</t>
    </r>
  </si>
  <si>
    <t xml:space="preserve">4LNSE32D</t>
  </si>
  <si>
    <t xml:space="preserve">Francis Feytout/Anna Kupsc</t>
  </si>
  <si>
    <t xml:space="preserve">en alternance: F. Feytout/A.Kupsc</t>
  </si>
  <si>
    <t xml:space="preserve">Merci de m'indiquer les semaines d'interventions de monsieur Feytout</t>
  </si>
  <si>
    <t xml:space="preserve">4LNSU4</t>
  </si>
  <si>
    <t xml:space="preserve">UE Description du Peul</t>
  </si>
  <si>
    <t xml:space="preserve">4LNSU4M</t>
  </si>
  <si>
    <t xml:space="preserve">4LNSU4D</t>
  </si>
  <si>
    <t xml:space="preserve">4LNSX5</t>
  </si>
  <si>
    <t xml:space="preserve">4LNSU51</t>
  </si>
  <si>
    <t xml:space="preserve">UE Didactique du FLE 2</t>
  </si>
  <si>
    <t xml:space="preserve">4LNSU51D</t>
  </si>
  <si>
    <t xml:space="preserve">Sandrine Aguerre</t>
  </si>
  <si>
    <t xml:space="preserve">Option (choisir une UE) :
- Didactique du FLE 2
- 1 groupe SDL - Linguistique du basque et de l'occitan (langues d'Aquitaine)
- Langue - LV2 (CLBM)</t>
  </si>
  <si>
    <t xml:space="preserve">4LNSU52</t>
  </si>
  <si>
    <t xml:space="preserve">UE Linguistique du basque et de l'occitan (langues d'Aquitaine)</t>
  </si>
  <si>
    <t xml:space="preserve">4LNSU52D</t>
  </si>
  <si>
    <t xml:space="preserve">Joel Miro</t>
  </si>
  <si>
    <t xml:space="preserve">4LNSX53</t>
  </si>
  <si>
    <t xml:space="preserve">4LCTLV31</t>
  </si>
  <si>
    <t xml:space="preserve">ECUE Arabe S4</t>
  </si>
  <si>
    <t xml:space="preserve">4LCTLV25</t>
  </si>
  <si>
    <t xml:space="preserve">ECUE Basque S4</t>
  </si>
  <si>
    <t xml:space="preserve">4LCTLV26</t>
  </si>
  <si>
    <t xml:space="preserve">ECUE Catalan S4</t>
  </si>
  <si>
    <t xml:space="preserve">4LCTLV32</t>
  </si>
  <si>
    <t xml:space="preserve">ECUE Chinois S4</t>
  </si>
  <si>
    <t xml:space="preserve">4LCTLV27</t>
  </si>
  <si>
    <t xml:space="preserve">ECUE Coréen S4</t>
  </si>
  <si>
    <t xml:space="preserve">4LCTLV28</t>
  </si>
  <si>
    <t xml:space="preserve">ECUE Grec moderne S4</t>
  </si>
  <si>
    <t xml:space="preserve">4LCTLV37</t>
  </si>
  <si>
    <t xml:space="preserve">ECUE Japonais S4</t>
  </si>
  <si>
    <t xml:space="preserve">4LCTLV43</t>
  </si>
  <si>
    <t xml:space="preserve">ECUE Langues des signes S4</t>
  </si>
  <si>
    <t xml:space="preserve">4LCTLV15</t>
  </si>
  <si>
    <t xml:space="preserve">ECUE Occitan S4</t>
  </si>
  <si>
    <t xml:space="preserve">4LCTLV45</t>
  </si>
  <si>
    <t xml:space="preserve">ECUE Persan S4</t>
  </si>
  <si>
    <t xml:space="preserve">4LCTLV35</t>
  </si>
  <si>
    <t xml:space="preserve">ECUE Polonais S4</t>
  </si>
  <si>
    <t xml:space="preserve">4LCTLV24</t>
  </si>
  <si>
    <t xml:space="preserve">ECUE Portugais S4</t>
  </si>
  <si>
    <t xml:space="preserve">4LCTLV17</t>
  </si>
  <si>
    <t xml:space="preserve">ECUE Roumain S4</t>
  </si>
  <si>
    <t xml:space="preserve">4LCTLV34</t>
  </si>
  <si>
    <t xml:space="preserve">ECUE Russe S4</t>
  </si>
  <si>
    <t xml:space="preserve">4LCTLV38</t>
  </si>
  <si>
    <t xml:space="preserve">ECUE Serbo-croate S4</t>
  </si>
  <si>
    <t xml:space="preserve">4LCTLV20</t>
  </si>
  <si>
    <t xml:space="preserve">ECUE Suédois S4</t>
  </si>
  <si>
    <t xml:space="preserve">4LCTLV41</t>
  </si>
  <si>
    <t xml:space="preserve">ECUE Tchèque S4</t>
  </si>
  <si>
    <t xml:space="preserve">4LCTLV42</t>
  </si>
  <si>
    <t xml:space="preserve">ECUE Turc S4</t>
  </si>
  <si>
    <t xml:space="preserve">4LCTLV46</t>
  </si>
  <si>
    <t xml:space="preserve">ECUE Vietnamien S4</t>
  </si>
  <si>
    <t xml:space="preserve">4LNSU6</t>
  </si>
  <si>
    <t xml:space="preserve">UE Compétences transversales 4</t>
  </si>
  <si>
    <t xml:space="preserve">4LNSE61</t>
  </si>
  <si>
    <t xml:space="preserve">4LNSE61D</t>
  </si>
  <si>
    <t xml:space="preserve">chevauchement pour les étudiants  avec les groupes 3 2 1 du 4LNSE32, vu avec le bureau des licences le 11/10</t>
  </si>
  <si>
    <t xml:space="preserve">4LCTM1</t>
  </si>
  <si>
    <t xml:space="preserve">ECUE Projet professionnel et identité numérique</t>
  </si>
  <si>
    <t xml:space="preserve">4LCTM1D</t>
  </si>
  <si>
    <t xml:space="preserve">VALENTIN Pradelou</t>
  </si>
  <si>
    <t xml:space="preserve">enseignant a confirmer</t>
  </si>
  <si>
    <t xml:space="preserve">creneaux a completer</t>
  </si>
  <si>
    <t xml:space="preserve">2022: LNS3 VET [322] Licence 3 Sciences du langage (Licence LMD)</t>
  </si>
  <si>
    <t xml:space="preserve">5LNS</t>
  </si>
  <si>
    <t xml:space="preserve">SEM Semestre 5 Licence Sciences du langage</t>
  </si>
  <si>
    <t xml:space="preserve">5LNSU1</t>
  </si>
  <si>
    <t xml:space="preserve">UE Linguistique 9</t>
  </si>
  <si>
    <t xml:space="preserve">5LNSE11</t>
  </si>
  <si>
    <t xml:space="preserve">ECUE Phonologie 2</t>
  </si>
  <si>
    <t xml:space="preserve">5LNSE11M</t>
  </si>
  <si>
    <t xml:space="preserve">L. Labrune</t>
  </si>
  <si>
    <t xml:space="preserve">5LNSE12</t>
  </si>
  <si>
    <t xml:space="preserve">ECUE Morphologie 2</t>
  </si>
  <si>
    <t xml:space="preserve">5LNSE12M</t>
  </si>
  <si>
    <t xml:space="preserve">G. Boyé</t>
  </si>
  <si>
    <t xml:space="preserve">5LNSE12D</t>
  </si>
  <si>
    <t xml:space="preserve">C310 JeanLoiseau</t>
  </si>
  <si>
    <t xml:space="preserve">5LNSU2</t>
  </si>
  <si>
    <t xml:space="preserve">UE Linguistique 10</t>
  </si>
  <si>
    <t xml:space="preserve">5LNSE21</t>
  </si>
  <si>
    <t xml:space="preserve">ECUE Théories et modèles</t>
  </si>
  <si>
    <t xml:space="preserve">5LNSE21M</t>
  </si>
  <si>
    <t xml:space="preserve">6 semaines en présentiel: 38, 40, 42, 45, 47, 49; 6 semaines à distance asynchrone: 39, 41, 43, 46, 48 et 50</t>
  </si>
  <si>
    <t xml:space="preserve">SDL
24h CM + 6h TD VHE (Présence à des séminaires)</t>
  </si>
  <si>
    <t xml:space="preserve">5LNSE22</t>
  </si>
  <si>
    <t xml:space="preserve">ECUE Sémantique philosophique</t>
  </si>
  <si>
    <t xml:space="preserve">5LNSE22M</t>
  </si>
  <si>
    <t xml:space="preserve">J. Busquets</t>
  </si>
  <si>
    <t xml:space="preserve">5LNSU3</t>
  </si>
  <si>
    <t xml:space="preserve">UE Linguistique 11</t>
  </si>
  <si>
    <t xml:space="preserve">5LNSE31</t>
  </si>
  <si>
    <t xml:space="preserve">ECUE Psycholinguistique 2</t>
  </si>
  <si>
    <t xml:space="preserve">5LNSE31M</t>
  </si>
  <si>
    <t xml:space="preserve">A. Bracke</t>
  </si>
  <si>
    <t xml:space="preserve">5LNSE32</t>
  </si>
  <si>
    <t xml:space="preserve">ECUE Linguistique informatique : lexique</t>
  </si>
  <si>
    <t xml:space="preserve">5LNSE32M</t>
  </si>
  <si>
    <t xml:space="preserve">Anna Kupsc</t>
  </si>
  <si>
    <t xml:space="preserve">SDL
3 groupes SDL (Capacité 20 par groupe)
Salle informatique</t>
  </si>
  <si>
    <t xml:space="preserve">5LNSE32D</t>
  </si>
  <si>
    <t xml:space="preserve">salle info</t>
  </si>
  <si>
    <t xml:space="preserve">5LNSU4</t>
  </si>
  <si>
    <t xml:space="preserve">UE Approche comparative des langues : domaine africain</t>
  </si>
  <si>
    <t xml:space="preserve">5LNSU4M</t>
  </si>
  <si>
    <t xml:space="preserve">A. Barry</t>
  </si>
  <si>
    <t xml:space="preserve">VP grande salle</t>
  </si>
  <si>
    <t xml:space="preserve">5LNSU4D</t>
  </si>
  <si>
    <t xml:space="preserve">5LNSX5</t>
  </si>
  <si>
    <t xml:space="preserve">CHOI PRE - PROFESSIONALISATION - PARCOURS </t>
  </si>
  <si>
    <t xml:space="preserve">5LNSY51</t>
  </si>
  <si>
    <t xml:space="preserve">UE PRE-PROFESSIONNALISATION - PARCOURS : didactique du FLES</t>
  </si>
  <si>
    <t xml:space="preserve">5LNSM511</t>
  </si>
  <si>
    <t xml:space="preserve">ECUE Méthodologie du FLE 1 et analyse de manuels</t>
  </si>
  <si>
    <t xml:space="preserve">5LNSM511M</t>
  </si>
  <si>
    <t xml:space="preserve">Mariella Causa</t>
  </si>
  <si>
    <t xml:space="preserve">ATTENTION LLCER pas inclus ds le regroupement DU 5lnsm511 pour le moment</t>
  </si>
  <si>
    <r>
      <rPr>
        <sz val="10"/>
        <color theme="1"/>
        <rFont val="Calibri"/>
        <family val="2"/>
        <charset val="1"/>
      </rPr>
      <t xml:space="preserve">SDL / LLCER Chinois / LLCER Japonais /</t>
    </r>
    <r>
      <rPr>
        <sz val="10"/>
        <color rgb="FFFF0000"/>
        <rFont val="Calibri"/>
        <family val="2"/>
        <charset val="1"/>
      </rPr>
      <t xml:space="preserve"> LLCER Coréen (si ouverture) / </t>
    </r>
    <r>
      <rPr>
        <sz val="10"/>
        <color theme="1"/>
        <rFont val="Calibri"/>
        <family val="2"/>
        <charset val="1"/>
      </rPr>
      <t xml:space="preserve">Lettres / Babel Lettres / </t>
    </r>
    <r>
      <rPr>
        <b val="true"/>
        <sz val="10"/>
        <color theme="1"/>
        <rFont val="Calibri"/>
        <family val="2"/>
        <charset val="1"/>
      </rPr>
      <t xml:space="preserve">DU FLES</t>
    </r>
  </si>
  <si>
    <t xml:space="preserve">5LNSM512</t>
  </si>
  <si>
    <t xml:space="preserve">ECUE Confrontation à l'apprentissage d'une langue nouvelle</t>
  </si>
  <si>
    <t xml:space="preserve">5LNSM512D</t>
  </si>
  <si>
    <t xml:space="preserve">td01 = RUSSE</t>
  </si>
  <si>
    <t xml:space="preserve">Ananstasia Goriacheva</t>
  </si>
  <si>
    <r>
      <rPr>
        <sz val="10"/>
        <color theme="1"/>
        <rFont val="Calibri"/>
        <family val="2"/>
        <charset val="1"/>
      </rPr>
      <t xml:space="preserve">SDL / LLCER Chinois / LLCER Japonais / LLCER Coréen (si ouverture) / Lettres / Babel Lettres
</t>
    </r>
    <r>
      <rPr>
        <sz val="10"/>
        <color rgb="FFFF0000"/>
        <rFont val="Calibri"/>
        <family val="2"/>
        <charset val="1"/>
      </rPr>
      <t xml:space="preserve">groupes constiutés en fonction des langues choisies et non promotions; voir l'organisation en document à part
</t>
    </r>
    <r>
      <rPr>
        <sz val="10"/>
        <color theme="1"/>
        <rFont val="Calibri"/>
        <family val="2"/>
        <charset val="1"/>
      </rPr>
      <t xml:space="preserve">1 groupe SDL / </t>
    </r>
    <r>
      <rPr>
        <b val="true"/>
        <sz val="10"/>
        <color theme="1"/>
        <rFont val="Calibri"/>
        <family val="2"/>
        <charset val="1"/>
      </rPr>
      <t xml:space="preserve">DU FLES
</t>
    </r>
    <r>
      <rPr>
        <sz val="10"/>
        <color theme="1"/>
        <rFont val="Calibri"/>
        <family val="2"/>
        <charset val="1"/>
      </rPr>
      <t xml:space="preserve">1 groupe LCE Chinois
1 groupe LCE Japonais
1 groupe Lettres / Babel Lettres </t>
    </r>
  </si>
  <si>
    <t xml:space="preserve">td02 = CORREN</t>
  </si>
  <si>
    <t xml:space="preserve">Philippe LOPES</t>
  </si>
  <si>
    <t xml:space="preserve">td03 = BASQUE</t>
  </si>
  <si>
    <t xml:space="preserve">Katixa Dolharé</t>
  </si>
  <si>
    <t xml:space="preserve">td04 = CONSOLIDATION</t>
  </si>
  <si>
    <t xml:space="preserve">Valeria VILLA Perez</t>
  </si>
  <si>
    <t xml:space="preserve">Premier cours semaine 37 positionné sur Hp pour Définir les groupes par langues les 6 </t>
  </si>
  <si>
    <t xml:space="preserve">*</t>
  </si>
  <si>
    <t xml:space="preserve">5LNSY52</t>
  </si>
  <si>
    <t xml:space="preserve">UE PRE-PROFESSIONNALISATION - PARCOURS : Linguistique générale</t>
  </si>
  <si>
    <t xml:space="preserve">5LNSM521</t>
  </si>
  <si>
    <t xml:space="preserve">ECUE Approches comparatives et typologiques des langues</t>
  </si>
  <si>
    <t xml:space="preserve">5LNSM521D</t>
  </si>
  <si>
    <t xml:space="preserve">td01</t>
  </si>
  <si>
    <t xml:space="preserve">Leah Vandeveer</t>
  </si>
  <si>
    <r>
      <rPr>
        <sz val="10"/>
        <color theme="1"/>
        <rFont val="Calibri"/>
        <family val="2"/>
        <charset val="1"/>
      </rPr>
      <t xml:space="preserve">SDL / LLCER Coréen (si ouverture) / Lettres / Babel Lettres
1 groupe SDL
1 groupe Lettres / Babel Lettres.                                                                      =&gt; </t>
    </r>
    <r>
      <rPr>
        <b val="true"/>
        <sz val="10"/>
        <color rgb="FFFF0000"/>
        <rFont val="Calibri (Body)"/>
        <family val="0"/>
        <charset val="1"/>
      </rPr>
      <t xml:space="preserve">vue les effectifs,  un seul groupe ensemble</t>
    </r>
  </si>
  <si>
    <t xml:space="preserve">td02</t>
  </si>
  <si>
    <t xml:space="preserve">5LNSM522</t>
  </si>
  <si>
    <t xml:space="preserve">ECUE Linguistique de la langue des signes</t>
  </si>
  <si>
    <t xml:space="preserve">5LNSM522D</t>
  </si>
  <si>
    <t xml:space="preserve">Charly Gibelind</t>
  </si>
  <si>
    <r>
      <rPr>
        <sz val="10"/>
        <color theme="1"/>
        <rFont val="Calibri"/>
        <family val="2"/>
        <charset val="1"/>
      </rPr>
      <t xml:space="preserve">SDL / LLCER Coréen (si ouverture) / Lettres / Babel Lettres
1 groupe SDL
1 groupe Lettres / Babel Lettres                                                                        </t>
    </r>
    <r>
      <rPr>
        <b val="true"/>
        <sz val="10"/>
        <color rgb="FFFF0000"/>
        <rFont val="Calibri (Body)"/>
        <family val="0"/>
        <charset val="1"/>
      </rPr>
      <t xml:space="preserve">=&gt; vue les effectifs, un seul groupe ensemble </t>
    </r>
    <r>
      <rPr>
        <sz val="10"/>
        <color theme="1"/>
        <rFont val="Calibri"/>
        <family val="2"/>
        <charset val="1"/>
      </rPr>
      <t xml:space="preserve">                                                                  </t>
    </r>
  </si>
  <si>
    <t xml:space="preserve">5LNSU53</t>
  </si>
  <si>
    <t xml:space="preserve">UE PRE-PROFESSIONNALISATION - PARCOURS : SDL et école</t>
  </si>
  <si>
    <t xml:space="preserve">5LNSE531</t>
  </si>
  <si>
    <t xml:space="preserve">ECUE Analyse de séquences didactiques</t>
  </si>
  <si>
    <t xml:space="preserve">5LNSE531D</t>
  </si>
  <si>
    <t xml:space="preserve">Eric Berard</t>
  </si>
  <si>
    <t xml:space="preserve">SDL
1 groupe SDL</t>
  </si>
  <si>
    <t xml:space="preserve">5LNSE532</t>
  </si>
  <si>
    <t xml:space="preserve">ECUE Langage et cognition</t>
  </si>
  <si>
    <t xml:space="preserve">5LNSE532D</t>
  </si>
  <si>
    <t xml:space="preserve">Stéphanie Roussel/Maëlle Ochoa</t>
  </si>
  <si>
    <t xml:space="preserve">5LNSU6</t>
  </si>
  <si>
    <t xml:space="preserve">UE Anglais - LV1</t>
  </si>
  <si>
    <t xml:space="preserve">5LNSU6D</t>
  </si>
  <si>
    <t xml:space="preserve">6LNS</t>
  </si>
  <si>
    <t xml:space="preserve">SEM Semestre 6 Licence Sciences du langage</t>
  </si>
  <si>
    <t xml:space="preserve">6LNSU1</t>
  </si>
  <si>
    <t xml:space="preserve">UE Linguistique 12</t>
  </si>
  <si>
    <t xml:space="preserve">6LNSE11</t>
  </si>
  <si>
    <t xml:space="preserve">ECUE Phonétique expérimentale</t>
  </si>
  <si>
    <t xml:space="preserve">6LNSE11M</t>
  </si>
  <si>
    <t xml:space="preserve">Catherine Mathon</t>
  </si>
  <si>
    <t xml:space="preserve">6LNSE11D</t>
  </si>
  <si>
    <t xml:space="preserve">salle informatique K</t>
  </si>
  <si>
    <t xml:space="preserve">6LNSE12</t>
  </si>
  <si>
    <t xml:space="preserve">ECUE Linguistique informatique : syntaxe</t>
  </si>
  <si>
    <t xml:space="preserve">6LNSE12M</t>
  </si>
  <si>
    <t xml:space="preserve">6LNSE12D</t>
  </si>
  <si>
    <t xml:space="preserve">6LNSU2</t>
  </si>
  <si>
    <t xml:space="preserve">UE Linguistique 13</t>
  </si>
  <si>
    <t xml:space="preserve">6LNSE21</t>
  </si>
  <si>
    <t xml:space="preserve">ECUE Linguistique de l'oral</t>
  </si>
  <si>
    <t xml:space="preserve">6LNSE21M</t>
  </si>
  <si>
    <t xml:space="preserve">Marie-Caroline Pons</t>
  </si>
  <si>
    <t xml:space="preserve">6LNSE22</t>
  </si>
  <si>
    <t xml:space="preserve">ECUE Syntaxe 2</t>
  </si>
  <si>
    <t xml:space="preserve">6LNSE22M</t>
  </si>
  <si>
    <t xml:space="preserve">Lionel Clément</t>
  </si>
  <si>
    <t xml:space="preserve">6LNSU3</t>
  </si>
  <si>
    <t xml:space="preserve">UE Linguistique 14</t>
  </si>
  <si>
    <t xml:space="preserve">6LNSE31</t>
  </si>
  <si>
    <t xml:space="preserve">ECUE Sémantique</t>
  </si>
  <si>
    <t xml:space="preserve">6LNSE31M</t>
  </si>
  <si>
    <t xml:space="preserve">6LNSE32</t>
  </si>
  <si>
    <t xml:space="preserve">ECUE Pragmatique</t>
  </si>
  <si>
    <t xml:space="preserve">6LNSE32M</t>
  </si>
  <si>
    <t xml:space="preserve">6LNSU4</t>
  </si>
  <si>
    <t xml:space="preserve">UE Sociolinguistique 2</t>
  </si>
  <si>
    <t xml:space="preserve">6LNSU24M</t>
  </si>
  <si>
    <t xml:space="preserve">6LNSX5</t>
  </si>
  <si>
    <t xml:space="preserve">6LNSY51</t>
  </si>
  <si>
    <t xml:space="preserve">UE PRE-PROFESSIONNALISATION - PARCOURS : didactique du FLE</t>
  </si>
  <si>
    <t xml:space="preserve">6LNSM511</t>
  </si>
  <si>
    <t xml:space="preserve">ECUE Méthodologie du FLE  et élaboration de matériel pédagogique</t>
  </si>
  <si>
    <t xml:space="preserve">6LNSM511D</t>
  </si>
  <si>
    <t xml:space="preserve">Valeria Villa-Perez</t>
  </si>
  <si>
    <r>
      <rPr>
        <sz val="10"/>
        <color theme="1"/>
        <rFont val="Calibri"/>
        <family val="2"/>
        <charset val="1"/>
      </rPr>
      <t xml:space="preserve">SDL / LLCER Chinois / LLCER Japonais / LLCER Coréen (si ouverture) / Lettres / Babel Lettres / </t>
    </r>
    <r>
      <rPr>
        <b val="true"/>
        <sz val="10"/>
        <color theme="1"/>
        <rFont val="Calibri"/>
        <family val="2"/>
        <charset val="1"/>
      </rPr>
      <t xml:space="preserve">DU FLES</t>
    </r>
  </si>
  <si>
    <t xml:space="preserve">6LNSM512</t>
  </si>
  <si>
    <t xml:space="preserve">ECUE Apprentissages et activités interculturels</t>
  </si>
  <si>
    <t xml:space="preserve">6LNSM512D</t>
  </si>
  <si>
    <t xml:space="preserve">Constance Lejeune</t>
  </si>
  <si>
    <r>
      <rPr>
        <sz val="10"/>
        <color theme="1"/>
        <rFont val="Calibri"/>
        <family val="2"/>
        <charset val="1"/>
      </rPr>
      <t xml:space="preserve">SDL / LLCER Chinois / LLCER Japonais / LLCER Coréen (si ouverture) / Lettres / Babel Lettres
1 groupe SDL / </t>
    </r>
    <r>
      <rPr>
        <b val="true"/>
        <sz val="10"/>
        <color theme="1"/>
        <rFont val="Calibri"/>
        <family val="2"/>
        <charset val="1"/>
      </rPr>
      <t xml:space="preserve">DU FLES
</t>
    </r>
    <r>
      <rPr>
        <sz val="10"/>
        <color theme="1"/>
        <rFont val="Calibri"/>
        <family val="2"/>
        <charset val="1"/>
      </rPr>
      <t xml:space="preserve">1 groupe LCE Chinois / LCE Japonais
1 groupe Lettres / Babel Lettres</t>
    </r>
  </si>
  <si>
    <t xml:space="preserve">6LNSY52</t>
  </si>
  <si>
    <t xml:space="preserve">6LNSM521</t>
  </si>
  <si>
    <t xml:space="preserve">ECUE Linguistique et sciences connexes</t>
  </si>
  <si>
    <t xml:space="preserve">6LNSM521M</t>
  </si>
  <si>
    <t xml:space="preserve">Christine Mafayou/Quintin Richard</t>
  </si>
  <si>
    <t xml:space="preserve">6LNSM522</t>
  </si>
  <si>
    <t xml:space="preserve">ECUE Approche typologique des langues : domaine japonais</t>
  </si>
  <si>
    <t xml:space="preserve">6LNSM522M</t>
  </si>
  <si>
    <t xml:space="preserve">Julien Antunes</t>
  </si>
  <si>
    <t xml:space="preserve">enseignant  a confirmer</t>
  </si>
  <si>
    <t xml:space="preserve">SDL / LLCER Japonais</t>
  </si>
  <si>
    <t xml:space="preserve">6LNSU53</t>
  </si>
  <si>
    <t xml:space="preserve">6LNSE531</t>
  </si>
  <si>
    <t xml:space="preserve">ECUE Mathématiques</t>
  </si>
  <si>
    <t xml:space="preserve">6LNSE531D</t>
  </si>
  <si>
    <t xml:space="preserve">XX</t>
  </si>
  <si>
    <t xml:space="preserve">  a compléter</t>
  </si>
  <si>
    <t xml:space="preserve">6LNSE532</t>
  </si>
  <si>
    <t xml:space="preserve">ECUE Enseignements et apprentissages en contexte scolaire</t>
  </si>
  <si>
    <t xml:space="preserve">6LNSE532D</t>
  </si>
  <si>
    <t xml:space="preserve">Gilles Boyé/Valeria Villa-Perez</t>
  </si>
  <si>
    <t xml:space="preserve">groupe a apppliquer</t>
  </si>
  <si>
    <t xml:space="preserve">COMPLETER LE GROUPE</t>
  </si>
  <si>
    <t xml:space="preserve">6LNSU6</t>
  </si>
  <si>
    <t xml:space="preserve">6LNSU6D</t>
  </si>
  <si>
    <t xml:space="preserve">chevauchement avec le 6lnse21</t>
  </si>
  <si>
    <t xml:space="preserve">2022: MNT1 VET [122] Master 1 Sciences du langage (Master LMD)</t>
  </si>
  <si>
    <t xml:space="preserve">1MNTS</t>
  </si>
  <si>
    <t xml:space="preserve">SEM Semestre 1 master SDL</t>
  </si>
  <si>
    <t xml:space="preserve">1MNTY1</t>
  </si>
  <si>
    <t xml:space="preserve">UE Corpus, constitution et traitements</t>
  </si>
  <si>
    <t xml:space="preserve">5</t>
  </si>
  <si>
    <t xml:space="preserve">1MNTM11</t>
  </si>
  <si>
    <t xml:space="preserve">ECUE Corpus, constitution et traitements</t>
  </si>
  <si>
    <t xml:space="preserve">1MNTM11M</t>
  </si>
  <si>
    <t xml:space="preserve">CM/TD</t>
  </si>
  <si>
    <t xml:space="preserve">C.Mathon/A.Kupsc</t>
  </si>
  <si>
    <t xml:space="preserve">C.Mathon: s.38,41 à 43, 45, 49; A.Kupsc: s.39, 46 à 48, 50</t>
  </si>
  <si>
    <t xml:space="preserve">M1 SDL / M1 SDL DD / M1 Russe </t>
  </si>
  <si>
    <t xml:space="preserve">1MNTM11D</t>
  </si>
  <si>
    <t xml:space="preserve">1MNTY2</t>
  </si>
  <si>
    <t xml:space="preserve">UE Analyse du discours</t>
  </si>
  <si>
    <t xml:space="preserve">1MNTM21</t>
  </si>
  <si>
    <t xml:space="preserve">ECUE Analyse du discours écrit</t>
  </si>
  <si>
    <t xml:space="preserve">1MNTM21M</t>
  </si>
  <si>
    <r>
      <rPr>
        <sz val="10"/>
        <color theme="1"/>
        <rFont val="Calibri"/>
        <family val="2"/>
        <charset val="1"/>
      </rPr>
      <t xml:space="preserve">une semaine sur 2, à partir de s.</t>
    </r>
    <r>
      <rPr>
        <sz val="10"/>
        <color rgb="FFFF0000"/>
        <rFont val="Calibri"/>
        <family val="2"/>
        <charset val="1"/>
      </rPr>
      <t xml:space="preserve">37</t>
    </r>
    <r>
      <rPr>
        <sz val="10"/>
        <color theme="1"/>
        <rFont val="Calibri"/>
        <family val="2"/>
        <charset val="1"/>
      </rPr>
      <t xml:space="preserve">PUIS  39 41 43 46 48</t>
    </r>
  </si>
  <si>
    <t xml:space="preserve">M1 SDL / M1 SDL DD / M1 DiFLES</t>
  </si>
  <si>
    <t xml:space="preserve">1MNTM21D</t>
  </si>
  <si>
    <t xml:space="preserve">TDSDL</t>
  </si>
  <si>
    <t xml:space="preserve">à partir s.38</t>
  </si>
  <si>
    <r>
      <rPr>
        <sz val="10"/>
        <color theme="1"/>
        <rFont val="Calibri"/>
        <family val="2"/>
        <charset val="1"/>
      </rPr>
      <t xml:space="preserve">M1 SDL; </t>
    </r>
    <r>
      <rPr>
        <sz val="10"/>
        <color rgb="FFFF0000"/>
        <rFont val="Calibri"/>
        <family val="2"/>
        <charset val="1"/>
      </rPr>
      <t xml:space="preserve">16 hTD</t>
    </r>
  </si>
  <si>
    <t xml:space="preserve">TD SDL</t>
  </si>
  <si>
    <t xml:space="preserve">SEMAINE 39 41 43 46</t>
  </si>
  <si>
    <r>
      <rPr>
        <sz val="10"/>
        <color theme="1"/>
        <rFont val="Calibri"/>
        <family val="2"/>
        <charset val="1"/>
      </rPr>
      <t xml:space="preserve">M1 DiFLES </t>
    </r>
    <r>
      <rPr>
        <sz val="10"/>
        <color rgb="FFFF0000"/>
        <rFont val="Calibri"/>
        <family val="2"/>
        <charset val="1"/>
      </rPr>
      <t xml:space="preserve">12 hTD</t>
    </r>
  </si>
  <si>
    <t xml:space="preserve">1MNTM22</t>
  </si>
  <si>
    <t xml:space="preserve">ECUE Analyse du discours oral</t>
  </si>
  <si>
    <t xml:space="preserve">1MNTM22M</t>
  </si>
  <si>
    <t xml:space="preserve">M1 SDL / M1 SDL DD</t>
  </si>
  <si>
    <t xml:space="preserve">1MNTM22D</t>
  </si>
  <si>
    <t xml:space="preserve">1MNTY3</t>
  </si>
  <si>
    <t xml:space="preserve">UE Sociolinguistique pour le développement et francophonies</t>
  </si>
  <si>
    <t xml:space="preserve">1MNTM31A</t>
  </si>
  <si>
    <t xml:space="preserve">ECUE Sociolinguistique pour le développement et francophonies: th</t>
  </si>
  <si>
    <t xml:space="preserve">1MNTM31AM</t>
  </si>
  <si>
    <r>
      <rPr>
        <sz val="10"/>
        <color theme="1"/>
        <rFont val="Calibri"/>
        <family val="2"/>
        <charset val="1"/>
      </rPr>
      <t xml:space="preserve">une semaine sur 2, à partir de s.</t>
    </r>
    <r>
      <rPr>
        <sz val="10"/>
        <color rgb="FFFF0000"/>
        <rFont val="Calibri"/>
        <family val="2"/>
        <charset val="1"/>
      </rPr>
      <t xml:space="preserve">37</t>
    </r>
  </si>
  <si>
    <t xml:space="preserve">1MNTM31AD</t>
  </si>
  <si>
    <t xml:space="preserve">M1 DiFLES</t>
  </si>
  <si>
    <t xml:space="preserve">1MNTM32</t>
  </si>
  <si>
    <t xml:space="preserve">ECUE Sociolinguistique pour le développement et francophonies: pr</t>
  </si>
  <si>
    <t xml:space="preserve">1MNTM32M</t>
  </si>
  <si>
    <r>
      <rPr>
        <sz val="10"/>
        <color theme="1"/>
        <rFont val="Calibri"/>
        <family val="2"/>
        <charset val="1"/>
      </rPr>
      <t xml:space="preserve">M1 SDL / M1 SDL DD / </t>
    </r>
    <r>
      <rPr>
        <sz val="10"/>
        <color rgb="FFFF0000"/>
        <rFont val="Calibri"/>
        <family val="2"/>
        <charset val="1"/>
      </rPr>
      <t xml:space="preserve">cours fermé à c/rentrée 2024</t>
    </r>
  </si>
  <si>
    <t xml:space="preserve">1MNTM32D</t>
  </si>
  <si>
    <t xml:space="preserve">1MNTX4</t>
  </si>
  <si>
    <t xml:space="preserve">CHOI Option au choix</t>
  </si>
  <si>
    <t xml:space="preserve">8</t>
  </si>
  <si>
    <t xml:space="preserve">Choix 2/4</t>
  </si>
  <si>
    <t xml:space="preserve">1MNTM411</t>
  </si>
  <si>
    <t xml:space="preserve">ECUE approche contrastive des langues : domaine coréen</t>
  </si>
  <si>
    <t xml:space="preserve">4</t>
  </si>
  <si>
    <t xml:space="preserve">1MNTM411D</t>
  </si>
  <si>
    <t xml:space="preserve">S. Couralet</t>
  </si>
  <si>
    <t xml:space="preserve">1MNTM412</t>
  </si>
  <si>
    <t xml:space="preserve">ECUE Acquisition et apprentissage des langues en situations pluri</t>
  </si>
  <si>
    <t xml:space="preserve">1MNTM412D</t>
  </si>
  <si>
    <t xml:space="preserve">à partir semaine 38</t>
  </si>
  <si>
    <t xml:space="preserve">M1 SDL / M1 SDL DD / M2 DiFLES / M2 Basque</t>
  </si>
  <si>
    <t xml:space="preserve">1MNTM413</t>
  </si>
  <si>
    <t xml:space="preserve">ECUE Formalisation linguistique en morphologie à base de corpus</t>
  </si>
  <si>
    <t xml:space="preserve">1MNTM413D</t>
  </si>
  <si>
    <t xml:space="preserve">s.46 à 50</t>
  </si>
  <si>
    <t xml:space="preserve">s.47 à 50</t>
  </si>
  <si>
    <t xml:space="preserve">1MNTM414</t>
  </si>
  <si>
    <t xml:space="preserve">ECUE Philosophie du langage</t>
  </si>
  <si>
    <t xml:space="preserve">1MNTM414D</t>
  </si>
  <si>
    <t xml:space="preserve">1MNTX5</t>
  </si>
  <si>
    <t xml:space="preserve">CHOI Séminaire au choix</t>
  </si>
  <si>
    <t xml:space="preserve">Choix 1/4</t>
  </si>
  <si>
    <t xml:space="preserve">1MNTM511</t>
  </si>
  <si>
    <t xml:space="preserve">ECUE Linguistique de corpus et traitement automatique</t>
  </si>
  <si>
    <t xml:space="preserve">1MNTM511M</t>
  </si>
  <si>
    <t xml:space="preserve">A.Kupsc/G.Boyé</t>
  </si>
  <si>
    <t xml:space="preserve">7+5</t>
  </si>
  <si>
    <t xml:space="preserve">à partir s. 38: 7 semaines A.Kupsc, ensuite G.Boyé</t>
  </si>
  <si>
    <t xml:space="preserve">M1 SDL / M1 SDL DD / M2 SDL
Collections associées : 1MNTM511 / 3MNTM511</t>
  </si>
  <si>
    <t xml:space="preserve">1MNTM511D</t>
  </si>
  <si>
    <t xml:space="preserve">1MNTM512</t>
  </si>
  <si>
    <t xml:space="preserve">ECUE Théories et modèles linguistiques</t>
  </si>
  <si>
    <t xml:space="preserve">1MNTM512M</t>
  </si>
  <si>
    <t xml:space="preserve">à partir s.38; plusieurs intervenants</t>
  </si>
  <si>
    <t xml:space="preserve">M1 SDL / M1 SDL DD / M2 SDL
Collections associées : 1MNTM512 / 3MNTM512</t>
  </si>
  <si>
    <t xml:space="preserve">1MNTM512D</t>
  </si>
  <si>
    <t xml:space="preserve">1MNTM513</t>
  </si>
  <si>
    <t xml:space="preserve">ECUE Plurilinguisme et linguistique du développement social</t>
  </si>
  <si>
    <t xml:space="preserve">1MNTM513M</t>
  </si>
  <si>
    <t xml:space="preserve">Aloha Barry</t>
  </si>
  <si>
    <t xml:space="preserve">M1 SDL / M1 SDL DD / M2 SDL
Collections associées : 1MNTM513 / 3MNTM513</t>
  </si>
  <si>
    <t xml:space="preserve">1MNTM513D</t>
  </si>
  <si>
    <t xml:space="preserve">1MNTM514</t>
  </si>
  <si>
    <t xml:space="preserve">ECUE Linguistique des langues d'Asie Orientale</t>
  </si>
  <si>
    <t xml:space="preserve">1MNTM514M</t>
  </si>
  <si>
    <t xml:space="preserve">M1 SDL / M1 SDL DD / M2 SDL
Collections associées : 1MNTM514 / 3MNTM514</t>
  </si>
  <si>
    <t xml:space="preserve">1MNTM514D</t>
  </si>
  <si>
    <t xml:space="preserve">1MNTX6</t>
  </si>
  <si>
    <t xml:space="preserve">CHOI Séminaires d'ouverture au choix</t>
  </si>
  <si>
    <t xml:space="preserve">1MIAM44</t>
  </si>
  <si>
    <t xml:space="preserve">ECUE Variation and change in Language</t>
  </si>
  <si>
    <t xml:space="preserve">1MIAM44M</t>
  </si>
  <si>
    <t xml:space="preserve">CMTD</t>
  </si>
  <si>
    <t xml:space="preserve">Guillaume Desagulier</t>
  </si>
  <si>
    <t xml:space="preserve">M1 Anglais / M2 Anglais (3MIAM44) / M1 MEEF Anglais / M1SDL / M1 SDL DD</t>
  </si>
  <si>
    <t xml:space="preserve">1MIAM44D</t>
  </si>
  <si>
    <t xml:space="preserve">1MLHM421</t>
  </si>
  <si>
    <t xml:space="preserve">ECUE Méthodes de recherche en linguistique japonaise 1</t>
  </si>
  <si>
    <t xml:space="preserve">Shirota Chieko</t>
  </si>
  <si>
    <t xml:space="preserve">M1 Japonais / M1 SDL / M1 SDL DD</t>
  </si>
  <si>
    <t xml:space="preserve">1MLHM423</t>
  </si>
  <si>
    <t xml:space="preserve">ECUE Approche comparative de la communication parlée 1</t>
  </si>
  <si>
    <t xml:space="preserve">Takaaki Shochi</t>
  </si>
  <si>
    <t xml:space="preserve">3MITM11</t>
  </si>
  <si>
    <t xml:space="preserve">ECUE Histoire et théorie de la traduction</t>
  </si>
  <si>
    <t xml:space="preserve">M1 TRAD. / M1 SDL / M1 SDL DD</t>
  </si>
  <si>
    <t xml:space="preserve">3MNNM14</t>
  </si>
  <si>
    <t xml:space="preserve">ECUE Politiques linguistiques et éducatives</t>
  </si>
  <si>
    <t xml:space="preserve">3MNNM14M</t>
  </si>
  <si>
    <t xml:space="preserve">s.38 à 47</t>
  </si>
  <si>
    <t xml:space="preserve">M1 DiFLES / M1 SDL / M1 SDL DD</t>
  </si>
  <si>
    <t xml:space="preserve">3MNNM14D</t>
  </si>
  <si>
    <t xml:space="preserve"> s.48 et 50</t>
  </si>
  <si>
    <t xml:space="preserve"> 3MNNM24</t>
  </si>
  <si>
    <t xml:space="preserve">ECUE Approches plurielles des langues et des cultures</t>
  </si>
  <si>
    <t xml:space="preserve"> 3MNNM24D</t>
  </si>
  <si>
    <t xml:space="preserve">s. 38 à 46</t>
  </si>
  <si>
    <t xml:space="preserve">Stéphanie Galligani</t>
  </si>
  <si>
    <t xml:space="preserve">s.50</t>
  </si>
  <si>
    <t xml:space="preserve">2MNTS</t>
  </si>
  <si>
    <t xml:space="preserve">SEM Semestre 2 master SDL</t>
  </si>
  <si>
    <t xml:space="preserve">2MNTY1</t>
  </si>
  <si>
    <t xml:space="preserve">UE Théories et modèles en syntaxe et en phonologie</t>
  </si>
  <si>
    <t xml:space="preserve">2MNTY1M</t>
  </si>
  <si>
    <t xml:space="preserve">Nicolas Guilliot/Laurence Labrune</t>
  </si>
  <si>
    <t xml:space="preserve">à partir s.4 </t>
  </si>
  <si>
    <t xml:space="preserve">OK DONC  7 SEANCES CHACUN</t>
  </si>
  <si>
    <t xml:space="preserve">2MNTY1D</t>
  </si>
  <si>
    <t xml:space="preserve">2MNTY2</t>
  </si>
  <si>
    <t xml:space="preserve">UE Statistiques</t>
  </si>
  <si>
    <t xml:space="preserve">2MNTY2M</t>
  </si>
  <si>
    <t xml:space="preserve">XXX</t>
  </si>
  <si>
    <t xml:space="preserve">2MNTY2D</t>
  </si>
  <si>
    <t xml:space="preserve">2MNTY3</t>
  </si>
  <si>
    <t xml:space="preserve">UE Préparation au mémoire</t>
  </si>
  <si>
    <t xml:space="preserve">2MNTY3D</t>
  </si>
  <si>
    <t xml:space="preserve">KUPSC A</t>
  </si>
  <si>
    <t xml:space="preserve"> à partir s.4 voir mail du 19/7 de m petit</t>
  </si>
  <si>
    <r>
      <rPr>
        <sz val="10"/>
        <color theme="1"/>
        <rFont val="Calibri"/>
        <family val="2"/>
        <charset val="1"/>
      </rPr>
      <t xml:space="preserve">M1 SDL / M1 SDL DD </t>
    </r>
    <r>
      <rPr>
        <sz val="10"/>
        <color rgb="FFFF0000"/>
        <rFont val="Calibri"/>
        <family val="2"/>
        <charset val="1"/>
      </rPr>
      <t xml:space="preserve">PLUSIEURS INTERVENANTS A DETERMINE</t>
    </r>
    <r>
      <rPr>
        <sz val="10"/>
        <color theme="1"/>
        <rFont val="Calibri"/>
        <family val="2"/>
        <charset val="1"/>
      </rPr>
      <t xml:space="preserve">R</t>
    </r>
  </si>
  <si>
    <t xml:space="preserve">2MNTX4</t>
  </si>
  <si>
    <t xml:space="preserve">CHOI Options au choix</t>
  </si>
  <si>
    <t xml:space="preserve">12</t>
  </si>
  <si>
    <t xml:space="preserve">Choix 3/6</t>
  </si>
  <si>
    <t xml:space="preserve">2MNTM411</t>
  </si>
  <si>
    <t xml:space="preserve">ECUE Formalisation linguistique en syntaxe</t>
  </si>
  <si>
    <t xml:space="preserve"> à partir s.4</t>
  </si>
  <si>
    <r>
      <rPr>
        <strike val="true"/>
        <sz val="10"/>
        <color theme="1"/>
        <rFont val="Calibri"/>
        <family val="2"/>
        <charset val="1"/>
      </rPr>
      <t xml:space="preserve">2MNTM412  </t>
    </r>
    <r>
      <rPr>
        <sz val="10"/>
        <color theme="1"/>
        <rFont val="Calibri"/>
        <family val="2"/>
        <charset val="1"/>
      </rPr>
      <t xml:space="preserve">2MNTM42A</t>
    </r>
  </si>
  <si>
    <r>
      <rPr>
        <strike val="true"/>
        <sz val="10"/>
        <color theme="1"/>
        <rFont val="Calibri"/>
        <family val="2"/>
        <charset val="1"/>
      </rPr>
      <t xml:space="preserve">ECUE Individu plurilingue et société multilingue                                                                    </t>
    </r>
    <r>
      <rPr>
        <sz val="10"/>
        <color theme="1"/>
        <rFont val="Calibri"/>
        <family val="2"/>
        <charset val="1"/>
      </rPr>
      <t xml:space="preserve">ECUE linguistique et texte</t>
    </r>
  </si>
  <si>
    <t xml:space="preserve">2MNTM413</t>
  </si>
  <si>
    <t xml:space="preserve">ECUE Données et modèles en linguistique japonaise</t>
  </si>
  <si>
    <t xml:space="preserve">2MNNM21</t>
  </si>
  <si>
    <t xml:space="preserve">ECUE Description du français contemporain à l'aide de corpus</t>
  </si>
  <si>
    <t xml:space="preserve">2MNNM21M</t>
  </si>
  <si>
    <t xml:space="preserve">2MNNM21D</t>
  </si>
  <si>
    <t xml:space="preserve">2MNTM414</t>
  </si>
  <si>
    <t xml:space="preserve">ECUE Linguistique de corpus et traitement syntaxique</t>
  </si>
  <si>
    <t xml:space="preserve">2MNTM414D</t>
  </si>
  <si>
    <t xml:space="preserve">2MNTM415</t>
  </si>
  <si>
    <t xml:space="preserve">ECUE Analyse du discours francophone</t>
  </si>
  <si>
    <t xml:space="preserve">2MNTM415D</t>
  </si>
  <si>
    <t xml:space="preserve">2MNTX5</t>
  </si>
  <si>
    <t xml:space="preserve">CHOI Séminaire d'ouverture au choix</t>
  </si>
  <si>
    <t xml:space="preserve">2MNTM411D</t>
  </si>
  <si>
    <t xml:space="preserve">2MNTM412</t>
  </si>
  <si>
    <t xml:space="preserve">ECUE Individu plurilingue et société multilingue</t>
  </si>
  <si>
    <t xml:space="preserve">2MNTM412D</t>
  </si>
  <si>
    <t xml:space="preserve">2MNTM413D</t>
  </si>
  <si>
    <t xml:space="preserve">2MNNM21CMTD</t>
  </si>
  <si>
    <t xml:space="preserve">2MNNM35</t>
  </si>
  <si>
    <t xml:space="preserve">ECUE Enseignements bilingues et didactiques du plurilinguisme</t>
  </si>
  <si>
    <t xml:space="preserve">2MNNM35D</t>
  </si>
  <si>
    <r>
      <rPr>
        <strike val="true"/>
        <sz val="10"/>
        <color theme="0" tint="-0.5"/>
        <rFont val="Calibri"/>
        <family val="2"/>
        <charset val="1"/>
      </rPr>
      <t xml:space="preserve">2MIAM33
</t>
    </r>
    <r>
      <rPr>
        <sz val="10"/>
        <color rgb="FFFF0000"/>
        <rFont val="Calibri"/>
        <family val="2"/>
        <charset val="1"/>
      </rPr>
      <t xml:space="preserve">2MIAM33A</t>
    </r>
  </si>
  <si>
    <r>
      <rPr>
        <sz val="10"/>
        <color rgb="FFFF0000"/>
        <rFont val="Calibri"/>
        <family val="2"/>
        <charset val="1"/>
      </rPr>
      <t xml:space="preserve">ECUE </t>
    </r>
    <r>
      <rPr>
        <strike val="true"/>
        <sz val="10"/>
        <color rgb="FFFF0000"/>
        <rFont val="Calibri (Body)"/>
        <family val="0"/>
        <charset val="1"/>
      </rPr>
      <t xml:space="preserve">The Choreography of Speech : Introducing Gesture Studies </t>
    </r>
    <r>
      <rPr>
        <sz val="10"/>
        <color rgb="FFFF0000"/>
        <rFont val="Calibri (Body)"/>
        <family val="0"/>
        <charset val="1"/>
      </rPr>
      <t xml:space="preserve">Pragmatics</t>
    </r>
  </si>
  <si>
    <r>
      <rPr>
        <sz val="10"/>
        <color theme="1"/>
        <rFont val="Calibri"/>
        <family val="2"/>
        <charset val="1"/>
      </rPr>
      <t xml:space="preserve">
</t>
    </r>
    <r>
      <rPr>
        <sz val="10"/>
        <color rgb="FFFF0000"/>
        <rFont val="Calibri"/>
        <family val="2"/>
        <charset val="1"/>
      </rPr>
      <t xml:space="preserve">2MIAM33ACMTD</t>
    </r>
  </si>
  <si>
    <r>
      <rPr>
        <sz val="10"/>
        <color rgb="FF666666"/>
        <rFont val="Calibri"/>
        <family val="2"/>
        <charset val="1"/>
      </rPr>
      <t xml:space="preserve">M1 Anglais / M1 SDL / M1 SDL DD
</t>
    </r>
    <r>
      <rPr>
        <sz val="10"/>
        <color rgb="FFFF0000"/>
        <rFont val="Calibri"/>
        <family val="2"/>
        <charset val="1"/>
      </rPr>
      <t xml:space="preserve">2023-2024 : changement intitulé court (Gesture studies)</t>
    </r>
  </si>
  <si>
    <t xml:space="preserve">2MNNM34</t>
  </si>
  <si>
    <t xml:space="preserve">ECUE Enseignement précoce des langues</t>
  </si>
  <si>
    <t xml:space="preserve">2MNNM34D</t>
  </si>
  <si>
    <t xml:space="preserve">2MLHM422</t>
  </si>
  <si>
    <t xml:space="preserve">ECUE Didactique du japonais et plurilinguisme</t>
  </si>
  <si>
    <t xml:space="preserve">2MLHM422D</t>
  </si>
  <si>
    <t xml:space="preserve">Elli Suzuki</t>
  </si>
  <si>
    <t xml:space="preserve">2MNTY6</t>
  </si>
  <si>
    <t xml:space="preserve">UE Enseignements transversaux</t>
  </si>
  <si>
    <t xml:space="preserve">2MNTM61</t>
  </si>
  <si>
    <t xml:space="preserve">ECUE Ouverture sur le monde professionnel de la recherche</t>
  </si>
  <si>
    <t xml:space="preserve">2MNTM61D</t>
  </si>
  <si>
    <t xml:space="preserve">2MCTM2</t>
  </si>
  <si>
    <t xml:space="preserve">ECUE Documentation S2 M1</t>
  </si>
  <si>
    <t xml:space="preserve">2MCTM2D</t>
  </si>
  <si>
    <t xml:space="preserve">2MNTM62</t>
  </si>
  <si>
    <t xml:space="preserve">ECUE Anglais</t>
  </si>
  <si>
    <t xml:space="preserve">2MNTM62D</t>
  </si>
  <si>
    <t xml:space="preserve">s.4 et 5 (+1h Moodle ces 2 semaines)</t>
  </si>
  <si>
    <t xml:space="preserve">CHEVAUCHEMENT AVEC COURS AGREG/non positionné sur HP</t>
  </si>
  <si>
    <t xml:space="preserve">à partir de s.6</t>
  </si>
  <si>
    <t xml:space="preserve">2022: MNT2 VET [222] Master Langues et langage: corpus, description, théories</t>
  </si>
  <si>
    <t xml:space="preserve">Commentaires / Mutualisations</t>
  </si>
  <si>
    <t xml:space="preserve">3MNTS</t>
  </si>
  <si>
    <t xml:space="preserve">SEM Semestre 3 master  Langues et langage: corpus, description, théories</t>
  </si>
  <si>
    <t xml:space="preserve">3MNTX1</t>
  </si>
  <si>
    <t xml:space="preserve">CHOI Langues et langage : corpus, description, théories</t>
  </si>
  <si>
    <t xml:space="preserve">10</t>
  </si>
  <si>
    <t xml:space="preserve">3MNTM511</t>
  </si>
  <si>
    <t xml:space="preserve">3MNTM511M</t>
  </si>
  <si>
    <t xml:space="preserve">voir M1 SDL</t>
  </si>
  <si>
    <t xml:space="preserve">début s.38</t>
  </si>
  <si>
    <t xml:space="preserve">3MNTM511D</t>
  </si>
  <si>
    <t xml:space="preserve">3MNTM512</t>
  </si>
  <si>
    <t xml:space="preserve">3MNTM512M</t>
  </si>
  <si>
    <t xml:space="preserve">3MNTM512D</t>
  </si>
  <si>
    <t xml:space="preserve">3MNTX2</t>
  </si>
  <si>
    <r>
      <rPr>
        <b val="true"/>
        <sz val="10"/>
        <color theme="1"/>
        <rFont val="Calibri"/>
        <family val="2"/>
        <charset val="1"/>
      </rPr>
      <t xml:space="preserve">CHOI Séminaire</t>
    </r>
    <r>
      <rPr>
        <b val="true"/>
        <sz val="10"/>
        <rFont val="Calibri"/>
        <family val="2"/>
        <charset val="1"/>
      </rPr>
      <t xml:space="preserve"> au choix</t>
    </r>
  </si>
  <si>
    <t xml:space="preserve">3MNTM513</t>
  </si>
  <si>
    <t xml:space="preserve">3MNTM513M</t>
  </si>
  <si>
    <t xml:space="preserve">3MNTM513D</t>
  </si>
  <si>
    <t xml:space="preserve">3MNTM514</t>
  </si>
  <si>
    <t xml:space="preserve">3MNTM514M</t>
  </si>
  <si>
    <t xml:space="preserve">3MNTM514D</t>
  </si>
  <si>
    <t xml:space="preserve">3MNTY3</t>
  </si>
  <si>
    <t xml:space="preserve">UE Méthodologie de la recherche</t>
  </si>
  <si>
    <t xml:space="preserve">3MNTY3D</t>
  </si>
  <si>
    <t xml:space="preserve">plusieurs intervenants</t>
  </si>
  <si>
    <t xml:space="preserve">Mutualisé 3 parcours</t>
  </si>
  <si>
    <t xml:space="preserve">3MNTY4</t>
  </si>
  <si>
    <t xml:space="preserve">UE Recherches actuelles</t>
  </si>
  <si>
    <t xml:space="preserve">PETIT A LA PREMIERE SEANCE  puis causa*</t>
  </si>
  <si>
    <t xml:space="preserve">Mutualisé 3 parcours * mail du 19/7 de m petit</t>
  </si>
  <si>
    <t xml:space="preserve">3MNTY5</t>
  </si>
  <si>
    <t xml:space="preserve">UE Anglais</t>
  </si>
  <si>
    <t xml:space="preserve">s.38 et 43</t>
  </si>
  <si>
    <t xml:space="preserve">19h30</t>
  </si>
  <si>
    <t xml:space="preserve">s.49 et 50</t>
  </si>
  <si>
    <t xml:space="preserve">cours Moodle</t>
  </si>
  <si>
    <t xml:space="preserve">s.39 à 42, 45 à 46</t>
  </si>
  <si>
    <t xml:space="preserve">4MNTS</t>
  </si>
  <si>
    <t xml:space="preserve">SEM Semestre 4 master  Langues et langage: corpus, description, théories</t>
  </si>
  <si>
    <t xml:space="preserve">4MNTX1</t>
  </si>
  <si>
    <t xml:space="preserve">CHOI Mémoire</t>
  </si>
  <si>
    <t xml:space="preserve">4MNTU11</t>
  </si>
  <si>
    <t xml:space="preserve">UE Stage et mémoire</t>
  </si>
  <si>
    <t xml:space="preserve">4MNTU12</t>
  </si>
  <si>
    <t xml:space="preserve">UE Mémoire de recherche</t>
  </si>
  <si>
    <t xml:space="preserve">2022: MNB2 VET [222] Master 2 Plurilinguisme, linguistique du développement social (Master LMD)</t>
  </si>
  <si>
    <t xml:space="preserve">3MNBS</t>
  </si>
  <si>
    <t xml:space="preserve">SEM Semestre 3 master Plurilinguisme et linguistique du dév. soc</t>
  </si>
  <si>
    <t xml:space="preserve">3MNBU1</t>
  </si>
  <si>
    <t xml:space="preserve">UE Plurilinguisme et linguistique du développement social</t>
  </si>
  <si>
    <t xml:space="preserve">3MNBX2</t>
  </si>
  <si>
    <t xml:space="preserve">3MNTY4M</t>
  </si>
  <si>
    <t xml:space="preserve">3MNTY5D</t>
  </si>
  <si>
    <t xml:space="preserve">4MNBS</t>
  </si>
  <si>
    <t xml:space="preserve">SEM Semestre 4 master Plurilinguisme et linguistique du dév. soc</t>
  </si>
  <si>
    <t xml:space="preserve">4MNBX1</t>
  </si>
  <si>
    <t xml:space="preserve">4MNBU11</t>
  </si>
  <si>
    <t xml:space="preserve">UE Stage (420 h) et mémoire</t>
  </si>
  <si>
    <t xml:space="preserve">4MNBU12</t>
  </si>
  <si>
    <t xml:space="preserve">2022: MND2 VET [222] Master 2 Linguistique des langues d'Asie Orientale (Master LMD)</t>
  </si>
  <si>
    <t xml:space="preserve">3MNDS</t>
  </si>
  <si>
    <t xml:space="preserve">SEM Semestre 3 Master Linguistique des langues d'Asie Orientale</t>
  </si>
  <si>
    <t xml:space="preserve">3MNDU1</t>
  </si>
  <si>
    <t xml:space="preserve">UE Linguistique des langues d'Asie Orientale</t>
  </si>
  <si>
    <t xml:space="preserve">3MNDX2</t>
  </si>
  <si>
    <t xml:space="preserve">voir M2 Langues et langage</t>
  </si>
  <si>
    <t xml:space="preserve">3MNTY4M/TD</t>
  </si>
  <si>
    <t xml:space="preserve">4MNDS</t>
  </si>
  <si>
    <t xml:space="preserve">SEM Semestre 4 Master Linguistique des langues d'Asie Orientale</t>
  </si>
  <si>
    <t xml:space="preserve">4MNDX1</t>
  </si>
  <si>
    <t xml:space="preserve">4MNDU11</t>
  </si>
  <si>
    <t xml:space="preserve">4MNDU12</t>
  </si>
  <si>
    <t xml:space="preserve">2022: MNK1 VET [122] M1 Plurilinguisme, linguistique du développement social (Master LMD)</t>
  </si>
  <si>
    <t xml:space="preserve">1MNKS</t>
  </si>
  <si>
    <t xml:space="preserve">SEM Semestre 1 master Plurilinguisme, linguistique dev. soc. DD</t>
  </si>
  <si>
    <t xml:space="preserve">M1 SDL / M1 SDL DD / M1 Russe</t>
  </si>
  <si>
    <t xml:space="preserve">1MNTM31</t>
  </si>
  <si>
    <t xml:space="preserve">1MNTM31 M</t>
  </si>
  <si>
    <t xml:space="preserve">1MNTM31D</t>
  </si>
  <si>
    <t xml:space="preserve">CM </t>
  </si>
  <si>
    <t xml:space="preserve">2MNKS</t>
  </si>
  <si>
    <t xml:space="preserve">2MIAM33</t>
  </si>
  <si>
    <t xml:space="preserve">ECUE The Choreography of Speech : Introducing Gesture Studies</t>
  </si>
  <si>
    <t xml:space="preserve">M1 Anglais / M1 SDL / M1 SDL DD</t>
  </si>
  <si>
    <t xml:space="preserve">2022: MNK1 VET [122] M2 Plurilinguisme, linguistique du développement social (Master LMD)</t>
  </si>
  <si>
    <t xml:space="preserve">3MNKS</t>
  </si>
  <si>
    <t xml:space="preserve">SEM Semestre 3 master Plurilinguisme, linguistique du développement social</t>
  </si>
  <si>
    <t xml:space="preserve">Université KONSTANZ</t>
  </si>
  <si>
    <t xml:space="preserve">entierement à Konstanz</t>
  </si>
  <si>
    <t xml:space="preserve">3MNKU1</t>
  </si>
  <si>
    <t xml:space="preserve">UE Méthodes de recherche</t>
  </si>
  <si>
    <t xml:space="preserve">3MNKU2</t>
  </si>
  <si>
    <t xml:space="preserve">UE Plurilinguisme individuel</t>
  </si>
  <si>
    <t xml:space="preserve">3MNKU3</t>
  </si>
  <si>
    <t xml:space="preserve">UE Plurilinguisme en société</t>
  </si>
  <si>
    <t xml:space="preserve">3MNKU4</t>
  </si>
  <si>
    <t xml:space="preserve">UE Linguistique</t>
  </si>
  <si>
    <t xml:space="preserve">3MNKU5</t>
  </si>
  <si>
    <t xml:space="preserve">UE Disciplines associées et cours de langues</t>
  </si>
  <si>
    <t xml:space="preserve">4MNKS</t>
  </si>
  <si>
    <t xml:space="preserve">SEM Semestre 4 master Plurilinguisme, linguistique du développement social</t>
  </si>
  <si>
    <t xml:space="preserve">4MNKU1</t>
  </si>
  <si>
    <t xml:space="preserve">UE Colloque de recherche</t>
  </si>
  <si>
    <t xml:space="preserve">4MNKU2</t>
  </si>
  <si>
    <t xml:space="preserve">UE Séminaire de recherche</t>
  </si>
  <si>
    <t xml:space="preserve">4MNKU3</t>
  </si>
  <si>
    <t xml:space="preserve">UE Mémoire de master </t>
  </si>
  <si>
    <t xml:space="preserve">4MNKU4</t>
  </si>
  <si>
    <t xml:space="preserve">UE Examen oral (soutenance)</t>
  </si>
  <si>
    <t xml:space="preserve">2022: MNN1 VET [122] Master 1 DiFLES, ingénieries de formation, contextes pluriels  (Master LMD)</t>
  </si>
  <si>
    <t xml:space="preserve">Commentaires / mutualisations</t>
  </si>
  <si>
    <t xml:space="preserve">1MNNS</t>
  </si>
  <si>
    <t xml:space="preserve">SEM Semestre 1 Master DiFLES</t>
  </si>
  <si>
    <t xml:space="preserve">1MNNU1</t>
  </si>
  <si>
    <t xml:space="preserve">15</t>
  </si>
  <si>
    <t xml:space="preserve">1MNNE11</t>
  </si>
  <si>
    <t xml:space="preserve">ECUE Didactique de l'oral</t>
  </si>
  <si>
    <t xml:space="preserve">1MNNE11M</t>
  </si>
  <si>
    <t xml:space="preserve">s. 38, 39, 40, 43, 47, 50</t>
  </si>
  <si>
    <t xml:space="preserve">1MNNE11D</t>
  </si>
  <si>
    <t xml:space="preserve">1MNNE12</t>
  </si>
  <si>
    <t xml:space="preserve">ECUE Didactique de l'écrit</t>
  </si>
  <si>
    <t xml:space="preserve">1MNNE12M</t>
  </si>
  <si>
    <t xml:space="preserve">Marie-Odile Hidden</t>
  </si>
  <si>
    <t xml:space="preserve">1MNNE12D</t>
  </si>
  <si>
    <t xml:space="preserve">1MNNE13</t>
  </si>
  <si>
    <t xml:space="preserve">ECUE Phonétique du français</t>
  </si>
  <si>
    <t xml:space="preserve">1MNNE13M</t>
  </si>
  <si>
    <t xml:space="preserve">1MNNE13D</t>
  </si>
  <si>
    <t xml:space="preserve">1MNNE14</t>
  </si>
  <si>
    <t xml:space="preserve">ECUE Pratiques méta-langagières</t>
  </si>
  <si>
    <t xml:space="preserve">1MNNE14M</t>
  </si>
  <si>
    <t xml:space="preserve">s.41, 42, 45, 46, 48, 49</t>
  </si>
  <si>
    <t xml:space="preserve">1MNNE14D</t>
  </si>
  <si>
    <t xml:space="preserve">1MNNE15</t>
  </si>
  <si>
    <t xml:space="preserve">ECUE Littérature française, francophone et enseignement</t>
  </si>
  <si>
    <t xml:space="preserve">1MNNE15M</t>
  </si>
  <si>
    <t xml:space="preserve">Florence Pellegrini</t>
  </si>
  <si>
    <r>
      <rPr>
        <sz val="10"/>
        <color theme="1"/>
        <rFont val="Calibri"/>
        <family val="2"/>
        <charset val="1"/>
      </rPr>
      <t xml:space="preserve">à partir s.</t>
    </r>
    <r>
      <rPr>
        <sz val="11.8"/>
        <color rgb="FFFF0000"/>
        <rFont val="Calibri"/>
        <family val="2"/>
        <charset val="1"/>
      </rPr>
      <t xml:space="preserve">41</t>
    </r>
  </si>
  <si>
    <t xml:space="preserve">1MNNE15D</t>
  </si>
  <si>
    <t xml:space="preserve">1MNNU2</t>
  </si>
  <si>
    <t xml:space="preserve">UE Descriptions linguistiques</t>
  </si>
  <si>
    <t xml:space="preserve">1/2 semaines, à partir s.37 voir (master sdl)</t>
  </si>
  <si>
    <t xml:space="preserve">1MNNE21</t>
  </si>
  <si>
    <t xml:space="preserve">ECUE Description du français contemporain</t>
  </si>
  <si>
    <t xml:space="preserve">1MNNE21M</t>
  </si>
  <si>
    <t xml:space="preserve"> à partir s.38</t>
  </si>
  <si>
    <t xml:space="preserve">1MNNE21D</t>
  </si>
  <si>
    <t xml:space="preserve">1/2 semaines, à partir s.37</t>
  </si>
  <si>
    <t xml:space="preserve">1MNNU3</t>
  </si>
  <si>
    <t xml:space="preserve">UE Pratiques réflexives</t>
  </si>
  <si>
    <t xml:space="preserve">1MNNE31</t>
  </si>
  <si>
    <t xml:space="preserve">ECUE Analyse d'interactions en classe de langue</t>
  </si>
  <si>
    <t xml:space="preserve">1MNNE31M</t>
  </si>
  <si>
    <t xml:space="preserve">1MNNE31D</t>
  </si>
  <si>
    <t xml:space="preserve">1MNNE32</t>
  </si>
  <si>
    <t xml:space="preserve">ECUE Analyse de pratiques</t>
  </si>
  <si>
    <t xml:space="preserve">1MNNE32M</t>
  </si>
  <si>
    <t xml:space="preserve">1MNNE32D</t>
  </si>
  <si>
    <t xml:space="preserve">1MNNU4</t>
  </si>
  <si>
    <t xml:space="preserve">1MNNE41</t>
  </si>
  <si>
    <t xml:space="preserve">ECUE Compétences académiques et professionnelles</t>
  </si>
  <si>
    <t xml:space="preserve">1MNNE41D</t>
  </si>
  <si>
    <t xml:space="preserve">1MNNC42</t>
  </si>
  <si>
    <t xml:space="preserve">CHOI Choix de langues</t>
  </si>
  <si>
    <t xml:space="preserve">1MNNE421</t>
  </si>
  <si>
    <t xml:space="preserve">1MNNE421D</t>
  </si>
  <si>
    <t xml:space="preserve">1MCTLV21</t>
  </si>
  <si>
    <t xml:space="preserve">ECUE Allemand S1 M1</t>
  </si>
  <si>
    <t xml:space="preserve">1MCTLV21D</t>
  </si>
  <si>
    <t xml:space="preserve">1MCTLV31</t>
  </si>
  <si>
    <t xml:space="preserve">ECUE Arabe S1 M1</t>
  </si>
  <si>
    <t xml:space="preserve">1MCTLV31D</t>
  </si>
  <si>
    <t xml:space="preserve">1MCTLV25</t>
  </si>
  <si>
    <t xml:space="preserve">ECUE Basque S1 M1</t>
  </si>
  <si>
    <t xml:space="preserve">1MCTLV25D</t>
  </si>
  <si>
    <t xml:space="preserve">1MCTLV27</t>
  </si>
  <si>
    <t xml:space="preserve">ECUE Coréen S1 M1</t>
  </si>
  <si>
    <t xml:space="preserve">1MCTLV27D</t>
  </si>
  <si>
    <t xml:space="preserve">1MCTLV23</t>
  </si>
  <si>
    <t xml:space="preserve">ECUE Espagnol  S1 M1</t>
  </si>
  <si>
    <t xml:space="preserve">1MCTLV23D</t>
  </si>
  <si>
    <t xml:space="preserve">1MCTLV33</t>
  </si>
  <si>
    <t xml:space="preserve">ECUE Italien S1 M1</t>
  </si>
  <si>
    <t xml:space="preserve">1MCTLV33D</t>
  </si>
  <si>
    <t xml:space="preserve">1MCTLV37</t>
  </si>
  <si>
    <t xml:space="preserve">ECUE Japonais S1 M1</t>
  </si>
  <si>
    <t xml:space="preserve">1MCTLV37D</t>
  </si>
  <si>
    <t xml:space="preserve">1MCTLV24</t>
  </si>
  <si>
    <t xml:space="preserve">ECUE Portugais S1 M1</t>
  </si>
  <si>
    <t xml:space="preserve">1MCTLV24D</t>
  </si>
  <si>
    <t xml:space="preserve">1MCTLV17</t>
  </si>
  <si>
    <t xml:space="preserve">ECUE Roumain S1 M1</t>
  </si>
  <si>
    <t xml:space="preserve">1MCTLV17D</t>
  </si>
  <si>
    <t xml:space="preserve">1MCTLV34</t>
  </si>
  <si>
    <t xml:space="preserve">ECUE Russe S1 M1</t>
  </si>
  <si>
    <t xml:space="preserve">1MCTLV34D</t>
  </si>
  <si>
    <t xml:space="preserve">2MNNS</t>
  </si>
  <si>
    <t xml:space="preserve">SEM Semestre 2 Master DiFLES</t>
  </si>
  <si>
    <t xml:space="preserve">2MNNU1</t>
  </si>
  <si>
    <t xml:space="preserve">2MNNE11</t>
  </si>
  <si>
    <t xml:space="preserve">ECUE Appr. actionnelle&amp;cognitive de l'ens.&amp;de l'appr. des langues</t>
  </si>
  <si>
    <t xml:space="preserve">2MNNE11M</t>
  </si>
  <si>
    <t xml:space="preserve">2MNNE11D</t>
  </si>
  <si>
    <t xml:space="preserve">2MNNE12</t>
  </si>
  <si>
    <t xml:space="preserve">ECUE Evaluation et certification</t>
  </si>
  <si>
    <t xml:space="preserve">2MNNE12M</t>
  </si>
  <si>
    <t xml:space="preserve">2MNNE12D</t>
  </si>
  <si>
    <t xml:space="preserve">2MNNE13</t>
  </si>
  <si>
    <t xml:space="preserve">ECUE Création de ressources numériques pour l'ens. des langues</t>
  </si>
  <si>
    <t xml:space="preserve">2MNNE13M</t>
  </si>
  <si>
    <t xml:space="preserve">2MNNE13D</t>
  </si>
  <si>
    <t xml:space="preserve">2MNNU2</t>
  </si>
  <si>
    <t xml:space="preserve">UE Descriptions linguistiques et contextualisation</t>
  </si>
  <si>
    <t xml:space="preserve">2MNNE22</t>
  </si>
  <si>
    <t xml:space="preserve">ECUE Analyse du discours et pratiques pédagogiques</t>
  </si>
  <si>
    <t xml:space="preserve">2MNNE22M</t>
  </si>
  <si>
    <t xml:space="preserve">2MNNE22D</t>
  </si>
  <si>
    <t xml:space="preserve">2MNNE23</t>
  </si>
  <si>
    <t xml:space="preserve">ECUE Littératie et compétences de base</t>
  </si>
  <si>
    <t xml:space="preserve">2MNNE23M</t>
  </si>
  <si>
    <t xml:space="preserve">2MNNE23D</t>
  </si>
  <si>
    <t xml:space="preserve">2MNNX3</t>
  </si>
  <si>
    <t xml:space="preserve">CHOI Enseignement du/en français</t>
  </si>
  <si>
    <t xml:space="preserve">2MNNE31</t>
  </si>
  <si>
    <t xml:space="preserve">ECUE Français de scolarisation</t>
  </si>
  <si>
    <t xml:space="preserve">2MNNE31D</t>
  </si>
  <si>
    <t xml:space="preserve">2MNNE32</t>
  </si>
  <si>
    <t xml:space="preserve">ECUE Français sur objectifs spécifiques</t>
  </si>
  <si>
    <t xml:space="preserve">2MNNE32D</t>
  </si>
  <si>
    <t xml:space="preserve">2MNNE33</t>
  </si>
  <si>
    <t xml:space="preserve">ECUE Pratiques artistiques et enseignement</t>
  </si>
  <si>
    <t xml:space="preserve">2MNNE33D</t>
  </si>
  <si>
    <t xml:space="preserve">2MNNU4</t>
  </si>
  <si>
    <t xml:space="preserve">UE Compétences transversales et professionnelles</t>
  </si>
  <si>
    <t xml:space="preserve">2MNNE41</t>
  </si>
  <si>
    <t xml:space="preserve">ECUE Comp. académiques et professionnelles : rapport de stage</t>
  </si>
  <si>
    <t xml:space="preserve">2MNNE41D</t>
  </si>
  <si>
    <t xml:space="preserve">2MNNE42</t>
  </si>
  <si>
    <t xml:space="preserve">ECUE Actualité de la recherche et découverte du milieu pro.</t>
  </si>
  <si>
    <t xml:space="preserve">2MNNE42D</t>
  </si>
  <si>
    <t xml:space="preserve">2MNNC42</t>
  </si>
  <si>
    <t xml:space="preserve">CHOI Choix de langue ou ICT</t>
  </si>
  <si>
    <t xml:space="preserve">2MNNE421</t>
  </si>
  <si>
    <t xml:space="preserve">ECUE  ICT and language learning</t>
  </si>
  <si>
    <t xml:space="preserve">2MNNE421D</t>
  </si>
  <si>
    <t xml:space="preserve">2MCTLV21</t>
  </si>
  <si>
    <t xml:space="preserve">ECUE Allemand S2 M1</t>
  </si>
  <si>
    <t xml:space="preserve">2MCTLV21D</t>
  </si>
  <si>
    <t xml:space="preserve">2MCTLV31</t>
  </si>
  <si>
    <t xml:space="preserve">ECUE Arabe S2 M1</t>
  </si>
  <si>
    <t xml:space="preserve">2MCTLV31D</t>
  </si>
  <si>
    <t xml:space="preserve">2MCTLV25</t>
  </si>
  <si>
    <t xml:space="preserve">ECUE Basque S2 M1</t>
  </si>
  <si>
    <t xml:space="preserve">2MCTLV25D</t>
  </si>
  <si>
    <t xml:space="preserve">2MCTLV26</t>
  </si>
  <si>
    <t xml:space="preserve">ECUE Catalan S2 M1</t>
  </si>
  <si>
    <t xml:space="preserve">2MCTLV26D</t>
  </si>
  <si>
    <t xml:space="preserve">2MCTLV27</t>
  </si>
  <si>
    <t xml:space="preserve">ECUE Coréen S2 M1</t>
  </si>
  <si>
    <t xml:space="preserve">2MCTLV27D</t>
  </si>
  <si>
    <t xml:space="preserve">2MCTLV23</t>
  </si>
  <si>
    <t xml:space="preserve">ECUE Espagnol  S2 M1</t>
  </si>
  <si>
    <t xml:space="preserve">2MCTLV23D</t>
  </si>
  <si>
    <t xml:space="preserve">2MCTLV33</t>
  </si>
  <si>
    <t xml:space="preserve">ECUE Italien S2 M1</t>
  </si>
  <si>
    <t xml:space="preserve">2MCTLV33D</t>
  </si>
  <si>
    <t xml:space="preserve">2MCTLV37</t>
  </si>
  <si>
    <t xml:space="preserve">ECUE Japonais S2 M1</t>
  </si>
  <si>
    <t xml:space="preserve">2MCTLV37D</t>
  </si>
  <si>
    <t xml:space="preserve">2MCTLV24</t>
  </si>
  <si>
    <t xml:space="preserve">ECUE Portugais S2 M1</t>
  </si>
  <si>
    <t xml:space="preserve">2MCTLV24D</t>
  </si>
  <si>
    <t xml:space="preserve">2MCTLV17</t>
  </si>
  <si>
    <t xml:space="preserve">ECUE Roumain S2 M1</t>
  </si>
  <si>
    <t xml:space="preserve">2MCTLV17D</t>
  </si>
  <si>
    <t xml:space="preserve">2MCTLV34</t>
  </si>
  <si>
    <t xml:space="preserve">ECUE Russe S2 M1</t>
  </si>
  <si>
    <t xml:space="preserve">2MCTLV34D</t>
  </si>
  <si>
    <t xml:space="preserve">2MNNU5</t>
  </si>
  <si>
    <t xml:space="preserve">UE Stage - Rapport de stage et soutenance</t>
  </si>
  <si>
    <t xml:space="preserve">9</t>
  </si>
  <si>
    <t xml:space="preserve">2022: MNN2 VET [222] Master 2 DiFLES, ingénieries de formation, contextes pluriels  (Master LMD)</t>
  </si>
  <si>
    <t xml:space="preserve">3MNNS</t>
  </si>
  <si>
    <t xml:space="preserve">SEM Semestre 3 Master DiFLES</t>
  </si>
  <si>
    <t xml:space="preserve">3MNNU1</t>
  </si>
  <si>
    <t xml:space="preserve">UE Outils pour l'ingénierie de formation</t>
  </si>
  <si>
    <t xml:space="preserve">3MNNE11</t>
  </si>
  <si>
    <t xml:space="preserve">ECUE Gestion et pilotage de projets</t>
  </si>
  <si>
    <t xml:space="preserve">Jovan Kostov</t>
  </si>
  <si>
    <t xml:space="preserve">s. 38,42, 47</t>
  </si>
  <si>
    <t xml:space="preserve">ok </t>
  </si>
  <si>
    <t xml:space="preserve">s.49</t>
  </si>
  <si>
    <t xml:space="preserve">s.39, 41, 45, 48</t>
  </si>
  <si>
    <t xml:space="preserve">3MNNE12</t>
  </si>
  <si>
    <t xml:space="preserve">ECUE Exploitation technologies numériques pr l'ens. et apprentiss</t>
  </si>
  <si>
    <t xml:space="preserve">Nicolas Henriet</t>
  </si>
  <si>
    <t xml:space="preserve">salle informatique (K, 30 places) ou labo multimedia</t>
  </si>
  <si>
    <t xml:space="preserve">3MNNE13</t>
  </si>
  <si>
    <t xml:space="preserve">ECUE Curriculum et syllabus</t>
  </si>
  <si>
    <t xml:space="preserve">M2 DiFLES / M1 SDL / M1 SDL DD</t>
  </si>
  <si>
    <t xml:space="preserve">3MNNX2</t>
  </si>
  <si>
    <t xml:space="preserve">CHOI Conception et mise en oeuvre de dispositifs de formation</t>
  </si>
  <si>
    <t xml:space="preserve">3MNNM21</t>
  </si>
  <si>
    <t xml:space="preserve">ECUE Dispositifs de formation ouverte et à distance</t>
  </si>
  <si>
    <t xml:space="preserve">Florie Brangé</t>
  </si>
  <si>
    <t xml:space="preserve">M2 DiFLES / M2 Russe</t>
  </si>
  <si>
    <t xml:space="preserve">3MNNM22</t>
  </si>
  <si>
    <t xml:space="preserve">ECUE Pratiques pédagogiques à distance</t>
  </si>
  <si>
    <t xml:space="preserve">Michaela Przybylova</t>
  </si>
  <si>
    <t xml:space="preserve">  3MNNE23</t>
  </si>
  <si>
    <t xml:space="preserve">ECUE Diffusion du français et coopération internationale</t>
  </si>
  <si>
    <t xml:space="preserve">Bruno Megre</t>
  </si>
  <si>
    <t xml:space="preserve"> s.38,40,42,43</t>
  </si>
  <si>
    <t xml:space="preserve">s.41 et 46</t>
  </si>
  <si>
    <t xml:space="preserve">à voir avec Mme Causa car chevauchement avec 3MNNM14</t>
  </si>
  <si>
    <t xml:space="preserve">3MNNM24</t>
  </si>
  <si>
    <r>
      <rPr>
        <sz val="10"/>
        <rFont val="Calibri"/>
        <family val="2"/>
        <charset val="1"/>
      </rPr>
      <t xml:space="preserve">M2 DiFLES / M2 Russe / M1 SDL / M1 SDL DD
2023-2024 : fermeture</t>
    </r>
    <r>
      <rPr>
        <sz val="10"/>
        <color rgb="FFFF0000"/>
        <rFont val="Calibri"/>
        <family val="2"/>
        <charset val="1"/>
      </rPr>
      <t xml:space="preserve"> - ouvert en 2024/2025</t>
    </r>
  </si>
  <si>
    <t xml:space="preserve">3MNNX3</t>
  </si>
  <si>
    <t xml:space="preserve">CHOI Diversité des contextes et publics</t>
  </si>
  <si>
    <t xml:space="preserve">3MNNE31</t>
  </si>
  <si>
    <t xml:space="preserve">ECUE Conception de formations FOS/FOU</t>
  </si>
  <si>
    <t xml:space="preserve">3MNNE32</t>
  </si>
  <si>
    <t xml:space="preserve">ECUE Enseignement auprès d'adultes et entrée dans l'écrit</t>
  </si>
  <si>
    <r>
      <rPr>
        <strike val="true"/>
        <sz val="10"/>
        <rFont val="Calibri"/>
        <family val="2"/>
        <charset val="1"/>
      </rPr>
      <t xml:space="preserve">3MNNE33
</t>
    </r>
    <r>
      <rPr>
        <sz val="10"/>
        <color rgb="FFFF0000"/>
        <rFont val="Calibri"/>
        <family val="2"/>
        <charset val="1"/>
      </rPr>
      <t xml:space="preserve">3MNNE33A</t>
    </r>
  </si>
  <si>
    <r>
      <rPr>
        <strike val="true"/>
        <sz val="10"/>
        <color theme="1"/>
        <rFont val="Calibri"/>
        <family val="2"/>
        <charset val="1"/>
      </rPr>
      <t xml:space="preserve">ECUE Paramètres didactiques et contextualisation
</t>
    </r>
    <r>
      <rPr>
        <sz val="10"/>
        <color rgb="FFFF0000"/>
        <rFont val="Calibri"/>
        <family val="2"/>
        <charset val="1"/>
      </rPr>
      <t xml:space="preserve">ECUE Contextes didactiques et représentations des langues</t>
    </r>
  </si>
  <si>
    <t xml:space="preserve">
3MNNE33A</t>
  </si>
  <si>
    <t xml:space="preserve">Mariella Causa/Valeria Villa-Perez</t>
  </si>
  <si>
    <t xml:space="preserve">5+5</t>
  </si>
  <si>
    <t xml:space="preserve">2023-2024 : changement intitulé</t>
  </si>
  <si>
    <t xml:space="preserve">M1 SDL / M1 SDL DD /M2 DiFLES</t>
  </si>
  <si>
    <t xml:space="preserve">3MNNU4</t>
  </si>
  <si>
    <t xml:space="preserve">3MNNE41</t>
  </si>
  <si>
    <t xml:space="preserve">ECUE Ecriture académique et méthodologie du mémoire</t>
  </si>
  <si>
    <t xml:space="preserve">3MNNE41D</t>
  </si>
  <si>
    <t xml:space="preserve">à partir s42</t>
  </si>
  <si>
    <t xml:space="preserve">2023-2024 : passage de 12h TD à 16h TD</t>
  </si>
  <si>
    <t xml:space="preserve">3MNNE42</t>
  </si>
  <si>
    <t xml:space="preserve">ECUE Professionnalisation et formation à/par la recherche</t>
  </si>
  <si>
    <t xml:space="preserve">3MNNE42D</t>
  </si>
  <si>
    <t xml:space="preserve">2023-2024 : passage de 14h TD à 10h TD;  plusieurs intervenants, à voir plus tard</t>
  </si>
  <si>
    <t xml:space="preserve">3MNNX5</t>
  </si>
  <si>
    <t xml:space="preserve">3MNNE51</t>
  </si>
  <si>
    <t xml:space="preserve">3MNNE51D</t>
  </si>
  <si>
    <t xml:space="preserve">Audrey Brousseau</t>
  </si>
  <si>
    <t xml:space="preserve">lundi </t>
  </si>
  <si>
    <t xml:space="preserve">VP + SON</t>
  </si>
  <si>
    <t xml:space="preserve">3MCTLV21</t>
  </si>
  <si>
    <t xml:space="preserve">ECUE Allemand S3 M2</t>
  </si>
  <si>
    <t xml:space="preserve">3MCTLV21D</t>
  </si>
  <si>
    <t xml:space="preserve">3MCTLV31</t>
  </si>
  <si>
    <t xml:space="preserve">ECUE Arabe S3 M2</t>
  </si>
  <si>
    <t xml:space="preserve">3MCTLV31D</t>
  </si>
  <si>
    <t xml:space="preserve">3MCTLV25</t>
  </si>
  <si>
    <t xml:space="preserve">ECUE Basque S3 M2</t>
  </si>
  <si>
    <t xml:space="preserve">3MCTLV25D</t>
  </si>
  <si>
    <t xml:space="preserve">3MCTLV26</t>
  </si>
  <si>
    <t xml:space="preserve">ECUE Catalan S3 M2</t>
  </si>
  <si>
    <t xml:space="preserve">3MCTLV26D</t>
  </si>
  <si>
    <t xml:space="preserve">3MCTLV27</t>
  </si>
  <si>
    <t xml:space="preserve">ECUE Coréen S3 M2</t>
  </si>
  <si>
    <t xml:space="preserve">3MCTLV27D</t>
  </si>
  <si>
    <t xml:space="preserve">3MCTLV23</t>
  </si>
  <si>
    <t xml:space="preserve">ECUE Espagnol  S3 M2</t>
  </si>
  <si>
    <t xml:space="preserve">3MCTLV23D</t>
  </si>
  <si>
    <t xml:space="preserve">3MCTLV33</t>
  </si>
  <si>
    <t xml:space="preserve">ECUE Italien S3 M2</t>
  </si>
  <si>
    <t xml:space="preserve">3MCTLV33D</t>
  </si>
  <si>
    <t xml:space="preserve">3MCTLV37</t>
  </si>
  <si>
    <t xml:space="preserve">ECUE Japonais S3 M2</t>
  </si>
  <si>
    <t xml:space="preserve">3MCTLV37D</t>
  </si>
  <si>
    <t xml:space="preserve">3MCTLV24</t>
  </si>
  <si>
    <t xml:space="preserve">ECUE Portugais S3 M2</t>
  </si>
  <si>
    <t xml:space="preserve">3MCTLV24D</t>
  </si>
  <si>
    <t xml:space="preserve">3MCTLV</t>
  </si>
  <si>
    <t xml:space="preserve">ECUE Roumain S3 M2</t>
  </si>
  <si>
    <t xml:space="preserve">3MCTLVD</t>
  </si>
  <si>
    <t xml:space="preserve">3MCTLV34</t>
  </si>
  <si>
    <t xml:space="preserve">ECUE Russe S3 M2</t>
  </si>
  <si>
    <t xml:space="preserve">3MCTLV34D</t>
  </si>
  <si>
    <t xml:space="preserve">4MNNS</t>
  </si>
  <si>
    <t xml:space="preserve">SEM Semestre 4 Master DiFLES</t>
  </si>
  <si>
    <t xml:space="preserve">4MNNU1</t>
  </si>
  <si>
    <t xml:space="preserve">UE Stage, mémoire et soutenance</t>
  </si>
  <si>
    <t xml:space="preserve">28</t>
  </si>
  <si>
    <t xml:space="preserve">4MNNU2</t>
  </si>
  <si>
    <t xml:space="preserve">UE Ecriture académique et méthodologie du mémoire</t>
  </si>
  <si>
    <t xml:space="preserve">hidden MO</t>
  </si>
  <si>
    <t xml:space="preserve">JEUDI </t>
  </si>
  <si>
    <t xml:space="preserve">13H30</t>
  </si>
  <si>
    <t xml:space="preserve">sem 2</t>
  </si>
  <si>
    <t xml:space="preserve">ven </t>
  </si>
  <si>
    <t xml:space="preserve">sem2</t>
  </si>
  <si>
    <t xml:space="preserve">2022: MNI1 VET [122] Master 1 Didactique du FLE et des Francophonies - DD Naples</t>
  </si>
  <si>
    <t xml:space="preserve">Ouverture en 2023</t>
  </si>
  <si>
    <t xml:space="preserve">1MNIS</t>
  </si>
  <si>
    <t xml:space="preserve">SEM Semestre 1 Master Didactique du FLE et des Francophonies</t>
  </si>
  <si>
    <t xml:space="preserve">37</t>
  </si>
  <si>
    <t xml:space="preserve">1MNIU1</t>
  </si>
  <si>
    <t xml:space="preserve"> UE Glottologia et Linguistica Generale 1</t>
  </si>
  <si>
    <t xml:space="preserve">SEMESTRE 1 A NAPLES</t>
  </si>
  <si>
    <t xml:space="preserve">ECUE Théories et modèles en syntaxe et en phonologie</t>
  </si>
  <si>
    <t xml:space="preserve">ECUE Linguistique de corpus et traitement syntaxique </t>
  </si>
  <si>
    <t xml:space="preserve">1MNIU2</t>
  </si>
  <si>
    <t xml:space="preserve">UE  Linguistica Acquisizionale 1</t>
  </si>
  <si>
    <t xml:space="preserve">ECUE Acquisition et apprentissage des langues en situation plurilingue</t>
  </si>
  <si>
    <t xml:space="preserve">ECUE Individu plurilingue/société multilingue</t>
  </si>
  <si>
    <t xml:space="preserve">ECUE Corpus, constitution </t>
  </si>
  <si>
    <t xml:space="preserve">1MNIU3</t>
  </si>
  <si>
    <t xml:space="preserve">UE Linguistica francese 1</t>
  </si>
  <si>
    <t xml:space="preserve">2MNIS</t>
  </si>
  <si>
    <t xml:space="preserve">SEM Semestre 2 Master Didactique du FLE et des Francophonies</t>
  </si>
  <si>
    <t xml:space="preserve">29</t>
  </si>
  <si>
    <t xml:space="preserve">2MNIU1</t>
  </si>
  <si>
    <t xml:space="preserve">UE Cultura francese</t>
  </si>
  <si>
    <t xml:space="preserve">SEMESTRE 2 A NAPLES</t>
  </si>
  <si>
    <t xml:space="preserve">2MNIU2</t>
  </si>
  <si>
    <t xml:space="preserve">UE  Linguistica Storica e Letterature Medievali Romanze </t>
  </si>
  <si>
    <t xml:space="preserve">2MNIX3</t>
  </si>
  <si>
    <t xml:space="preserve">CHOI Insegnamento a scelta</t>
  </si>
  <si>
    <t xml:space="preserve">ECUE Variation and change in language</t>
  </si>
  <si>
    <t xml:space="preserve">ECUE Approche comparée de la communication parlée</t>
  </si>
  <si>
    <t xml:space="preserve">ECUE Statistiques</t>
  </si>
  <si>
    <t xml:space="preserve">2022: MNI2 VET [222] Master 1 Didactique du FLE et des Francophonies - DD Naples</t>
  </si>
  <si>
    <t xml:space="preserve">Le M2 a lieu à Bordeaux</t>
  </si>
  <si>
    <t xml:space="preserve">3MNIS</t>
  </si>
  <si>
    <t xml:space="preserve">SEM Semestre 3 Master Didactique du FLE et des Francophonies</t>
  </si>
  <si>
    <t xml:space="preserve">34</t>
  </si>
  <si>
    <t xml:space="preserve">3MNIU1</t>
  </si>
  <si>
    <t xml:space="preserve">UE Linguistica Italiana</t>
  </si>
  <si>
    <t xml:space="preserve">3MNNM22M</t>
  </si>
  <si>
    <t xml:space="preserve">3MNNM22D</t>
  </si>
  <si>
    <t xml:space="preserve">ECUE Approches plurielles des langues et cultures</t>
  </si>
  <si>
    <t xml:space="preserve">3MNNM24M</t>
  </si>
  <si>
    <t xml:space="preserve">3MNNM24D</t>
  </si>
  <si>
    <t xml:space="preserve">3MNIU2</t>
  </si>
  <si>
    <t xml:space="preserve">UE Linguistica Acquisizionale 2</t>
  </si>
  <si>
    <t xml:space="preserve">ECUE ICT Information and communication </t>
  </si>
  <si>
    <t xml:space="preserve">UE Compétences transversales</t>
  </si>
  <si>
    <t xml:space="preserve">3MNNU4D</t>
  </si>
  <si>
    <t xml:space="preserve">3MNIU3</t>
  </si>
  <si>
    <t xml:space="preserve">UE Linguistica francese 2</t>
  </si>
  <si>
    <t xml:space="preserve">3MNNE23</t>
  </si>
  <si>
    <t xml:space="preserve">3MNNE23D</t>
  </si>
  <si>
    <t xml:space="preserve">ECUE ICT Politiques linguistiques et éducatives</t>
  </si>
  <si>
    <t xml:space="preserve">3MNIU4</t>
  </si>
  <si>
    <t xml:space="preserve">UE Sociolinguistica del Contatto</t>
  </si>
  <si>
    <t xml:space="preserve">ECUE Sociolinguistique pour le développement et francophonies : théorie </t>
  </si>
  <si>
    <t xml:space="preserve">ECUE Analyse des pratiques</t>
  </si>
  <si>
    <t xml:space="preserve">4MNIS</t>
  </si>
  <si>
    <t xml:space="preserve">SEM Semestre 4 Master Didactique du FLE et des Francophonies</t>
  </si>
  <si>
    <t xml:space="preserve">20</t>
  </si>
  <si>
    <t xml:space="preserve">4MNIU1</t>
  </si>
  <si>
    <t xml:space="preserve">UE Stage</t>
  </si>
  <si>
    <t xml:space="preserve">4MNIU2</t>
  </si>
  <si>
    <t xml:space="preserve">UE Mémoire et soutenance</t>
  </si>
  <si>
    <t xml:space="preserve">2022: UMU1 VET [122] DU Didactique des disciplines scolaires en langues étrangères</t>
  </si>
  <si>
    <t xml:space="preserve">Effectifs</t>
  </si>
  <si>
    <t xml:space="preserve">UMU1</t>
  </si>
  <si>
    <t xml:space="preserve">DU Enseigner le basque</t>
  </si>
  <si>
    <t xml:space="preserve">MODULE 1 : UMU1U1</t>
  </si>
  <si>
    <t xml:space="preserve">UMU1E11</t>
  </si>
  <si>
    <t xml:space="preserve">L'enseignement bilingue : modèles et objectifs</t>
  </si>
  <si>
    <t xml:space="preserve">UMU1E11D</t>
  </si>
  <si>
    <t xml:space="preserve">DU EDILE / DU enseigner le basque</t>
  </si>
  <si>
    <t xml:space="preserve">UMU1E12</t>
  </si>
  <si>
    <t xml:space="preserve">Qu'est-ce qu'enseigner dans un dispositif bilingue ?</t>
  </si>
  <si>
    <t xml:space="preserve">UMU1E12D</t>
  </si>
  <si>
    <t xml:space="preserve">UMU1E13</t>
  </si>
  <si>
    <t xml:space="preserve">Spécificités du DNL en L2</t>
  </si>
  <si>
    <t xml:space="preserve">UMU1E13D</t>
  </si>
  <si>
    <t xml:space="preserve">MODULE 2 : UMU1U2</t>
  </si>
  <si>
    <t xml:space="preserve">UMU1E21</t>
  </si>
  <si>
    <t xml:space="preserve">Initiation à l'analyse du discours</t>
  </si>
  <si>
    <t xml:space="preserve">UMU1E21D</t>
  </si>
  <si>
    <t xml:space="preserve">UMU1E22</t>
  </si>
  <si>
    <t xml:space="preserve">Pratiques linguistiques et discursives</t>
  </si>
  <si>
    <t xml:space="preserve">UMU1E22D</t>
  </si>
  <si>
    <t xml:space="preserve">MODULE 3 : UMU1U3</t>
  </si>
  <si>
    <t xml:space="preserve">UMU1X3</t>
  </si>
  <si>
    <t xml:space="preserve">CHOIX Module</t>
  </si>
  <si>
    <t xml:space="preserve">Séquences par activité et par discipline - SVT</t>
  </si>
  <si>
    <t xml:space="preserve">Séquences par activité et par discipline - Histoire</t>
  </si>
  <si>
    <t xml:space="preserve">Séquences par activité et par discipline - Géographie</t>
  </si>
  <si>
    <t xml:space="preserve">Séquences par activité et par discipline - Maths-Physique</t>
  </si>
  <si>
    <t xml:space="preserve">Pédagogie de projet et interdisciplinarité</t>
  </si>
  <si>
    <t xml:space="preserve">MODULE 4 : UMU1U4</t>
  </si>
  <si>
    <t xml:space="preserve">UMU1E41</t>
  </si>
  <si>
    <t xml:space="preserve">Evaluer en classe - Référentiel de l'enseignant DNL</t>
  </si>
  <si>
    <t xml:space="preserve">2022: UMF1 VET [122] DU Français langue étrangère seconde</t>
  </si>
  <si>
    <t xml:space="preserve">UMF1S</t>
  </si>
  <si>
    <t xml:space="preserve">SEM Semestre 1  DU Français langue étrangère seconde</t>
  </si>
  <si>
    <t xml:space="preserve">UMF1U1</t>
  </si>
  <si>
    <t xml:space="preserve">Didactique du FLE et théories de la communication</t>
  </si>
  <si>
    <t xml:space="preserve">UMF1U1D</t>
  </si>
  <si>
    <t xml:space="preserve">UMF1U2</t>
  </si>
  <si>
    <t xml:space="preserve">Méthodologie du FLE et analyse de manuels</t>
  </si>
  <si>
    <t xml:space="preserve">UMF1U2M</t>
  </si>
  <si>
    <t xml:space="preserve">mut.L3 SDL, voir L3 SDL</t>
  </si>
  <si>
    <t xml:space="preserve">Porté par licence SDL : 5LNSM511</t>
  </si>
  <si>
    <t xml:space="preserve">UMF1U3</t>
  </si>
  <si>
    <t xml:space="preserve">Confrontation à l'apprentissage d'une langue nouvelle</t>
  </si>
  <si>
    <t xml:space="preserve">UMF1U3D</t>
  </si>
  <si>
    <t xml:space="preserve">Porté par licence SDL : 5LNSM512</t>
  </si>
  <si>
    <t xml:space="preserve">UMF2S</t>
  </si>
  <si>
    <t xml:space="preserve">SEM Semestre 2  DU Français langue étrangère seconde</t>
  </si>
  <si>
    <t xml:space="preserve">UMF2U1</t>
  </si>
  <si>
    <t xml:space="preserve">Méthodologie du FLE et élaboration de matériel didactique</t>
  </si>
  <si>
    <t xml:space="preserve">UMF2U1D</t>
  </si>
  <si>
    <t xml:space="preserve">Porté par licence SDL : 6LNSM511
</t>
  </si>
  <si>
    <t xml:space="preserve">UMF2U2</t>
  </si>
  <si>
    <t xml:space="preserve">Apprentissages et activités interculturels</t>
  </si>
  <si>
    <t xml:space="preserve">UMF2U2D</t>
  </si>
  <si>
    <t xml:space="preserve">Porté par licence SDL : 6LNSM512
</t>
  </si>
  <si>
    <t xml:space="preserve">UMF2U3</t>
  </si>
  <si>
    <t xml:space="preserve">Confrontation à l'enseignement du FLE</t>
  </si>
  <si>
    <t xml:space="preserve">UMF2U3D</t>
  </si>
  <si>
    <t xml:space="preserve">2022: UMF1F VET [122] DU Français langue étrangère seconde (FAD)</t>
  </si>
  <si>
    <t xml:space="preserve">UMF1SF</t>
  </si>
  <si>
    <t xml:space="preserve">SEM Semestre 1  DU Français langue étrangère seconde (FAD)</t>
  </si>
  <si>
    <t xml:space="preserve">UMF1U1F</t>
  </si>
  <si>
    <t xml:space="preserve">UMF1U1FD</t>
  </si>
  <si>
    <t xml:space="preserve">UMF1U2F</t>
  </si>
  <si>
    <t xml:space="preserve">UMF1U2FM</t>
  </si>
  <si>
    <t xml:space="preserve">voir L3 SDL</t>
  </si>
  <si>
    <t xml:space="preserve">UMF1U3F</t>
  </si>
  <si>
    <t xml:space="preserve">UMF1U3FD</t>
  </si>
  <si>
    <t xml:space="preserve">UMF2SF</t>
  </si>
  <si>
    <t xml:space="preserve">SEM Semestre 2  DU Français langue étrangère seconde (FAD)</t>
  </si>
  <si>
    <t xml:space="preserve">UMF2U1F</t>
  </si>
  <si>
    <t xml:space="preserve">UMF2U1FD</t>
  </si>
  <si>
    <t xml:space="preserve">UMF2U2F</t>
  </si>
  <si>
    <t xml:space="preserve">UMF2U2FD</t>
  </si>
  <si>
    <t xml:space="preserve">UMF2U3F</t>
  </si>
  <si>
    <t xml:space="preserve">UMF2U3FD</t>
  </si>
  <si>
    <t xml:space="preserve">2022: UMH1 VET [122] DU Langue des signes française</t>
  </si>
  <si>
    <t xml:space="preserve">UMH1S</t>
  </si>
  <si>
    <t xml:space="preserve">SEM Semestre 1  DU Langue des signes française</t>
  </si>
  <si>
    <t xml:space="preserve">UMH1U1</t>
  </si>
  <si>
    <t xml:space="preserve">Linguistique de la langue des signes, lexique et grammaire</t>
  </si>
  <si>
    <t xml:space="preserve">UMH1U2</t>
  </si>
  <si>
    <t xml:space="preserve">Pratiques et usages de la langue des signes, expression publique</t>
  </si>
  <si>
    <t xml:space="preserve">UMH2S</t>
  </si>
  <si>
    <t xml:space="preserve">SEM Semestre 2  DU Langue des signes française</t>
  </si>
  <si>
    <t xml:space="preserve">UMH2U1</t>
  </si>
  <si>
    <t xml:space="preserve">Linguistique de la langue des signes, analyse du discours</t>
  </si>
  <si>
    <t xml:space="preserve">UMH2U2</t>
  </si>
  <si>
    <t xml:space="preserve">Pratiques et usages de la langue des signes, préparation au DCL</t>
  </si>
  <si>
    <t xml:space="preserve">UMH2U3</t>
  </si>
  <si>
    <t xml:space="preserve">Langue et culture sourde</t>
  </si>
  <si>
    <t xml:space="preserve">UMH2U4</t>
  </si>
  <si>
    <t xml:space="preserve">Langue et histoire sourde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</si>
</sst>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#,##0.0"/>
    <numFmt numFmtId="168" formatCode="hh:mm"/>
    <numFmt numFmtId="169" formatCode="@"/>
    <numFmt numFmtId="170" formatCode="0"/>
  </numFmts>
  <fonts count="62">
    <font>
      <sz val="10"/>
      <color theme="1"/>
      <name val="Consolas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Consolas"/>
      <family val="3"/>
      <charset val="1"/>
    </font>
    <font>
      <sz val="11"/>
      <color theme="0"/>
      <name val="Consolas"/>
      <family val="3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6"/>
      <color rgb="FFFFFFCC"/>
      <name val="Calibri"/>
      <family val="2"/>
      <charset val="1"/>
    </font>
    <font>
      <sz val="14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theme="3"/>
      <name val="Cambria"/>
      <family val="2"/>
      <charset val="1"/>
    </font>
    <font>
      <sz val="10"/>
      <color theme="1"/>
      <name val="Calibri"/>
      <family val="2"/>
      <charset val="1"/>
    </font>
    <font>
      <sz val="10"/>
      <color rgb="FFFF0000"/>
      <name val="Calibri"/>
      <family val="2"/>
      <charset val="1"/>
    </font>
    <font>
      <strike val="true"/>
      <sz val="10"/>
      <color theme="1"/>
      <name val="Calibri"/>
      <family val="2"/>
      <charset val="1"/>
    </font>
    <font>
      <sz val="10"/>
      <color rgb="FF666666"/>
      <name val="Calibri"/>
      <family val="2"/>
      <charset val="1"/>
    </font>
    <font>
      <sz val="10"/>
      <color theme="0" tint="-0.5"/>
      <name val="Calibri"/>
      <family val="2"/>
      <charset val="1"/>
    </font>
    <font>
      <b val="true"/>
      <sz val="10"/>
      <color rgb="FF666666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7F7F7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theme="1"/>
      <name val="Calibri (Body)"/>
      <family val="0"/>
      <charset val="1"/>
    </font>
    <font>
      <b val="true"/>
      <sz val="10"/>
      <color rgb="FFFF0000"/>
      <name val="Calibri (Body)"/>
      <family val="0"/>
      <charset val="1"/>
    </font>
    <font>
      <sz val="10"/>
      <color theme="5"/>
      <name val="Calibri"/>
      <family val="2"/>
      <charset val="1"/>
    </font>
    <font>
      <b val="true"/>
      <sz val="12"/>
      <color theme="5"/>
      <name val="Calibri"/>
      <family val="2"/>
      <charset val="1"/>
    </font>
    <font>
      <b val="true"/>
      <sz val="11"/>
      <color theme="5"/>
      <name val="Calibri"/>
      <family val="2"/>
      <charset val="1"/>
    </font>
    <font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theme="1"/>
      <name val="Calibri (Body)"/>
      <family val="0"/>
      <charset val="1"/>
    </font>
    <font>
      <sz val="10"/>
      <color rgb="FFFF0000"/>
      <name val="Calibri (Body)"/>
      <family val="0"/>
      <charset val="1"/>
    </font>
    <font>
      <sz val="10"/>
      <color rgb="FF3C4043"/>
      <name val="Calibri (Body)"/>
      <family val="0"/>
      <charset val="1"/>
    </font>
    <font>
      <sz val="11"/>
      <color rgb="FF3C4043"/>
      <name val="Calibri (Body)"/>
      <family val="0"/>
      <charset val="1"/>
    </font>
    <font>
      <sz val="11"/>
      <color rgb="FF1F1F1F"/>
      <name val="Calibri (Body)"/>
      <family val="0"/>
      <charset val="1"/>
    </font>
    <font>
      <b val="true"/>
      <sz val="11"/>
      <color rgb="FFFF0000"/>
      <name val="Consolas"/>
      <family val="3"/>
      <charset val="1"/>
    </font>
    <font>
      <b val="true"/>
      <sz val="12"/>
      <color theme="1"/>
      <name val="Consolas"/>
      <family val="3"/>
      <charset val="1"/>
    </font>
    <font>
      <strike val="true"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trike val="true"/>
      <sz val="10"/>
      <color theme="0" tint="-0.5"/>
      <name val="Calibri"/>
      <family val="2"/>
      <charset val="1"/>
    </font>
    <font>
      <strike val="true"/>
      <sz val="10"/>
      <color rgb="FFFF0000"/>
      <name val="Calibri (Body)"/>
      <family val="0"/>
      <charset val="1"/>
    </font>
    <font>
      <sz val="10"/>
      <color rgb="FFFF0000"/>
      <name val="Calibri (Body)"/>
      <family val="0"/>
      <charset val="1"/>
    </font>
    <font>
      <b val="true"/>
      <sz val="12"/>
      <color rgb="FFFF0000"/>
      <name val="Consolas"/>
      <family val="3"/>
      <charset val="1"/>
    </font>
    <font>
      <b val="true"/>
      <sz val="12"/>
      <name val="Cambria"/>
      <family val="2"/>
      <charset val="1"/>
    </font>
    <font>
      <b val="true"/>
      <sz val="12"/>
      <color rgb="FFFF0000"/>
      <name val="Cambria"/>
      <family val="2"/>
      <charset val="1"/>
    </font>
    <font>
      <b val="true"/>
      <sz val="10"/>
      <color rgb="FFFF0000"/>
      <name val="Consolas"/>
      <family val="3"/>
      <charset val="1"/>
    </font>
    <font>
      <b val="true"/>
      <sz val="10"/>
      <color theme="0" tint="-0.5"/>
      <name val="Calibri"/>
      <family val="2"/>
      <charset val="1"/>
    </font>
    <font>
      <sz val="11.8"/>
      <color rgb="FFFF0000"/>
      <name val="Calibri"/>
      <family val="2"/>
      <charset val="1"/>
    </font>
    <font>
      <strike val="true"/>
      <sz val="10"/>
      <name val="Calibri"/>
      <family val="2"/>
      <charset val="1"/>
    </font>
    <font>
      <sz val="10"/>
      <color theme="1"/>
      <name val="Calibri (Body)"/>
      <family val="0"/>
      <charset val="1"/>
    </font>
    <font>
      <b val="true"/>
      <sz val="16"/>
      <color theme="1"/>
      <name val="Cambria"/>
      <family val="2"/>
      <charset val="1"/>
    </font>
    <font>
      <b val="true"/>
      <sz val="18"/>
      <color rgb="FFFF0000"/>
      <name val="Cambria"/>
      <family val="2"/>
      <charset val="1"/>
    </font>
    <font>
      <b val="true"/>
      <sz val="18"/>
      <color theme="1"/>
      <name val="Calibri"/>
      <family val="2"/>
      <charset val="1"/>
    </font>
    <font>
      <sz val="10"/>
      <color rgb="FF969696"/>
      <name val="Calibri"/>
      <family val="2"/>
      <charset val="1"/>
    </font>
    <font>
      <b val="true"/>
      <sz val="10"/>
      <color rgb="FF969696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theme="4" tint="0.7999"/>
        <bgColor rgb="FFCCECFF"/>
      </patternFill>
    </fill>
    <fill>
      <patternFill patternType="solid">
        <fgColor theme="4" tint="0.5999"/>
        <bgColor rgb="FFB7DEE8"/>
      </patternFill>
    </fill>
    <fill>
      <patternFill patternType="solid">
        <fgColor theme="4" tint="0.3999"/>
        <bgColor rgb="FFB9CDE5"/>
      </patternFill>
    </fill>
    <fill>
      <patternFill patternType="solid">
        <fgColor theme="4"/>
        <bgColor rgb="FF558ED5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C000"/>
      </patternFill>
    </fill>
    <fill>
      <patternFill patternType="solid">
        <fgColor rgb="FF92D050"/>
        <bgColor rgb="FF9BBB59"/>
      </patternFill>
    </fill>
    <fill>
      <patternFill patternType="solid">
        <fgColor rgb="FFCC66FF"/>
        <bgColor rgb="FF9966FF"/>
      </patternFill>
    </fill>
    <fill>
      <patternFill patternType="solid">
        <fgColor rgb="FFFFC000"/>
        <bgColor rgb="FFFFCC66"/>
      </patternFill>
    </fill>
    <fill>
      <patternFill patternType="solid">
        <fgColor rgb="FF0070C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theme="5"/>
        <bgColor rgb="FF993300"/>
      </patternFill>
    </fill>
    <fill>
      <patternFill patternType="solid">
        <fgColor theme="3" tint="0.3999"/>
        <bgColor rgb="FF4F81BD"/>
      </patternFill>
    </fill>
    <fill>
      <patternFill patternType="solid">
        <fgColor theme="5" tint="0.5999"/>
        <bgColor rgb="FFD99694"/>
      </patternFill>
    </fill>
    <fill>
      <patternFill patternType="solid">
        <fgColor rgb="FFFFFFCC"/>
        <bgColor rgb="FFFFFFFF"/>
      </patternFill>
    </fill>
    <fill>
      <patternFill patternType="solid">
        <fgColor theme="3"/>
        <bgColor rgb="FF003366"/>
      </patternFill>
    </fill>
    <fill>
      <patternFill patternType="solid">
        <fgColor theme="5" tint="0.3999"/>
        <bgColor rgb="FFE6B9B8"/>
      </patternFill>
    </fill>
    <fill>
      <patternFill patternType="solid">
        <fgColor rgb="FFCCFFCC"/>
        <bgColor rgb="FFCCECFF"/>
      </patternFill>
    </fill>
    <fill>
      <patternFill patternType="solid">
        <fgColor theme="6"/>
        <bgColor rgb="FF92D050"/>
      </patternFill>
    </fill>
    <fill>
      <patternFill patternType="solid">
        <fgColor rgb="FFCCECFF"/>
        <bgColor rgb="FFDCE6F2"/>
      </patternFill>
    </fill>
    <fill>
      <patternFill patternType="solid">
        <fgColor rgb="FFFFCC66"/>
        <bgColor rgb="FFE6B9B8"/>
      </patternFill>
    </fill>
    <fill>
      <patternFill patternType="solid">
        <fgColor theme="9"/>
        <bgColor rgb="FFD99694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 style="thin">
        <color theme="4"/>
      </top>
      <bottom style="double">
        <color theme="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 diagonalUp="false" diagonalDown="false">
      <left style="thin">
        <color theme="2"/>
      </left>
      <right/>
      <top style="thin">
        <color theme="2"/>
      </top>
      <bottom style="thin">
        <color theme="2"/>
      </bottom>
      <diagonal/>
    </border>
    <border diagonalUp="false" diagonalDown="false">
      <left style="thin"/>
      <right style="thin"/>
      <top style="thin"/>
      <bottom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false">
      <alignment horizontal="center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false">
      <alignment horizontal="center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4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4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6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7" xfId="3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1" xfId="3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5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1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6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6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6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2" xfId="4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12" xfId="4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4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4" fillId="0" borderId="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0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3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9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9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9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2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" xfId="2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2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9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2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0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6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2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0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12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9" fillId="7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4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1" fillId="0" borderId="0" xfId="4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4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0" borderId="11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0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2" fillId="7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2" fillId="7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3" xfId="2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9" fillId="21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1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21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1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1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1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1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9" fillId="7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0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1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22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2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22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2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2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22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22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2" fillId="7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0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6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7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0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8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8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4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4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1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4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4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4" borderId="5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7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4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5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5" borderId="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5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5" borderId="5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25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2" fillId="7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4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6" fillId="0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3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10" borderId="1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7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0"/>
    <cellStyle name="40 % - Accent1 2" xfId="21"/>
    <cellStyle name="60 % - Accent1 2" xfId="22"/>
    <cellStyle name="Accent1 2" xfId="23"/>
    <cellStyle name="Normal 10" xfId="24"/>
    <cellStyle name="Normal 11" xfId="25"/>
    <cellStyle name="Normal 12" xfId="26"/>
    <cellStyle name="Normal 2" xfId="27"/>
    <cellStyle name="Normal 3" xfId="28"/>
    <cellStyle name="Normal 3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8" xfId="36"/>
    <cellStyle name="Normal 9" xfId="37"/>
    <cellStyle name="Texte explicatif 2" xfId="38"/>
    <cellStyle name="Total 2" xfId="39"/>
    <cellStyle name="Excel Built-in Title" xfId="40"/>
    <cellStyle name="Excel Built-in Explanatory Text" xfId="41"/>
    <cellStyle name="Excel Built-in Total" xfId="42"/>
    <cellStyle name="Titre 2" xfId="4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E6B9B8"/>
      <rgbColor rgb="FF808080"/>
      <rgbColor rgb="FF95B3D7"/>
      <rgbColor rgb="FFC0504D"/>
      <rgbColor rgb="FFFFFFCC"/>
      <rgbColor rgb="FFCCECFF"/>
      <rgbColor rgb="FF660066"/>
      <rgbColor rgb="FFD99694"/>
      <rgbColor rgb="FF0070C0"/>
      <rgbColor rgb="FFB9CDE5"/>
      <rgbColor rgb="FF000080"/>
      <rgbColor rgb="FFFF00FF"/>
      <rgbColor rgb="FF9BBB59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B7DEE8"/>
      <rgbColor rgb="FFEEECE1"/>
      <rgbColor rgb="FFCC66FF"/>
      <rgbColor rgb="FFFFCC66"/>
      <rgbColor rgb="FF4F81BD"/>
      <rgbColor rgb="FF558ED5"/>
      <rgbColor rgb="FF92D050"/>
      <rgbColor rgb="FFFFC000"/>
      <rgbColor rgb="FFF79646"/>
      <rgbColor rgb="FFFF6600"/>
      <rgbColor rgb="FF666666"/>
      <rgbColor rgb="FF969696"/>
      <rgbColor rgb="FF003366"/>
      <rgbColor rgb="FF00B050"/>
      <rgbColor rgb="FF003300"/>
      <rgbColor rgb="FF1F1F1F"/>
      <rgbColor rgb="FF993300"/>
      <rgbColor rgb="FF9966FF"/>
      <rgbColor rgb="FF1F497D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externalLink" Target="externalLinks/externalLink3.xml"/><Relationship Id="rId24" Type="http://schemas.openxmlformats.org/officeDocument/2006/relationships/externalLink" Target="externalLinks/externalLink4.xml"/><Relationship Id="rId25" Type="http://schemas.openxmlformats.org/officeDocument/2006/relationships/externalLink" Target="externalLinks/externalLink5.xml"/><Relationship Id="rId26" Type="http://schemas.openxmlformats.org/officeDocument/2006/relationships/externalLink" Target="externalLinks/externalLink6.xml"/><Relationship Id="rId2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C:/Comptes/jrichard/AppData/Local/Temp/Maquette%20AA_V0.6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Mariella/Downloads/Maquette%20AA_V0.6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baoqingshao/Library/Containers/it.bloop.airmail/Data/Library/Application%20Support/Airmail/General/Tmp/Maquette%20AA_V0.6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ile://Descartes2.u-bordeaux-montaigne.fr/DOCUMENTS_PERSONNELS/Condrieu/Users/Agnes/AppData/Local/Temp/Maquette%20AA_V0.6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../Condrieu/Users/anne/Documents/COURS%202014-15/BDX3-NVXQUINQUENNAL/DESSEINS%20JAPON/PROJETS%20JAPON-CHINE/MAQUETTES%20ODF%20Officielles/Version%201-9mars15/Maquette%20AA_V0.6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bridet/AppData/Local/Temp/Copie%20de%20MCC_2014_MFE%20Master_MEEF_Espagnol-4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e signalétique"/>
      <sheetName val="TRONC COMMUN - L1 &amp; L2"/>
      <sheetName val="L3 - PARCOURS A"/>
      <sheetName val="L3 - PARCOURS B"/>
      <sheetName val="Coûts"/>
      <sheetName val="MCC"/>
      <sheetName val="CMS-Contenus"/>
      <sheetName val="Li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che signalétique"/>
      <sheetName val="TRONC COMMUN - L1 &amp; L2"/>
      <sheetName val="L3 - PARCOURS A"/>
      <sheetName val="L3 - PARCOURS B"/>
      <sheetName val="Coûts"/>
      <sheetName val="MCC"/>
      <sheetName val="CMS-Contenus"/>
      <sheetName val="Liste"/>
      <sheetName val="Liste disc_ratta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che signalétique"/>
      <sheetName val="TRONC COMMUN - L1 &amp; L2"/>
      <sheetName val="L3 - PARCOURS A"/>
      <sheetName val="L3 - PARCOURS B"/>
      <sheetName val="Coûts"/>
      <sheetName val="MCC"/>
      <sheetName val="CMS-Contenus"/>
      <sheetName val="Li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iste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iche signalétique"/>
      <sheetName val="TRONC COMMUN - L1 &amp; L2"/>
      <sheetName val="L3 - PARCOURS A"/>
      <sheetName val="L3 - PARCOURS B"/>
      <sheetName val="Coûts"/>
      <sheetName val="MCC"/>
      <sheetName val="CMS-Contenus"/>
      <sheetName val="Liste"/>
      <sheetName val="Liste disc_ratta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EEF Espagnol"/>
      <sheetName val="BD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2:O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1" sqref="P21:U23 I3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36.43"/>
    <col collapsed="false" customWidth="false" hidden="false" outlineLevel="0" max="3" min="2" style="2" width="11.42"/>
    <col collapsed="false" customWidth="false" hidden="false" outlineLevel="0" max="8" min="4" style="1" width="11.42"/>
    <col collapsed="false" customWidth="true" hidden="false" outlineLevel="0" max="9" min="9" style="1" width="31.14"/>
    <col collapsed="false" customWidth="false" hidden="false" outlineLevel="0" max="16384" min="10" style="1" width="11.42"/>
  </cols>
  <sheetData>
    <row r="2" s="4" customFormat="true" ht="19.7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4" customFormat="true" ht="17.35" hidden="false" customHeight="false" outlineLevel="0" collapsed="false">
      <c r="A3" s="5"/>
      <c r="B3" s="5"/>
      <c r="C3" s="5"/>
    </row>
    <row r="4" s="4" customFormat="true" ht="17.35" hidden="false" customHeight="false" outlineLevel="0" collapsed="false">
      <c r="A4" s="6" t="s">
        <v>1</v>
      </c>
      <c r="B4" s="7" t="n">
        <f aca="false">SUM(G7,G15,G21,G27,G33,G39,F45,F47,F49,F51)</f>
        <v>4821.5</v>
      </c>
      <c r="C4" s="7"/>
      <c r="D4" s="8" t="s">
        <v>2</v>
      </c>
      <c r="E4" s="9"/>
      <c r="F4" s="9"/>
      <c r="G4" s="9"/>
      <c r="I4" s="10"/>
      <c r="J4" s="11" t="s">
        <v>3</v>
      </c>
      <c r="K4" s="12" t="n">
        <f aca="false">SUM(O8,O16)</f>
        <v>48</v>
      </c>
      <c r="L4" s="12"/>
      <c r="M4" s="11" t="s">
        <v>4</v>
      </c>
      <c r="N4" s="10"/>
      <c r="O4" s="13"/>
    </row>
    <row r="5" s="4" customFormat="true" ht="17.35" hidden="false" customHeight="false" outlineLevel="0" collapsed="false">
      <c r="A5" s="5"/>
      <c r="B5" s="5"/>
      <c r="C5" s="5"/>
      <c r="I5" s="14"/>
      <c r="J5" s="14"/>
      <c r="K5" s="14"/>
      <c r="L5" s="14"/>
      <c r="M5" s="14"/>
      <c r="N5" s="14"/>
      <c r="O5" s="14"/>
    </row>
    <row r="6" customFormat="false" ht="21.75" hidden="false" customHeight="true" outlineLevel="0" collapsed="false">
      <c r="B6" s="15" t="s">
        <v>5</v>
      </c>
      <c r="C6" s="15" t="s">
        <v>6</v>
      </c>
      <c r="D6" s="15" t="s">
        <v>7</v>
      </c>
      <c r="E6" s="15" t="s">
        <v>4</v>
      </c>
      <c r="F6" s="15" t="s">
        <v>8</v>
      </c>
      <c r="G6" s="15" t="s">
        <v>9</v>
      </c>
      <c r="I6" s="14"/>
      <c r="J6" s="15" t="s">
        <v>5</v>
      </c>
      <c r="K6" s="15" t="s">
        <v>6</v>
      </c>
      <c r="L6" s="15" t="s">
        <v>7</v>
      </c>
      <c r="M6" s="15" t="s">
        <v>4</v>
      </c>
      <c r="N6" s="15" t="s">
        <v>8</v>
      </c>
      <c r="O6" s="15" t="s">
        <v>9</v>
      </c>
    </row>
    <row r="7" s="20" customFormat="true" ht="24.75" hidden="false" customHeight="true" outlineLevel="0" collapsed="false">
      <c r="A7" s="16" t="s">
        <v>10</v>
      </c>
      <c r="B7" s="17" t="str">
        <f aca="false">'Licence 1 Sciences du langage'!A4</f>
        <v>1LNS</v>
      </c>
      <c r="C7" s="17" t="s">
        <v>11</v>
      </c>
      <c r="D7" s="17" t="n">
        <f aca="false">'Licence 1 Sciences du langage'!E4</f>
        <v>180</v>
      </c>
      <c r="E7" s="17" t="n">
        <f aca="false">'Licence 1 Sciences du langage'!K4</f>
        <v>408</v>
      </c>
      <c r="F7" s="17" t="n">
        <f aca="false">SUM(E7:E8)</f>
        <v>924</v>
      </c>
      <c r="G7" s="18" t="n">
        <f aca="false">SUM(F7:F12)</f>
        <v>2991</v>
      </c>
      <c r="H7" s="19"/>
      <c r="I7" s="14"/>
      <c r="J7" s="14"/>
      <c r="K7" s="14"/>
      <c r="L7" s="14"/>
      <c r="M7" s="14"/>
      <c r="N7" s="14"/>
      <c r="O7" s="14"/>
    </row>
    <row r="8" s="20" customFormat="true" ht="24.75" hidden="false" customHeight="true" outlineLevel="0" collapsed="false">
      <c r="A8" s="16"/>
      <c r="B8" s="17" t="str">
        <f aca="false">'Licence 1 Sciences du langage'!A58</f>
        <v>2LNS</v>
      </c>
      <c r="C8" s="17" t="s">
        <v>12</v>
      </c>
      <c r="D8" s="17" t="n">
        <f aca="false">'Licence 1 Sciences du langage'!E58</f>
        <v>232</v>
      </c>
      <c r="E8" s="17" t="n">
        <f aca="false">'Licence 1 Sciences du langage'!K58</f>
        <v>516</v>
      </c>
      <c r="F8" s="17"/>
      <c r="G8" s="18"/>
      <c r="H8" s="19"/>
      <c r="I8" s="21" t="s">
        <v>13</v>
      </c>
      <c r="J8" s="22" t="s">
        <v>14</v>
      </c>
      <c r="K8" s="22" t="s">
        <v>11</v>
      </c>
      <c r="L8" s="22" t="n">
        <f aca="false">'Licence 1 Sciences du langage'!$E$56</f>
        <v>24</v>
      </c>
      <c r="M8" s="23" t="n">
        <f aca="false">'Licence 1 Sciences du langage'!$K$56</f>
        <v>24</v>
      </c>
      <c r="N8" s="24" t="n">
        <f aca="false">SUM(M8:M9)</f>
        <v>48</v>
      </c>
      <c r="O8" s="25" t="n">
        <f aca="false">SUM(N8:N9)</f>
        <v>48</v>
      </c>
    </row>
    <row r="9" s="20" customFormat="true" ht="24.75" hidden="false" customHeight="true" outlineLevel="0" collapsed="false">
      <c r="A9" s="16"/>
      <c r="B9" s="17" t="str">
        <f aca="false">'Licence 2 Sciences du langage'!A4</f>
        <v>3LNS</v>
      </c>
      <c r="C9" s="17" t="s">
        <v>15</v>
      </c>
      <c r="D9" s="17" t="n">
        <f aca="false">'Licence 2 Sciences du langage'!E4</f>
        <v>250</v>
      </c>
      <c r="E9" s="17" t="n">
        <f aca="false">'Licence 2 Sciences du langage'!K4</f>
        <v>417</v>
      </c>
      <c r="F9" s="17" t="n">
        <f aca="false">SUM(E9:E10)</f>
        <v>843</v>
      </c>
      <c r="G9" s="18"/>
      <c r="H9" s="19"/>
      <c r="I9" s="21"/>
      <c r="J9" s="22" t="s">
        <v>16</v>
      </c>
      <c r="K9" s="22" t="s">
        <v>12</v>
      </c>
      <c r="L9" s="22" t="n">
        <f aca="false">'Licence 1 Sciences du langage'!$E$133</f>
        <v>24</v>
      </c>
      <c r="M9" s="23" t="n">
        <f aca="false">'Licence 1 Sciences du langage'!$K$133</f>
        <v>24</v>
      </c>
      <c r="N9" s="24"/>
      <c r="O9" s="25"/>
    </row>
    <row r="10" s="20" customFormat="true" ht="24.75" hidden="false" customHeight="true" outlineLevel="0" collapsed="false">
      <c r="A10" s="16"/>
      <c r="B10" s="17" t="str">
        <f aca="false">'Licence 2 Sciences du langage'!A79</f>
        <v>4LNS</v>
      </c>
      <c r="C10" s="17" t="s">
        <v>17</v>
      </c>
      <c r="D10" s="17" t="n">
        <f aca="false">'Licence 2 Sciences du langage'!E79</f>
        <v>264</v>
      </c>
      <c r="E10" s="17" t="n">
        <f aca="false">'Licence 2 Sciences du langage'!K79</f>
        <v>426</v>
      </c>
      <c r="F10" s="17"/>
      <c r="G10" s="18"/>
      <c r="H10" s="19"/>
      <c r="I10" s="21"/>
      <c r="J10" s="26" t="s">
        <v>8</v>
      </c>
      <c r="K10" s="26"/>
      <c r="L10" s="25" t="n">
        <f aca="false">SUM(L8:L9)</f>
        <v>48</v>
      </c>
      <c r="M10" s="25" t="n">
        <f aca="false">SUM(M8:M9)</f>
        <v>48</v>
      </c>
      <c r="N10" s="14"/>
      <c r="O10" s="14"/>
    </row>
    <row r="11" s="20" customFormat="true" ht="24.75" hidden="false" customHeight="true" outlineLevel="0" collapsed="false">
      <c r="A11" s="16"/>
      <c r="B11" s="17" t="str">
        <f aca="false">'Licence 3 Sciences du langage'!A4</f>
        <v>5LNS</v>
      </c>
      <c r="C11" s="17" t="s">
        <v>18</v>
      </c>
      <c r="D11" s="17" t="n">
        <f aca="false">'Licence 3 Sciences du langage'!E4</f>
        <v>252</v>
      </c>
      <c r="E11" s="17" t="n">
        <f aca="false">'Licence 3 Sciences du langage'!K4</f>
        <v>624</v>
      </c>
      <c r="F11" s="17" t="n">
        <f aca="false">SUM(E11:E12)</f>
        <v>1224</v>
      </c>
      <c r="G11" s="18"/>
      <c r="H11" s="19"/>
    </row>
    <row r="12" s="20" customFormat="true" ht="24.75" hidden="false" customHeight="true" outlineLevel="0" collapsed="false">
      <c r="A12" s="16"/>
      <c r="B12" s="17" t="str">
        <f aca="false">'Licence 3 Sciences du langage'!A40</f>
        <v>6LNS</v>
      </c>
      <c r="C12" s="17" t="s">
        <v>19</v>
      </c>
      <c r="D12" s="17" t="n">
        <f aca="false">'Licence 3 Sciences du langage'!E40</f>
        <v>240</v>
      </c>
      <c r="E12" s="17" t="n">
        <f aca="false">'Licence 3 Sciences du langage'!K40</f>
        <v>600</v>
      </c>
      <c r="F12" s="17"/>
      <c r="G12" s="18"/>
      <c r="H12" s="19"/>
    </row>
    <row r="13" s="20" customFormat="true" ht="24.75" hidden="false" customHeight="true" outlineLevel="0" collapsed="false">
      <c r="A13" s="16"/>
      <c r="B13" s="26" t="s">
        <v>8</v>
      </c>
      <c r="C13" s="26"/>
      <c r="D13" s="18" t="n">
        <f aca="false">SUM(D7:D12)</f>
        <v>1418</v>
      </c>
      <c r="E13" s="18" t="n">
        <f aca="false">SUM(E7:E12)</f>
        <v>2991</v>
      </c>
      <c r="H13" s="19"/>
    </row>
    <row r="14" s="20" customFormat="true" ht="15" hidden="false" customHeight="true" outlineLevel="0" collapsed="false">
      <c r="B14" s="19"/>
      <c r="C14" s="19"/>
      <c r="D14" s="19"/>
      <c r="E14" s="19"/>
      <c r="F14" s="19"/>
      <c r="G14" s="19"/>
      <c r="H14" s="19"/>
    </row>
    <row r="15" s="20" customFormat="true" ht="24.75" hidden="false" customHeight="true" outlineLevel="0" collapsed="false">
      <c r="A15" s="27" t="s">
        <v>20</v>
      </c>
      <c r="B15" s="17" t="str">
        <f aca="false">'Master 1 Sciences du langage'!A4</f>
        <v>1MNTS</v>
      </c>
      <c r="C15" s="17" t="s">
        <v>11</v>
      </c>
      <c r="D15" s="17" t="n">
        <f aca="false">'Master 1 Sciences du langage'!E4</f>
        <v>186</v>
      </c>
      <c r="E15" s="17" t="n">
        <f aca="false">'Master 1 Sciences du langage'!K4</f>
        <v>327</v>
      </c>
      <c r="F15" s="17" t="n">
        <f aca="false">SUM(E15:E16)</f>
        <v>545.5</v>
      </c>
      <c r="G15" s="18" t="n">
        <f aca="false">SUM(F15:F18)</f>
        <v>581.5</v>
      </c>
      <c r="H15" s="19"/>
    </row>
    <row r="16" s="20" customFormat="true" ht="24.75" hidden="false" customHeight="true" outlineLevel="0" collapsed="false">
      <c r="A16" s="27"/>
      <c r="B16" s="17" t="str">
        <f aca="false">'Master 1 Sciences du langage'!A53</f>
        <v>2MNTS</v>
      </c>
      <c r="C16" s="17" t="s">
        <v>12</v>
      </c>
      <c r="D16" s="17" t="n">
        <f aca="false">'Master 1 Sciences du langage'!E53</f>
        <v>162</v>
      </c>
      <c r="E16" s="17" t="n">
        <f aca="false">'Master 1 Sciences du langage'!K53</f>
        <v>218.5</v>
      </c>
      <c r="F16" s="17"/>
      <c r="G16" s="18"/>
      <c r="H16" s="19"/>
    </row>
    <row r="17" s="20" customFormat="true" ht="24.75" hidden="false" customHeight="true" outlineLevel="0" collapsed="false">
      <c r="A17" s="27"/>
      <c r="B17" s="17" t="str">
        <f aca="false">'Master 2 Langues et langage'!A4</f>
        <v>3MNTS</v>
      </c>
      <c r="C17" s="17" t="s">
        <v>15</v>
      </c>
      <c r="D17" s="17" t="n">
        <f aca="false">'Master 2 Langues et langage'!E4</f>
        <v>108</v>
      </c>
      <c r="E17" s="17" t="n">
        <f aca="false">'Master 2 Langues et langage'!K4</f>
        <v>36</v>
      </c>
      <c r="F17" s="17" t="n">
        <f aca="false">SUM(E17:E18)</f>
        <v>36</v>
      </c>
      <c r="G17" s="18"/>
      <c r="H17" s="19"/>
    </row>
    <row r="18" s="20" customFormat="true" ht="24.75" hidden="false" customHeight="true" outlineLevel="0" collapsed="false">
      <c r="A18" s="27"/>
      <c r="B18" s="17" t="str">
        <f aca="false">'Master 2 Langues et langage'!A24</f>
        <v>4MNTS</v>
      </c>
      <c r="C18" s="17" t="s">
        <v>17</v>
      </c>
      <c r="D18" s="17" t="n">
        <f aca="false">'Master 2 Langues et langage'!E24</f>
        <v>0</v>
      </c>
      <c r="E18" s="17" t="n">
        <f aca="false">'Master 2 Langues et langage'!K24</f>
        <v>0</v>
      </c>
      <c r="F18" s="17"/>
      <c r="G18" s="18"/>
      <c r="H18" s="19"/>
    </row>
    <row r="19" s="20" customFormat="true" ht="24.75" hidden="false" customHeight="true" outlineLevel="0" collapsed="false">
      <c r="A19" s="27"/>
      <c r="B19" s="26" t="s">
        <v>8</v>
      </c>
      <c r="C19" s="26"/>
      <c r="D19" s="18" t="n">
        <f aca="false">SUM(D15:D18)</f>
        <v>456</v>
      </c>
      <c r="E19" s="18" t="n">
        <f aca="false">SUM(E15:E18)</f>
        <v>581.5</v>
      </c>
      <c r="H19" s="19"/>
    </row>
    <row r="20" s="20" customFormat="true" ht="15" hidden="false" customHeight="true" outlineLevel="0" collapsed="false">
      <c r="B20" s="19"/>
      <c r="C20" s="19"/>
      <c r="D20" s="19"/>
      <c r="E20" s="19"/>
      <c r="F20" s="19"/>
      <c r="G20" s="19"/>
      <c r="H20" s="19"/>
    </row>
    <row r="21" s="20" customFormat="true" ht="24.75" hidden="false" customHeight="true" outlineLevel="0" collapsed="false">
      <c r="A21" s="27" t="s">
        <v>21</v>
      </c>
      <c r="B21" s="17" t="str">
        <f aca="false">'Master 1 Sciences du langage'!A4</f>
        <v>1MNTS</v>
      </c>
      <c r="C21" s="17" t="s">
        <v>11</v>
      </c>
      <c r="D21" s="17" t="n">
        <f aca="false">'Master 1 Sciences du langage'!E4</f>
        <v>186</v>
      </c>
      <c r="E21" s="17" t="n">
        <v>0</v>
      </c>
      <c r="F21" s="17" t="n">
        <f aca="false">SUM(E21:E22)</f>
        <v>0</v>
      </c>
      <c r="G21" s="18" t="n">
        <f aca="false">SUM(F21:F24)</f>
        <v>0</v>
      </c>
      <c r="H21" s="19"/>
    </row>
    <row r="22" s="20" customFormat="true" ht="24.75" hidden="false" customHeight="true" outlineLevel="0" collapsed="false">
      <c r="A22" s="27"/>
      <c r="B22" s="17" t="str">
        <f aca="false">'Master 1 Sciences du langage'!A53</f>
        <v>2MNTS</v>
      </c>
      <c r="C22" s="17" t="s">
        <v>12</v>
      </c>
      <c r="D22" s="17" t="n">
        <f aca="false">'Master 1 Sciences du langage'!E53</f>
        <v>162</v>
      </c>
      <c r="E22" s="17" t="n">
        <v>0</v>
      </c>
      <c r="F22" s="17"/>
      <c r="G22" s="18"/>
      <c r="H22" s="19"/>
    </row>
    <row r="23" s="20" customFormat="true" ht="24.75" hidden="false" customHeight="true" outlineLevel="0" collapsed="false">
      <c r="A23" s="27"/>
      <c r="B23" s="17" t="str">
        <f aca="false">'Master 2 Plurilinguisme'!A4</f>
        <v>3MNBS</v>
      </c>
      <c r="C23" s="17" t="s">
        <v>15</v>
      </c>
      <c r="D23" s="17" t="n">
        <f aca="false">'Master 2 Plurilinguisme'!E4</f>
        <v>108</v>
      </c>
      <c r="E23" s="17" t="n">
        <f aca="false">'Master 2 Plurilinguisme'!K4</f>
        <v>0</v>
      </c>
      <c r="F23" s="17" t="n">
        <f aca="false">SUM(E23:E24)</f>
        <v>0</v>
      </c>
      <c r="G23" s="18"/>
      <c r="H23" s="19"/>
    </row>
    <row r="24" s="20" customFormat="true" ht="24.75" hidden="false" customHeight="true" outlineLevel="0" collapsed="false">
      <c r="A24" s="27"/>
      <c r="B24" s="17" t="str">
        <f aca="false">'Master 2 Plurilinguisme'!A19</f>
        <v>4MNBS</v>
      </c>
      <c r="C24" s="17" t="s">
        <v>17</v>
      </c>
      <c r="D24" s="17" t="n">
        <f aca="false">'Master 2 Plurilinguisme'!E19</f>
        <v>0</v>
      </c>
      <c r="E24" s="17" t="n">
        <f aca="false">'Master 2 Plurilinguisme'!K19</f>
        <v>0</v>
      </c>
      <c r="F24" s="17"/>
      <c r="G24" s="18"/>
      <c r="H24" s="19"/>
    </row>
    <row r="25" s="20" customFormat="true" ht="24.75" hidden="false" customHeight="true" outlineLevel="0" collapsed="false">
      <c r="A25" s="27"/>
      <c r="B25" s="26" t="s">
        <v>8</v>
      </c>
      <c r="C25" s="26"/>
      <c r="D25" s="18" t="n">
        <f aca="false">SUM(D21:D24)</f>
        <v>456</v>
      </c>
      <c r="E25" s="18" t="n">
        <f aca="false">SUM(E21:E24)</f>
        <v>0</v>
      </c>
      <c r="H25" s="19"/>
    </row>
    <row r="26" s="20" customFormat="true" ht="15" hidden="false" customHeight="true" outlineLevel="0" collapsed="false">
      <c r="B26" s="19"/>
      <c r="C26" s="19"/>
      <c r="D26" s="19"/>
      <c r="E26" s="19"/>
      <c r="F26" s="19"/>
      <c r="G26" s="19"/>
      <c r="H26" s="19"/>
    </row>
    <row r="27" s="20" customFormat="true" ht="24.75" hidden="false" customHeight="true" outlineLevel="0" collapsed="false">
      <c r="A27" s="27" t="s">
        <v>22</v>
      </c>
      <c r="B27" s="17" t="str">
        <f aca="false">'Master 1 Sciences du langage'!A4</f>
        <v>1MNTS</v>
      </c>
      <c r="C27" s="17" t="s">
        <v>11</v>
      </c>
      <c r="D27" s="17" t="n">
        <f aca="false">'Master 1 Sciences du langage'!E4</f>
        <v>186</v>
      </c>
      <c r="E27" s="17" t="n">
        <v>0</v>
      </c>
      <c r="F27" s="17" t="n">
        <f aca="false">SUM(E27:E28)</f>
        <v>0</v>
      </c>
      <c r="G27" s="18" t="n">
        <f aca="false">SUM(F27:F30)</f>
        <v>0</v>
      </c>
      <c r="H27" s="19"/>
    </row>
    <row r="28" s="20" customFormat="true" ht="24.75" hidden="false" customHeight="true" outlineLevel="0" collapsed="false">
      <c r="A28" s="27"/>
      <c r="B28" s="17" t="str">
        <f aca="false">'Master 1 Sciences du langage'!A53</f>
        <v>2MNTS</v>
      </c>
      <c r="C28" s="17" t="s">
        <v>12</v>
      </c>
      <c r="D28" s="17" t="n">
        <f aca="false">'Master 1 Sciences du langage'!E53</f>
        <v>162</v>
      </c>
      <c r="E28" s="17" t="n">
        <v>0</v>
      </c>
      <c r="F28" s="17"/>
      <c r="G28" s="18"/>
      <c r="H28" s="19"/>
    </row>
    <row r="29" s="20" customFormat="true" ht="24.75" hidden="false" customHeight="true" outlineLevel="0" collapsed="false">
      <c r="A29" s="27"/>
      <c r="B29" s="17" t="str">
        <f aca="false">'Master 2 Linguistique A.O'!A4</f>
        <v>3MNDS</v>
      </c>
      <c r="C29" s="17" t="s">
        <v>15</v>
      </c>
      <c r="D29" s="17" t="n">
        <f aca="false">'Master 2 Linguistique A.O'!E4</f>
        <v>108</v>
      </c>
      <c r="E29" s="17" t="n">
        <f aca="false">'Master 2 Linguistique A.O'!K4</f>
        <v>0</v>
      </c>
      <c r="F29" s="17" t="n">
        <f aca="false">SUM(E29:E30)</f>
        <v>0</v>
      </c>
      <c r="G29" s="18"/>
      <c r="H29" s="19"/>
    </row>
    <row r="30" s="20" customFormat="true" ht="24.75" hidden="false" customHeight="true" outlineLevel="0" collapsed="false">
      <c r="A30" s="27"/>
      <c r="B30" s="17" t="str">
        <f aca="false">'Master 2 Linguistique A.O'!A18</f>
        <v>4MNDS</v>
      </c>
      <c r="C30" s="17" t="s">
        <v>17</v>
      </c>
      <c r="D30" s="17" t="n">
        <f aca="false">'Master 2 Linguistique A.O'!E18</f>
        <v>0</v>
      </c>
      <c r="E30" s="17" t="n">
        <f aca="false">'Master 2 Linguistique A.O'!K18</f>
        <v>0</v>
      </c>
      <c r="F30" s="17"/>
      <c r="G30" s="18"/>
      <c r="H30" s="19"/>
    </row>
    <row r="31" s="20" customFormat="true" ht="24.75" hidden="false" customHeight="true" outlineLevel="0" collapsed="false">
      <c r="A31" s="27"/>
      <c r="B31" s="26" t="s">
        <v>8</v>
      </c>
      <c r="C31" s="26"/>
      <c r="D31" s="18" t="n">
        <f aca="false">SUM(D27:D30)</f>
        <v>456</v>
      </c>
      <c r="E31" s="18" t="n">
        <f aca="false">SUM(E27:E30)</f>
        <v>0</v>
      </c>
      <c r="H31" s="19"/>
    </row>
    <row r="32" s="20" customFormat="true" ht="15" hidden="false" customHeight="true" outlineLevel="0" collapsed="false">
      <c r="B32" s="19"/>
      <c r="C32" s="19"/>
      <c r="D32" s="19"/>
      <c r="E32" s="19"/>
      <c r="F32" s="19"/>
      <c r="G32" s="19"/>
      <c r="H32" s="19"/>
    </row>
    <row r="33" s="20" customFormat="true" ht="24.75" hidden="false" customHeight="true" outlineLevel="0" collapsed="false">
      <c r="A33" s="27" t="s">
        <v>23</v>
      </c>
      <c r="B33" s="17" t="str">
        <f aca="false">'M1 Plurilinguisme DD'!A4</f>
        <v>1MNKS</v>
      </c>
      <c r="C33" s="17" t="s">
        <v>11</v>
      </c>
      <c r="D33" s="17" t="n">
        <f aca="false">'M1 Plurilinguisme DD'!E4</f>
        <v>174</v>
      </c>
      <c r="E33" s="17" t="n">
        <f aca="false">'M1 Plurilinguisme DD'!K4</f>
        <v>0</v>
      </c>
      <c r="F33" s="17" t="n">
        <f aca="false">SUM(E33:E34)</f>
        <v>0</v>
      </c>
      <c r="G33" s="18" t="n">
        <f aca="false">SUM(F33:F36)</f>
        <v>0</v>
      </c>
      <c r="H33" s="19"/>
    </row>
    <row r="34" s="20" customFormat="true" ht="24.75" hidden="false" customHeight="true" outlineLevel="0" collapsed="false">
      <c r="A34" s="27"/>
      <c r="B34" s="17" t="str">
        <f aca="false">'M1 Plurilinguisme DD'!A46</f>
        <v>2MNKS</v>
      </c>
      <c r="C34" s="17" t="s">
        <v>12</v>
      </c>
      <c r="D34" s="17" t="n">
        <f aca="false">'M1 Plurilinguisme DD'!E46</f>
        <v>156</v>
      </c>
      <c r="E34" s="17" t="n">
        <f aca="false">'M1 Plurilinguisme DD'!K46</f>
        <v>0</v>
      </c>
      <c r="F34" s="17"/>
      <c r="G34" s="18"/>
      <c r="H34" s="19"/>
    </row>
    <row r="35" s="20" customFormat="true" ht="24.75" hidden="false" customHeight="true" outlineLevel="0" collapsed="false">
      <c r="A35" s="27"/>
      <c r="B35" s="17" t="str">
        <f aca="false">'M2 Plurilinguisme DD'!A4</f>
        <v>3MNKS</v>
      </c>
      <c r="C35" s="17" t="s">
        <v>15</v>
      </c>
      <c r="D35" s="17" t="n">
        <f aca="false">'M2 Plurilinguisme DD'!E4</f>
        <v>0</v>
      </c>
      <c r="E35" s="17" t="n">
        <f aca="false">'M2 Plurilinguisme DD'!K4</f>
        <v>0</v>
      </c>
      <c r="F35" s="17" t="n">
        <f aca="false">SUM(E35:E36)</f>
        <v>0</v>
      </c>
      <c r="G35" s="18"/>
      <c r="H35" s="19"/>
    </row>
    <row r="36" s="20" customFormat="true" ht="24.75" hidden="false" customHeight="true" outlineLevel="0" collapsed="false">
      <c r="A36" s="27"/>
      <c r="B36" s="17" t="str">
        <f aca="false">'M2 Plurilinguisme DD'!A11</f>
        <v>4MNKS</v>
      </c>
      <c r="C36" s="17" t="s">
        <v>17</v>
      </c>
      <c r="D36" s="17" t="n">
        <f aca="false">'M2 Plurilinguisme DD'!E11</f>
        <v>0</v>
      </c>
      <c r="E36" s="17" t="n">
        <f aca="false">'M2 Plurilinguisme DD'!K11</f>
        <v>0</v>
      </c>
      <c r="F36" s="17"/>
      <c r="G36" s="18"/>
      <c r="H36" s="19"/>
    </row>
    <row r="37" s="20" customFormat="true" ht="24.75" hidden="false" customHeight="true" outlineLevel="0" collapsed="false">
      <c r="A37" s="27"/>
      <c r="B37" s="26" t="s">
        <v>8</v>
      </c>
      <c r="C37" s="26"/>
      <c r="D37" s="18" t="n">
        <f aca="false">SUM(D33:D36)</f>
        <v>330</v>
      </c>
      <c r="E37" s="18" t="n">
        <f aca="false">SUM(E33:E36)</f>
        <v>0</v>
      </c>
      <c r="H37" s="19"/>
    </row>
    <row r="38" s="20" customFormat="true" ht="15" hidden="false" customHeight="true" outlineLevel="0" collapsed="false">
      <c r="B38" s="19"/>
      <c r="C38" s="19"/>
    </row>
    <row r="39" s="20" customFormat="true" ht="24.75" hidden="false" customHeight="true" outlineLevel="0" collapsed="false">
      <c r="A39" s="27" t="s">
        <v>24</v>
      </c>
      <c r="B39" s="17" t="str">
        <f aca="false">'Master 1 DiFLES ingénieries de '!A4</f>
        <v>1MNNS</v>
      </c>
      <c r="C39" s="17" t="s">
        <v>11</v>
      </c>
      <c r="D39" s="17" t="n">
        <f aca="false">'Master 1 DiFLES ingénieries de '!E4</f>
        <v>222</v>
      </c>
      <c r="E39" s="17" t="n">
        <f aca="false">'Master 1 DiFLES ingénieries de '!K4</f>
        <v>156</v>
      </c>
      <c r="F39" s="17" t="n">
        <f aca="false">SUM(E39:E40)</f>
        <v>410</v>
      </c>
      <c r="G39" s="18" t="n">
        <f aca="false">SUM(F39:F42)</f>
        <v>704</v>
      </c>
      <c r="H39" s="19"/>
    </row>
    <row r="40" s="20" customFormat="true" ht="24.75" hidden="false" customHeight="true" outlineLevel="0" collapsed="false">
      <c r="A40" s="27"/>
      <c r="B40" s="17" t="str">
        <f aca="false">'Master 1 DiFLES ingénieries de '!A53</f>
        <v>2MNNS</v>
      </c>
      <c r="C40" s="17" t="s">
        <v>12</v>
      </c>
      <c r="D40" s="17" t="n">
        <f aca="false">'Master 1 DiFLES ingénieries de '!E53</f>
        <v>176</v>
      </c>
      <c r="E40" s="17" t="n">
        <f aca="false">'Master 1 DiFLES ingénieries de '!K53</f>
        <v>254</v>
      </c>
      <c r="F40" s="17"/>
      <c r="G40" s="18"/>
      <c r="H40" s="19"/>
    </row>
    <row r="41" s="20" customFormat="true" ht="24.75" hidden="false" customHeight="true" outlineLevel="0" collapsed="false">
      <c r="A41" s="27"/>
      <c r="B41" s="17" t="str">
        <f aca="false">'Master 2 DiFLES ingénieries de '!A4</f>
        <v>3MNNS</v>
      </c>
      <c r="C41" s="17" t="s">
        <v>15</v>
      </c>
      <c r="D41" s="17" t="n">
        <f aca="false">'Master 2 DiFLES ingénieries de '!E4</f>
        <v>214</v>
      </c>
      <c r="E41" s="17" t="n">
        <f aca="false">'Master 2 DiFLES ingénieries de '!K4</f>
        <v>286</v>
      </c>
      <c r="F41" s="17" t="n">
        <f aca="false">SUM(E41:E42)</f>
        <v>294</v>
      </c>
      <c r="G41" s="18"/>
      <c r="H41" s="19"/>
    </row>
    <row r="42" s="20" customFormat="true" ht="24.75" hidden="false" customHeight="true" outlineLevel="0" collapsed="false">
      <c r="A42" s="27"/>
      <c r="B42" s="17" t="str">
        <f aca="false">'Master 2 DiFLES ingénieries de '!A43</f>
        <v>4MNNS</v>
      </c>
      <c r="C42" s="17" t="s">
        <v>17</v>
      </c>
      <c r="D42" s="17" t="n">
        <f aca="false">'Master 2 DiFLES ingénieries de '!E43</f>
        <v>8</v>
      </c>
      <c r="E42" s="17" t="n">
        <f aca="false">'Master 2 DiFLES ingénieries de '!K43</f>
        <v>8</v>
      </c>
      <c r="F42" s="17"/>
      <c r="G42" s="18"/>
      <c r="H42" s="19"/>
    </row>
    <row r="43" s="20" customFormat="true" ht="24.75" hidden="false" customHeight="true" outlineLevel="0" collapsed="false">
      <c r="A43" s="27"/>
      <c r="B43" s="26" t="s">
        <v>8</v>
      </c>
      <c r="C43" s="26"/>
      <c r="D43" s="18" t="n">
        <f aca="false">SUM(D39:D42)</f>
        <v>620</v>
      </c>
      <c r="E43" s="18" t="n">
        <f aca="false">SUM(E39:E42)</f>
        <v>704</v>
      </c>
      <c r="H43" s="19"/>
    </row>
    <row r="44" customFormat="false" ht="15" hidden="false" customHeight="true" outlineLevel="0" collapsed="false"/>
    <row r="45" s="32" customFormat="true" ht="36.75" hidden="false" customHeight="true" outlineLevel="0" collapsed="false">
      <c r="A45" s="28" t="s">
        <v>25</v>
      </c>
      <c r="B45" s="29" t="s">
        <v>26</v>
      </c>
      <c r="C45" s="17" t="s">
        <v>27</v>
      </c>
      <c r="D45" s="17" t="n">
        <f aca="false">'DU EDILE'!$E$4</f>
        <v>105</v>
      </c>
      <c r="E45" s="30" t="n">
        <f aca="false">'DU EDILE'!$K$4</f>
        <v>165</v>
      </c>
      <c r="F45" s="31" t="n">
        <f aca="false">SUM(E45)</f>
        <v>165</v>
      </c>
      <c r="G45" s="31"/>
      <c r="I45" s="33"/>
    </row>
    <row r="46" customFormat="false" ht="15" hidden="false" customHeight="true" outlineLevel="0" collapsed="false"/>
    <row r="47" s="32" customFormat="true" ht="36.75" hidden="false" customHeight="true" outlineLevel="0" collapsed="false">
      <c r="A47" s="28" t="s">
        <v>28</v>
      </c>
      <c r="B47" s="29" t="s">
        <v>29</v>
      </c>
      <c r="C47" s="17" t="s">
        <v>27</v>
      </c>
      <c r="D47" s="17" t="n">
        <f aca="false">'DU FLES'!$E$12</f>
        <v>132</v>
      </c>
      <c r="E47" s="30" t="n">
        <f aca="false">'DU FLES'!$K$12</f>
        <v>36</v>
      </c>
      <c r="F47" s="31" t="n">
        <f aca="false">SUM(E47)</f>
        <v>36</v>
      </c>
      <c r="G47" s="31"/>
    </row>
    <row r="48" customFormat="false" ht="15" hidden="false" customHeight="true" outlineLevel="0" collapsed="false"/>
    <row r="49" s="32" customFormat="true" ht="36.75" hidden="false" customHeight="true" outlineLevel="0" collapsed="false">
      <c r="A49" s="28" t="s">
        <v>30</v>
      </c>
      <c r="B49" s="29" t="s">
        <v>31</v>
      </c>
      <c r="C49" s="17" t="s">
        <v>27</v>
      </c>
      <c r="D49" s="17" t="n">
        <f aca="false">'DU FLES (FAD)'!$E$12</f>
        <v>132</v>
      </c>
      <c r="E49" s="30" t="n">
        <f aca="false">'DU FLES (FAD)'!$K$12</f>
        <v>144</v>
      </c>
      <c r="F49" s="31" t="n">
        <f aca="false">SUM(E49)</f>
        <v>144</v>
      </c>
      <c r="G49" s="31"/>
    </row>
    <row r="50" customFormat="false" ht="15" hidden="false" customHeight="true" outlineLevel="0" collapsed="false"/>
    <row r="51" s="32" customFormat="true" ht="36.75" hidden="false" customHeight="true" outlineLevel="0" collapsed="false">
      <c r="A51" s="28" t="s">
        <v>32</v>
      </c>
      <c r="B51" s="29" t="s">
        <v>33</v>
      </c>
      <c r="C51" s="17" t="s">
        <v>27</v>
      </c>
      <c r="D51" s="17" t="n">
        <f aca="false">'DU LSF'!$E$12</f>
        <v>200</v>
      </c>
      <c r="E51" s="30" t="n">
        <f aca="false">'DU LSF'!$K$12</f>
        <v>200</v>
      </c>
      <c r="F51" s="31" t="n">
        <f aca="false">SUM(E51)</f>
        <v>200</v>
      </c>
      <c r="G51" s="31"/>
    </row>
  </sheetData>
  <mergeCells count="42">
    <mergeCell ref="A2:O2"/>
    <mergeCell ref="B4:C4"/>
    <mergeCell ref="K4:L4"/>
    <mergeCell ref="A7:A13"/>
    <mergeCell ref="F7:F8"/>
    <mergeCell ref="G7:G12"/>
    <mergeCell ref="I8:I10"/>
    <mergeCell ref="N8:N9"/>
    <mergeCell ref="O8:O9"/>
    <mergeCell ref="F9:F10"/>
    <mergeCell ref="J10:K10"/>
    <mergeCell ref="F11:F12"/>
    <mergeCell ref="B13:C13"/>
    <mergeCell ref="A15:A19"/>
    <mergeCell ref="F15:F16"/>
    <mergeCell ref="G15:G18"/>
    <mergeCell ref="F17:F18"/>
    <mergeCell ref="B19:C19"/>
    <mergeCell ref="A21:A25"/>
    <mergeCell ref="F21:F22"/>
    <mergeCell ref="G21:G24"/>
    <mergeCell ref="F23:F24"/>
    <mergeCell ref="B25:C25"/>
    <mergeCell ref="A27:A31"/>
    <mergeCell ref="F27:F28"/>
    <mergeCell ref="G27:G30"/>
    <mergeCell ref="F29:F30"/>
    <mergeCell ref="B31:C31"/>
    <mergeCell ref="A33:A37"/>
    <mergeCell ref="F33:F34"/>
    <mergeCell ref="G33:G36"/>
    <mergeCell ref="F35:F36"/>
    <mergeCell ref="B37:C37"/>
    <mergeCell ref="A39:A43"/>
    <mergeCell ref="F39:F40"/>
    <mergeCell ref="G39:G42"/>
    <mergeCell ref="F41:F42"/>
    <mergeCell ref="B43:C43"/>
    <mergeCell ref="F45:G45"/>
    <mergeCell ref="F47:G47"/>
    <mergeCell ref="F49:G49"/>
    <mergeCell ref="F51:G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ECFF"/>
    <pageSetUpPr fitToPage="false"/>
  </sheetPr>
  <dimension ref="A1:W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A4" activePane="bottomLeft" state="frozen"/>
      <selection pane="topLeft" activeCell="A1" activeCellId="0" sqref="A1"/>
      <selection pane="bottomLeft" activeCell="AC12" activeCellId="1" sqref="P21:U23 AC12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2.43"/>
    <col collapsed="false" customWidth="true" hidden="false" outlineLevel="0" max="2" min="2" style="1" width="61.86"/>
    <col collapsed="false" customWidth="true" hidden="false" outlineLevel="0" max="3" min="3" style="1" width="9.86"/>
    <col collapsed="false" customWidth="true" hidden="false" outlineLevel="0" max="4" min="4" style="1" width="4.86"/>
    <col collapsed="false" customWidth="true" hidden="false" outlineLevel="0" max="5" min="5" style="1" width="9.86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5" min="24" style="1" width="12.86"/>
    <col collapsed="false" customWidth="true" hidden="false" outlineLevel="0" max="31" min="26" style="1" width="5"/>
    <col collapsed="false" customWidth="true" hidden="false" outlineLevel="0" max="32" min="32" style="1" width="10"/>
    <col collapsed="false" customWidth="false" hidden="false" outlineLevel="0" max="16384" min="33" style="1" width="11.42"/>
  </cols>
  <sheetData>
    <row r="1" s="316" customFormat="true" ht="21" hidden="false" customHeight="true" outlineLevel="0" collapsed="false">
      <c r="A1" s="228" t="s">
        <v>1121</v>
      </c>
      <c r="B1" s="315"/>
      <c r="C1" s="315"/>
      <c r="F1" s="317"/>
      <c r="G1" s="317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="32" customFormat="true" ht="23.25" hidden="false" customHeight="true" outlineLevel="0" collapsed="false">
      <c r="A2" s="318"/>
      <c r="B2" s="318"/>
      <c r="C2" s="318"/>
      <c r="D2" s="318"/>
      <c r="E2" s="318"/>
      <c r="F2" s="318"/>
      <c r="G2" s="318"/>
      <c r="H2" s="318"/>
      <c r="I2" s="319"/>
    </row>
    <row r="3" s="232" customFormat="true" ht="19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</row>
    <row r="4" s="232" customFormat="true" ht="19.5" hidden="false" customHeight="true" outlineLevel="1" collapsed="false">
      <c r="A4" s="332" t="s">
        <v>1122</v>
      </c>
      <c r="B4" s="333" t="s">
        <v>1123</v>
      </c>
      <c r="C4" s="332"/>
      <c r="D4" s="332" t="s">
        <v>56</v>
      </c>
      <c r="E4" s="50" t="n">
        <f aca="false">SUM(E5:E10)</f>
        <v>0</v>
      </c>
      <c r="F4" s="335" t="s">
        <v>57</v>
      </c>
      <c r="G4" s="336" t="s">
        <v>58</v>
      </c>
      <c r="H4" s="335" t="s">
        <v>4</v>
      </c>
      <c r="I4" s="336" t="s">
        <v>58</v>
      </c>
      <c r="J4" s="337"/>
      <c r="K4" s="54" t="n">
        <f aca="false">SUM(K5:K10)</f>
        <v>0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</row>
    <row r="5" s="232" customFormat="true" ht="25.5" hidden="false" customHeight="true" outlineLevel="2" collapsed="false">
      <c r="A5" s="251" t="s">
        <v>1124</v>
      </c>
      <c r="B5" s="251"/>
      <c r="C5" s="349"/>
      <c r="D5" s="339"/>
      <c r="E5" s="350"/>
      <c r="F5" s="351"/>
      <c r="G5" s="352"/>
      <c r="H5" s="351"/>
      <c r="I5" s="352"/>
      <c r="J5" s="88" t="s">
        <v>132</v>
      </c>
      <c r="K5" s="89" t="s">
        <v>133</v>
      </c>
      <c r="L5" s="66"/>
      <c r="M5" s="66"/>
      <c r="N5" s="66"/>
      <c r="O5" s="66"/>
      <c r="P5" s="66"/>
      <c r="Q5" s="66"/>
      <c r="R5" s="66"/>
      <c r="S5" s="66"/>
      <c r="T5" s="66"/>
      <c r="U5" s="66" t="s">
        <v>1125</v>
      </c>
      <c r="V5" s="66"/>
      <c r="W5" s="79"/>
    </row>
    <row r="6" s="232" customFormat="true" ht="19.5" hidden="false" customHeight="true" outlineLevel="3" collapsed="false">
      <c r="A6" s="243" t="s">
        <v>1126</v>
      </c>
      <c r="B6" s="353" t="s">
        <v>1127</v>
      </c>
      <c r="C6" s="353"/>
      <c r="D6" s="243" t="n">
        <v>12</v>
      </c>
      <c r="E6" s="126"/>
      <c r="F6" s="351"/>
      <c r="G6" s="352"/>
      <c r="H6" s="351"/>
      <c r="I6" s="352"/>
      <c r="J6" s="88" t="s">
        <v>132</v>
      </c>
      <c r="K6" s="89" t="s">
        <v>133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1125</v>
      </c>
      <c r="V6" s="66"/>
      <c r="W6" s="79"/>
    </row>
    <row r="7" s="232" customFormat="true" ht="19.5" hidden="false" customHeight="true" outlineLevel="3" collapsed="false">
      <c r="A7" s="243" t="s">
        <v>1128</v>
      </c>
      <c r="B7" s="353" t="s">
        <v>1129</v>
      </c>
      <c r="C7" s="353"/>
      <c r="D7" s="243" t="n">
        <v>9</v>
      </c>
      <c r="E7" s="126"/>
      <c r="F7" s="351"/>
      <c r="G7" s="352"/>
      <c r="H7" s="351"/>
      <c r="I7" s="352"/>
      <c r="J7" s="88" t="s">
        <v>132</v>
      </c>
      <c r="K7" s="89" t="s">
        <v>133</v>
      </c>
      <c r="L7" s="66"/>
      <c r="M7" s="66"/>
      <c r="N7" s="66"/>
      <c r="O7" s="66"/>
      <c r="P7" s="66"/>
      <c r="Q7" s="66"/>
      <c r="R7" s="66"/>
      <c r="S7" s="66"/>
      <c r="T7" s="66"/>
      <c r="U7" s="66" t="s">
        <v>1125</v>
      </c>
      <c r="V7" s="66"/>
      <c r="W7" s="79"/>
    </row>
    <row r="8" s="232" customFormat="true" ht="19.5" hidden="false" customHeight="true" outlineLevel="3" collapsed="false">
      <c r="A8" s="243" t="s">
        <v>1130</v>
      </c>
      <c r="B8" s="353" t="s">
        <v>1131</v>
      </c>
      <c r="C8" s="353"/>
      <c r="D8" s="243" t="n">
        <v>3</v>
      </c>
      <c r="E8" s="126"/>
      <c r="F8" s="351"/>
      <c r="G8" s="352"/>
      <c r="H8" s="351"/>
      <c r="I8" s="352"/>
      <c r="J8" s="88" t="s">
        <v>132</v>
      </c>
      <c r="K8" s="89" t="s">
        <v>133</v>
      </c>
      <c r="L8" s="66"/>
      <c r="M8" s="66"/>
      <c r="N8" s="66"/>
      <c r="O8" s="66"/>
      <c r="P8" s="66"/>
      <c r="Q8" s="66"/>
      <c r="R8" s="66"/>
      <c r="S8" s="66"/>
      <c r="T8" s="66"/>
      <c r="U8" s="66" t="s">
        <v>1125</v>
      </c>
      <c r="V8" s="66"/>
      <c r="W8" s="79"/>
    </row>
    <row r="9" s="232" customFormat="true" ht="19.5" hidden="false" customHeight="true" outlineLevel="3" collapsed="false">
      <c r="A9" s="243" t="s">
        <v>1132</v>
      </c>
      <c r="B9" s="353" t="s">
        <v>1133</v>
      </c>
      <c r="C9" s="353"/>
      <c r="D9" s="243" t="n">
        <v>3</v>
      </c>
      <c r="E9" s="126"/>
      <c r="F9" s="351"/>
      <c r="G9" s="352"/>
      <c r="H9" s="351"/>
      <c r="I9" s="352"/>
      <c r="J9" s="88" t="s">
        <v>132</v>
      </c>
      <c r="K9" s="89" t="s">
        <v>133</v>
      </c>
      <c r="L9" s="66"/>
      <c r="M9" s="66"/>
      <c r="N9" s="66"/>
      <c r="O9" s="66"/>
      <c r="P9" s="66"/>
      <c r="Q9" s="66"/>
      <c r="R9" s="66"/>
      <c r="S9" s="66"/>
      <c r="T9" s="66"/>
      <c r="U9" s="66" t="s">
        <v>1125</v>
      </c>
      <c r="V9" s="66"/>
      <c r="W9" s="79"/>
    </row>
    <row r="10" s="232" customFormat="true" ht="19.5" hidden="false" customHeight="true" outlineLevel="3" collapsed="false">
      <c r="A10" s="243" t="s">
        <v>1134</v>
      </c>
      <c r="B10" s="353" t="s">
        <v>1135</v>
      </c>
      <c r="C10" s="353"/>
      <c r="D10" s="243" t="n">
        <v>3</v>
      </c>
      <c r="E10" s="126"/>
      <c r="F10" s="351"/>
      <c r="G10" s="352"/>
      <c r="H10" s="351"/>
      <c r="I10" s="352"/>
      <c r="J10" s="88" t="s">
        <v>132</v>
      </c>
      <c r="K10" s="89" t="s">
        <v>133</v>
      </c>
      <c r="L10" s="66"/>
      <c r="M10" s="66"/>
      <c r="N10" s="66"/>
      <c r="O10" s="66"/>
      <c r="P10" s="66"/>
      <c r="Q10" s="66"/>
      <c r="R10" s="66"/>
      <c r="S10" s="66"/>
      <c r="T10" s="66"/>
      <c r="U10" s="66" t="s">
        <v>1125</v>
      </c>
      <c r="V10" s="66"/>
      <c r="W10" s="79"/>
    </row>
    <row r="11" s="232" customFormat="true" ht="19.5" hidden="false" customHeight="true" outlineLevel="1" collapsed="false">
      <c r="A11" s="332" t="s">
        <v>1136</v>
      </c>
      <c r="B11" s="333" t="s">
        <v>1137</v>
      </c>
      <c r="C11" s="332"/>
      <c r="D11" s="332" t="s">
        <v>56</v>
      </c>
      <c r="E11" s="50" t="n">
        <f aca="false">SUM(E12:E16)</f>
        <v>0</v>
      </c>
      <c r="F11" s="335" t="s">
        <v>57</v>
      </c>
      <c r="G11" s="336" t="s">
        <v>58</v>
      </c>
      <c r="H11" s="335" t="s">
        <v>4</v>
      </c>
      <c r="I11" s="336" t="s">
        <v>58</v>
      </c>
      <c r="J11" s="354" t="s">
        <v>62</v>
      </c>
      <c r="K11" s="100" t="n">
        <f aca="false">SUM(K12:K16)</f>
        <v>0</v>
      </c>
      <c r="L11" s="66"/>
      <c r="M11" s="66"/>
      <c r="N11" s="66"/>
      <c r="O11" s="66"/>
      <c r="P11" s="66"/>
      <c r="Q11" s="66"/>
      <c r="R11" s="66"/>
      <c r="S11" s="66"/>
      <c r="T11" s="66"/>
      <c r="U11" s="66" t="s">
        <v>1125</v>
      </c>
      <c r="V11" s="66"/>
      <c r="W11" s="79"/>
    </row>
    <row r="12" s="232" customFormat="true" ht="19.5" hidden="false" customHeight="true" outlineLevel="2" collapsed="false">
      <c r="A12" s="251" t="s">
        <v>1124</v>
      </c>
      <c r="B12" s="251"/>
      <c r="C12" s="349"/>
      <c r="D12" s="239" t="s">
        <v>56</v>
      </c>
      <c r="E12" s="241"/>
      <c r="F12" s="127"/>
      <c r="G12" s="128"/>
      <c r="H12" s="127"/>
      <c r="I12" s="128"/>
      <c r="J12" s="88" t="s">
        <v>132</v>
      </c>
      <c r="K12" s="89" t="s">
        <v>133</v>
      </c>
      <c r="L12" s="66"/>
      <c r="M12" s="66"/>
      <c r="N12" s="66"/>
      <c r="O12" s="66"/>
      <c r="P12" s="66"/>
      <c r="Q12" s="66"/>
      <c r="R12" s="66"/>
      <c r="S12" s="66"/>
      <c r="T12" s="66"/>
      <c r="U12" s="66" t="s">
        <v>1125</v>
      </c>
      <c r="V12" s="66"/>
      <c r="W12" s="79"/>
    </row>
    <row r="13" s="232" customFormat="true" ht="19.5" hidden="false" customHeight="true" outlineLevel="3" collapsed="false">
      <c r="A13" s="243" t="s">
        <v>1138</v>
      </c>
      <c r="B13" s="353" t="s">
        <v>1139</v>
      </c>
      <c r="C13" s="353"/>
      <c r="D13" s="243" t="n">
        <v>3</v>
      </c>
      <c r="E13" s="126"/>
      <c r="F13" s="351"/>
      <c r="G13" s="352"/>
      <c r="H13" s="351"/>
      <c r="I13" s="352"/>
      <c r="J13" s="88" t="s">
        <v>132</v>
      </c>
      <c r="K13" s="89" t="s">
        <v>133</v>
      </c>
      <c r="L13" s="66"/>
      <c r="M13" s="66"/>
      <c r="N13" s="66"/>
      <c r="O13" s="66"/>
      <c r="P13" s="66"/>
      <c r="Q13" s="66"/>
      <c r="R13" s="66"/>
      <c r="S13" s="66"/>
      <c r="T13" s="66"/>
      <c r="U13" s="66" t="s">
        <v>1125</v>
      </c>
      <c r="V13" s="66"/>
      <c r="W13" s="79"/>
    </row>
    <row r="14" s="232" customFormat="true" ht="19.5" hidden="false" customHeight="true" outlineLevel="3" collapsed="false">
      <c r="A14" s="243" t="s">
        <v>1140</v>
      </c>
      <c r="B14" s="353" t="s">
        <v>1141</v>
      </c>
      <c r="C14" s="353"/>
      <c r="D14" s="243" t="n">
        <v>6</v>
      </c>
      <c r="E14" s="126"/>
      <c r="F14" s="351"/>
      <c r="G14" s="352"/>
      <c r="H14" s="351"/>
      <c r="I14" s="352"/>
      <c r="J14" s="88" t="s">
        <v>132</v>
      </c>
      <c r="K14" s="89" t="s">
        <v>133</v>
      </c>
      <c r="L14" s="66"/>
      <c r="M14" s="66"/>
      <c r="N14" s="66"/>
      <c r="O14" s="66"/>
      <c r="P14" s="66"/>
      <c r="Q14" s="66"/>
      <c r="R14" s="66"/>
      <c r="S14" s="66"/>
      <c r="T14" s="66"/>
      <c r="U14" s="66" t="s">
        <v>1125</v>
      </c>
      <c r="V14" s="66"/>
      <c r="W14" s="79"/>
    </row>
    <row r="15" s="232" customFormat="true" ht="19.5" hidden="false" customHeight="true" outlineLevel="3" collapsed="false">
      <c r="A15" s="243" t="s">
        <v>1142</v>
      </c>
      <c r="B15" s="353" t="s">
        <v>1143</v>
      </c>
      <c r="C15" s="353"/>
      <c r="D15" s="243" t="n">
        <v>18</v>
      </c>
      <c r="E15" s="126"/>
      <c r="F15" s="351"/>
      <c r="G15" s="352"/>
      <c r="H15" s="351"/>
      <c r="I15" s="352"/>
      <c r="J15" s="88" t="s">
        <v>132</v>
      </c>
      <c r="K15" s="89" t="s">
        <v>133</v>
      </c>
      <c r="L15" s="66"/>
      <c r="M15" s="66"/>
      <c r="N15" s="66"/>
      <c r="O15" s="66"/>
      <c r="P15" s="66"/>
      <c r="Q15" s="66"/>
      <c r="R15" s="66"/>
      <c r="S15" s="66"/>
      <c r="T15" s="66"/>
      <c r="U15" s="66" t="s">
        <v>1125</v>
      </c>
      <c r="V15" s="66"/>
      <c r="W15" s="79"/>
    </row>
    <row r="16" s="232" customFormat="true" ht="19.5" hidden="false" customHeight="true" outlineLevel="3" collapsed="false">
      <c r="A16" s="243" t="s">
        <v>1144</v>
      </c>
      <c r="B16" s="353" t="s">
        <v>1145</v>
      </c>
      <c r="C16" s="353"/>
      <c r="D16" s="243" t="n">
        <v>3</v>
      </c>
      <c r="E16" s="126"/>
      <c r="F16" s="351"/>
      <c r="G16" s="352"/>
      <c r="H16" s="351"/>
      <c r="I16" s="352"/>
      <c r="J16" s="88" t="s">
        <v>132</v>
      </c>
      <c r="K16" s="89" t="s">
        <v>133</v>
      </c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1125</v>
      </c>
      <c r="V16" s="66"/>
      <c r="W16" s="79"/>
    </row>
    <row r="17" customFormat="false" ht="15" hidden="false" customHeight="true" outlineLevel="0" collapsed="false">
      <c r="A17" s="1" t="s">
        <v>368</v>
      </c>
      <c r="B17" s="230"/>
      <c r="C17" s="230"/>
      <c r="D17" s="230"/>
      <c r="E17" s="230"/>
      <c r="F17" s="231"/>
      <c r="G17" s="231"/>
      <c r="H17" s="231"/>
      <c r="I17" s="231"/>
      <c r="J17" s="230"/>
      <c r="K17" s="330" t="n">
        <f aca="false">SUM(K4,K11)</f>
        <v>0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9"/>
    </row>
    <row r="18" customFormat="false" ht="12.75" hidden="false" customHeight="true" outlineLevel="0" collapsed="false">
      <c r="H18" s="227"/>
      <c r="I18" s="227"/>
      <c r="J18" s="313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9"/>
    </row>
    <row r="19" customFormat="false" ht="12.75" hidden="false" customHeight="false" outlineLevel="0" collapsed="false"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9"/>
    </row>
    <row r="20" customFormat="false" ht="12.75" hidden="false" customHeight="false" outlineLevel="0" collapsed="false"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9"/>
    </row>
    <row r="21" customFormat="false" ht="12.75" hidden="false" customHeight="false" outlineLevel="0" collapsed="false"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9"/>
    </row>
    <row r="22" customFormat="false" ht="12.75" hidden="false" customHeight="false" outlineLevel="0" collapsed="false"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9"/>
    </row>
    <row r="23" customFormat="false" ht="12.75" hidden="false" customHeight="false" outlineLevel="0" collapsed="false"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9"/>
    </row>
    <row r="24" customFormat="false" ht="12.75" hidden="false" customHeight="false" outlineLevel="0" collapsed="false"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9"/>
    </row>
    <row r="25" customFormat="false" ht="12.75" hidden="false" customHeight="false" outlineLevel="0" collapsed="false"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79"/>
    </row>
    <row r="26" customFormat="false" ht="12.75" hidden="false" customHeight="false" outlineLevel="0" collapsed="false"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9"/>
    </row>
    <row r="27" customFormat="false" ht="12.75" hidden="false" customHeight="false" outlineLevel="0" collapsed="false"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</row>
    <row r="28" customFormat="false" ht="12.75" hidden="false" customHeight="false" outlineLevel="0" collapsed="false"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79"/>
    </row>
    <row r="29" customFormat="false" ht="12.75" hidden="false" customHeight="false" outlineLevel="0" collapsed="false"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79"/>
    </row>
    <row r="30" customFormat="false" ht="12.75" hidden="false" customHeight="false" outlineLevel="0" collapsed="false"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79"/>
    </row>
    <row r="31" customFormat="false" ht="12.75" hidden="false" customHeight="false" outlineLevel="0" collapsed="false"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79"/>
    </row>
    <row r="32" customFormat="false" ht="12.75" hidden="false" customHeight="false" outlineLevel="0" collapsed="false"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9"/>
    </row>
    <row r="33" customFormat="false" ht="12.75" hidden="false" customHeight="false" outlineLevel="0" collapsed="false"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9"/>
    </row>
    <row r="34" customFormat="false" ht="12.75" hidden="false" customHeight="false" outlineLevel="0" collapsed="false"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79"/>
    </row>
    <row r="35" customFormat="false" ht="12.75" hidden="false" customHeight="false" outlineLevel="0" collapsed="false"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79"/>
    </row>
    <row r="36" customFormat="false" ht="12.75" hidden="false" customHeight="false" outlineLevel="0" collapsed="false"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79"/>
    </row>
    <row r="37" customFormat="false" ht="12.75" hidden="false" customHeight="false" outlineLevel="0" collapsed="false"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209"/>
    </row>
    <row r="38" customFormat="false" ht="12.75" hidden="false" customHeight="false" outlineLevel="0" collapsed="false"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9"/>
    </row>
    <row r="39" customFormat="false" ht="12.75" hidden="false" customHeight="false" outlineLevel="0" collapsed="false"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9"/>
    </row>
    <row r="40" customFormat="false" ht="12.75" hidden="false" customHeight="false" outlineLevel="0" collapsed="false"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9"/>
    </row>
    <row r="41" customFormat="false" ht="12.75" hidden="false" customHeight="false" outlineLevel="0" collapsed="false"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9"/>
    </row>
    <row r="42" customFormat="false" ht="12.75" hidden="false" customHeight="false" outlineLevel="0" collapsed="false"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9"/>
    </row>
    <row r="43" customFormat="false" ht="12.75" hidden="false" customHeight="false" outlineLevel="0" collapsed="false"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9"/>
    </row>
    <row r="44" customFormat="false" ht="12.75" hidden="false" customHeight="false" outlineLevel="0" collapsed="false"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9"/>
    </row>
    <row r="45" customFormat="false" ht="12.75" hidden="false" customHeight="false" outlineLevel="0" collapsed="false"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9"/>
    </row>
    <row r="46" customFormat="false" ht="12.75" hidden="false" customHeight="false" outlineLevel="0" collapsed="false"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9"/>
    </row>
    <row r="47" customFormat="false" ht="12.75" hidden="false" customHeight="false" outlineLevel="0" collapsed="false"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9"/>
    </row>
    <row r="48" customFormat="false" ht="12.75" hidden="false" customHeight="false" outlineLevel="0" collapsed="false"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9"/>
    </row>
    <row r="49" customFormat="false" ht="12.75" hidden="false" customHeight="false" outlineLevel="0" collapsed="false"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9"/>
    </row>
    <row r="50" customFormat="false" ht="12.75" hidden="false" customHeight="false" outlineLevel="0" collapsed="false"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9"/>
    </row>
    <row r="51" customFormat="false" ht="12.75" hidden="false" customHeight="false" outlineLevel="0" collapsed="false"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9"/>
    </row>
    <row r="52" customFormat="false" ht="12.75" hidden="false" customHeight="false" outlineLevel="0" collapsed="false"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9"/>
    </row>
    <row r="53" customFormat="false" ht="12.75" hidden="false" customHeight="false" outlineLevel="0" collapsed="false"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</row>
    <row r="54" customFormat="false" ht="12.75" hidden="false" customHeight="false" outlineLevel="0" collapsed="false"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79"/>
    </row>
    <row r="55" customFormat="false" ht="12.75" hidden="false" customHeight="false" outlineLevel="0" collapsed="false"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9"/>
    </row>
    <row r="56" customFormat="false" ht="12.75" hidden="false" customHeight="false" outlineLevel="0" collapsed="false"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9"/>
    </row>
    <row r="57" customFormat="false" ht="12.75" hidden="false" customHeight="false" outlineLevel="0" collapsed="false"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79"/>
    </row>
    <row r="58" customFormat="false" ht="12.75" hidden="false" customHeight="false" outlineLevel="0" collapsed="false"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79"/>
    </row>
    <row r="59" customFormat="false" ht="12.75" hidden="false" customHeight="false" outlineLevel="0" collapsed="false"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9"/>
    </row>
    <row r="60" customFormat="false" ht="12.75" hidden="false" customHeight="false" outlineLevel="0" collapsed="false"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</row>
    <row r="61" customFormat="false" ht="12.75" hidden="false" customHeight="false" outlineLevel="0" collapsed="false"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9"/>
    </row>
    <row r="62" customFormat="false" ht="12.75" hidden="false" customHeight="false" outlineLevel="0" collapsed="false"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79"/>
    </row>
    <row r="63" customFormat="false" ht="12.75" hidden="false" customHeight="false" outlineLevel="0" collapsed="false"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79"/>
    </row>
    <row r="64" customFormat="false" ht="12.75" hidden="false" customHeight="false" outlineLevel="0" collapsed="false"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79"/>
    </row>
    <row r="65" customFormat="false" ht="12.75" hidden="false" customHeight="false" outlineLevel="0" collapsed="false"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79"/>
    </row>
    <row r="66" customFormat="false" ht="12.75" hidden="false" customHeight="false" outlineLevel="0" collapsed="false"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79"/>
    </row>
    <row r="67" customFormat="false" ht="12.75" hidden="false" customHeight="false" outlineLevel="0" collapsed="false">
      <c r="L67" s="295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</row>
    <row r="68" customFormat="false" ht="12.75" hidden="false" customHeight="false" outlineLevel="0" collapsed="false">
      <c r="L68" s="295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</row>
    <row r="69" customFormat="false" ht="12.75" hidden="false" customHeight="false" outlineLevel="0" collapsed="false">
      <c r="L69" s="295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</row>
    <row r="70" customFormat="false" ht="12.75" hidden="false" customHeight="false" outlineLevel="0" collapsed="false">
      <c r="L70" s="295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</row>
    <row r="71" customFormat="false" ht="12.75" hidden="false" customHeight="false" outlineLevel="0" collapsed="false">
      <c r="L71" s="295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</row>
    <row r="72" customFormat="false" ht="12.75" hidden="false" customHeight="false" outlineLevel="0" collapsed="false">
      <c r="L72" s="295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</row>
    <row r="73" customFormat="false" ht="12.75" hidden="false" customHeight="false" outlineLevel="0" collapsed="false">
      <c r="L73" s="30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</row>
    <row r="74" customFormat="false" ht="12.75" hidden="false" customHeight="false" outlineLevel="0" collapsed="false">
      <c r="L74" s="30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</row>
    <row r="75" customFormat="false" ht="12.75" hidden="false" customHeight="false" outlineLevel="0" collapsed="false">
      <c r="L75" s="295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</row>
    <row r="76" customFormat="false" ht="12.75" hidden="false" customHeight="false" outlineLevel="0" collapsed="false">
      <c r="L76" s="295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</row>
    <row r="77" customFormat="false" ht="12.75" hidden="false" customHeight="false" outlineLevel="0" collapsed="false">
      <c r="L77" s="295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</row>
    <row r="78" customFormat="false" ht="12.75" hidden="false" customHeight="false" outlineLevel="0" collapsed="false">
      <c r="L78" s="252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</row>
    <row r="79" customFormat="false" ht="12.75" hidden="false" customHeight="false" outlineLevel="0" collapsed="false">
      <c r="L79" s="258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</row>
    <row r="80" customFormat="false" ht="12.75" hidden="false" customHeight="false" outlineLevel="0" collapsed="false">
      <c r="L80" s="89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</row>
    <row r="81" customFormat="false" ht="12.75" hidden="false" customHeight="false" outlineLevel="0" collapsed="false">
      <c r="L81" s="258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</row>
  </sheetData>
  <mergeCells count="5">
    <mergeCell ref="A2:H2"/>
    <mergeCell ref="F3:G3"/>
    <mergeCell ref="H3:I3"/>
    <mergeCell ref="A5:B5"/>
    <mergeCell ref="A12:B12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66"/>
    <pageSetUpPr fitToPage="false"/>
  </sheetPr>
  <dimension ref="A1:X10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64" activePane="bottomLeft" state="frozen"/>
      <selection pane="topLeft" activeCell="A1" activeCellId="0" sqref="A1"/>
      <selection pane="bottomLeft" activeCell="L6" activeCellId="1" sqref="P21:U23 L6"/>
    </sheetView>
  </sheetViews>
  <sheetFormatPr defaultColWidth="11.42578125" defaultRowHeight="12.75" zeroHeight="false" outlineLevelRow="4" outlineLevelCol="0"/>
  <cols>
    <col collapsed="false" customWidth="true" hidden="false" outlineLevel="0" max="1" min="1" style="1" width="10"/>
    <col collapsed="false" customWidth="true" hidden="false" outlineLevel="0" max="2" min="2" style="1" width="51.14"/>
    <col collapsed="false" customWidth="true" hidden="false" outlineLevel="0" max="3" min="3" style="1" width="7.86"/>
    <col collapsed="false" customWidth="true" hidden="false" outlineLevel="0" max="4" min="4" style="1" width="4.86"/>
    <col collapsed="false" customWidth="true" hidden="false" outlineLevel="0" max="5" min="5" style="1" width="7.43"/>
    <col collapsed="false" customWidth="true" hidden="false" outlineLevel="0" max="6" min="6" style="227" width="7"/>
    <col collapsed="false" customWidth="true" hidden="false" outlineLevel="0" max="7" min="7" style="227" width="6.86"/>
    <col collapsed="false" customWidth="true" hidden="false" outlineLevel="0" max="8" min="8" style="1" width="10"/>
    <col collapsed="false" customWidth="true" hidden="false" outlineLevel="0" max="9" min="9" style="1" width="8.42"/>
    <col collapsed="false" customWidth="true" hidden="false" outlineLevel="0" max="10" min="10" style="1" width="5"/>
    <col collapsed="false" customWidth="true" hidden="false" outlineLevel="0" max="11" min="11" style="1" width="6.86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31"/>
    <col collapsed="false" customWidth="true" hidden="false" outlineLevel="0" max="35" min="25" style="1" width="12.86"/>
    <col collapsed="false" customWidth="true" hidden="false" outlineLevel="0" max="36" min="36" style="1" width="7.14"/>
    <col collapsed="false" customWidth="true" hidden="false" outlineLevel="0" max="43" min="37" style="1" width="5"/>
    <col collapsed="false" customWidth="true" hidden="false" outlineLevel="0" max="44" min="44" style="1" width="10"/>
    <col collapsed="false" customWidth="false" hidden="false" outlineLevel="0" max="16384" min="45" style="1" width="11.42"/>
  </cols>
  <sheetData>
    <row r="1" s="228" customFormat="true" ht="15" hidden="false" customHeight="false" outlineLevel="0" collapsed="false">
      <c r="A1" s="228" t="s">
        <v>1146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355" t="s">
        <v>35</v>
      </c>
      <c r="B3" s="355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356" t="s">
        <v>1147</v>
      </c>
    </row>
    <row r="4" s="363" customFormat="true" ht="19.5" hidden="false" customHeight="true" outlineLevel="1" collapsed="false">
      <c r="A4" s="357" t="s">
        <v>1148</v>
      </c>
      <c r="B4" s="358" t="s">
        <v>1149</v>
      </c>
      <c r="C4" s="357"/>
      <c r="D4" s="357" t="s">
        <v>56</v>
      </c>
      <c r="E4" s="50" t="n">
        <f aca="false">SUM(E5:E29,E34)</f>
        <v>222</v>
      </c>
      <c r="F4" s="359" t="s">
        <v>57</v>
      </c>
      <c r="G4" s="360" t="s">
        <v>58</v>
      </c>
      <c r="H4" s="359" t="s">
        <v>4</v>
      </c>
      <c r="I4" s="360" t="s">
        <v>58</v>
      </c>
      <c r="J4" s="361"/>
      <c r="K4" s="54" t="n">
        <f aca="false">SUM(K5:K52)</f>
        <v>156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362"/>
    </row>
    <row r="5" s="232" customFormat="true" ht="19.5" hidden="false" customHeight="true" outlineLevel="2" collapsed="false">
      <c r="A5" s="239" t="s">
        <v>1150</v>
      </c>
      <c r="B5" s="240" t="s">
        <v>424</v>
      </c>
      <c r="C5" s="240"/>
      <c r="D5" s="239" t="s">
        <v>1151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19.5" hidden="false" customHeight="true" outlineLevel="3" collapsed="false">
      <c r="A6" s="243" t="s">
        <v>1152</v>
      </c>
      <c r="B6" s="244" t="s">
        <v>1153</v>
      </c>
      <c r="C6" s="244"/>
      <c r="D6" s="243" t="s">
        <v>109</v>
      </c>
      <c r="E6" s="62" t="n">
        <f aca="false">F6+H6</f>
        <v>18</v>
      </c>
      <c r="F6" s="187" t="n">
        <v>6</v>
      </c>
      <c r="G6" s="188" t="n">
        <v>1</v>
      </c>
      <c r="H6" s="187" t="n">
        <v>12</v>
      </c>
      <c r="I6" s="188" t="n">
        <v>1</v>
      </c>
      <c r="J6" s="65" t="s">
        <v>62</v>
      </c>
      <c r="K6" s="189" t="n">
        <f aca="false">F6*G6*1.5+H6*I6</f>
        <v>21</v>
      </c>
      <c r="L6" s="243" t="s">
        <v>1154</v>
      </c>
      <c r="M6" s="66"/>
      <c r="N6" s="66" t="s">
        <v>839</v>
      </c>
      <c r="O6" s="364" t="s">
        <v>603</v>
      </c>
      <c r="P6" s="66" t="s">
        <v>65</v>
      </c>
      <c r="Q6" s="66" t="s">
        <v>81</v>
      </c>
      <c r="R6" s="66" t="s">
        <v>77</v>
      </c>
      <c r="S6" s="66" t="n">
        <v>6</v>
      </c>
      <c r="T6" s="66" t="s">
        <v>68</v>
      </c>
      <c r="U6" s="364" t="s">
        <v>1155</v>
      </c>
      <c r="V6" s="66"/>
      <c r="W6" s="79"/>
      <c r="X6" s="130"/>
    </row>
    <row r="7" s="232" customFormat="true" ht="19.5" hidden="false" customHeight="true" outlineLevel="3" collapsed="false">
      <c r="A7" s="243"/>
      <c r="B7" s="244"/>
      <c r="C7" s="244"/>
      <c r="D7" s="243"/>
      <c r="E7" s="62"/>
      <c r="F7" s="187"/>
      <c r="G7" s="188"/>
      <c r="H7" s="187"/>
      <c r="I7" s="188"/>
      <c r="J7" s="65"/>
      <c r="K7" s="189"/>
      <c r="L7" s="243" t="s">
        <v>1156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79"/>
      <c r="X7" s="130"/>
    </row>
    <row r="8" s="232" customFormat="true" ht="19.5" hidden="false" customHeight="true" outlineLevel="3" collapsed="false">
      <c r="A8" s="243" t="s">
        <v>1157</v>
      </c>
      <c r="B8" s="244" t="s">
        <v>1158</v>
      </c>
      <c r="C8" s="244"/>
      <c r="D8" s="243" t="s">
        <v>109</v>
      </c>
      <c r="E8" s="62" t="n">
        <f aca="false">F8+H8</f>
        <v>18</v>
      </c>
      <c r="F8" s="187" t="n">
        <v>6</v>
      </c>
      <c r="G8" s="188" t="n">
        <v>1</v>
      </c>
      <c r="H8" s="187" t="n">
        <v>12</v>
      </c>
      <c r="I8" s="188" t="n">
        <v>1</v>
      </c>
      <c r="J8" s="65" t="s">
        <v>62</v>
      </c>
      <c r="K8" s="189" t="n">
        <f aca="false">F8*G8*1.5+H8*I8</f>
        <v>21</v>
      </c>
      <c r="L8" s="243" t="s">
        <v>1159</v>
      </c>
      <c r="M8" s="66"/>
      <c r="N8" s="342" t="s">
        <v>839</v>
      </c>
      <c r="O8" s="364" t="s">
        <v>1160</v>
      </c>
      <c r="P8" s="66" t="s">
        <v>90</v>
      </c>
      <c r="Q8" s="66" t="s">
        <v>74</v>
      </c>
      <c r="R8" s="66" t="s">
        <v>77</v>
      </c>
      <c r="S8" s="66" t="n">
        <v>9</v>
      </c>
      <c r="T8" s="66" t="s">
        <v>68</v>
      </c>
      <c r="U8" s="66" t="s">
        <v>853</v>
      </c>
      <c r="V8" s="66"/>
      <c r="W8" s="79"/>
      <c r="X8" s="130"/>
    </row>
    <row r="9" s="232" customFormat="true" ht="19.5" hidden="false" customHeight="true" outlineLevel="3" collapsed="false">
      <c r="A9" s="243"/>
      <c r="B9" s="244"/>
      <c r="C9" s="244"/>
      <c r="D9" s="243"/>
      <c r="E9" s="62"/>
      <c r="F9" s="187"/>
      <c r="G9" s="188"/>
      <c r="H9" s="187"/>
      <c r="I9" s="188"/>
      <c r="J9" s="65"/>
      <c r="K9" s="189"/>
      <c r="L9" s="243" t="s">
        <v>1161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79"/>
      <c r="X9" s="130"/>
    </row>
    <row r="10" s="232" customFormat="true" ht="19.5" hidden="false" customHeight="true" outlineLevel="3" collapsed="false">
      <c r="A10" s="243" t="s">
        <v>1162</v>
      </c>
      <c r="B10" s="244" t="s">
        <v>1163</v>
      </c>
      <c r="C10" s="244"/>
      <c r="D10" s="243" t="s">
        <v>109</v>
      </c>
      <c r="E10" s="62" t="n">
        <f aca="false">F10+H10</f>
        <v>18</v>
      </c>
      <c r="F10" s="187" t="n">
        <v>6</v>
      </c>
      <c r="G10" s="188" t="n">
        <v>1</v>
      </c>
      <c r="H10" s="187" t="n">
        <v>12</v>
      </c>
      <c r="I10" s="188" t="n">
        <v>1</v>
      </c>
      <c r="J10" s="65" t="s">
        <v>62</v>
      </c>
      <c r="K10" s="189" t="n">
        <f aca="false">F10*G10*1.5+H10*I10</f>
        <v>21</v>
      </c>
      <c r="L10" s="243" t="s">
        <v>1164</v>
      </c>
      <c r="M10" s="66"/>
      <c r="N10" s="66" t="s">
        <v>839</v>
      </c>
      <c r="O10" s="364" t="s">
        <v>763</v>
      </c>
      <c r="P10" s="66" t="s">
        <v>104</v>
      </c>
      <c r="Q10" s="66" t="s">
        <v>74</v>
      </c>
      <c r="R10" s="66" t="s">
        <v>77</v>
      </c>
      <c r="S10" s="66" t="n">
        <v>9</v>
      </c>
      <c r="T10" s="66" t="s">
        <v>68</v>
      </c>
      <c r="U10" s="66" t="s">
        <v>853</v>
      </c>
      <c r="V10" s="66"/>
      <c r="W10" s="79"/>
      <c r="X10" s="130"/>
    </row>
    <row r="11" s="232" customFormat="true" ht="19.5" hidden="false" customHeight="true" outlineLevel="3" collapsed="false">
      <c r="A11" s="243"/>
      <c r="B11" s="244"/>
      <c r="C11" s="244"/>
      <c r="D11" s="243"/>
      <c r="E11" s="62"/>
      <c r="F11" s="187"/>
      <c r="G11" s="188"/>
      <c r="H11" s="187"/>
      <c r="I11" s="188"/>
      <c r="J11" s="65"/>
      <c r="K11" s="189"/>
      <c r="L11" s="243" t="s">
        <v>1165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9"/>
      <c r="X11" s="130"/>
    </row>
    <row r="12" s="232" customFormat="true" ht="19.5" hidden="false" customHeight="true" outlineLevel="3" collapsed="false">
      <c r="A12" s="243" t="s">
        <v>1166</v>
      </c>
      <c r="B12" s="244" t="s">
        <v>1167</v>
      </c>
      <c r="C12" s="244"/>
      <c r="D12" s="243" t="s">
        <v>109</v>
      </c>
      <c r="E12" s="62" t="n">
        <f aca="false">F12+H12</f>
        <v>18</v>
      </c>
      <c r="F12" s="187" t="n">
        <v>6</v>
      </c>
      <c r="G12" s="188" t="n">
        <v>1</v>
      </c>
      <c r="H12" s="187" t="n">
        <v>12</v>
      </c>
      <c r="I12" s="188" t="n">
        <v>1</v>
      </c>
      <c r="J12" s="65" t="s">
        <v>62</v>
      </c>
      <c r="K12" s="189" t="n">
        <f aca="false">F12*G12*1.5+H12*I12</f>
        <v>21</v>
      </c>
      <c r="L12" s="243" t="s">
        <v>1168</v>
      </c>
      <c r="M12" s="66"/>
      <c r="N12" s="66" t="s">
        <v>839</v>
      </c>
      <c r="O12" s="364" t="s">
        <v>603</v>
      </c>
      <c r="P12" s="365" t="s">
        <v>65</v>
      </c>
      <c r="Q12" s="66" t="s">
        <v>81</v>
      </c>
      <c r="R12" s="66" t="s">
        <v>77</v>
      </c>
      <c r="S12" s="66" t="n">
        <v>6</v>
      </c>
      <c r="T12" s="66" t="s">
        <v>68</v>
      </c>
      <c r="U12" s="364" t="s">
        <v>1169</v>
      </c>
      <c r="V12" s="66"/>
      <c r="W12" s="79"/>
      <c r="X12" s="130"/>
    </row>
    <row r="13" s="232" customFormat="true" ht="19.5" hidden="false" customHeight="true" outlineLevel="3" collapsed="false">
      <c r="A13" s="243"/>
      <c r="B13" s="244"/>
      <c r="C13" s="244"/>
      <c r="D13" s="243"/>
      <c r="E13" s="62"/>
      <c r="F13" s="187"/>
      <c r="G13" s="188"/>
      <c r="H13" s="187"/>
      <c r="I13" s="188"/>
      <c r="J13" s="65"/>
      <c r="K13" s="189"/>
      <c r="L13" s="243" t="s">
        <v>1170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9"/>
      <c r="X13" s="130"/>
    </row>
    <row r="14" s="232" customFormat="true" ht="19.5" hidden="false" customHeight="true" outlineLevel="3" collapsed="false">
      <c r="A14" s="243" t="s">
        <v>1171</v>
      </c>
      <c r="B14" s="244" t="s">
        <v>1172</v>
      </c>
      <c r="C14" s="244"/>
      <c r="D14" s="243" t="s">
        <v>109</v>
      </c>
      <c r="E14" s="62" t="n">
        <f aca="false">F14+H14</f>
        <v>18</v>
      </c>
      <c r="F14" s="187" t="n">
        <v>6</v>
      </c>
      <c r="G14" s="188" t="n">
        <v>1</v>
      </c>
      <c r="H14" s="187" t="n">
        <v>12</v>
      </c>
      <c r="I14" s="188" t="n">
        <v>1</v>
      </c>
      <c r="J14" s="65" t="s">
        <v>62</v>
      </c>
      <c r="K14" s="189" t="n">
        <f aca="false">F14*G14*1.5+H14*I14</f>
        <v>21</v>
      </c>
      <c r="L14" s="243" t="s">
        <v>1173</v>
      </c>
      <c r="M14" s="66"/>
      <c r="N14" s="66" t="s">
        <v>839</v>
      </c>
      <c r="O14" s="364" t="s">
        <v>1174</v>
      </c>
      <c r="P14" s="66" t="s">
        <v>90</v>
      </c>
      <c r="Q14" s="66" t="s">
        <v>79</v>
      </c>
      <c r="R14" s="66" t="s">
        <v>91</v>
      </c>
      <c r="S14" s="66" t="n">
        <v>6</v>
      </c>
      <c r="T14" s="66" t="s">
        <v>68</v>
      </c>
      <c r="U14" s="66" t="s">
        <v>1175</v>
      </c>
      <c r="V14" s="66"/>
      <c r="W14" s="79"/>
      <c r="X14" s="130"/>
    </row>
    <row r="15" s="232" customFormat="true" ht="19.5" hidden="false" customHeight="true" outlineLevel="3" collapsed="false">
      <c r="A15" s="243"/>
      <c r="B15" s="244"/>
      <c r="C15" s="244"/>
      <c r="D15" s="243"/>
      <c r="E15" s="62"/>
      <c r="F15" s="187"/>
      <c r="G15" s="188"/>
      <c r="H15" s="187"/>
      <c r="I15" s="188"/>
      <c r="J15" s="65"/>
      <c r="K15" s="189"/>
      <c r="L15" s="243" t="s">
        <v>1176</v>
      </c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9"/>
      <c r="X15" s="130"/>
    </row>
    <row r="16" s="232" customFormat="true" ht="19.5" hidden="false" customHeight="true" outlineLevel="2" collapsed="false">
      <c r="A16" s="239" t="s">
        <v>1177</v>
      </c>
      <c r="B16" s="240" t="s">
        <v>1178</v>
      </c>
      <c r="C16" s="240"/>
      <c r="D16" s="239" t="s">
        <v>61</v>
      </c>
      <c r="E16" s="241"/>
      <c r="F16" s="127"/>
      <c r="G16" s="128"/>
      <c r="H16" s="127"/>
      <c r="I16" s="128"/>
      <c r="J16" s="129"/>
      <c r="K16" s="130"/>
      <c r="L16" s="239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9"/>
      <c r="X16" s="130"/>
    </row>
    <row r="17" s="232" customFormat="true" ht="19.5" hidden="false" customHeight="true" outlineLevel="3" collapsed="false">
      <c r="A17" s="271" t="s">
        <v>846</v>
      </c>
      <c r="B17" s="272" t="s">
        <v>847</v>
      </c>
      <c r="C17" s="272"/>
      <c r="D17" s="271" t="s">
        <v>112</v>
      </c>
      <c r="E17" s="62" t="n">
        <f aca="false">F17+H17</f>
        <v>18</v>
      </c>
      <c r="F17" s="273" t="n">
        <v>6</v>
      </c>
      <c r="G17" s="274" t="n">
        <v>1</v>
      </c>
      <c r="H17" s="273" t="n">
        <v>12</v>
      </c>
      <c r="I17" s="274" t="n">
        <v>1</v>
      </c>
      <c r="J17" s="88" t="s">
        <v>132</v>
      </c>
      <c r="K17" s="89" t="s">
        <v>133</v>
      </c>
      <c r="L17" s="271" t="s">
        <v>848</v>
      </c>
      <c r="M17" s="66"/>
      <c r="N17" s="66" t="s">
        <v>39</v>
      </c>
      <c r="O17" s="66" t="s">
        <v>377</v>
      </c>
      <c r="P17" s="66" t="s">
        <v>65</v>
      </c>
      <c r="Q17" s="66" t="s">
        <v>67</v>
      </c>
      <c r="R17" s="66" t="s">
        <v>91</v>
      </c>
      <c r="S17" s="66" t="n">
        <v>6</v>
      </c>
      <c r="T17" s="66" t="s">
        <v>378</v>
      </c>
      <c r="U17" s="364" t="s">
        <v>1179</v>
      </c>
      <c r="V17" s="66"/>
      <c r="W17" s="79"/>
      <c r="X17" s="295" t="s">
        <v>850</v>
      </c>
    </row>
    <row r="18" s="232" customFormat="true" ht="19.5" hidden="false" customHeight="true" outlineLevel="3" collapsed="false">
      <c r="A18" s="271"/>
      <c r="B18" s="272"/>
      <c r="C18" s="272"/>
      <c r="D18" s="271"/>
      <c r="E18" s="62"/>
      <c r="F18" s="273"/>
      <c r="G18" s="274"/>
      <c r="H18" s="273"/>
      <c r="I18" s="274"/>
      <c r="J18" s="88"/>
      <c r="K18" s="89"/>
      <c r="L18" s="271" t="s">
        <v>851</v>
      </c>
      <c r="M18" s="66"/>
      <c r="N18" s="66" t="s">
        <v>40</v>
      </c>
      <c r="O18" s="66" t="s">
        <v>377</v>
      </c>
      <c r="P18" s="66" t="s">
        <v>65</v>
      </c>
      <c r="Q18" s="66" t="s">
        <v>79</v>
      </c>
      <c r="R18" s="66" t="s">
        <v>66</v>
      </c>
      <c r="S18" s="66" t="n">
        <v>12</v>
      </c>
      <c r="T18" s="66" t="s">
        <v>378</v>
      </c>
      <c r="U18" s="66" t="s">
        <v>853</v>
      </c>
      <c r="V18" s="66"/>
      <c r="W18" s="79"/>
      <c r="X18" s="295" t="s">
        <v>870</v>
      </c>
    </row>
    <row r="19" s="232" customFormat="true" ht="19.5" hidden="false" customHeight="true" outlineLevel="3" collapsed="false">
      <c r="A19" s="243" t="s">
        <v>1180</v>
      </c>
      <c r="B19" s="244" t="s">
        <v>1181</v>
      </c>
      <c r="C19" s="244"/>
      <c r="D19" s="243" t="s">
        <v>112</v>
      </c>
      <c r="E19" s="62" t="n">
        <f aca="false">F19+H19</f>
        <v>18</v>
      </c>
      <c r="F19" s="187" t="n">
        <v>6</v>
      </c>
      <c r="G19" s="188" t="n">
        <v>1</v>
      </c>
      <c r="H19" s="187" t="n">
        <v>12</v>
      </c>
      <c r="I19" s="188" t="n">
        <v>1</v>
      </c>
      <c r="J19" s="65" t="s">
        <v>62</v>
      </c>
      <c r="K19" s="189" t="n">
        <f aca="false">F19*G19*1.5+H19*I19</f>
        <v>21</v>
      </c>
      <c r="L19" s="243" t="s">
        <v>1182</v>
      </c>
      <c r="M19" s="66"/>
      <c r="N19" s="66" t="s">
        <v>839</v>
      </c>
      <c r="O19" s="364" t="s">
        <v>603</v>
      </c>
      <c r="P19" s="66" t="s">
        <v>89</v>
      </c>
      <c r="Q19" s="66" t="s">
        <v>79</v>
      </c>
      <c r="R19" s="66" t="s">
        <v>67</v>
      </c>
      <c r="S19" s="66" t="n">
        <v>9</v>
      </c>
      <c r="T19" s="66" t="s">
        <v>68</v>
      </c>
      <c r="U19" s="66" t="s">
        <v>1183</v>
      </c>
      <c r="V19" s="66"/>
      <c r="W19" s="79"/>
      <c r="X19" s="130"/>
    </row>
    <row r="20" s="232" customFormat="true" ht="19.5" hidden="false" customHeight="true" outlineLevel="3" collapsed="false">
      <c r="A20" s="243"/>
      <c r="B20" s="244"/>
      <c r="C20" s="244"/>
      <c r="D20" s="243"/>
      <c r="E20" s="62"/>
      <c r="F20" s="187"/>
      <c r="G20" s="188"/>
      <c r="H20" s="187"/>
      <c r="I20" s="188"/>
      <c r="J20" s="65"/>
      <c r="K20" s="189"/>
      <c r="L20" s="243" t="s">
        <v>1184</v>
      </c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9"/>
      <c r="X20" s="130"/>
    </row>
    <row r="21" s="232" customFormat="true" ht="31.5" hidden="false" customHeight="true" outlineLevel="3" collapsed="false">
      <c r="A21" s="263" t="s">
        <v>865</v>
      </c>
      <c r="B21" s="272" t="s">
        <v>866</v>
      </c>
      <c r="C21" s="272"/>
      <c r="D21" s="271" t="s">
        <v>112</v>
      </c>
      <c r="E21" s="62" t="n">
        <f aca="false">F21+H21</f>
        <v>18</v>
      </c>
      <c r="F21" s="273" t="n">
        <v>6</v>
      </c>
      <c r="G21" s="274" t="n">
        <v>1</v>
      </c>
      <c r="H21" s="273" t="n">
        <v>12</v>
      </c>
      <c r="I21" s="274" t="n">
        <v>1</v>
      </c>
      <c r="J21" s="88" t="s">
        <v>132</v>
      </c>
      <c r="K21" s="89" t="s">
        <v>133</v>
      </c>
      <c r="L21" s="271" t="s">
        <v>867</v>
      </c>
      <c r="M21" s="66"/>
      <c r="N21" s="66" t="s">
        <v>39</v>
      </c>
      <c r="O21" s="66" t="s">
        <v>392</v>
      </c>
      <c r="P21" s="66" t="s">
        <v>73</v>
      </c>
      <c r="Q21" s="66" t="s">
        <v>74</v>
      </c>
      <c r="R21" s="66" t="s">
        <v>75</v>
      </c>
      <c r="S21" s="66" t="n">
        <v>6</v>
      </c>
      <c r="T21" s="66" t="s">
        <v>68</v>
      </c>
      <c r="U21" s="364" t="s">
        <v>1185</v>
      </c>
      <c r="V21" s="66"/>
      <c r="W21" s="79"/>
      <c r="X21" s="295" t="s">
        <v>850</v>
      </c>
    </row>
    <row r="22" s="232" customFormat="true" ht="19.5" hidden="false" customHeight="true" outlineLevel="3" collapsed="false">
      <c r="A22" s="271"/>
      <c r="B22" s="272"/>
      <c r="C22" s="272"/>
      <c r="D22" s="271"/>
      <c r="E22" s="62"/>
      <c r="F22" s="273"/>
      <c r="G22" s="274"/>
      <c r="H22" s="273"/>
      <c r="I22" s="274"/>
      <c r="J22" s="88"/>
      <c r="K22" s="89"/>
      <c r="L22" s="271" t="s">
        <v>1115</v>
      </c>
      <c r="M22" s="66"/>
      <c r="N22" s="66" t="s">
        <v>40</v>
      </c>
      <c r="O22" s="66" t="s">
        <v>392</v>
      </c>
      <c r="P22" s="66" t="s">
        <v>89</v>
      </c>
      <c r="Q22" s="66" t="s">
        <v>67</v>
      </c>
      <c r="R22" s="66" t="s">
        <v>91</v>
      </c>
      <c r="S22" s="66" t="n">
        <v>12</v>
      </c>
      <c r="T22" s="66" t="s">
        <v>68</v>
      </c>
      <c r="U22" s="66" t="s">
        <v>853</v>
      </c>
      <c r="V22" s="66"/>
      <c r="W22" s="79"/>
      <c r="X22" s="295" t="s">
        <v>870</v>
      </c>
    </row>
    <row r="23" s="232" customFormat="true" ht="19.5" hidden="false" customHeight="true" outlineLevel="2" collapsed="false">
      <c r="A23" s="239" t="s">
        <v>1186</v>
      </c>
      <c r="B23" s="240" t="s">
        <v>1187</v>
      </c>
      <c r="C23" s="240"/>
      <c r="D23" s="239" t="s">
        <v>61</v>
      </c>
      <c r="E23" s="241"/>
      <c r="F23" s="127"/>
      <c r="G23" s="128"/>
      <c r="H23" s="127"/>
      <c r="I23" s="128"/>
      <c r="J23" s="129"/>
      <c r="K23" s="130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9"/>
      <c r="X23" s="130"/>
    </row>
    <row r="24" s="232" customFormat="true" ht="19.5" hidden="false" customHeight="true" outlineLevel="3" collapsed="false">
      <c r="A24" s="243" t="s">
        <v>1188</v>
      </c>
      <c r="B24" s="244" t="s">
        <v>1189</v>
      </c>
      <c r="C24" s="244"/>
      <c r="D24" s="243" t="s">
        <v>109</v>
      </c>
      <c r="E24" s="62" t="n">
        <f aca="false">F24+H24</f>
        <v>18</v>
      </c>
      <c r="F24" s="273" t="n">
        <v>6</v>
      </c>
      <c r="G24" s="274" t="n">
        <v>1</v>
      </c>
      <c r="H24" s="273" t="n">
        <v>12</v>
      </c>
      <c r="I24" s="274" t="n">
        <v>1</v>
      </c>
      <c r="J24" s="88" t="s">
        <v>132</v>
      </c>
      <c r="K24" s="89" t="s">
        <v>133</v>
      </c>
      <c r="L24" s="243" t="s">
        <v>1190</v>
      </c>
      <c r="M24" s="66"/>
      <c r="N24" s="66" t="s">
        <v>839</v>
      </c>
      <c r="O24" s="364" t="s">
        <v>711</v>
      </c>
      <c r="P24" s="66" t="s">
        <v>104</v>
      </c>
      <c r="Q24" s="66" t="s">
        <v>127</v>
      </c>
      <c r="R24" s="66" t="s">
        <v>74</v>
      </c>
      <c r="S24" s="66" t="n">
        <v>9</v>
      </c>
      <c r="T24" s="66" t="s">
        <v>68</v>
      </c>
      <c r="U24" s="66" t="s">
        <v>853</v>
      </c>
      <c r="V24" s="66"/>
      <c r="W24" s="79"/>
      <c r="X24" s="130"/>
    </row>
    <row r="25" s="232" customFormat="true" ht="19.5" hidden="false" customHeight="true" outlineLevel="3" collapsed="false">
      <c r="A25" s="243"/>
      <c r="B25" s="244"/>
      <c r="C25" s="244"/>
      <c r="D25" s="243"/>
      <c r="E25" s="62"/>
      <c r="F25" s="273"/>
      <c r="G25" s="274"/>
      <c r="H25" s="273"/>
      <c r="I25" s="274"/>
      <c r="J25" s="88"/>
      <c r="K25" s="89"/>
      <c r="L25" s="243" t="s">
        <v>1191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9"/>
      <c r="X25" s="130"/>
    </row>
    <row r="26" s="232" customFormat="true" ht="19.5" hidden="false" customHeight="true" outlineLevel="3" collapsed="false">
      <c r="A26" s="243" t="s">
        <v>1192</v>
      </c>
      <c r="B26" s="244" t="s">
        <v>1193</v>
      </c>
      <c r="C26" s="244"/>
      <c r="D26" s="243" t="s">
        <v>109</v>
      </c>
      <c r="E26" s="62" t="n">
        <f aca="false">F26+H26</f>
        <v>18</v>
      </c>
      <c r="F26" s="273" t="n">
        <v>6</v>
      </c>
      <c r="G26" s="274" t="n">
        <v>1</v>
      </c>
      <c r="H26" s="273" t="n">
        <v>12</v>
      </c>
      <c r="I26" s="274" t="n">
        <v>1</v>
      </c>
      <c r="J26" s="88" t="s">
        <v>132</v>
      </c>
      <c r="K26" s="89" t="s">
        <v>133</v>
      </c>
      <c r="L26" s="243" t="s">
        <v>1194</v>
      </c>
      <c r="M26" s="66"/>
      <c r="N26" s="66" t="s">
        <v>39</v>
      </c>
      <c r="O26" s="364" t="s">
        <v>797</v>
      </c>
      <c r="P26" s="66" t="s">
        <v>89</v>
      </c>
      <c r="Q26" s="66" t="s">
        <v>74</v>
      </c>
      <c r="R26" s="66" t="s">
        <v>77</v>
      </c>
      <c r="S26" s="66" t="n">
        <v>9</v>
      </c>
      <c r="T26" s="66" t="s">
        <v>68</v>
      </c>
      <c r="U26" s="66" t="s">
        <v>853</v>
      </c>
      <c r="V26" s="66"/>
      <c r="W26" s="79"/>
      <c r="X26" s="130"/>
    </row>
    <row r="27" s="232" customFormat="true" ht="19.5" hidden="false" customHeight="true" outlineLevel="3" collapsed="false">
      <c r="A27" s="243"/>
      <c r="B27" s="244"/>
      <c r="C27" s="244"/>
      <c r="D27" s="243"/>
      <c r="E27" s="62"/>
      <c r="F27" s="273"/>
      <c r="G27" s="274"/>
      <c r="H27" s="273"/>
      <c r="I27" s="274"/>
      <c r="J27" s="88"/>
      <c r="K27" s="89"/>
      <c r="L27" s="243" t="s">
        <v>1195</v>
      </c>
      <c r="M27" s="66"/>
      <c r="N27" s="66" t="s">
        <v>40</v>
      </c>
      <c r="O27" s="66"/>
      <c r="P27" s="66"/>
      <c r="Q27" s="66"/>
      <c r="R27" s="66"/>
      <c r="S27" s="66"/>
      <c r="T27" s="66"/>
      <c r="U27" s="66"/>
      <c r="V27" s="66"/>
      <c r="W27" s="79"/>
      <c r="X27" s="130"/>
    </row>
    <row r="28" s="232" customFormat="true" ht="19.5" hidden="false" customHeight="true" outlineLevel="2" collapsed="false">
      <c r="A28" s="239" t="s">
        <v>1196</v>
      </c>
      <c r="B28" s="240" t="s">
        <v>1022</v>
      </c>
      <c r="C28" s="240"/>
      <c r="D28" s="239" t="s">
        <v>109</v>
      </c>
      <c r="E28" s="241"/>
      <c r="F28" s="127"/>
      <c r="G28" s="128"/>
      <c r="H28" s="127"/>
      <c r="I28" s="128"/>
      <c r="J28" s="129"/>
      <c r="K28" s="130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9"/>
      <c r="X28" s="130"/>
    </row>
    <row r="29" s="232" customFormat="true" ht="19.5" hidden="false" customHeight="true" outlineLevel="3" collapsed="false">
      <c r="A29" s="243" t="s">
        <v>1197</v>
      </c>
      <c r="B29" s="244" t="s">
        <v>1198</v>
      </c>
      <c r="C29" s="244"/>
      <c r="D29" s="243" t="s">
        <v>112</v>
      </c>
      <c r="E29" s="62" t="n">
        <f aca="false">F29+H29</f>
        <v>18</v>
      </c>
      <c r="F29" s="187"/>
      <c r="G29" s="188"/>
      <c r="H29" s="187" t="n">
        <v>18</v>
      </c>
      <c r="I29" s="188" t="n">
        <v>1</v>
      </c>
      <c r="J29" s="65" t="s">
        <v>62</v>
      </c>
      <c r="K29" s="189" t="n">
        <f aca="false">F29*G29*1.5+H29*I29</f>
        <v>18</v>
      </c>
      <c r="L29" s="243" t="s">
        <v>1199</v>
      </c>
      <c r="M29" s="66"/>
      <c r="N29" s="66" t="s">
        <v>40</v>
      </c>
      <c r="O29" s="366" t="s">
        <v>932</v>
      </c>
      <c r="P29" s="66"/>
      <c r="Q29" s="66"/>
      <c r="R29" s="66"/>
      <c r="S29" s="66"/>
      <c r="T29" s="66"/>
      <c r="U29" s="66"/>
      <c r="V29" s="66"/>
      <c r="W29" s="79"/>
      <c r="X29" s="130"/>
    </row>
    <row r="30" s="232" customFormat="true" ht="19.5" hidden="false" customHeight="true" outlineLevel="3" collapsed="false">
      <c r="A30" s="243"/>
      <c r="B30" s="244"/>
      <c r="C30" s="244"/>
      <c r="D30" s="243"/>
      <c r="E30" s="62"/>
      <c r="F30" s="187"/>
      <c r="G30" s="188"/>
      <c r="H30" s="187"/>
      <c r="I30" s="188"/>
      <c r="J30" s="65"/>
      <c r="K30" s="189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9"/>
      <c r="X30" s="130"/>
    </row>
    <row r="31" s="232" customFormat="true" ht="19.5" hidden="false" customHeight="true" outlineLevel="3" collapsed="false">
      <c r="A31" s="239" t="s">
        <v>1200</v>
      </c>
      <c r="B31" s="240" t="s">
        <v>1201</v>
      </c>
      <c r="C31" s="240"/>
      <c r="D31" s="239" t="s">
        <v>118</v>
      </c>
      <c r="E31" s="241"/>
      <c r="F31" s="127"/>
      <c r="G31" s="128"/>
      <c r="H31" s="127"/>
      <c r="I31" s="128"/>
      <c r="J31" s="129"/>
      <c r="K31" s="130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9"/>
      <c r="X31" s="130"/>
    </row>
    <row r="32" s="232" customFormat="true" ht="19.5" hidden="false" customHeight="true" outlineLevel="4" collapsed="false">
      <c r="A32" s="243" t="s">
        <v>1202</v>
      </c>
      <c r="B32" s="244" t="s">
        <v>1030</v>
      </c>
      <c r="C32" s="244"/>
      <c r="D32" s="243" t="s">
        <v>118</v>
      </c>
      <c r="E32" s="62" t="n">
        <f aca="false">F32+H32</f>
        <v>12</v>
      </c>
      <c r="F32" s="187"/>
      <c r="G32" s="188"/>
      <c r="H32" s="187" t="n">
        <v>12</v>
      </c>
      <c r="I32" s="188" t="n">
        <v>1</v>
      </c>
      <c r="J32" s="65" t="s">
        <v>62</v>
      </c>
      <c r="K32" s="189" t="n">
        <f aca="false">F32*G32*1.5+H32*I32</f>
        <v>12</v>
      </c>
      <c r="L32" s="367" t="s">
        <v>1203</v>
      </c>
      <c r="M32" s="66"/>
      <c r="N32" s="66" t="s">
        <v>40</v>
      </c>
      <c r="O32" s="66"/>
      <c r="P32" s="66"/>
      <c r="Q32" s="66"/>
      <c r="R32" s="66"/>
      <c r="S32" s="66"/>
      <c r="T32" s="66"/>
      <c r="U32" s="66"/>
      <c r="V32" s="66"/>
      <c r="W32" s="79"/>
      <c r="X32" s="130"/>
    </row>
    <row r="33" s="232" customFormat="true" ht="19.5" hidden="false" customHeight="true" outlineLevel="4" collapsed="false">
      <c r="A33" s="243"/>
      <c r="B33" s="244"/>
      <c r="C33" s="244"/>
      <c r="D33" s="243"/>
      <c r="E33" s="62"/>
      <c r="F33" s="187"/>
      <c r="G33" s="188"/>
      <c r="H33" s="368"/>
      <c r="I33" s="188"/>
      <c r="J33" s="65"/>
      <c r="K33" s="189"/>
      <c r="L33" s="243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9"/>
      <c r="X33" s="130"/>
    </row>
    <row r="34" s="232" customFormat="true" ht="19.5" hidden="false" customHeight="true" outlineLevel="4" collapsed="false">
      <c r="A34" s="271" t="s">
        <v>1204</v>
      </c>
      <c r="B34" s="272" t="s">
        <v>1205</v>
      </c>
      <c r="C34" s="272"/>
      <c r="D34" s="271" t="n">
        <v>1</v>
      </c>
      <c r="E34" s="62" t="n">
        <f aca="false">F34+H34</f>
        <v>24</v>
      </c>
      <c r="F34" s="84"/>
      <c r="G34" s="85"/>
      <c r="H34" s="86" t="n">
        <v>24</v>
      </c>
      <c r="I34" s="87" t="n">
        <v>1</v>
      </c>
      <c r="J34" s="88" t="s">
        <v>132</v>
      </c>
      <c r="K34" s="89" t="s">
        <v>133</v>
      </c>
      <c r="L34" s="271" t="s">
        <v>1206</v>
      </c>
      <c r="M34" s="66"/>
      <c r="N34" s="66" t="s">
        <v>40</v>
      </c>
      <c r="O34" s="66"/>
      <c r="P34" s="66"/>
      <c r="Q34" s="66"/>
      <c r="R34" s="66"/>
      <c r="S34" s="66"/>
      <c r="T34" s="66"/>
      <c r="U34" s="66"/>
      <c r="V34" s="66"/>
      <c r="W34" s="79"/>
      <c r="X34" s="278" t="s">
        <v>135</v>
      </c>
    </row>
    <row r="35" s="232" customFormat="true" ht="19.5" hidden="false" customHeight="true" outlineLevel="4" collapsed="false">
      <c r="A35" s="271"/>
      <c r="B35" s="272"/>
      <c r="C35" s="272"/>
      <c r="D35" s="271"/>
      <c r="E35" s="62"/>
      <c r="F35" s="84"/>
      <c r="G35" s="85"/>
      <c r="H35" s="86"/>
      <c r="I35" s="87"/>
      <c r="J35" s="88"/>
      <c r="K35" s="89"/>
      <c r="L35" s="27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9"/>
      <c r="X35" s="278"/>
    </row>
    <row r="36" s="232" customFormat="true" ht="19.5" hidden="false" customHeight="true" outlineLevel="4" collapsed="false">
      <c r="A36" s="271" t="s">
        <v>1207</v>
      </c>
      <c r="B36" s="272" t="s">
        <v>1208</v>
      </c>
      <c r="C36" s="272"/>
      <c r="D36" s="271" t="n">
        <v>1</v>
      </c>
      <c r="E36" s="62" t="n">
        <f aca="false">F36+H36</f>
        <v>24</v>
      </c>
      <c r="F36" s="84"/>
      <c r="G36" s="85"/>
      <c r="H36" s="86" t="n">
        <v>24</v>
      </c>
      <c r="I36" s="87" t="n">
        <v>1</v>
      </c>
      <c r="J36" s="88" t="s">
        <v>132</v>
      </c>
      <c r="K36" s="89" t="s">
        <v>133</v>
      </c>
      <c r="L36" s="271" t="s">
        <v>1209</v>
      </c>
      <c r="M36" s="66"/>
      <c r="N36" s="66" t="s">
        <v>40</v>
      </c>
      <c r="O36" s="66"/>
      <c r="P36" s="66"/>
      <c r="Q36" s="66"/>
      <c r="R36" s="66"/>
      <c r="S36" s="66"/>
      <c r="T36" s="66"/>
      <c r="U36" s="66"/>
      <c r="V36" s="66"/>
      <c r="W36" s="79"/>
      <c r="X36" s="278" t="s">
        <v>135</v>
      </c>
    </row>
    <row r="37" s="232" customFormat="true" ht="19.5" hidden="false" customHeight="true" outlineLevel="4" collapsed="false">
      <c r="A37" s="271"/>
      <c r="B37" s="272"/>
      <c r="C37" s="272"/>
      <c r="D37" s="271"/>
      <c r="E37" s="62"/>
      <c r="F37" s="84"/>
      <c r="G37" s="85"/>
      <c r="H37" s="86"/>
      <c r="I37" s="87"/>
      <c r="J37" s="88"/>
      <c r="K37" s="89"/>
      <c r="L37" s="27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9"/>
      <c r="X37" s="278"/>
    </row>
    <row r="38" s="232" customFormat="true" ht="19.5" hidden="false" customHeight="true" outlineLevel="4" collapsed="false">
      <c r="A38" s="271" t="s">
        <v>1210</v>
      </c>
      <c r="B38" s="272" t="s">
        <v>1211</v>
      </c>
      <c r="C38" s="272"/>
      <c r="D38" s="271" t="n">
        <v>1</v>
      </c>
      <c r="E38" s="62" t="n">
        <f aca="false">F38+H38</f>
        <v>24</v>
      </c>
      <c r="F38" s="84"/>
      <c r="G38" s="85"/>
      <c r="H38" s="86" t="n">
        <v>24</v>
      </c>
      <c r="I38" s="87" t="n">
        <v>1</v>
      </c>
      <c r="J38" s="88" t="s">
        <v>132</v>
      </c>
      <c r="K38" s="89" t="s">
        <v>133</v>
      </c>
      <c r="L38" s="271" t="s">
        <v>1212</v>
      </c>
      <c r="M38" s="66"/>
      <c r="N38" s="66" t="s">
        <v>40</v>
      </c>
      <c r="O38" s="66"/>
      <c r="P38" s="66"/>
      <c r="Q38" s="66"/>
      <c r="R38" s="66"/>
      <c r="S38" s="66"/>
      <c r="T38" s="66"/>
      <c r="U38" s="66"/>
      <c r="V38" s="66"/>
      <c r="W38" s="79"/>
      <c r="X38" s="278" t="s">
        <v>135</v>
      </c>
    </row>
    <row r="39" s="232" customFormat="true" ht="19.5" hidden="false" customHeight="true" outlineLevel="4" collapsed="false">
      <c r="A39" s="271"/>
      <c r="B39" s="272"/>
      <c r="C39" s="272"/>
      <c r="D39" s="271"/>
      <c r="E39" s="62"/>
      <c r="F39" s="84"/>
      <c r="G39" s="85"/>
      <c r="H39" s="86"/>
      <c r="I39" s="87"/>
      <c r="J39" s="88"/>
      <c r="K39" s="89"/>
      <c r="L39" s="27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9"/>
      <c r="X39" s="278"/>
    </row>
    <row r="40" s="232" customFormat="true" ht="19.5" hidden="false" customHeight="true" outlineLevel="4" collapsed="false">
      <c r="A40" s="271" t="s">
        <v>1213</v>
      </c>
      <c r="B40" s="272" t="s">
        <v>1214</v>
      </c>
      <c r="C40" s="272"/>
      <c r="D40" s="271" t="n">
        <v>1</v>
      </c>
      <c r="E40" s="62" t="n">
        <f aca="false">F40+H40</f>
        <v>24</v>
      </c>
      <c r="F40" s="84"/>
      <c r="G40" s="85"/>
      <c r="H40" s="86" t="n">
        <v>24</v>
      </c>
      <c r="I40" s="87" t="n">
        <v>1</v>
      </c>
      <c r="J40" s="88" t="s">
        <v>132</v>
      </c>
      <c r="K40" s="89" t="s">
        <v>133</v>
      </c>
      <c r="L40" s="271" t="s">
        <v>1215</v>
      </c>
      <c r="M40" s="66"/>
      <c r="N40" s="66" t="s">
        <v>40</v>
      </c>
      <c r="O40" s="66"/>
      <c r="P40" s="66"/>
      <c r="Q40" s="66"/>
      <c r="R40" s="66"/>
      <c r="S40" s="66"/>
      <c r="T40" s="66"/>
      <c r="U40" s="66"/>
      <c r="V40" s="66"/>
      <c r="W40" s="79"/>
      <c r="X40" s="278" t="s">
        <v>135</v>
      </c>
    </row>
    <row r="41" s="232" customFormat="true" ht="19.5" hidden="false" customHeight="true" outlineLevel="4" collapsed="false">
      <c r="A41" s="271"/>
      <c r="B41" s="272"/>
      <c r="C41" s="272"/>
      <c r="D41" s="271"/>
      <c r="E41" s="62"/>
      <c r="F41" s="84"/>
      <c r="G41" s="85"/>
      <c r="H41" s="86"/>
      <c r="I41" s="87"/>
      <c r="J41" s="88"/>
      <c r="K41" s="89"/>
      <c r="L41" s="27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9"/>
      <c r="X41" s="278"/>
    </row>
    <row r="42" s="232" customFormat="true" ht="19.5" hidden="false" customHeight="true" outlineLevel="4" collapsed="false">
      <c r="A42" s="271" t="s">
        <v>1216</v>
      </c>
      <c r="B42" s="272" t="s">
        <v>1217</v>
      </c>
      <c r="C42" s="272"/>
      <c r="D42" s="271" t="n">
        <v>1</v>
      </c>
      <c r="E42" s="62" t="n">
        <f aca="false">F42+H42</f>
        <v>24</v>
      </c>
      <c r="F42" s="84"/>
      <c r="G42" s="85"/>
      <c r="H42" s="86" t="n">
        <v>24</v>
      </c>
      <c r="I42" s="87" t="n">
        <v>1</v>
      </c>
      <c r="J42" s="88" t="s">
        <v>132</v>
      </c>
      <c r="K42" s="89" t="s">
        <v>133</v>
      </c>
      <c r="L42" s="271" t="s">
        <v>1218</v>
      </c>
      <c r="M42" s="66"/>
      <c r="N42" s="66" t="s">
        <v>40</v>
      </c>
      <c r="O42" s="66"/>
      <c r="P42" s="66"/>
      <c r="Q42" s="66"/>
      <c r="R42" s="66"/>
      <c r="S42" s="66"/>
      <c r="T42" s="66"/>
      <c r="U42" s="66"/>
      <c r="V42" s="66"/>
      <c r="W42" s="79"/>
      <c r="X42" s="278" t="s">
        <v>135</v>
      </c>
    </row>
    <row r="43" s="232" customFormat="true" ht="19.5" hidden="false" customHeight="true" outlineLevel="4" collapsed="false">
      <c r="A43" s="271"/>
      <c r="B43" s="272"/>
      <c r="C43" s="272"/>
      <c r="D43" s="271"/>
      <c r="E43" s="62"/>
      <c r="F43" s="84"/>
      <c r="G43" s="85"/>
      <c r="H43" s="86"/>
      <c r="I43" s="87"/>
      <c r="J43" s="88"/>
      <c r="K43" s="89"/>
      <c r="L43" s="27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9"/>
      <c r="X43" s="278"/>
    </row>
    <row r="44" s="232" customFormat="true" ht="19.5" hidden="false" customHeight="true" outlineLevel="4" collapsed="false">
      <c r="A44" s="271" t="s">
        <v>1219</v>
      </c>
      <c r="B44" s="272" t="s">
        <v>1220</v>
      </c>
      <c r="C44" s="272"/>
      <c r="D44" s="271" t="n">
        <v>1</v>
      </c>
      <c r="E44" s="62" t="n">
        <f aca="false">F44+H44</f>
        <v>24</v>
      </c>
      <c r="F44" s="84"/>
      <c r="G44" s="85"/>
      <c r="H44" s="86" t="n">
        <v>24</v>
      </c>
      <c r="I44" s="87" t="n">
        <v>1</v>
      </c>
      <c r="J44" s="88" t="s">
        <v>132</v>
      </c>
      <c r="K44" s="89" t="s">
        <v>133</v>
      </c>
      <c r="L44" s="271" t="s">
        <v>1221</v>
      </c>
      <c r="M44" s="189"/>
      <c r="N44" s="66" t="s">
        <v>40</v>
      </c>
      <c r="O44" s="189"/>
      <c r="P44" s="189"/>
      <c r="Q44" s="189"/>
      <c r="R44" s="189"/>
      <c r="S44" s="189"/>
      <c r="T44" s="189"/>
      <c r="U44" s="189"/>
      <c r="V44" s="189"/>
      <c r="W44" s="79"/>
      <c r="X44" s="278" t="s">
        <v>135</v>
      </c>
    </row>
    <row r="45" s="232" customFormat="true" ht="19.5" hidden="false" customHeight="true" outlineLevel="4" collapsed="false">
      <c r="A45" s="271"/>
      <c r="B45" s="272"/>
      <c r="C45" s="272"/>
      <c r="D45" s="271"/>
      <c r="E45" s="62"/>
      <c r="F45" s="84"/>
      <c r="G45" s="85"/>
      <c r="H45" s="86"/>
      <c r="I45" s="87"/>
      <c r="J45" s="88"/>
      <c r="K45" s="89"/>
      <c r="L45" s="271"/>
      <c r="M45" s="189"/>
      <c r="N45" s="66"/>
      <c r="O45" s="189"/>
      <c r="P45" s="189"/>
      <c r="Q45" s="189"/>
      <c r="R45" s="189"/>
      <c r="S45" s="189"/>
      <c r="T45" s="189"/>
      <c r="U45" s="189"/>
      <c r="V45" s="189"/>
      <c r="W45" s="79"/>
      <c r="X45" s="278"/>
    </row>
    <row r="46" s="232" customFormat="true" ht="19.5" hidden="false" customHeight="true" outlineLevel="4" collapsed="false">
      <c r="A46" s="271" t="s">
        <v>1222</v>
      </c>
      <c r="B46" s="272" t="s">
        <v>1223</v>
      </c>
      <c r="C46" s="272"/>
      <c r="D46" s="271" t="n">
        <v>1</v>
      </c>
      <c r="E46" s="62" t="n">
        <f aca="false">F46+H46</f>
        <v>24</v>
      </c>
      <c r="F46" s="84"/>
      <c r="G46" s="85"/>
      <c r="H46" s="86" t="n">
        <v>24</v>
      </c>
      <c r="I46" s="87" t="n">
        <v>1</v>
      </c>
      <c r="J46" s="88" t="s">
        <v>132</v>
      </c>
      <c r="K46" s="89" t="s">
        <v>133</v>
      </c>
      <c r="L46" s="271" t="s">
        <v>1224</v>
      </c>
      <c r="M46" s="189"/>
      <c r="N46" s="66" t="s">
        <v>40</v>
      </c>
      <c r="O46" s="189"/>
      <c r="P46" s="189"/>
      <c r="Q46" s="189"/>
      <c r="R46" s="189"/>
      <c r="S46" s="189"/>
      <c r="T46" s="189"/>
      <c r="U46" s="189"/>
      <c r="V46" s="189"/>
      <c r="W46" s="79"/>
      <c r="X46" s="278" t="s">
        <v>135</v>
      </c>
    </row>
    <row r="47" s="232" customFormat="true" ht="19.5" hidden="false" customHeight="true" outlineLevel="4" collapsed="false">
      <c r="A47" s="271"/>
      <c r="B47" s="272"/>
      <c r="C47" s="272"/>
      <c r="D47" s="271"/>
      <c r="E47" s="62"/>
      <c r="F47" s="84"/>
      <c r="G47" s="85"/>
      <c r="H47" s="86"/>
      <c r="I47" s="87"/>
      <c r="J47" s="88"/>
      <c r="K47" s="89"/>
      <c r="L47" s="271"/>
      <c r="M47" s="189"/>
      <c r="N47" s="66"/>
      <c r="O47" s="189"/>
      <c r="P47" s="189"/>
      <c r="Q47" s="189"/>
      <c r="R47" s="189"/>
      <c r="S47" s="189"/>
      <c r="T47" s="189"/>
      <c r="U47" s="189"/>
      <c r="V47" s="189"/>
      <c r="W47" s="79"/>
      <c r="X47" s="278"/>
    </row>
    <row r="48" s="232" customFormat="true" ht="19.5" hidden="false" customHeight="true" outlineLevel="4" collapsed="false">
      <c r="A48" s="271" t="s">
        <v>1225</v>
      </c>
      <c r="B48" s="272" t="s">
        <v>1226</v>
      </c>
      <c r="C48" s="272"/>
      <c r="D48" s="271" t="n">
        <v>1</v>
      </c>
      <c r="E48" s="62" t="n">
        <f aca="false">F48+H48</f>
        <v>24</v>
      </c>
      <c r="F48" s="84"/>
      <c r="G48" s="85"/>
      <c r="H48" s="86" t="n">
        <v>24</v>
      </c>
      <c r="I48" s="87" t="n">
        <v>1</v>
      </c>
      <c r="J48" s="88" t="s">
        <v>132</v>
      </c>
      <c r="K48" s="89" t="s">
        <v>133</v>
      </c>
      <c r="L48" s="271" t="s">
        <v>1227</v>
      </c>
      <c r="M48" s="189"/>
      <c r="N48" s="66" t="s">
        <v>40</v>
      </c>
      <c r="O48" s="189"/>
      <c r="P48" s="189"/>
      <c r="Q48" s="189"/>
      <c r="R48" s="189"/>
      <c r="S48" s="189"/>
      <c r="T48" s="189"/>
      <c r="U48" s="189"/>
      <c r="V48" s="189"/>
      <c r="W48" s="79"/>
      <c r="X48" s="278" t="s">
        <v>135</v>
      </c>
    </row>
    <row r="49" s="232" customFormat="true" ht="19.5" hidden="false" customHeight="true" outlineLevel="4" collapsed="false">
      <c r="A49" s="271"/>
      <c r="B49" s="272"/>
      <c r="C49" s="272"/>
      <c r="D49" s="271"/>
      <c r="E49" s="62"/>
      <c r="F49" s="84"/>
      <c r="G49" s="85"/>
      <c r="H49" s="86"/>
      <c r="I49" s="87"/>
      <c r="J49" s="88"/>
      <c r="K49" s="89"/>
      <c r="L49" s="271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79"/>
      <c r="X49" s="278"/>
    </row>
    <row r="50" s="232" customFormat="true" ht="19.5" hidden="false" customHeight="true" outlineLevel="4" collapsed="false">
      <c r="A50" s="271" t="s">
        <v>1228</v>
      </c>
      <c r="B50" s="272" t="s">
        <v>1229</v>
      </c>
      <c r="C50" s="272"/>
      <c r="D50" s="271" t="n">
        <v>1</v>
      </c>
      <c r="E50" s="62" t="n">
        <f aca="false">F50+H50</f>
        <v>24</v>
      </c>
      <c r="F50" s="84"/>
      <c r="G50" s="85"/>
      <c r="H50" s="86" t="n">
        <v>24</v>
      </c>
      <c r="I50" s="87" t="n">
        <v>1</v>
      </c>
      <c r="J50" s="88" t="s">
        <v>132</v>
      </c>
      <c r="K50" s="89" t="s">
        <v>133</v>
      </c>
      <c r="L50" s="271" t="s">
        <v>1230</v>
      </c>
      <c r="M50" s="189"/>
      <c r="N50" s="66" t="s">
        <v>40</v>
      </c>
      <c r="O50" s="189"/>
      <c r="P50" s="189"/>
      <c r="Q50" s="189"/>
      <c r="R50" s="189"/>
      <c r="S50" s="189"/>
      <c r="T50" s="189"/>
      <c r="U50" s="189"/>
      <c r="V50" s="189"/>
      <c r="W50" s="79"/>
      <c r="X50" s="278" t="s">
        <v>135</v>
      </c>
    </row>
    <row r="51" s="232" customFormat="true" ht="19.5" hidden="false" customHeight="true" outlineLevel="4" collapsed="false">
      <c r="A51" s="271"/>
      <c r="B51" s="272"/>
      <c r="C51" s="272"/>
      <c r="D51" s="271"/>
      <c r="E51" s="62"/>
      <c r="F51" s="84"/>
      <c r="G51" s="85"/>
      <c r="H51" s="86"/>
      <c r="I51" s="87"/>
      <c r="J51" s="88"/>
      <c r="K51" s="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79"/>
      <c r="X51" s="278"/>
    </row>
    <row r="52" s="232" customFormat="true" ht="19.5" hidden="false" customHeight="true" outlineLevel="4" collapsed="false">
      <c r="A52" s="271" t="s">
        <v>1231</v>
      </c>
      <c r="B52" s="272" t="s">
        <v>1232</v>
      </c>
      <c r="C52" s="272"/>
      <c r="D52" s="271" t="n">
        <v>1</v>
      </c>
      <c r="E52" s="62" t="n">
        <f aca="false">F52+H52</f>
        <v>24</v>
      </c>
      <c r="F52" s="84"/>
      <c r="G52" s="85"/>
      <c r="H52" s="86" t="n">
        <v>24</v>
      </c>
      <c r="I52" s="87" t="n">
        <v>1</v>
      </c>
      <c r="J52" s="88" t="s">
        <v>132</v>
      </c>
      <c r="K52" s="89" t="s">
        <v>133</v>
      </c>
      <c r="L52" s="271" t="s">
        <v>1233</v>
      </c>
      <c r="M52" s="66"/>
      <c r="N52" s="66" t="s">
        <v>40</v>
      </c>
      <c r="O52" s="66"/>
      <c r="P52" s="66"/>
      <c r="Q52" s="66"/>
      <c r="R52" s="66"/>
      <c r="S52" s="66"/>
      <c r="T52" s="66"/>
      <c r="U52" s="66"/>
      <c r="V52" s="66"/>
      <c r="W52" s="79"/>
      <c r="X52" s="278" t="s">
        <v>135</v>
      </c>
    </row>
    <row r="53" s="363" customFormat="true" ht="19.5" hidden="false" customHeight="true" outlineLevel="1" collapsed="false">
      <c r="A53" s="357" t="s">
        <v>1234</v>
      </c>
      <c r="B53" s="358" t="s">
        <v>1235</v>
      </c>
      <c r="C53" s="357"/>
      <c r="D53" s="357" t="s">
        <v>56</v>
      </c>
      <c r="E53" s="50" t="n">
        <f aca="false">SUM(E54:E69,E75:E76,E79,E90)</f>
        <v>176</v>
      </c>
      <c r="F53" s="359" t="s">
        <v>57</v>
      </c>
      <c r="G53" s="360" t="s">
        <v>58</v>
      </c>
      <c r="H53" s="359" t="s">
        <v>4</v>
      </c>
      <c r="I53" s="360" t="s">
        <v>58</v>
      </c>
      <c r="J53" s="361"/>
      <c r="K53" s="54" t="n">
        <f aca="false">SUM(K54:K90)</f>
        <v>254</v>
      </c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  <c r="X53" s="369"/>
    </row>
    <row r="54" s="232" customFormat="true" ht="19.5" hidden="false" customHeight="true" outlineLevel="2" collapsed="false">
      <c r="A54" s="239" t="s">
        <v>1236</v>
      </c>
      <c r="B54" s="240" t="s">
        <v>601</v>
      </c>
      <c r="C54" s="240"/>
      <c r="D54" s="239" t="s">
        <v>61</v>
      </c>
      <c r="E54" s="241"/>
      <c r="F54" s="127"/>
      <c r="G54" s="128"/>
      <c r="H54" s="127"/>
      <c r="I54" s="128"/>
      <c r="J54" s="129"/>
      <c r="K54" s="130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79"/>
      <c r="X54" s="130"/>
    </row>
    <row r="55" s="232" customFormat="true" ht="19.5" hidden="false" customHeight="true" outlineLevel="3" collapsed="false">
      <c r="A55" s="243" t="s">
        <v>1237</v>
      </c>
      <c r="B55" s="244" t="s">
        <v>1238</v>
      </c>
      <c r="C55" s="244"/>
      <c r="D55" s="243" t="s">
        <v>112</v>
      </c>
      <c r="E55" s="62" t="n">
        <f aca="false">F55+H55</f>
        <v>20</v>
      </c>
      <c r="F55" s="187" t="n">
        <v>6</v>
      </c>
      <c r="G55" s="188" t="n">
        <v>1</v>
      </c>
      <c r="H55" s="187" t="n">
        <v>14</v>
      </c>
      <c r="I55" s="188" t="n">
        <v>1</v>
      </c>
      <c r="J55" s="65" t="s">
        <v>62</v>
      </c>
      <c r="K55" s="189" t="n">
        <f aca="false">F55*G55*1.5+H55*I55</f>
        <v>23</v>
      </c>
      <c r="L55" s="243" t="s">
        <v>1239</v>
      </c>
      <c r="M55" s="189"/>
      <c r="N55" s="189" t="s">
        <v>39</v>
      </c>
      <c r="O55" s="189"/>
      <c r="P55" s="189"/>
      <c r="Q55" s="189"/>
      <c r="R55" s="189"/>
      <c r="S55" s="189"/>
      <c r="T55" s="189"/>
      <c r="U55" s="189"/>
      <c r="V55" s="189"/>
      <c r="W55" s="79"/>
      <c r="X55" s="130"/>
    </row>
    <row r="56" s="232" customFormat="true" ht="19.5" hidden="false" customHeight="true" outlineLevel="3" collapsed="false">
      <c r="A56" s="243"/>
      <c r="B56" s="244"/>
      <c r="C56" s="244"/>
      <c r="D56" s="243"/>
      <c r="E56" s="62"/>
      <c r="F56" s="187"/>
      <c r="G56" s="188"/>
      <c r="H56" s="187"/>
      <c r="I56" s="188"/>
      <c r="J56" s="65"/>
      <c r="K56" s="189"/>
      <c r="L56" s="243" t="s">
        <v>1240</v>
      </c>
      <c r="M56" s="189"/>
      <c r="N56" s="189" t="s">
        <v>40</v>
      </c>
      <c r="O56" s="189"/>
      <c r="P56" s="189"/>
      <c r="Q56" s="189"/>
      <c r="R56" s="189"/>
      <c r="S56" s="189"/>
      <c r="T56" s="189"/>
      <c r="U56" s="189"/>
      <c r="V56" s="189"/>
      <c r="W56" s="79"/>
      <c r="X56" s="130"/>
    </row>
    <row r="57" s="232" customFormat="true" ht="19.5" hidden="false" customHeight="true" outlineLevel="3" collapsed="false">
      <c r="A57" s="243" t="s">
        <v>1241</v>
      </c>
      <c r="B57" s="244" t="s">
        <v>1242</v>
      </c>
      <c r="C57" s="244"/>
      <c r="D57" s="243" t="s">
        <v>112</v>
      </c>
      <c r="E57" s="62" t="n">
        <f aca="false">F57+H57</f>
        <v>20</v>
      </c>
      <c r="F57" s="187" t="n">
        <v>6</v>
      </c>
      <c r="G57" s="188" t="n">
        <v>1</v>
      </c>
      <c r="H57" s="187" t="n">
        <v>14</v>
      </c>
      <c r="I57" s="188" t="n">
        <v>1</v>
      </c>
      <c r="J57" s="65" t="s">
        <v>62</v>
      </c>
      <c r="K57" s="189" t="n">
        <f aca="false">F57*G57*1.5+H57*I57</f>
        <v>23</v>
      </c>
      <c r="L57" s="243" t="s">
        <v>1243</v>
      </c>
      <c r="M57" s="189"/>
      <c r="N57" s="189" t="s">
        <v>39</v>
      </c>
      <c r="O57" s="189"/>
      <c r="P57" s="189"/>
      <c r="Q57" s="189"/>
      <c r="R57" s="189"/>
      <c r="S57" s="189"/>
      <c r="T57" s="189"/>
      <c r="U57" s="189"/>
      <c r="V57" s="189"/>
      <c r="W57" s="79"/>
      <c r="X57" s="130"/>
    </row>
    <row r="58" s="232" customFormat="true" ht="19.5" hidden="false" customHeight="true" outlineLevel="3" collapsed="false">
      <c r="A58" s="243"/>
      <c r="B58" s="244"/>
      <c r="C58" s="244"/>
      <c r="D58" s="243"/>
      <c r="E58" s="62"/>
      <c r="F58" s="187"/>
      <c r="G58" s="188"/>
      <c r="H58" s="187"/>
      <c r="I58" s="188"/>
      <c r="J58" s="65"/>
      <c r="K58" s="189"/>
      <c r="L58" s="243" t="s">
        <v>1244</v>
      </c>
      <c r="M58" s="189"/>
      <c r="N58" s="189" t="s">
        <v>40</v>
      </c>
      <c r="O58" s="189"/>
      <c r="P58" s="189"/>
      <c r="Q58" s="189"/>
      <c r="R58" s="189"/>
      <c r="S58" s="189"/>
      <c r="T58" s="189"/>
      <c r="U58" s="189"/>
      <c r="V58" s="189"/>
      <c r="W58" s="79"/>
      <c r="X58" s="130"/>
    </row>
    <row r="59" s="232" customFormat="true" ht="19.5" hidden="false" customHeight="true" outlineLevel="3" collapsed="false">
      <c r="A59" s="243" t="s">
        <v>1245</v>
      </c>
      <c r="B59" s="244" t="s">
        <v>1246</v>
      </c>
      <c r="C59" s="244"/>
      <c r="D59" s="243" t="s">
        <v>112</v>
      </c>
      <c r="E59" s="62" t="n">
        <f aca="false">F59+H59</f>
        <v>20</v>
      </c>
      <c r="F59" s="187" t="n">
        <v>6</v>
      </c>
      <c r="G59" s="188" t="n">
        <v>1</v>
      </c>
      <c r="H59" s="187" t="n">
        <v>14</v>
      </c>
      <c r="I59" s="188" t="n">
        <v>1</v>
      </c>
      <c r="J59" s="65" t="s">
        <v>62</v>
      </c>
      <c r="K59" s="189" t="n">
        <f aca="false">F59*G59*1.5+H59*I59</f>
        <v>23</v>
      </c>
      <c r="L59" s="243" t="s">
        <v>1247</v>
      </c>
      <c r="M59" s="276"/>
      <c r="N59" s="189" t="s">
        <v>39</v>
      </c>
      <c r="O59" s="276"/>
      <c r="P59" s="276"/>
      <c r="Q59" s="276"/>
      <c r="R59" s="276"/>
      <c r="S59" s="276"/>
      <c r="T59" s="276"/>
      <c r="U59" s="276"/>
      <c r="V59" s="276"/>
      <c r="W59" s="209"/>
      <c r="X59" s="130"/>
    </row>
    <row r="60" s="232" customFormat="true" ht="19.5" hidden="false" customHeight="true" outlineLevel="3" collapsed="false">
      <c r="A60" s="243"/>
      <c r="B60" s="244"/>
      <c r="C60" s="244"/>
      <c r="D60" s="243"/>
      <c r="E60" s="62"/>
      <c r="F60" s="187"/>
      <c r="G60" s="188"/>
      <c r="H60" s="187"/>
      <c r="I60" s="188"/>
      <c r="J60" s="65"/>
      <c r="K60" s="189"/>
      <c r="L60" s="243" t="s">
        <v>1248</v>
      </c>
      <c r="M60" s="276"/>
      <c r="N60" s="189" t="s">
        <v>40</v>
      </c>
      <c r="O60" s="276"/>
      <c r="P60" s="276"/>
      <c r="Q60" s="276"/>
      <c r="R60" s="276"/>
      <c r="S60" s="276"/>
      <c r="T60" s="276"/>
      <c r="U60" s="276"/>
      <c r="V60" s="276"/>
      <c r="W60" s="209"/>
      <c r="X60" s="130"/>
    </row>
    <row r="61" s="232" customFormat="true" ht="19.5" hidden="false" customHeight="true" outlineLevel="2" collapsed="false">
      <c r="A61" s="239" t="s">
        <v>1249</v>
      </c>
      <c r="B61" s="240" t="s">
        <v>1250</v>
      </c>
      <c r="C61" s="240"/>
      <c r="D61" s="239" t="s">
        <v>61</v>
      </c>
      <c r="E61" s="241"/>
      <c r="F61" s="127"/>
      <c r="G61" s="128"/>
      <c r="H61" s="127"/>
      <c r="I61" s="128"/>
      <c r="J61" s="129"/>
      <c r="K61" s="130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9"/>
      <c r="X61" s="130"/>
    </row>
    <row r="62" s="232" customFormat="true" ht="19.5" hidden="false" customHeight="true" outlineLevel="3" collapsed="false">
      <c r="A62" s="243" t="s">
        <v>989</v>
      </c>
      <c r="B62" s="244" t="s">
        <v>990</v>
      </c>
      <c r="C62" s="244"/>
      <c r="D62" s="243" t="s">
        <v>112</v>
      </c>
      <c r="E62" s="62" t="n">
        <f aca="false">F62+H62</f>
        <v>18</v>
      </c>
      <c r="F62" s="187" t="n">
        <v>6</v>
      </c>
      <c r="G62" s="188" t="n">
        <v>1</v>
      </c>
      <c r="H62" s="187" t="n">
        <v>12</v>
      </c>
      <c r="I62" s="188" t="n">
        <v>1</v>
      </c>
      <c r="J62" s="65" t="s">
        <v>62</v>
      </c>
      <c r="K62" s="189" t="n">
        <f aca="false">F62*G62*1.5+H62*I62</f>
        <v>21</v>
      </c>
      <c r="L62" s="243" t="s">
        <v>991</v>
      </c>
      <c r="M62" s="66"/>
      <c r="N62" s="189" t="s">
        <v>39</v>
      </c>
      <c r="O62" s="66"/>
      <c r="P62" s="66"/>
      <c r="Q62" s="66"/>
      <c r="R62" s="66"/>
      <c r="S62" s="66"/>
      <c r="T62" s="66"/>
      <c r="U62" s="66"/>
      <c r="V62" s="66"/>
      <c r="W62" s="79"/>
      <c r="X62" s="370" t="s">
        <v>949</v>
      </c>
    </row>
    <row r="63" s="232" customFormat="true" ht="19.5" hidden="false" customHeight="true" outlineLevel="3" collapsed="false">
      <c r="A63" s="243"/>
      <c r="B63" s="244"/>
      <c r="C63" s="244"/>
      <c r="D63" s="243"/>
      <c r="E63" s="62"/>
      <c r="F63" s="187"/>
      <c r="G63" s="188"/>
      <c r="H63" s="187"/>
      <c r="I63" s="188"/>
      <c r="J63" s="65"/>
      <c r="K63" s="189"/>
      <c r="L63" s="243" t="s">
        <v>992</v>
      </c>
      <c r="M63" s="66"/>
      <c r="N63" s="189" t="s">
        <v>40</v>
      </c>
      <c r="O63" s="66"/>
      <c r="P63" s="66"/>
      <c r="Q63" s="66"/>
      <c r="R63" s="66"/>
      <c r="S63" s="66"/>
      <c r="T63" s="66"/>
      <c r="U63" s="66"/>
      <c r="V63" s="66"/>
      <c r="W63" s="79"/>
      <c r="X63" s="370"/>
    </row>
    <row r="64" s="232" customFormat="true" ht="19.5" hidden="false" customHeight="true" outlineLevel="3" collapsed="false">
      <c r="A64" s="243" t="s">
        <v>1251</v>
      </c>
      <c r="B64" s="244" t="s">
        <v>1252</v>
      </c>
      <c r="C64" s="244"/>
      <c r="D64" s="243" t="s">
        <v>112</v>
      </c>
      <c r="E64" s="62" t="n">
        <f aca="false">F64+H64</f>
        <v>18</v>
      </c>
      <c r="F64" s="187" t="n">
        <v>6</v>
      </c>
      <c r="G64" s="188" t="n">
        <v>1</v>
      </c>
      <c r="H64" s="187" t="n">
        <v>12</v>
      </c>
      <c r="I64" s="188" t="n">
        <v>1</v>
      </c>
      <c r="J64" s="65" t="s">
        <v>62</v>
      </c>
      <c r="K64" s="189" t="n">
        <f aca="false">F64*G64*1.5+H64*I64</f>
        <v>21</v>
      </c>
      <c r="L64" s="243" t="s">
        <v>1253</v>
      </c>
      <c r="M64" s="66"/>
      <c r="N64" s="189" t="s">
        <v>39</v>
      </c>
      <c r="O64" s="66"/>
      <c r="P64" s="66"/>
      <c r="Q64" s="66"/>
      <c r="R64" s="66"/>
      <c r="S64" s="66"/>
      <c r="T64" s="66"/>
      <c r="U64" s="66"/>
      <c r="V64" s="66"/>
      <c r="W64" s="79"/>
      <c r="X64" s="130"/>
    </row>
    <row r="65" s="232" customFormat="true" ht="19.5" hidden="false" customHeight="true" outlineLevel="3" collapsed="false">
      <c r="A65" s="243"/>
      <c r="B65" s="244"/>
      <c r="C65" s="244"/>
      <c r="D65" s="243"/>
      <c r="E65" s="62"/>
      <c r="F65" s="187"/>
      <c r="G65" s="188"/>
      <c r="H65" s="187"/>
      <c r="I65" s="188"/>
      <c r="J65" s="65"/>
      <c r="K65" s="189"/>
      <c r="L65" s="243" t="s">
        <v>1254</v>
      </c>
      <c r="M65" s="66"/>
      <c r="N65" s="189" t="s">
        <v>40</v>
      </c>
      <c r="O65" s="66"/>
      <c r="P65" s="66"/>
      <c r="Q65" s="66"/>
      <c r="R65" s="66"/>
      <c r="S65" s="66"/>
      <c r="T65" s="66"/>
      <c r="U65" s="66"/>
      <c r="V65" s="66"/>
      <c r="W65" s="79"/>
      <c r="X65" s="130"/>
    </row>
    <row r="66" s="232" customFormat="true" ht="19.5" hidden="false" customHeight="true" outlineLevel="3" collapsed="false">
      <c r="A66" s="243" t="s">
        <v>1255</v>
      </c>
      <c r="B66" s="244" t="s">
        <v>1256</v>
      </c>
      <c r="C66" s="244"/>
      <c r="D66" s="243" t="s">
        <v>112</v>
      </c>
      <c r="E66" s="62" t="n">
        <f aca="false">F66+H66</f>
        <v>18</v>
      </c>
      <c r="F66" s="187" t="n">
        <v>6</v>
      </c>
      <c r="G66" s="188" t="n">
        <v>1</v>
      </c>
      <c r="H66" s="187" t="n">
        <v>12</v>
      </c>
      <c r="I66" s="188" t="n">
        <v>1</v>
      </c>
      <c r="J66" s="65" t="s">
        <v>62</v>
      </c>
      <c r="K66" s="189" t="n">
        <f aca="false">F66*G66*1.5+H66*I66</f>
        <v>21</v>
      </c>
      <c r="L66" s="243" t="s">
        <v>1257</v>
      </c>
      <c r="M66" s="66"/>
      <c r="N66" s="189" t="s">
        <v>39</v>
      </c>
      <c r="O66" s="66"/>
      <c r="P66" s="66"/>
      <c r="Q66" s="66"/>
      <c r="R66" s="66"/>
      <c r="S66" s="66"/>
      <c r="T66" s="66"/>
      <c r="U66" s="66"/>
      <c r="V66" s="66"/>
      <c r="W66" s="79"/>
      <c r="X66" s="130"/>
    </row>
    <row r="67" s="232" customFormat="true" ht="19.5" hidden="false" customHeight="true" outlineLevel="3" collapsed="false">
      <c r="A67" s="243"/>
      <c r="B67" s="244"/>
      <c r="C67" s="244"/>
      <c r="D67" s="243"/>
      <c r="E67" s="62"/>
      <c r="F67" s="187"/>
      <c r="G67" s="188"/>
      <c r="H67" s="187"/>
      <c r="I67" s="188"/>
      <c r="J67" s="65"/>
      <c r="K67" s="189"/>
      <c r="L67" s="243" t="s">
        <v>1258</v>
      </c>
      <c r="M67" s="66"/>
      <c r="N67" s="189" t="s">
        <v>40</v>
      </c>
      <c r="O67" s="66"/>
      <c r="P67" s="66"/>
      <c r="Q67" s="66"/>
      <c r="R67" s="66"/>
      <c r="S67" s="66"/>
      <c r="T67" s="66"/>
      <c r="U67" s="66"/>
      <c r="V67" s="66"/>
      <c r="W67" s="79"/>
      <c r="X67" s="130"/>
    </row>
    <row r="68" s="232" customFormat="true" ht="19.5" hidden="false" customHeight="true" outlineLevel="2" collapsed="false">
      <c r="A68" s="239" t="s">
        <v>1259</v>
      </c>
      <c r="B68" s="240" t="s">
        <v>1260</v>
      </c>
      <c r="C68" s="240"/>
      <c r="D68" s="239" t="s">
        <v>61</v>
      </c>
      <c r="E68" s="241"/>
      <c r="F68" s="127"/>
      <c r="G68" s="128"/>
      <c r="H68" s="127"/>
      <c r="I68" s="128"/>
      <c r="J68" s="129"/>
      <c r="K68" s="130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79"/>
      <c r="X68" s="130"/>
    </row>
    <row r="69" s="232" customFormat="true" ht="21" hidden="false" customHeight="true" outlineLevel="3" collapsed="false">
      <c r="A69" s="243" t="s">
        <v>1261</v>
      </c>
      <c r="B69" s="244" t="s">
        <v>1262</v>
      </c>
      <c r="C69" s="244"/>
      <c r="D69" s="239" t="s">
        <v>109</v>
      </c>
      <c r="E69" s="62" t="n">
        <f aca="false">F69+H69</f>
        <v>18</v>
      </c>
      <c r="F69" s="187"/>
      <c r="G69" s="188"/>
      <c r="H69" s="187" t="n">
        <v>18</v>
      </c>
      <c r="I69" s="188" t="n">
        <v>1</v>
      </c>
      <c r="J69" s="65" t="s">
        <v>62</v>
      </c>
      <c r="K69" s="189" t="n">
        <f aca="false">F69*G69*1.5+H69*I69</f>
        <v>18</v>
      </c>
      <c r="L69" s="243" t="s">
        <v>1263</v>
      </c>
      <c r="M69" s="66"/>
      <c r="N69" s="66" t="s">
        <v>40</v>
      </c>
      <c r="O69" s="66"/>
      <c r="P69" s="66"/>
      <c r="Q69" s="66"/>
      <c r="R69" s="66"/>
      <c r="S69" s="66"/>
      <c r="T69" s="66"/>
      <c r="U69" s="66"/>
      <c r="V69" s="66"/>
      <c r="W69" s="79"/>
      <c r="X69" s="130"/>
    </row>
    <row r="70" s="232" customFormat="true" ht="21" hidden="false" customHeight="true" outlineLevel="3" collapsed="false">
      <c r="A70" s="243" t="s">
        <v>1264</v>
      </c>
      <c r="B70" s="244" t="s">
        <v>1265</v>
      </c>
      <c r="C70" s="244"/>
      <c r="D70" s="239" t="s">
        <v>109</v>
      </c>
      <c r="E70" s="62" t="n">
        <f aca="false">F70+H70</f>
        <v>18</v>
      </c>
      <c r="F70" s="187"/>
      <c r="G70" s="188"/>
      <c r="H70" s="187" t="n">
        <v>18</v>
      </c>
      <c r="I70" s="188" t="n">
        <v>1</v>
      </c>
      <c r="J70" s="65" t="s">
        <v>62</v>
      </c>
      <c r="K70" s="189" t="n">
        <f aca="false">F70*G70*1.5+H70*I70</f>
        <v>18</v>
      </c>
      <c r="L70" s="243" t="s">
        <v>1266</v>
      </c>
      <c r="M70" s="66"/>
      <c r="N70" s="66" t="s">
        <v>40</v>
      </c>
      <c r="O70" s="66"/>
      <c r="P70" s="66"/>
      <c r="Q70" s="66"/>
      <c r="R70" s="66"/>
      <c r="S70" s="66"/>
      <c r="T70" s="66"/>
      <c r="U70" s="66"/>
      <c r="V70" s="66"/>
      <c r="W70" s="79"/>
      <c r="X70" s="130"/>
    </row>
    <row r="71" s="232" customFormat="true" ht="21" hidden="false" customHeight="true" outlineLevel="3" collapsed="false">
      <c r="A71" s="243" t="s">
        <v>1267</v>
      </c>
      <c r="B71" s="244" t="s">
        <v>1268</v>
      </c>
      <c r="C71" s="244"/>
      <c r="D71" s="239" t="s">
        <v>109</v>
      </c>
      <c r="E71" s="62" t="n">
        <f aca="false">F71+H71</f>
        <v>18</v>
      </c>
      <c r="F71" s="187"/>
      <c r="G71" s="188"/>
      <c r="H71" s="187" t="n">
        <v>18</v>
      </c>
      <c r="I71" s="188" t="n">
        <v>1</v>
      </c>
      <c r="J71" s="65" t="s">
        <v>62</v>
      </c>
      <c r="K71" s="189" t="n">
        <f aca="false">F71*G71*1.5+H71*I71</f>
        <v>18</v>
      </c>
      <c r="L71" s="243" t="s">
        <v>1269</v>
      </c>
      <c r="M71" s="66"/>
      <c r="N71" s="66" t="s">
        <v>40</v>
      </c>
      <c r="O71" s="66"/>
      <c r="P71" s="66"/>
      <c r="Q71" s="66"/>
      <c r="R71" s="66"/>
      <c r="S71" s="66"/>
      <c r="T71" s="66"/>
      <c r="U71" s="66"/>
      <c r="V71" s="66"/>
      <c r="W71" s="79"/>
      <c r="X71" s="130"/>
    </row>
    <row r="72" s="232" customFormat="true" ht="21" hidden="false" customHeight="true" outlineLevel="3" collapsed="false">
      <c r="A72" s="243" t="s">
        <v>1014</v>
      </c>
      <c r="B72" s="244" t="s">
        <v>1015</v>
      </c>
      <c r="C72" s="244"/>
      <c r="D72" s="239" t="s">
        <v>109</v>
      </c>
      <c r="E72" s="62" t="n">
        <f aca="false">F72+H72</f>
        <v>18</v>
      </c>
      <c r="F72" s="187"/>
      <c r="G72" s="188"/>
      <c r="H72" s="187" t="n">
        <v>18</v>
      </c>
      <c r="I72" s="188" t="n">
        <v>1</v>
      </c>
      <c r="J72" s="65" t="s">
        <v>62</v>
      </c>
      <c r="K72" s="189" t="n">
        <f aca="false">F72*G72*1.5+H72*I72</f>
        <v>18</v>
      </c>
      <c r="L72" s="243" t="s">
        <v>1016</v>
      </c>
      <c r="M72" s="66"/>
      <c r="N72" s="66" t="s">
        <v>40</v>
      </c>
      <c r="O72" s="66"/>
      <c r="P72" s="66"/>
      <c r="Q72" s="66"/>
      <c r="R72" s="66"/>
      <c r="S72" s="66"/>
      <c r="T72" s="66"/>
      <c r="U72" s="66"/>
      <c r="V72" s="66"/>
      <c r="W72" s="79"/>
      <c r="X72" s="242" t="s">
        <v>949</v>
      </c>
    </row>
    <row r="73" s="232" customFormat="true" ht="21" hidden="false" customHeight="true" outlineLevel="3" collapsed="false">
      <c r="A73" s="243" t="s">
        <v>1007</v>
      </c>
      <c r="B73" s="244" t="s">
        <v>1008</v>
      </c>
      <c r="C73" s="244"/>
      <c r="D73" s="239" t="s">
        <v>109</v>
      </c>
      <c r="E73" s="62" t="n">
        <f aca="false">F73+H73</f>
        <v>18</v>
      </c>
      <c r="F73" s="187"/>
      <c r="G73" s="188"/>
      <c r="H73" s="187" t="n">
        <v>18</v>
      </c>
      <c r="I73" s="188" t="n">
        <v>1</v>
      </c>
      <c r="J73" s="65" t="s">
        <v>62</v>
      </c>
      <c r="K73" s="189" t="n">
        <f aca="false">F73*G73*1.5+H73*I73</f>
        <v>18</v>
      </c>
      <c r="L73" s="243" t="s">
        <v>1009</v>
      </c>
      <c r="M73" s="66"/>
      <c r="N73" s="66" t="s">
        <v>40</v>
      </c>
      <c r="O73" s="66"/>
      <c r="P73" s="66"/>
      <c r="Q73" s="66"/>
      <c r="R73" s="66"/>
      <c r="S73" s="66"/>
      <c r="T73" s="66"/>
      <c r="U73" s="66"/>
      <c r="V73" s="66"/>
      <c r="W73" s="79"/>
      <c r="X73" s="242" t="s">
        <v>949</v>
      </c>
    </row>
    <row r="74" s="232" customFormat="true" ht="19.5" hidden="false" customHeight="true" outlineLevel="2" collapsed="false">
      <c r="A74" s="239" t="s">
        <v>1270</v>
      </c>
      <c r="B74" s="240" t="s">
        <v>1271</v>
      </c>
      <c r="C74" s="240"/>
      <c r="D74" s="239" t="s">
        <v>109</v>
      </c>
      <c r="E74" s="241"/>
      <c r="F74" s="127"/>
      <c r="G74" s="128"/>
      <c r="H74" s="127"/>
      <c r="I74" s="128"/>
      <c r="J74" s="129"/>
      <c r="K74" s="130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79"/>
      <c r="X74" s="130"/>
    </row>
    <row r="75" s="232" customFormat="true" ht="19.5" hidden="false" customHeight="true" outlineLevel="3" collapsed="false">
      <c r="A75" s="243" t="s">
        <v>1272</v>
      </c>
      <c r="B75" s="244" t="s">
        <v>1273</v>
      </c>
      <c r="C75" s="244"/>
      <c r="D75" s="243" t="s">
        <v>118</v>
      </c>
      <c r="E75" s="62" t="n">
        <f aca="false">F75+H75</f>
        <v>8</v>
      </c>
      <c r="F75" s="187"/>
      <c r="G75" s="188"/>
      <c r="H75" s="187" t="n">
        <v>8</v>
      </c>
      <c r="I75" s="188" t="n">
        <v>1</v>
      </c>
      <c r="J75" s="65" t="s">
        <v>62</v>
      </c>
      <c r="K75" s="189" t="n">
        <f aca="false">F75*G75*1.5+H75*I75</f>
        <v>8</v>
      </c>
      <c r="L75" s="243" t="s">
        <v>1274</v>
      </c>
      <c r="M75" s="66"/>
      <c r="N75" s="66" t="s">
        <v>40</v>
      </c>
      <c r="O75" s="66"/>
      <c r="P75" s="66"/>
      <c r="Q75" s="66"/>
      <c r="R75" s="66"/>
      <c r="S75" s="66"/>
      <c r="T75" s="66"/>
      <c r="U75" s="66"/>
      <c r="V75" s="66"/>
      <c r="W75" s="79"/>
      <c r="X75" s="130"/>
    </row>
    <row r="76" s="232" customFormat="true" ht="19.5" hidden="false" customHeight="true" outlineLevel="3" collapsed="false">
      <c r="A76" s="243" t="s">
        <v>1275</v>
      </c>
      <c r="B76" s="244" t="s">
        <v>1276</v>
      </c>
      <c r="C76" s="244"/>
      <c r="D76" s="243" t="s">
        <v>118</v>
      </c>
      <c r="E76" s="62" t="n">
        <f aca="false">F76+H76</f>
        <v>12</v>
      </c>
      <c r="F76" s="187"/>
      <c r="G76" s="188"/>
      <c r="H76" s="187" t="n">
        <v>12</v>
      </c>
      <c r="I76" s="188" t="n">
        <v>1</v>
      </c>
      <c r="J76" s="65" t="s">
        <v>62</v>
      </c>
      <c r="K76" s="189" t="n">
        <f aca="false">F76*G76*1.5+H76*I76</f>
        <v>12</v>
      </c>
      <c r="L76" s="243" t="s">
        <v>1277</v>
      </c>
      <c r="M76" s="66"/>
      <c r="N76" s="66" t="s">
        <v>40</v>
      </c>
      <c r="O76" s="66"/>
      <c r="P76" s="66"/>
      <c r="Q76" s="66"/>
      <c r="R76" s="66"/>
      <c r="S76" s="66"/>
      <c r="T76" s="66"/>
      <c r="U76" s="66"/>
      <c r="V76" s="66"/>
      <c r="W76" s="79"/>
      <c r="X76" s="130"/>
    </row>
    <row r="77" s="232" customFormat="true" ht="25.5" hidden="false" customHeight="true" outlineLevel="3" collapsed="false">
      <c r="A77" s="251" t="s">
        <v>1278</v>
      </c>
      <c r="B77" s="240" t="s">
        <v>1279</v>
      </c>
      <c r="C77" s="240"/>
      <c r="D77" s="239" t="s">
        <v>118</v>
      </c>
      <c r="E77" s="241"/>
      <c r="F77" s="127"/>
      <c r="G77" s="128"/>
      <c r="H77" s="127"/>
      <c r="I77" s="128"/>
      <c r="J77" s="129"/>
      <c r="K77" s="130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79"/>
      <c r="X77" s="252"/>
    </row>
    <row r="78" s="232" customFormat="true" ht="19.5" hidden="false" customHeight="true" outlineLevel="4" collapsed="false">
      <c r="A78" s="367" t="s">
        <v>1280</v>
      </c>
      <c r="B78" s="244" t="s">
        <v>1281</v>
      </c>
      <c r="C78" s="244"/>
      <c r="D78" s="243" t="s">
        <v>118</v>
      </c>
      <c r="E78" s="62" t="n">
        <f aca="false">F78+H78</f>
        <v>12</v>
      </c>
      <c r="F78" s="187"/>
      <c r="G78" s="188"/>
      <c r="H78" s="187" t="n">
        <v>12</v>
      </c>
      <c r="I78" s="188" t="n">
        <v>1</v>
      </c>
      <c r="J78" s="65" t="s">
        <v>62</v>
      </c>
      <c r="K78" s="189" t="n">
        <f aca="false">F78*G78*1.5+H78*I78</f>
        <v>12</v>
      </c>
      <c r="L78" s="367" t="s">
        <v>1282</v>
      </c>
      <c r="M78" s="66"/>
      <c r="N78" s="66" t="s">
        <v>40</v>
      </c>
      <c r="O78" s="66"/>
      <c r="P78" s="66"/>
      <c r="Q78" s="66"/>
      <c r="R78" s="66"/>
      <c r="S78" s="66"/>
      <c r="T78" s="66"/>
      <c r="U78" s="66"/>
      <c r="V78" s="66"/>
      <c r="W78" s="79"/>
      <c r="X78" s="130"/>
    </row>
    <row r="79" s="232" customFormat="true" ht="19.5" hidden="false" customHeight="true" outlineLevel="4" collapsed="false">
      <c r="A79" s="271" t="s">
        <v>1283</v>
      </c>
      <c r="B79" s="272" t="s">
        <v>1284</v>
      </c>
      <c r="C79" s="272"/>
      <c r="D79" s="271" t="n">
        <v>1</v>
      </c>
      <c r="E79" s="62" t="n">
        <f aca="false">F79+H79</f>
        <v>24</v>
      </c>
      <c r="F79" s="84"/>
      <c r="G79" s="85"/>
      <c r="H79" s="86" t="n">
        <v>24</v>
      </c>
      <c r="I79" s="87" t="n">
        <v>1</v>
      </c>
      <c r="J79" s="88" t="s">
        <v>132</v>
      </c>
      <c r="K79" s="89" t="s">
        <v>133</v>
      </c>
      <c r="L79" s="271" t="s">
        <v>1285</v>
      </c>
      <c r="M79" s="66"/>
      <c r="N79" s="66" t="s">
        <v>40</v>
      </c>
      <c r="O79" s="66"/>
      <c r="P79" s="66"/>
      <c r="Q79" s="66"/>
      <c r="R79" s="66"/>
      <c r="S79" s="66"/>
      <c r="T79" s="66"/>
      <c r="U79" s="66"/>
      <c r="V79" s="66"/>
      <c r="W79" s="79"/>
      <c r="X79" s="278" t="s">
        <v>135</v>
      </c>
    </row>
    <row r="80" s="232" customFormat="true" ht="19.5" hidden="false" customHeight="true" outlineLevel="4" collapsed="false">
      <c r="A80" s="271" t="s">
        <v>1286</v>
      </c>
      <c r="B80" s="272" t="s">
        <v>1287</v>
      </c>
      <c r="C80" s="272"/>
      <c r="D80" s="271" t="n">
        <v>1</v>
      </c>
      <c r="E80" s="62" t="n">
        <f aca="false">F80+H80</f>
        <v>24</v>
      </c>
      <c r="F80" s="84"/>
      <c r="G80" s="85"/>
      <c r="H80" s="86" t="n">
        <v>24</v>
      </c>
      <c r="I80" s="87" t="n">
        <v>1</v>
      </c>
      <c r="J80" s="88" t="s">
        <v>132</v>
      </c>
      <c r="K80" s="89" t="s">
        <v>133</v>
      </c>
      <c r="L80" s="271" t="s">
        <v>1288</v>
      </c>
      <c r="M80" s="66"/>
      <c r="N80" s="66" t="s">
        <v>40</v>
      </c>
      <c r="O80" s="66"/>
      <c r="P80" s="66"/>
      <c r="Q80" s="66"/>
      <c r="R80" s="66"/>
      <c r="S80" s="66"/>
      <c r="T80" s="66"/>
      <c r="U80" s="66"/>
      <c r="V80" s="66"/>
      <c r="W80" s="79"/>
      <c r="X80" s="278" t="s">
        <v>135</v>
      </c>
    </row>
    <row r="81" s="232" customFormat="true" ht="19.5" hidden="false" customHeight="true" outlineLevel="4" collapsed="false">
      <c r="A81" s="271" t="s">
        <v>1289</v>
      </c>
      <c r="B81" s="272" t="s">
        <v>1290</v>
      </c>
      <c r="C81" s="272"/>
      <c r="D81" s="271" t="n">
        <v>1</v>
      </c>
      <c r="E81" s="62" t="n">
        <f aca="false">F81+H81</f>
        <v>24</v>
      </c>
      <c r="F81" s="84"/>
      <c r="G81" s="85"/>
      <c r="H81" s="86" t="n">
        <v>24</v>
      </c>
      <c r="I81" s="87" t="n">
        <v>1</v>
      </c>
      <c r="J81" s="88" t="s">
        <v>132</v>
      </c>
      <c r="K81" s="89" t="s">
        <v>133</v>
      </c>
      <c r="L81" s="271" t="s">
        <v>1291</v>
      </c>
      <c r="M81" s="66"/>
      <c r="N81" s="66" t="s">
        <v>40</v>
      </c>
      <c r="O81" s="66"/>
      <c r="P81" s="66"/>
      <c r="Q81" s="66"/>
      <c r="R81" s="66"/>
      <c r="S81" s="66"/>
      <c r="T81" s="66"/>
      <c r="U81" s="66"/>
      <c r="V81" s="66"/>
      <c r="W81" s="79"/>
      <c r="X81" s="278" t="s">
        <v>135</v>
      </c>
    </row>
    <row r="82" s="232" customFormat="true" ht="19.5" hidden="false" customHeight="true" outlineLevel="4" collapsed="false">
      <c r="A82" s="271" t="s">
        <v>1292</v>
      </c>
      <c r="B82" s="272" t="s">
        <v>1293</v>
      </c>
      <c r="C82" s="272"/>
      <c r="D82" s="271" t="n">
        <v>1</v>
      </c>
      <c r="E82" s="62" t="n">
        <f aca="false">F82+H82</f>
        <v>24</v>
      </c>
      <c r="F82" s="84"/>
      <c r="G82" s="85"/>
      <c r="H82" s="86" t="n">
        <v>24</v>
      </c>
      <c r="I82" s="87" t="n">
        <v>1</v>
      </c>
      <c r="J82" s="88" t="s">
        <v>132</v>
      </c>
      <c r="K82" s="89" t="s">
        <v>133</v>
      </c>
      <c r="L82" s="271" t="s">
        <v>1294</v>
      </c>
      <c r="M82" s="66"/>
      <c r="N82" s="66" t="s">
        <v>40</v>
      </c>
      <c r="O82" s="66"/>
      <c r="P82" s="66"/>
      <c r="Q82" s="66"/>
      <c r="R82" s="66"/>
      <c r="S82" s="66"/>
      <c r="T82" s="66"/>
      <c r="U82" s="66"/>
      <c r="V82" s="66"/>
      <c r="W82" s="79"/>
      <c r="X82" s="278" t="s">
        <v>135</v>
      </c>
    </row>
    <row r="83" s="232" customFormat="true" ht="19.5" hidden="false" customHeight="true" outlineLevel="4" collapsed="false">
      <c r="A83" s="271" t="s">
        <v>1295</v>
      </c>
      <c r="B83" s="272" t="s">
        <v>1296</v>
      </c>
      <c r="C83" s="272"/>
      <c r="D83" s="271" t="n">
        <v>1</v>
      </c>
      <c r="E83" s="62" t="n">
        <f aca="false">F83+H83</f>
        <v>24</v>
      </c>
      <c r="F83" s="84"/>
      <c r="G83" s="85"/>
      <c r="H83" s="86" t="n">
        <v>24</v>
      </c>
      <c r="I83" s="87" t="n">
        <v>1</v>
      </c>
      <c r="J83" s="88" t="s">
        <v>132</v>
      </c>
      <c r="K83" s="89" t="s">
        <v>133</v>
      </c>
      <c r="L83" s="271" t="s">
        <v>1297</v>
      </c>
      <c r="M83" s="189"/>
      <c r="N83" s="66" t="s">
        <v>40</v>
      </c>
      <c r="O83" s="189"/>
      <c r="P83" s="189"/>
      <c r="Q83" s="189"/>
      <c r="R83" s="189"/>
      <c r="S83" s="189"/>
      <c r="T83" s="189"/>
      <c r="U83" s="189"/>
      <c r="V83" s="189"/>
      <c r="W83" s="79"/>
      <c r="X83" s="278" t="s">
        <v>135</v>
      </c>
    </row>
    <row r="84" s="232" customFormat="true" ht="19.5" hidden="false" customHeight="true" outlineLevel="4" collapsed="false">
      <c r="A84" s="271" t="s">
        <v>1298</v>
      </c>
      <c r="B84" s="272" t="s">
        <v>1299</v>
      </c>
      <c r="C84" s="272"/>
      <c r="D84" s="271" t="n">
        <v>1</v>
      </c>
      <c r="E84" s="62" t="n">
        <f aca="false">F84+H84</f>
        <v>24</v>
      </c>
      <c r="F84" s="84"/>
      <c r="G84" s="85"/>
      <c r="H84" s="86" t="n">
        <v>24</v>
      </c>
      <c r="I84" s="87" t="n">
        <v>1</v>
      </c>
      <c r="J84" s="88" t="s">
        <v>132</v>
      </c>
      <c r="K84" s="89" t="s">
        <v>133</v>
      </c>
      <c r="L84" s="271" t="s">
        <v>1300</v>
      </c>
      <c r="M84" s="189"/>
      <c r="N84" s="66" t="s">
        <v>40</v>
      </c>
      <c r="O84" s="189"/>
      <c r="P84" s="189"/>
      <c r="Q84" s="189"/>
      <c r="R84" s="189"/>
      <c r="S84" s="189"/>
      <c r="T84" s="189"/>
      <c r="U84" s="189"/>
      <c r="V84" s="189"/>
      <c r="W84" s="79"/>
      <c r="X84" s="278" t="s">
        <v>135</v>
      </c>
    </row>
    <row r="85" s="232" customFormat="true" ht="19.5" hidden="false" customHeight="true" outlineLevel="4" collapsed="false">
      <c r="A85" s="271" t="s">
        <v>1301</v>
      </c>
      <c r="B85" s="272" t="s">
        <v>1302</v>
      </c>
      <c r="C85" s="272"/>
      <c r="D85" s="271" t="n">
        <v>1</v>
      </c>
      <c r="E85" s="62" t="n">
        <f aca="false">F85+H85</f>
        <v>24</v>
      </c>
      <c r="F85" s="84"/>
      <c r="G85" s="85"/>
      <c r="H85" s="86" t="n">
        <v>24</v>
      </c>
      <c r="I85" s="87" t="n">
        <v>1</v>
      </c>
      <c r="J85" s="88" t="s">
        <v>132</v>
      </c>
      <c r="K85" s="89" t="s">
        <v>133</v>
      </c>
      <c r="L85" s="271" t="s">
        <v>1303</v>
      </c>
      <c r="M85" s="66"/>
      <c r="N85" s="66" t="s">
        <v>40</v>
      </c>
      <c r="O85" s="66"/>
      <c r="P85" s="66"/>
      <c r="Q85" s="66"/>
      <c r="R85" s="66"/>
      <c r="S85" s="66"/>
      <c r="T85" s="66"/>
      <c r="U85" s="66"/>
      <c r="V85" s="66"/>
      <c r="W85" s="79"/>
      <c r="X85" s="278" t="s">
        <v>135</v>
      </c>
    </row>
    <row r="86" s="232" customFormat="true" ht="19.5" hidden="false" customHeight="true" outlineLevel="4" collapsed="false">
      <c r="A86" s="271" t="s">
        <v>1304</v>
      </c>
      <c r="B86" s="272" t="s">
        <v>1305</v>
      </c>
      <c r="C86" s="272"/>
      <c r="D86" s="271" t="n">
        <v>1</v>
      </c>
      <c r="E86" s="62" t="n">
        <f aca="false">F86+H86</f>
        <v>24</v>
      </c>
      <c r="F86" s="84"/>
      <c r="G86" s="85"/>
      <c r="H86" s="86" t="n">
        <v>24</v>
      </c>
      <c r="I86" s="87" t="n">
        <v>1</v>
      </c>
      <c r="J86" s="88" t="s">
        <v>132</v>
      </c>
      <c r="K86" s="89" t="s">
        <v>133</v>
      </c>
      <c r="L86" s="271" t="s">
        <v>1306</v>
      </c>
      <c r="M86" s="66"/>
      <c r="N86" s="66" t="s">
        <v>40</v>
      </c>
      <c r="O86" s="66"/>
      <c r="P86" s="66"/>
      <c r="Q86" s="66"/>
      <c r="R86" s="66"/>
      <c r="S86" s="66"/>
      <c r="T86" s="66"/>
      <c r="U86" s="66"/>
      <c r="V86" s="66"/>
      <c r="W86" s="79"/>
      <c r="X86" s="278" t="s">
        <v>135</v>
      </c>
    </row>
    <row r="87" s="232" customFormat="true" ht="19.5" hidden="false" customHeight="true" outlineLevel="4" collapsed="false">
      <c r="A87" s="271" t="s">
        <v>1307</v>
      </c>
      <c r="B87" s="272" t="s">
        <v>1308</v>
      </c>
      <c r="C87" s="272"/>
      <c r="D87" s="271" t="n">
        <v>1</v>
      </c>
      <c r="E87" s="62" t="n">
        <f aca="false">F87+H87</f>
        <v>24</v>
      </c>
      <c r="F87" s="84"/>
      <c r="G87" s="85"/>
      <c r="H87" s="86" t="n">
        <v>24</v>
      </c>
      <c r="I87" s="87" t="n">
        <v>1</v>
      </c>
      <c r="J87" s="88" t="s">
        <v>132</v>
      </c>
      <c r="K87" s="89" t="s">
        <v>133</v>
      </c>
      <c r="L87" s="271" t="s">
        <v>1309</v>
      </c>
      <c r="M87" s="66"/>
      <c r="N87" s="66" t="s">
        <v>40</v>
      </c>
      <c r="O87" s="66"/>
      <c r="P87" s="66"/>
      <c r="Q87" s="66"/>
      <c r="R87" s="66"/>
      <c r="S87" s="66"/>
      <c r="T87" s="66"/>
      <c r="U87" s="66"/>
      <c r="V87" s="66"/>
      <c r="W87" s="79"/>
      <c r="X87" s="278" t="s">
        <v>135</v>
      </c>
    </row>
    <row r="88" s="232" customFormat="true" ht="19.5" hidden="false" customHeight="true" outlineLevel="4" collapsed="false">
      <c r="A88" s="271" t="s">
        <v>1310</v>
      </c>
      <c r="B88" s="272" t="s">
        <v>1311</v>
      </c>
      <c r="C88" s="272"/>
      <c r="D88" s="271" t="n">
        <v>1</v>
      </c>
      <c r="E88" s="62" t="n">
        <f aca="false">F88+H88</f>
        <v>24</v>
      </c>
      <c r="F88" s="84"/>
      <c r="G88" s="85"/>
      <c r="H88" s="86" t="n">
        <v>24</v>
      </c>
      <c r="I88" s="87" t="n">
        <v>1</v>
      </c>
      <c r="J88" s="88" t="s">
        <v>132</v>
      </c>
      <c r="K88" s="89" t="s">
        <v>133</v>
      </c>
      <c r="L88" s="271" t="s">
        <v>1312</v>
      </c>
      <c r="M88" s="66"/>
      <c r="N88" s="66" t="s">
        <v>40</v>
      </c>
      <c r="O88" s="66"/>
      <c r="P88" s="66"/>
      <c r="Q88" s="66"/>
      <c r="R88" s="66"/>
      <c r="S88" s="66"/>
      <c r="T88" s="66"/>
      <c r="U88" s="66"/>
      <c r="V88" s="66"/>
      <c r="W88" s="79"/>
      <c r="X88" s="278" t="s">
        <v>135</v>
      </c>
    </row>
    <row r="89" s="232" customFormat="true" ht="19.5" hidden="false" customHeight="true" outlineLevel="4" collapsed="false">
      <c r="A89" s="271" t="s">
        <v>1313</v>
      </c>
      <c r="B89" s="272" t="s">
        <v>1314</v>
      </c>
      <c r="C89" s="272"/>
      <c r="D89" s="271" t="n">
        <v>1</v>
      </c>
      <c r="E89" s="62" t="n">
        <f aca="false">F89+H89</f>
        <v>24</v>
      </c>
      <c r="F89" s="84"/>
      <c r="G89" s="85"/>
      <c r="H89" s="86" t="n">
        <v>24</v>
      </c>
      <c r="I89" s="87" t="n">
        <v>1</v>
      </c>
      <c r="J89" s="88" t="s">
        <v>132</v>
      </c>
      <c r="K89" s="89" t="s">
        <v>133</v>
      </c>
      <c r="L89" s="271" t="s">
        <v>1315</v>
      </c>
      <c r="M89" s="66"/>
      <c r="N89" s="66" t="s">
        <v>40</v>
      </c>
      <c r="O89" s="66"/>
      <c r="P89" s="66"/>
      <c r="Q89" s="66"/>
      <c r="R89" s="66"/>
      <c r="S89" s="66"/>
      <c r="T89" s="66"/>
      <c r="U89" s="66"/>
      <c r="V89" s="66"/>
      <c r="W89" s="79"/>
      <c r="X89" s="278" t="s">
        <v>135</v>
      </c>
    </row>
    <row r="90" s="232" customFormat="true" ht="19.5" hidden="false" customHeight="true" outlineLevel="2" collapsed="false">
      <c r="A90" s="239" t="s">
        <v>1316</v>
      </c>
      <c r="B90" s="240" t="s">
        <v>1317</v>
      </c>
      <c r="C90" s="240"/>
      <c r="D90" s="239" t="s">
        <v>1318</v>
      </c>
      <c r="E90" s="241"/>
      <c r="F90" s="127"/>
      <c r="G90" s="128"/>
      <c r="H90" s="127"/>
      <c r="I90" s="128"/>
      <c r="J90" s="88" t="s">
        <v>132</v>
      </c>
      <c r="K90" s="89" t="s">
        <v>133</v>
      </c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79"/>
      <c r="X90" s="130"/>
    </row>
    <row r="91" customFormat="false" ht="15" hidden="false" customHeight="true" outlineLevel="0" collapsed="false">
      <c r="A91" s="1" t="s">
        <v>368</v>
      </c>
      <c r="B91" s="230"/>
      <c r="C91" s="230"/>
      <c r="D91" s="230"/>
      <c r="E91" s="230"/>
      <c r="F91" s="231"/>
      <c r="G91" s="231"/>
      <c r="H91" s="231"/>
      <c r="I91" s="231"/>
      <c r="J91" s="230"/>
      <c r="K91" s="371" t="n">
        <f aca="false">SUM(K78:K90,K53,K4)</f>
        <v>422</v>
      </c>
      <c r="L91" s="221"/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05"/>
    </row>
    <row r="92" customFormat="false" ht="12.75" hidden="false" customHeight="true" outlineLevel="0" collapsed="false">
      <c r="H92" s="227"/>
      <c r="I92" s="227"/>
      <c r="J92" s="313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05"/>
    </row>
    <row r="93" customFormat="false" ht="12.75" hidden="false" customHeight="false" outlineLevel="0" collapsed="false">
      <c r="L93" s="344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</row>
    <row r="94" customFormat="false" ht="12.75" hidden="false" customHeight="false" outlineLevel="0" collapsed="false">
      <c r="L94" s="344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</row>
    <row r="95" customFormat="false" ht="12.75" hidden="false" customHeight="false" outlineLevel="0" collapsed="false">
      <c r="L95" s="344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</row>
    <row r="96" customFormat="false" ht="12.75" hidden="false" customHeight="false" outlineLevel="0" collapsed="false">
      <c r="L96" s="344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</row>
    <row r="97" customFormat="false" ht="12.75" hidden="false" customHeight="false" outlineLevel="0" collapsed="false">
      <c r="L97" s="344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</row>
    <row r="98" customFormat="false" ht="12.75" hidden="false" customHeight="false" outlineLevel="0" collapsed="false">
      <c r="L98" s="344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</row>
    <row r="99" customFormat="false" ht="12.75" hidden="false" customHeight="false" outlineLevel="0" collapsed="false">
      <c r="L99" s="345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</row>
    <row r="100" customFormat="false" ht="12.75" hidden="false" customHeight="false" outlineLevel="0" collapsed="false">
      <c r="L100" s="345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</row>
    <row r="101" customFormat="false" ht="12.75" hidden="false" customHeight="false" outlineLevel="0" collapsed="false">
      <c r="L101" s="344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</row>
    <row r="102" customFormat="false" ht="12.75" hidden="false" customHeight="false" outlineLevel="0" collapsed="false">
      <c r="L102" s="344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</row>
    <row r="103" customFormat="false" ht="12.75" hidden="false" customHeight="false" outlineLevel="0" collapsed="false">
      <c r="L103" s="344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</row>
    <row r="104" customFormat="false" ht="12.75" hidden="false" customHeight="false" outlineLevel="0" collapsed="false">
      <c r="L104" s="346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</row>
    <row r="105" customFormat="false" ht="12.75" hidden="false" customHeight="false" outlineLevel="0" collapsed="false">
      <c r="L105" s="347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</row>
    <row r="106" customFormat="false" ht="12.75" hidden="false" customHeight="false" outlineLevel="0" collapsed="false">
      <c r="L106" s="348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</row>
    <row r="107" customFormat="false" ht="12.75" hidden="false" customHeight="false" outlineLevel="0" collapsed="false">
      <c r="L107" s="347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66"/>
    <pageSetUpPr fitToPage="false"/>
  </sheetPr>
  <dimension ref="A1:X8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3" topLeftCell="A19" activePane="bottomLeft" state="frozen"/>
      <selection pane="topLeft" activeCell="A1" activeCellId="0" sqref="A1"/>
      <selection pane="bottomLeft" activeCell="W32" activeCellId="1" sqref="P21:U23 W32"/>
    </sheetView>
  </sheetViews>
  <sheetFormatPr defaultColWidth="11.42578125" defaultRowHeight="12.75" zeroHeight="false" outlineLevelRow="4" outlineLevelCol="0"/>
  <cols>
    <col collapsed="false" customWidth="true" hidden="false" outlineLevel="0" max="1" min="1" style="1" width="10"/>
    <col collapsed="false" customWidth="true" hidden="false" outlineLevel="0" max="2" min="2" style="1" width="57.14"/>
    <col collapsed="false" customWidth="true" hidden="false" outlineLevel="0" max="3" min="3" style="1" width="9.14"/>
    <col collapsed="false" customWidth="true" hidden="false" outlineLevel="0" max="4" min="4" style="1" width="4.86"/>
    <col collapsed="false" customWidth="true" hidden="false" outlineLevel="0" max="5" min="5" style="1" width="10.14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58.86"/>
    <col collapsed="false" customWidth="true" hidden="false" outlineLevel="0" max="30" min="25" style="1" width="12.86"/>
    <col collapsed="false" customWidth="true" hidden="false" outlineLevel="0" max="31" min="31" style="1" width="7.14"/>
    <col collapsed="false" customWidth="true" hidden="false" outlineLevel="0" max="38" min="32" style="1" width="5"/>
    <col collapsed="false" customWidth="true" hidden="false" outlineLevel="0" max="39" min="39" style="1" width="10"/>
    <col collapsed="false" customWidth="false" hidden="false" outlineLevel="0" max="16384" min="40" style="1" width="11.42"/>
  </cols>
  <sheetData>
    <row r="1" s="228" customFormat="true" ht="15" hidden="false" customHeight="false" outlineLevel="0" collapsed="false">
      <c r="A1" s="228" t="s">
        <v>1319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n">
        <f aca="false">SUM(E6:E13,E15:E16,E23:E24,E28:E29,E32)</f>
        <v>226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54</v>
      </c>
    </row>
    <row r="4" s="363" customFormat="true" ht="19.5" hidden="false" customHeight="true" outlineLevel="1" collapsed="false">
      <c r="A4" s="357" t="s">
        <v>1320</v>
      </c>
      <c r="B4" s="358" t="s">
        <v>1321</v>
      </c>
      <c r="C4" s="357"/>
      <c r="D4" s="357" t="s">
        <v>56</v>
      </c>
      <c r="E4" s="50" t="n">
        <f aca="false">SUM(E5:E13,E15:E16,E23:E24,E28:E29,E31)</f>
        <v>214</v>
      </c>
      <c r="F4" s="359" t="s">
        <v>57</v>
      </c>
      <c r="G4" s="360" t="s">
        <v>58</v>
      </c>
      <c r="H4" s="359" t="s">
        <v>4</v>
      </c>
      <c r="I4" s="360" t="s">
        <v>58</v>
      </c>
      <c r="J4" s="361"/>
      <c r="K4" s="54" t="n">
        <f aca="false">SUM(K5:K42)</f>
        <v>286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369"/>
    </row>
    <row r="5" s="232" customFormat="true" ht="19.5" hidden="false" customHeight="true" outlineLevel="2" collapsed="false">
      <c r="A5" s="239" t="s">
        <v>1322</v>
      </c>
      <c r="B5" s="240" t="s">
        <v>1323</v>
      </c>
      <c r="C5" s="240"/>
      <c r="D5" s="239" t="s">
        <v>980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19.5" hidden="false" customHeight="true" outlineLevel="3" collapsed="false">
      <c r="A6" s="243" t="s">
        <v>1324</v>
      </c>
      <c r="B6" s="244" t="s">
        <v>1325</v>
      </c>
      <c r="C6" s="244"/>
      <c r="D6" s="243" t="s">
        <v>109</v>
      </c>
      <c r="E6" s="62" t="n">
        <f aca="false">F6+H6</f>
        <v>24</v>
      </c>
      <c r="F6" s="187" t="n">
        <v>6</v>
      </c>
      <c r="G6" s="188" t="n">
        <v>1</v>
      </c>
      <c r="H6" s="187" t="n">
        <v>18</v>
      </c>
      <c r="I6" s="188" t="n">
        <v>1</v>
      </c>
      <c r="J6" s="65" t="s">
        <v>62</v>
      </c>
      <c r="K6" s="189" t="n">
        <f aca="false">F6*G6*1.5+H6*I6</f>
        <v>27</v>
      </c>
      <c r="L6" s="249" t="s">
        <v>1324</v>
      </c>
      <c r="M6" s="69"/>
      <c r="N6" s="69" t="s">
        <v>839</v>
      </c>
      <c r="O6" s="69" t="s">
        <v>1326</v>
      </c>
      <c r="P6" s="69" t="s">
        <v>104</v>
      </c>
      <c r="Q6" s="69" t="s">
        <v>79</v>
      </c>
      <c r="R6" s="69" t="s">
        <v>106</v>
      </c>
      <c r="S6" s="69" t="n">
        <v>3</v>
      </c>
      <c r="T6" s="69" t="s">
        <v>409</v>
      </c>
      <c r="U6" s="206" t="s">
        <v>1327</v>
      </c>
      <c r="V6" s="66"/>
      <c r="W6" s="372" t="s">
        <v>1328</v>
      </c>
      <c r="X6" s="130"/>
    </row>
    <row r="7" s="232" customFormat="true" ht="19.5" hidden="false" customHeight="true" outlineLevel="3" collapsed="false">
      <c r="A7" s="243"/>
      <c r="B7" s="244"/>
      <c r="C7" s="244"/>
      <c r="D7" s="243"/>
      <c r="E7" s="62"/>
      <c r="F7" s="187"/>
      <c r="G7" s="188"/>
      <c r="H7" s="187"/>
      <c r="I7" s="188"/>
      <c r="J7" s="65"/>
      <c r="K7" s="189"/>
      <c r="L7" s="249" t="s">
        <v>1324</v>
      </c>
      <c r="M7" s="69"/>
      <c r="N7" s="69"/>
      <c r="O7" s="69" t="s">
        <v>1326</v>
      </c>
      <c r="P7" s="69" t="s">
        <v>104</v>
      </c>
      <c r="Q7" s="69" t="s">
        <v>127</v>
      </c>
      <c r="R7" s="69" t="s">
        <v>77</v>
      </c>
      <c r="S7" s="69" t="n">
        <v>1</v>
      </c>
      <c r="T7" s="69" t="s">
        <v>409</v>
      </c>
      <c r="U7" s="69" t="s">
        <v>1329</v>
      </c>
      <c r="V7" s="66"/>
      <c r="W7" s="372" t="s">
        <v>1328</v>
      </c>
      <c r="X7" s="130"/>
    </row>
    <row r="8" s="232" customFormat="true" ht="19.5" hidden="false" customHeight="true" outlineLevel="3" collapsed="false">
      <c r="A8" s="243"/>
      <c r="B8" s="244"/>
      <c r="C8" s="244"/>
      <c r="D8" s="243"/>
      <c r="E8" s="62"/>
      <c r="F8" s="187"/>
      <c r="G8" s="188"/>
      <c r="H8" s="187"/>
      <c r="I8" s="188"/>
      <c r="J8" s="65"/>
      <c r="K8" s="189"/>
      <c r="L8" s="249" t="s">
        <v>1324</v>
      </c>
      <c r="M8" s="69"/>
      <c r="N8" s="69"/>
      <c r="O8" s="69" t="s">
        <v>1326</v>
      </c>
      <c r="P8" s="69" t="s">
        <v>104</v>
      </c>
      <c r="Q8" s="69" t="s">
        <v>79</v>
      </c>
      <c r="R8" s="69" t="s">
        <v>67</v>
      </c>
      <c r="S8" s="69" t="n">
        <v>4</v>
      </c>
      <c r="T8" s="69" t="s">
        <v>362</v>
      </c>
      <c r="U8" s="116" t="s">
        <v>1330</v>
      </c>
      <c r="V8" s="66"/>
      <c r="W8" s="372" t="s">
        <v>1328</v>
      </c>
      <c r="X8" s="130"/>
    </row>
    <row r="9" s="232" customFormat="true" ht="19.5" hidden="false" customHeight="true" outlineLevel="3" collapsed="false">
      <c r="A9" s="243" t="s">
        <v>1331</v>
      </c>
      <c r="B9" s="244" t="s">
        <v>1332</v>
      </c>
      <c r="C9" s="244"/>
      <c r="D9" s="243" t="s">
        <v>109</v>
      </c>
      <c r="E9" s="62" t="n">
        <f aca="false">F9+H9</f>
        <v>24</v>
      </c>
      <c r="F9" s="187" t="n">
        <v>6</v>
      </c>
      <c r="G9" s="188" t="n">
        <v>1</v>
      </c>
      <c r="H9" s="187" t="n">
        <v>18</v>
      </c>
      <c r="I9" s="188" t="n">
        <v>1</v>
      </c>
      <c r="J9" s="65" t="s">
        <v>62</v>
      </c>
      <c r="K9" s="189" t="n">
        <f aca="false">F9*G9*1.5+H9*I9</f>
        <v>27</v>
      </c>
      <c r="L9" s="249" t="s">
        <v>1331</v>
      </c>
      <c r="M9" s="69"/>
      <c r="N9" s="69" t="s">
        <v>839</v>
      </c>
      <c r="O9" s="69" t="s">
        <v>1333</v>
      </c>
      <c r="P9" s="69" t="s">
        <v>65</v>
      </c>
      <c r="Q9" s="69" t="s">
        <v>74</v>
      </c>
      <c r="R9" s="69" t="s">
        <v>77</v>
      </c>
      <c r="S9" s="69" t="n">
        <v>12</v>
      </c>
      <c r="T9" s="116" t="s">
        <v>1334</v>
      </c>
      <c r="U9" s="69" t="s">
        <v>853</v>
      </c>
      <c r="V9" s="66"/>
      <c r="W9" s="372" t="s">
        <v>1328</v>
      </c>
      <c r="X9" s="130"/>
    </row>
    <row r="10" s="232" customFormat="true" ht="19.5" hidden="false" customHeight="true" outlineLevel="3" collapsed="false">
      <c r="A10" s="243"/>
      <c r="B10" s="244"/>
      <c r="C10" s="244"/>
      <c r="D10" s="243"/>
      <c r="E10" s="62"/>
      <c r="F10" s="187"/>
      <c r="G10" s="188"/>
      <c r="H10" s="187"/>
      <c r="I10" s="188"/>
      <c r="J10" s="65"/>
      <c r="K10" s="189"/>
      <c r="L10" s="243" t="s">
        <v>1331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9"/>
      <c r="X10" s="130"/>
    </row>
    <row r="11" s="232" customFormat="true" ht="19.5" hidden="false" customHeight="true" outlineLevel="3" collapsed="false">
      <c r="A11" s="243" t="s">
        <v>1335</v>
      </c>
      <c r="B11" s="244" t="s">
        <v>1336</v>
      </c>
      <c r="C11" s="244"/>
      <c r="D11" s="243" t="s">
        <v>109</v>
      </c>
      <c r="E11" s="62" t="n">
        <f aca="false">F11+H11</f>
        <v>24</v>
      </c>
      <c r="F11" s="187" t="n">
        <v>6</v>
      </c>
      <c r="G11" s="188" t="n">
        <v>1</v>
      </c>
      <c r="H11" s="187" t="n">
        <v>18</v>
      </c>
      <c r="I11" s="188" t="n">
        <v>1</v>
      </c>
      <c r="J11" s="65" t="s">
        <v>62</v>
      </c>
      <c r="K11" s="189" t="n">
        <f aca="false">F11*G11*1.5+H11*I11</f>
        <v>27</v>
      </c>
      <c r="L11" s="249" t="s">
        <v>1335</v>
      </c>
      <c r="M11" s="69"/>
      <c r="N11" s="69" t="s">
        <v>39</v>
      </c>
      <c r="O11" s="69" t="s">
        <v>229</v>
      </c>
      <c r="P11" s="69" t="s">
        <v>73</v>
      </c>
      <c r="Q11" s="69" t="s">
        <v>74</v>
      </c>
      <c r="R11" s="69" t="s">
        <v>77</v>
      </c>
      <c r="S11" s="69" t="n">
        <v>12</v>
      </c>
      <c r="T11" s="69" t="s">
        <v>68</v>
      </c>
      <c r="U11" s="69" t="s">
        <v>853</v>
      </c>
      <c r="V11" s="66"/>
      <c r="W11" s="372" t="s">
        <v>1328</v>
      </c>
      <c r="X11" s="130"/>
    </row>
    <row r="12" s="232" customFormat="true" ht="19.5" hidden="false" customHeight="true" outlineLevel="3" collapsed="false">
      <c r="A12" s="243"/>
      <c r="B12" s="244"/>
      <c r="C12" s="244"/>
      <c r="D12" s="243"/>
      <c r="E12" s="62"/>
      <c r="F12" s="187"/>
      <c r="G12" s="188"/>
      <c r="H12" s="187"/>
      <c r="I12" s="188"/>
      <c r="J12" s="65"/>
      <c r="K12" s="189"/>
      <c r="L12" s="243" t="s">
        <v>1335</v>
      </c>
      <c r="M12" s="66"/>
      <c r="N12" s="66" t="s">
        <v>40</v>
      </c>
      <c r="O12" s="66"/>
      <c r="P12" s="66"/>
      <c r="Q12" s="66"/>
      <c r="R12" s="66"/>
      <c r="S12" s="66"/>
      <c r="T12" s="66"/>
      <c r="U12" s="66"/>
      <c r="V12" s="66"/>
      <c r="W12" s="79"/>
      <c r="X12" s="130"/>
    </row>
    <row r="13" s="232" customFormat="true" ht="19.5" hidden="false" customHeight="true" outlineLevel="3" collapsed="false">
      <c r="A13" s="243" t="s">
        <v>945</v>
      </c>
      <c r="B13" s="244" t="s">
        <v>946</v>
      </c>
      <c r="C13" s="244"/>
      <c r="D13" s="243" t="s">
        <v>109</v>
      </c>
      <c r="E13" s="62" t="n">
        <f aca="false">F13+H13</f>
        <v>24</v>
      </c>
      <c r="F13" s="187" t="n">
        <v>6</v>
      </c>
      <c r="G13" s="188" t="n">
        <v>1</v>
      </c>
      <c r="H13" s="187" t="n">
        <v>18</v>
      </c>
      <c r="I13" s="188" t="n">
        <v>1</v>
      </c>
      <c r="J13" s="65" t="s">
        <v>62</v>
      </c>
      <c r="K13" s="189" t="n">
        <f aca="false">F13*G13*1.5+H13*I13</f>
        <v>27</v>
      </c>
      <c r="L13" s="243" t="s">
        <v>945</v>
      </c>
      <c r="M13" s="66"/>
      <c r="N13" s="66" t="s">
        <v>39</v>
      </c>
      <c r="O13" s="66" t="s">
        <v>711</v>
      </c>
      <c r="P13" s="66"/>
      <c r="Q13" s="66"/>
      <c r="R13" s="66"/>
      <c r="S13" s="66"/>
      <c r="T13" s="66"/>
      <c r="U13" s="66" t="s">
        <v>1044</v>
      </c>
      <c r="V13" s="66"/>
      <c r="W13" s="79"/>
      <c r="X13" s="370" t="s">
        <v>1337</v>
      </c>
    </row>
    <row r="14" s="232" customFormat="true" ht="19.5" hidden="false" customHeight="true" outlineLevel="2" collapsed="false">
      <c r="A14" s="239" t="s">
        <v>1338</v>
      </c>
      <c r="B14" s="240" t="s">
        <v>1339</v>
      </c>
      <c r="C14" s="240"/>
      <c r="D14" s="239" t="s">
        <v>61</v>
      </c>
      <c r="E14" s="241"/>
      <c r="F14" s="127"/>
      <c r="G14" s="128"/>
      <c r="H14" s="127"/>
      <c r="I14" s="128"/>
      <c r="J14" s="129"/>
      <c r="K14" s="130"/>
      <c r="L14" s="243" t="s">
        <v>945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130"/>
    </row>
    <row r="15" s="232" customFormat="true" ht="23.25" hidden="false" customHeight="true" outlineLevel="3" collapsed="false">
      <c r="A15" s="259" t="s">
        <v>1340</v>
      </c>
      <c r="B15" s="244" t="s">
        <v>1341</v>
      </c>
      <c r="C15" s="244"/>
      <c r="D15" s="243" t="s">
        <v>109</v>
      </c>
      <c r="E15" s="62" t="n">
        <f aca="false">F15+H15</f>
        <v>20</v>
      </c>
      <c r="F15" s="187"/>
      <c r="G15" s="188"/>
      <c r="H15" s="187" t="n">
        <v>20</v>
      </c>
      <c r="I15" s="188" t="n">
        <v>1</v>
      </c>
      <c r="J15" s="65" t="s">
        <v>62</v>
      </c>
      <c r="K15" s="189" t="n">
        <f aca="false">F15*G15*1.5+H15*I15</f>
        <v>20</v>
      </c>
      <c r="L15" s="373" t="s">
        <v>1340</v>
      </c>
      <c r="M15" s="69"/>
      <c r="N15" s="69" t="s">
        <v>40</v>
      </c>
      <c r="O15" s="323" t="s">
        <v>1342</v>
      </c>
      <c r="P15" s="69" t="s">
        <v>89</v>
      </c>
      <c r="Q15" s="69" t="s">
        <v>127</v>
      </c>
      <c r="R15" s="69" t="s">
        <v>74</v>
      </c>
      <c r="S15" s="69" t="n">
        <v>10</v>
      </c>
      <c r="T15" s="116" t="s">
        <v>409</v>
      </c>
      <c r="U15" s="69" t="s">
        <v>853</v>
      </c>
      <c r="V15" s="66"/>
      <c r="W15" s="372" t="s">
        <v>1328</v>
      </c>
      <c r="X15" s="370" t="s">
        <v>1343</v>
      </c>
    </row>
    <row r="16" s="232" customFormat="true" ht="23.25" hidden="false" customHeight="true" outlineLevel="3" collapsed="false">
      <c r="A16" s="259" t="s">
        <v>1344</v>
      </c>
      <c r="B16" s="244" t="s">
        <v>1345</v>
      </c>
      <c r="C16" s="244"/>
      <c r="D16" s="243" t="s">
        <v>109</v>
      </c>
      <c r="E16" s="62" t="n">
        <f aca="false">F16+H16</f>
        <v>20</v>
      </c>
      <c r="F16" s="187"/>
      <c r="G16" s="188"/>
      <c r="H16" s="187" t="n">
        <v>20</v>
      </c>
      <c r="I16" s="188" t="n">
        <v>1</v>
      </c>
      <c r="J16" s="65" t="s">
        <v>62</v>
      </c>
      <c r="K16" s="189" t="n">
        <f aca="false">F16*G16*1.5+H16*I16</f>
        <v>20</v>
      </c>
      <c r="L16" s="373" t="s">
        <v>1344</v>
      </c>
      <c r="M16" s="69"/>
      <c r="N16" s="69" t="s">
        <v>40</v>
      </c>
      <c r="O16" s="69" t="s">
        <v>1346</v>
      </c>
      <c r="P16" s="69" t="s">
        <v>89</v>
      </c>
      <c r="Q16" s="69" t="s">
        <v>74</v>
      </c>
      <c r="R16" s="69" t="s">
        <v>77</v>
      </c>
      <c r="S16" s="69" t="n">
        <v>10</v>
      </c>
      <c r="T16" s="69" t="s">
        <v>1072</v>
      </c>
      <c r="U16" s="69" t="s">
        <v>853</v>
      </c>
      <c r="V16" s="66"/>
      <c r="W16" s="372" t="s">
        <v>1328</v>
      </c>
      <c r="X16" s="370" t="s">
        <v>1343</v>
      </c>
    </row>
    <row r="17" s="232" customFormat="true" ht="23.25" hidden="false" customHeight="true" outlineLevel="3" collapsed="false">
      <c r="A17" s="259" t="s">
        <v>1347</v>
      </c>
      <c r="B17" s="244" t="s">
        <v>1348</v>
      </c>
      <c r="C17" s="244"/>
      <c r="D17" s="243" t="s">
        <v>109</v>
      </c>
      <c r="E17" s="62" t="n">
        <f aca="false">F17+H17</f>
        <v>20</v>
      </c>
      <c r="F17" s="187"/>
      <c r="G17" s="188"/>
      <c r="H17" s="187" t="n">
        <v>20</v>
      </c>
      <c r="I17" s="188" t="n">
        <v>1</v>
      </c>
      <c r="J17" s="65" t="s">
        <v>62</v>
      </c>
      <c r="K17" s="189" t="n">
        <f aca="false">F17*G17*1.5+H17*I17</f>
        <v>20</v>
      </c>
      <c r="L17" s="373" t="s">
        <v>1347</v>
      </c>
      <c r="M17" s="69"/>
      <c r="N17" s="69" t="s">
        <v>40</v>
      </c>
      <c r="O17" s="69" t="s">
        <v>1349</v>
      </c>
      <c r="P17" s="69" t="s">
        <v>104</v>
      </c>
      <c r="Q17" s="69" t="s">
        <v>79</v>
      </c>
      <c r="R17" s="69" t="s">
        <v>67</v>
      </c>
      <c r="S17" s="69" t="n">
        <v>4</v>
      </c>
      <c r="T17" s="69" t="s">
        <v>362</v>
      </c>
      <c r="U17" s="69" t="s">
        <v>1350</v>
      </c>
      <c r="V17" s="66"/>
      <c r="W17" s="372" t="s">
        <v>1328</v>
      </c>
      <c r="X17" s="370"/>
    </row>
    <row r="18" s="232" customFormat="true" ht="23.25" hidden="false" customHeight="true" outlineLevel="3" collapsed="false">
      <c r="A18" s="259"/>
      <c r="B18" s="244"/>
      <c r="C18" s="244"/>
      <c r="D18" s="243"/>
      <c r="E18" s="62"/>
      <c r="F18" s="187"/>
      <c r="G18" s="188"/>
      <c r="H18" s="187"/>
      <c r="I18" s="188"/>
      <c r="J18" s="65"/>
      <c r="K18" s="189"/>
      <c r="L18" s="373"/>
      <c r="M18" s="69"/>
      <c r="N18" s="69"/>
      <c r="O18" s="69" t="s">
        <v>1349</v>
      </c>
      <c r="P18" s="69" t="s">
        <v>104</v>
      </c>
      <c r="Q18" s="69" t="s">
        <v>81</v>
      </c>
      <c r="R18" s="69" t="s">
        <v>77</v>
      </c>
      <c r="S18" s="69" t="n">
        <v>2</v>
      </c>
      <c r="T18" s="283" t="s">
        <v>68</v>
      </c>
      <c r="U18" s="69" t="s">
        <v>1351</v>
      </c>
      <c r="V18" s="66"/>
      <c r="W18" s="372" t="s">
        <v>1328</v>
      </c>
      <c r="X18" s="370" t="s">
        <v>1352</v>
      </c>
    </row>
    <row r="19" s="232" customFormat="true" ht="23.25" hidden="false" customHeight="true" outlineLevel="3" collapsed="false">
      <c r="A19" s="259"/>
      <c r="B19" s="244"/>
      <c r="C19" s="244"/>
      <c r="D19" s="243"/>
      <c r="E19" s="62"/>
      <c r="F19" s="187"/>
      <c r="G19" s="188"/>
      <c r="H19" s="187"/>
      <c r="I19" s="188"/>
      <c r="J19" s="65"/>
      <c r="K19" s="189"/>
      <c r="L19" s="373"/>
      <c r="M19" s="69"/>
      <c r="N19" s="69"/>
      <c r="O19" s="69" t="s">
        <v>1349</v>
      </c>
      <c r="P19" s="69" t="s">
        <v>104</v>
      </c>
      <c r="Q19" s="69" t="s">
        <v>79</v>
      </c>
      <c r="R19" s="69" t="s">
        <v>91</v>
      </c>
      <c r="S19" s="69" t="n">
        <v>2</v>
      </c>
      <c r="T19" s="283" t="s">
        <v>68</v>
      </c>
      <c r="U19" s="69" t="s">
        <v>1351</v>
      </c>
      <c r="V19" s="66"/>
      <c r="W19" s="372" t="s">
        <v>1328</v>
      </c>
      <c r="X19" s="370"/>
    </row>
    <row r="20" s="232" customFormat="true" ht="29.25" hidden="false" customHeight="true" outlineLevel="3" collapsed="false">
      <c r="A20" s="259" t="s">
        <v>1353</v>
      </c>
      <c r="B20" s="244" t="s">
        <v>953</v>
      </c>
      <c r="C20" s="244"/>
      <c r="D20" s="243" t="s">
        <v>109</v>
      </c>
      <c r="E20" s="62" t="n">
        <f aca="false">F20+H20</f>
        <v>20</v>
      </c>
      <c r="F20" s="187"/>
      <c r="G20" s="188"/>
      <c r="H20" s="187" t="n">
        <v>20</v>
      </c>
      <c r="I20" s="188" t="n">
        <v>1</v>
      </c>
      <c r="J20" s="65" t="s">
        <v>62</v>
      </c>
      <c r="K20" s="189" t="n">
        <f aca="false">F20*G20*1.5+H20*I20</f>
        <v>20</v>
      </c>
      <c r="L20" s="280" t="s">
        <v>711</v>
      </c>
      <c r="M20" s="284" t="s">
        <v>65</v>
      </c>
      <c r="N20" s="69" t="s">
        <v>127</v>
      </c>
      <c r="O20" s="69" t="s">
        <v>74</v>
      </c>
      <c r="P20" s="69" t="n">
        <v>8</v>
      </c>
      <c r="Q20" s="69" t="s">
        <v>68</v>
      </c>
      <c r="R20" s="285" t="s">
        <v>955</v>
      </c>
      <c r="S20" s="69"/>
      <c r="T20" s="69"/>
      <c r="U20" s="69" t="s">
        <v>1044</v>
      </c>
      <c r="V20" s="66"/>
      <c r="W20" s="372" t="s">
        <v>1328</v>
      </c>
      <c r="X20" s="374" t="s">
        <v>1354</v>
      </c>
    </row>
    <row r="21" s="232" customFormat="true" ht="29.25" hidden="false" customHeight="true" outlineLevel="3" collapsed="false">
      <c r="A21" s="259"/>
      <c r="B21" s="244"/>
      <c r="C21" s="244"/>
      <c r="D21" s="243"/>
      <c r="E21" s="62"/>
      <c r="F21" s="187"/>
      <c r="G21" s="188"/>
      <c r="H21" s="187"/>
      <c r="I21" s="188"/>
      <c r="J21" s="65"/>
      <c r="K21" s="189"/>
      <c r="L21" s="116" t="s">
        <v>956</v>
      </c>
      <c r="M21" s="69" t="s">
        <v>90</v>
      </c>
      <c r="N21" s="69" t="s">
        <v>127</v>
      </c>
      <c r="O21" s="69" t="s">
        <v>77</v>
      </c>
      <c r="P21" s="69" t="n">
        <v>1</v>
      </c>
      <c r="Q21" s="69" t="s">
        <v>68</v>
      </c>
      <c r="R21" s="69" t="s">
        <v>957</v>
      </c>
      <c r="S21" s="69"/>
      <c r="T21" s="69"/>
      <c r="U21" s="69" t="s">
        <v>1044</v>
      </c>
      <c r="V21" s="66"/>
      <c r="W21" s="372" t="s">
        <v>1328</v>
      </c>
      <c r="X21" s="374"/>
    </row>
    <row r="22" s="232" customFormat="true" ht="19.5" hidden="false" customHeight="true" outlineLevel="2" collapsed="false">
      <c r="A22" s="239" t="s">
        <v>1355</v>
      </c>
      <c r="B22" s="240" t="s">
        <v>1356</v>
      </c>
      <c r="C22" s="240"/>
      <c r="D22" s="239" t="s">
        <v>61</v>
      </c>
      <c r="E22" s="241"/>
      <c r="F22" s="127"/>
      <c r="G22" s="128"/>
      <c r="H22" s="127"/>
      <c r="I22" s="128"/>
      <c r="J22" s="129"/>
      <c r="K22" s="130"/>
      <c r="S22" s="66"/>
      <c r="T22" s="66"/>
      <c r="U22" s="66"/>
      <c r="V22" s="66"/>
      <c r="W22" s="79"/>
      <c r="X22" s="130"/>
    </row>
    <row r="23" s="232" customFormat="true" ht="29.25" hidden="false" customHeight="true" outlineLevel="3" collapsed="false">
      <c r="A23" s="259" t="s">
        <v>1357</v>
      </c>
      <c r="B23" s="244" t="s">
        <v>1358</v>
      </c>
      <c r="C23" s="244"/>
      <c r="D23" s="243" t="s">
        <v>109</v>
      </c>
      <c r="E23" s="62" t="n">
        <f aca="false">F23+H23</f>
        <v>20</v>
      </c>
      <c r="F23" s="187"/>
      <c r="G23" s="188"/>
      <c r="H23" s="187" t="n">
        <v>20</v>
      </c>
      <c r="I23" s="188" t="n">
        <v>1</v>
      </c>
      <c r="J23" s="65" t="s">
        <v>62</v>
      </c>
      <c r="K23" s="189" t="n">
        <f aca="false">F23*G23*1.5+H23*I23</f>
        <v>20</v>
      </c>
      <c r="L23" s="373" t="s">
        <v>1357</v>
      </c>
      <c r="M23" s="69"/>
      <c r="N23" s="69" t="s">
        <v>40</v>
      </c>
      <c r="O23" s="116" t="s">
        <v>603</v>
      </c>
      <c r="P23" s="69" t="s">
        <v>89</v>
      </c>
      <c r="Q23" s="69" t="s">
        <v>67</v>
      </c>
      <c r="R23" s="69" t="s">
        <v>106</v>
      </c>
      <c r="S23" s="69" t="n">
        <v>10</v>
      </c>
      <c r="T23" s="69" t="s">
        <v>68</v>
      </c>
      <c r="U23" s="69" t="s">
        <v>853</v>
      </c>
      <c r="V23" s="66"/>
      <c r="W23" s="372" t="s">
        <v>1328</v>
      </c>
      <c r="X23" s="370"/>
    </row>
    <row r="24" s="232" customFormat="true" ht="23.25" hidden="false" customHeight="true" outlineLevel="3" collapsed="false">
      <c r="A24" s="259" t="s">
        <v>1359</v>
      </c>
      <c r="B24" s="244" t="s">
        <v>1360</v>
      </c>
      <c r="C24" s="244"/>
      <c r="D24" s="243" t="s">
        <v>109</v>
      </c>
      <c r="E24" s="62" t="n">
        <f aca="false">F24+H24</f>
        <v>20</v>
      </c>
      <c r="F24" s="187"/>
      <c r="G24" s="188"/>
      <c r="H24" s="187" t="n">
        <v>20</v>
      </c>
      <c r="I24" s="188" t="n">
        <v>1</v>
      </c>
      <c r="J24" s="65" t="s">
        <v>62</v>
      </c>
      <c r="K24" s="189" t="n">
        <f aca="false">F24*G24*1.5+H24*I24</f>
        <v>20</v>
      </c>
      <c r="L24" s="373" t="s">
        <v>1359</v>
      </c>
      <c r="M24" s="69"/>
      <c r="N24" s="69" t="s">
        <v>40</v>
      </c>
      <c r="O24" s="116" t="s">
        <v>229</v>
      </c>
      <c r="P24" s="69" t="s">
        <v>90</v>
      </c>
      <c r="Q24" s="69" t="s">
        <v>79</v>
      </c>
      <c r="R24" s="69" t="s">
        <v>67</v>
      </c>
      <c r="S24" s="69" t="n">
        <v>10</v>
      </c>
      <c r="T24" s="69" t="s">
        <v>68</v>
      </c>
      <c r="U24" s="375" t="s">
        <v>853</v>
      </c>
      <c r="V24" s="66"/>
      <c r="W24" s="79"/>
      <c r="X24" s="370"/>
    </row>
    <row r="25" s="232" customFormat="true" ht="29.25" hidden="false" customHeight="true" outlineLevel="3" collapsed="false">
      <c r="A25" s="376" t="s">
        <v>1361</v>
      </c>
      <c r="B25" s="294" t="s">
        <v>1362</v>
      </c>
      <c r="C25" s="244"/>
      <c r="D25" s="243" t="s">
        <v>109</v>
      </c>
      <c r="E25" s="62" t="n">
        <f aca="false">F25+H25</f>
        <v>20</v>
      </c>
      <c r="F25" s="187"/>
      <c r="G25" s="188"/>
      <c r="H25" s="187" t="n">
        <v>20</v>
      </c>
      <c r="I25" s="188" t="n">
        <v>1</v>
      </c>
      <c r="J25" s="65" t="s">
        <v>62</v>
      </c>
      <c r="K25" s="189" t="n">
        <f aca="false">F25*G25*1.5+H25*I25</f>
        <v>20</v>
      </c>
      <c r="L25" s="373" t="s">
        <v>1363</v>
      </c>
      <c r="M25" s="69"/>
      <c r="N25" s="69" t="s">
        <v>40</v>
      </c>
      <c r="O25" s="116" t="s">
        <v>1364</v>
      </c>
      <c r="P25" s="69" t="s">
        <v>90</v>
      </c>
      <c r="Q25" s="69" t="s">
        <v>74</v>
      </c>
      <c r="R25" s="69" t="s">
        <v>77</v>
      </c>
      <c r="S25" s="69" t="s">
        <v>1365</v>
      </c>
      <c r="T25" s="69" t="s">
        <v>68</v>
      </c>
      <c r="U25" s="375" t="s">
        <v>853</v>
      </c>
      <c r="V25" s="66"/>
      <c r="W25" s="79"/>
      <c r="X25" s="252" t="s">
        <v>1366</v>
      </c>
    </row>
    <row r="26" s="232" customFormat="true" ht="19.5" hidden="false" customHeight="true" outlineLevel="3" collapsed="false">
      <c r="A26" s="271" t="s">
        <v>885</v>
      </c>
      <c r="B26" s="272" t="s">
        <v>886</v>
      </c>
      <c r="C26" s="272"/>
      <c r="D26" s="271" t="n">
        <v>3</v>
      </c>
      <c r="E26" s="62" t="n">
        <f aca="false">F26+H26</f>
        <v>18</v>
      </c>
      <c r="F26" s="273"/>
      <c r="G26" s="274"/>
      <c r="H26" s="273" t="n">
        <v>18</v>
      </c>
      <c r="I26" s="274" t="n">
        <v>1</v>
      </c>
      <c r="J26" s="88" t="s">
        <v>132</v>
      </c>
      <c r="K26" s="89" t="s">
        <v>133</v>
      </c>
      <c r="L26" s="271" t="s">
        <v>885</v>
      </c>
      <c r="M26" s="66"/>
      <c r="N26" s="66" t="s">
        <v>40</v>
      </c>
      <c r="O26" s="66"/>
      <c r="P26" s="66"/>
      <c r="Q26" s="66"/>
      <c r="R26" s="66"/>
      <c r="S26" s="66"/>
      <c r="T26" s="66"/>
      <c r="U26" s="66"/>
      <c r="V26" s="66"/>
      <c r="W26" s="79"/>
      <c r="X26" s="295" t="s">
        <v>1367</v>
      </c>
    </row>
    <row r="27" s="232" customFormat="true" ht="19.5" hidden="false" customHeight="true" outlineLevel="2" collapsed="false">
      <c r="A27" s="239" t="s">
        <v>1368</v>
      </c>
      <c r="B27" s="240" t="s">
        <v>1271</v>
      </c>
      <c r="C27" s="240"/>
      <c r="D27" s="239" t="n">
        <v>4</v>
      </c>
      <c r="E27" s="241"/>
      <c r="F27" s="127"/>
      <c r="G27" s="128"/>
      <c r="H27" s="127"/>
      <c r="I27" s="128"/>
      <c r="J27" s="129"/>
      <c r="K27" s="130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  <c r="X27" s="130"/>
    </row>
    <row r="28" s="232" customFormat="true" ht="19.5" hidden="false" customHeight="true" outlineLevel="3" collapsed="false">
      <c r="A28" s="243" t="s">
        <v>1369</v>
      </c>
      <c r="B28" s="244" t="s">
        <v>1370</v>
      </c>
      <c r="C28" s="244"/>
      <c r="D28" s="243" t="n">
        <v>2</v>
      </c>
      <c r="E28" s="62" t="n">
        <f aca="false">F28+H28</f>
        <v>16</v>
      </c>
      <c r="F28" s="187"/>
      <c r="G28" s="188"/>
      <c r="H28" s="377" t="n">
        <v>16</v>
      </c>
      <c r="I28" s="188" t="n">
        <v>1</v>
      </c>
      <c r="J28" s="65" t="s">
        <v>62</v>
      </c>
      <c r="K28" s="189" t="n">
        <f aca="false">F28*G28*1.5+H28*I28</f>
        <v>16</v>
      </c>
      <c r="L28" s="249" t="s">
        <v>1371</v>
      </c>
      <c r="M28" s="69"/>
      <c r="N28" s="69" t="s">
        <v>40</v>
      </c>
      <c r="O28" s="116" t="s">
        <v>797</v>
      </c>
      <c r="P28" s="69" t="s">
        <v>73</v>
      </c>
      <c r="Q28" s="69" t="s">
        <v>79</v>
      </c>
      <c r="R28" s="69" t="s">
        <v>67</v>
      </c>
      <c r="S28" s="69" t="n">
        <v>8</v>
      </c>
      <c r="T28" s="69" t="s">
        <v>68</v>
      </c>
      <c r="U28" s="375" t="s">
        <v>1372</v>
      </c>
      <c r="V28" s="66"/>
      <c r="W28" s="199" t="s">
        <v>69</v>
      </c>
      <c r="X28" s="252" t="s">
        <v>1373</v>
      </c>
    </row>
    <row r="29" s="232" customFormat="true" ht="19.5" hidden="false" customHeight="true" outlineLevel="3" collapsed="false">
      <c r="A29" s="243" t="s">
        <v>1374</v>
      </c>
      <c r="B29" s="244" t="s">
        <v>1375</v>
      </c>
      <c r="C29" s="244"/>
      <c r="D29" s="243" t="s">
        <v>112</v>
      </c>
      <c r="E29" s="62" t="n">
        <f aca="false">F29+H29</f>
        <v>10</v>
      </c>
      <c r="F29" s="187"/>
      <c r="G29" s="188"/>
      <c r="H29" s="377" t="n">
        <v>10</v>
      </c>
      <c r="I29" s="188" t="n">
        <v>1</v>
      </c>
      <c r="J29" s="65" t="s">
        <v>62</v>
      </c>
      <c r="K29" s="189" t="n">
        <f aca="false">F29*G29*1.5+H29*I29</f>
        <v>10</v>
      </c>
      <c r="L29" s="249" t="s">
        <v>1376</v>
      </c>
      <c r="M29" s="69"/>
      <c r="N29" s="69" t="s">
        <v>40</v>
      </c>
      <c r="O29" s="69" t="s">
        <v>711</v>
      </c>
      <c r="P29" s="69" t="s">
        <v>90</v>
      </c>
      <c r="Q29" s="69" t="s">
        <v>67</v>
      </c>
      <c r="R29" s="69" t="s">
        <v>106</v>
      </c>
      <c r="S29" s="69" t="n">
        <v>5</v>
      </c>
      <c r="T29" s="69" t="s">
        <v>68</v>
      </c>
      <c r="U29" s="69" t="s">
        <v>853</v>
      </c>
      <c r="V29" s="66"/>
      <c r="W29" s="199" t="s">
        <v>69</v>
      </c>
      <c r="X29" s="252" t="s">
        <v>1377</v>
      </c>
    </row>
    <row r="30" s="232" customFormat="true" ht="24" hidden="false" customHeight="true" outlineLevel="3" collapsed="false">
      <c r="A30" s="251" t="s">
        <v>1378</v>
      </c>
      <c r="B30" s="240" t="s">
        <v>1201</v>
      </c>
      <c r="C30" s="240"/>
      <c r="D30" s="239" t="n">
        <v>2</v>
      </c>
      <c r="E30" s="241"/>
      <c r="F30" s="127"/>
      <c r="G30" s="128"/>
      <c r="H30" s="127"/>
      <c r="I30" s="128"/>
      <c r="J30" s="129"/>
      <c r="K30" s="130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9"/>
      <c r="X30" s="130"/>
    </row>
    <row r="31" s="232" customFormat="true" ht="20.25" hidden="false" customHeight="true" outlineLevel="4" collapsed="false">
      <c r="A31" s="259" t="s">
        <v>1379</v>
      </c>
      <c r="B31" s="244" t="s">
        <v>1030</v>
      </c>
      <c r="C31" s="244"/>
      <c r="D31" s="243" t="n">
        <v>2</v>
      </c>
      <c r="E31" s="62" t="n">
        <f aca="false">F31+H31</f>
        <v>12</v>
      </c>
      <c r="F31" s="187"/>
      <c r="G31" s="188"/>
      <c r="H31" s="187" t="n">
        <v>12</v>
      </c>
      <c r="I31" s="188" t="n">
        <v>1</v>
      </c>
      <c r="J31" s="65" t="s">
        <v>62</v>
      </c>
      <c r="K31" s="189" t="n">
        <f aca="false">F31*G31*1.5+H31*I31</f>
        <v>12</v>
      </c>
      <c r="L31" s="373" t="s">
        <v>1380</v>
      </c>
      <c r="M31" s="69"/>
      <c r="N31" s="69" t="s">
        <v>40</v>
      </c>
      <c r="O31" s="378" t="s">
        <v>1381</v>
      </c>
      <c r="P31" s="69" t="s">
        <v>1382</v>
      </c>
      <c r="Q31" s="69" t="s">
        <v>67</v>
      </c>
      <c r="R31" s="69" t="s">
        <v>106</v>
      </c>
      <c r="S31" s="69" t="n">
        <v>6</v>
      </c>
      <c r="T31" s="69" t="s">
        <v>1383</v>
      </c>
      <c r="U31" s="69" t="s">
        <v>853</v>
      </c>
      <c r="V31" s="66"/>
      <c r="W31" s="199" t="s">
        <v>69</v>
      </c>
      <c r="X31" s="130"/>
    </row>
    <row r="32" s="232" customFormat="true" ht="19.5" hidden="false" customHeight="true" outlineLevel="4" collapsed="false">
      <c r="A32" s="271" t="s">
        <v>1384</v>
      </c>
      <c r="B32" s="272" t="s">
        <v>1385</v>
      </c>
      <c r="C32" s="272"/>
      <c r="D32" s="243" t="n">
        <v>2</v>
      </c>
      <c r="E32" s="62" t="n">
        <f aca="false">F32+H32</f>
        <v>24</v>
      </c>
      <c r="F32" s="84"/>
      <c r="G32" s="85"/>
      <c r="H32" s="86" t="n">
        <v>24</v>
      </c>
      <c r="I32" s="87" t="n">
        <v>1</v>
      </c>
      <c r="J32" s="88" t="s">
        <v>132</v>
      </c>
      <c r="K32" s="89" t="s">
        <v>133</v>
      </c>
      <c r="L32" s="271" t="s">
        <v>1386</v>
      </c>
      <c r="M32" s="189"/>
      <c r="N32" s="66" t="s">
        <v>40</v>
      </c>
      <c r="O32" s="189"/>
      <c r="P32" s="189"/>
      <c r="Q32" s="189"/>
      <c r="R32" s="189"/>
      <c r="S32" s="189"/>
      <c r="T32" s="189"/>
      <c r="U32" s="189"/>
      <c r="V32" s="189"/>
      <c r="W32" s="79"/>
      <c r="X32" s="278" t="s">
        <v>135</v>
      </c>
    </row>
    <row r="33" s="232" customFormat="true" ht="19.5" hidden="false" customHeight="true" outlineLevel="4" collapsed="false">
      <c r="A33" s="271" t="s">
        <v>1387</v>
      </c>
      <c r="B33" s="272" t="s">
        <v>1388</v>
      </c>
      <c r="C33" s="272"/>
      <c r="D33" s="243" t="n">
        <v>2</v>
      </c>
      <c r="E33" s="62" t="n">
        <f aca="false">F33+H33</f>
        <v>24</v>
      </c>
      <c r="F33" s="84"/>
      <c r="G33" s="85"/>
      <c r="H33" s="86" t="n">
        <v>24</v>
      </c>
      <c r="I33" s="87" t="n">
        <v>1</v>
      </c>
      <c r="J33" s="88" t="s">
        <v>132</v>
      </c>
      <c r="K33" s="89" t="s">
        <v>133</v>
      </c>
      <c r="L33" s="271" t="s">
        <v>1389</v>
      </c>
      <c r="M33" s="66"/>
      <c r="N33" s="66" t="s">
        <v>40</v>
      </c>
      <c r="O33" s="66"/>
      <c r="P33" s="66"/>
      <c r="Q33" s="66"/>
      <c r="R33" s="66"/>
      <c r="S33" s="66"/>
      <c r="T33" s="66"/>
      <c r="U33" s="66"/>
      <c r="V33" s="66"/>
      <c r="W33" s="79"/>
      <c r="X33" s="278" t="s">
        <v>135</v>
      </c>
    </row>
    <row r="34" s="232" customFormat="true" ht="19.5" hidden="false" customHeight="true" outlineLevel="4" collapsed="false">
      <c r="A34" s="271" t="s">
        <v>1390</v>
      </c>
      <c r="B34" s="272" t="s">
        <v>1391</v>
      </c>
      <c r="C34" s="272"/>
      <c r="D34" s="243" t="n">
        <v>2</v>
      </c>
      <c r="E34" s="62" t="n">
        <f aca="false">F34+H34</f>
        <v>24</v>
      </c>
      <c r="F34" s="84"/>
      <c r="G34" s="85"/>
      <c r="H34" s="86" t="n">
        <v>24</v>
      </c>
      <c r="I34" s="87" t="n">
        <v>1</v>
      </c>
      <c r="J34" s="88" t="s">
        <v>132</v>
      </c>
      <c r="K34" s="89" t="s">
        <v>133</v>
      </c>
      <c r="L34" s="271" t="s">
        <v>1392</v>
      </c>
      <c r="M34" s="66"/>
      <c r="N34" s="66" t="s">
        <v>40</v>
      </c>
      <c r="O34" s="66"/>
      <c r="P34" s="66"/>
      <c r="Q34" s="66"/>
      <c r="R34" s="66"/>
      <c r="S34" s="66"/>
      <c r="T34" s="66"/>
      <c r="U34" s="66"/>
      <c r="V34" s="66"/>
      <c r="W34" s="79"/>
      <c r="X34" s="278" t="s">
        <v>135</v>
      </c>
    </row>
    <row r="35" s="232" customFormat="true" ht="19.5" hidden="false" customHeight="true" outlineLevel="4" collapsed="false">
      <c r="A35" s="271" t="s">
        <v>1393</v>
      </c>
      <c r="B35" s="272" t="s">
        <v>1394</v>
      </c>
      <c r="C35" s="272"/>
      <c r="D35" s="243" t="n">
        <v>2</v>
      </c>
      <c r="E35" s="62" t="n">
        <f aca="false">F35+H35</f>
        <v>24</v>
      </c>
      <c r="F35" s="84"/>
      <c r="G35" s="85"/>
      <c r="H35" s="86" t="n">
        <v>24</v>
      </c>
      <c r="I35" s="87" t="n">
        <v>1</v>
      </c>
      <c r="J35" s="88" t="s">
        <v>132</v>
      </c>
      <c r="K35" s="89" t="s">
        <v>133</v>
      </c>
      <c r="L35" s="271" t="s">
        <v>1395</v>
      </c>
      <c r="M35" s="189"/>
      <c r="N35" s="66" t="s">
        <v>40</v>
      </c>
      <c r="O35" s="189"/>
      <c r="P35" s="189"/>
      <c r="Q35" s="189"/>
      <c r="R35" s="189"/>
      <c r="S35" s="189"/>
      <c r="T35" s="189"/>
      <c r="U35" s="189"/>
      <c r="V35" s="189"/>
      <c r="W35" s="79"/>
      <c r="X35" s="278" t="s">
        <v>135</v>
      </c>
    </row>
    <row r="36" s="232" customFormat="true" ht="19.5" hidden="false" customHeight="true" outlineLevel="4" collapsed="false">
      <c r="A36" s="271" t="s">
        <v>1396</v>
      </c>
      <c r="B36" s="272" t="s">
        <v>1397</v>
      </c>
      <c r="C36" s="272"/>
      <c r="D36" s="243" t="n">
        <v>2</v>
      </c>
      <c r="E36" s="62" t="n">
        <f aca="false">F36+H36</f>
        <v>24</v>
      </c>
      <c r="F36" s="84"/>
      <c r="G36" s="85"/>
      <c r="H36" s="86" t="n">
        <v>24</v>
      </c>
      <c r="I36" s="87" t="n">
        <v>1</v>
      </c>
      <c r="J36" s="88" t="s">
        <v>132</v>
      </c>
      <c r="K36" s="89" t="s">
        <v>133</v>
      </c>
      <c r="L36" s="271" t="s">
        <v>1398</v>
      </c>
      <c r="M36" s="189"/>
      <c r="N36" s="66" t="s">
        <v>40</v>
      </c>
      <c r="O36" s="189"/>
      <c r="P36" s="189"/>
      <c r="Q36" s="189"/>
      <c r="R36" s="189"/>
      <c r="S36" s="189"/>
      <c r="T36" s="189"/>
      <c r="U36" s="189"/>
      <c r="V36" s="189"/>
      <c r="W36" s="79"/>
      <c r="X36" s="278" t="s">
        <v>135</v>
      </c>
    </row>
    <row r="37" s="232" customFormat="true" ht="19.5" hidden="false" customHeight="true" outlineLevel="4" collapsed="false">
      <c r="A37" s="271" t="s">
        <v>1399</v>
      </c>
      <c r="B37" s="272" t="s">
        <v>1400</v>
      </c>
      <c r="C37" s="272"/>
      <c r="D37" s="243" t="n">
        <v>2</v>
      </c>
      <c r="E37" s="62" t="n">
        <f aca="false">F37+H37</f>
        <v>24</v>
      </c>
      <c r="F37" s="84"/>
      <c r="G37" s="85"/>
      <c r="H37" s="86" t="n">
        <v>24</v>
      </c>
      <c r="I37" s="87" t="n">
        <v>1</v>
      </c>
      <c r="J37" s="88" t="s">
        <v>132</v>
      </c>
      <c r="K37" s="89" t="s">
        <v>133</v>
      </c>
      <c r="L37" s="271" t="s">
        <v>1401</v>
      </c>
      <c r="M37" s="189"/>
      <c r="N37" s="66" t="s">
        <v>40</v>
      </c>
      <c r="O37" s="189"/>
      <c r="P37" s="189"/>
      <c r="Q37" s="189"/>
      <c r="R37" s="189"/>
      <c r="S37" s="189"/>
      <c r="T37" s="189"/>
      <c r="U37" s="189"/>
      <c r="V37" s="189"/>
      <c r="W37" s="79"/>
      <c r="X37" s="278" t="s">
        <v>135</v>
      </c>
    </row>
    <row r="38" s="232" customFormat="true" ht="19.5" hidden="false" customHeight="true" outlineLevel="4" collapsed="false">
      <c r="A38" s="271" t="s">
        <v>1402</v>
      </c>
      <c r="B38" s="272" t="s">
        <v>1403</v>
      </c>
      <c r="C38" s="272"/>
      <c r="D38" s="243" t="n">
        <v>2</v>
      </c>
      <c r="E38" s="62" t="n">
        <f aca="false">F38+H38</f>
        <v>24</v>
      </c>
      <c r="F38" s="84"/>
      <c r="G38" s="85"/>
      <c r="H38" s="86" t="n">
        <v>24</v>
      </c>
      <c r="I38" s="87" t="n">
        <v>1</v>
      </c>
      <c r="J38" s="88" t="s">
        <v>132</v>
      </c>
      <c r="K38" s="89" t="s">
        <v>133</v>
      </c>
      <c r="L38" s="271" t="s">
        <v>1404</v>
      </c>
      <c r="M38" s="189"/>
      <c r="N38" s="66" t="s">
        <v>40</v>
      </c>
      <c r="O38" s="189"/>
      <c r="P38" s="189"/>
      <c r="Q38" s="189"/>
      <c r="R38" s="189"/>
      <c r="S38" s="189"/>
      <c r="T38" s="189"/>
      <c r="U38" s="189"/>
      <c r="V38" s="189"/>
      <c r="W38" s="79"/>
      <c r="X38" s="278" t="s">
        <v>135</v>
      </c>
    </row>
    <row r="39" s="232" customFormat="true" ht="19.5" hidden="false" customHeight="true" outlineLevel="4" collapsed="false">
      <c r="A39" s="271" t="s">
        <v>1405</v>
      </c>
      <c r="B39" s="272" t="s">
        <v>1406</v>
      </c>
      <c r="C39" s="272"/>
      <c r="D39" s="243" t="n">
        <v>2</v>
      </c>
      <c r="E39" s="62" t="n">
        <f aca="false">F39+H39</f>
        <v>24</v>
      </c>
      <c r="F39" s="84"/>
      <c r="G39" s="85"/>
      <c r="H39" s="86" t="n">
        <v>24</v>
      </c>
      <c r="I39" s="87" t="n">
        <v>1</v>
      </c>
      <c r="J39" s="88" t="s">
        <v>132</v>
      </c>
      <c r="K39" s="89" t="s">
        <v>133</v>
      </c>
      <c r="L39" s="271" t="s">
        <v>1407</v>
      </c>
      <c r="M39" s="66"/>
      <c r="N39" s="66" t="s">
        <v>40</v>
      </c>
      <c r="O39" s="66"/>
      <c r="P39" s="66"/>
      <c r="Q39" s="66"/>
      <c r="R39" s="66"/>
      <c r="S39" s="66"/>
      <c r="T39" s="66"/>
      <c r="U39" s="66"/>
      <c r="V39" s="66"/>
      <c r="W39" s="79"/>
      <c r="X39" s="278" t="s">
        <v>135</v>
      </c>
    </row>
    <row r="40" s="232" customFormat="true" ht="19.5" hidden="false" customHeight="true" outlineLevel="4" collapsed="false">
      <c r="A40" s="271" t="s">
        <v>1408</v>
      </c>
      <c r="B40" s="272" t="s">
        <v>1409</v>
      </c>
      <c r="C40" s="272"/>
      <c r="D40" s="243" t="n">
        <v>2</v>
      </c>
      <c r="E40" s="62" t="n">
        <f aca="false">F40+H40</f>
        <v>24</v>
      </c>
      <c r="F40" s="84"/>
      <c r="G40" s="85"/>
      <c r="H40" s="86" t="n">
        <v>24</v>
      </c>
      <c r="I40" s="87" t="n">
        <v>1</v>
      </c>
      <c r="J40" s="88" t="s">
        <v>132</v>
      </c>
      <c r="K40" s="89" t="s">
        <v>133</v>
      </c>
      <c r="L40" s="271" t="s">
        <v>1410</v>
      </c>
      <c r="M40" s="66"/>
      <c r="N40" s="66" t="s">
        <v>40</v>
      </c>
      <c r="O40" s="66"/>
      <c r="P40" s="66"/>
      <c r="Q40" s="66"/>
      <c r="R40" s="66"/>
      <c r="S40" s="66"/>
      <c r="T40" s="66"/>
      <c r="U40" s="66"/>
      <c r="V40" s="66"/>
      <c r="W40" s="79"/>
      <c r="X40" s="278" t="s">
        <v>135</v>
      </c>
    </row>
    <row r="41" s="232" customFormat="true" ht="19.5" hidden="false" customHeight="true" outlineLevel="4" collapsed="false">
      <c r="A41" s="271" t="s">
        <v>1411</v>
      </c>
      <c r="B41" s="272" t="s">
        <v>1412</v>
      </c>
      <c r="C41" s="272"/>
      <c r="D41" s="243" t="n">
        <v>2</v>
      </c>
      <c r="E41" s="62" t="n">
        <f aca="false">F41+H41</f>
        <v>24</v>
      </c>
      <c r="F41" s="84"/>
      <c r="G41" s="85"/>
      <c r="H41" s="86" t="n">
        <v>24</v>
      </c>
      <c r="I41" s="87" t="n">
        <v>1</v>
      </c>
      <c r="J41" s="88" t="s">
        <v>132</v>
      </c>
      <c r="K41" s="89" t="s">
        <v>133</v>
      </c>
      <c r="L41" s="271" t="s">
        <v>1413</v>
      </c>
      <c r="M41" s="189"/>
      <c r="N41" s="66" t="s">
        <v>40</v>
      </c>
      <c r="O41" s="189"/>
      <c r="P41" s="189"/>
      <c r="Q41" s="189"/>
      <c r="R41" s="189"/>
      <c r="S41" s="189"/>
      <c r="T41" s="189"/>
      <c r="U41" s="189"/>
      <c r="V41" s="189"/>
      <c r="W41" s="79"/>
      <c r="X41" s="278" t="s">
        <v>135</v>
      </c>
    </row>
    <row r="42" s="232" customFormat="true" ht="19.5" hidden="false" customHeight="true" outlineLevel="4" collapsed="false">
      <c r="A42" s="271" t="s">
        <v>1414</v>
      </c>
      <c r="B42" s="272" t="s">
        <v>1415</v>
      </c>
      <c r="C42" s="272"/>
      <c r="D42" s="243" t="n">
        <v>2</v>
      </c>
      <c r="E42" s="62" t="n">
        <f aca="false">F42+H42</f>
        <v>24</v>
      </c>
      <c r="F42" s="84"/>
      <c r="G42" s="85"/>
      <c r="H42" s="86" t="n">
        <v>24</v>
      </c>
      <c r="I42" s="87" t="n">
        <v>1</v>
      </c>
      <c r="J42" s="88" t="s">
        <v>132</v>
      </c>
      <c r="K42" s="89" t="s">
        <v>133</v>
      </c>
      <c r="L42" s="271" t="s">
        <v>1416</v>
      </c>
      <c r="M42" s="189"/>
      <c r="N42" s="66" t="s">
        <v>40</v>
      </c>
      <c r="O42" s="189"/>
      <c r="P42" s="189"/>
      <c r="Q42" s="189"/>
      <c r="R42" s="189"/>
      <c r="S42" s="189"/>
      <c r="T42" s="189"/>
      <c r="U42" s="189"/>
      <c r="V42" s="189"/>
      <c r="W42" s="79"/>
      <c r="X42" s="278" t="s">
        <v>135</v>
      </c>
    </row>
    <row r="43" s="363" customFormat="true" ht="19.5" hidden="false" customHeight="true" outlineLevel="1" collapsed="false">
      <c r="A43" s="357" t="s">
        <v>1417</v>
      </c>
      <c r="B43" s="358" t="s">
        <v>1418</v>
      </c>
      <c r="C43" s="357"/>
      <c r="D43" s="357" t="s">
        <v>56</v>
      </c>
      <c r="E43" s="50" t="n">
        <f aca="false">SUM(E44:E45)</f>
        <v>8</v>
      </c>
      <c r="F43" s="359" t="s">
        <v>57</v>
      </c>
      <c r="G43" s="360" t="s">
        <v>58</v>
      </c>
      <c r="H43" s="359" t="s">
        <v>4</v>
      </c>
      <c r="I43" s="360" t="s">
        <v>58</v>
      </c>
      <c r="J43" s="361"/>
      <c r="K43" s="54" t="n">
        <f aca="false">SUM(K44:K45)</f>
        <v>8</v>
      </c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79"/>
      <c r="X43" s="369"/>
    </row>
    <row r="44" s="232" customFormat="true" ht="19.5" hidden="false" customHeight="true" outlineLevel="2" collapsed="false">
      <c r="A44" s="239" t="s">
        <v>1419</v>
      </c>
      <c r="B44" s="240" t="s">
        <v>1420</v>
      </c>
      <c r="C44" s="240"/>
      <c r="D44" s="239" t="s">
        <v>1421</v>
      </c>
      <c r="E44" s="241"/>
      <c r="F44" s="127"/>
      <c r="G44" s="128"/>
      <c r="H44" s="127"/>
      <c r="I44" s="128"/>
      <c r="J44" s="129"/>
      <c r="K44" s="130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209"/>
      <c r="X44" s="130"/>
    </row>
    <row r="45" s="232" customFormat="true" ht="19.5" hidden="false" customHeight="true" outlineLevel="2" collapsed="false">
      <c r="A45" s="239" t="s">
        <v>1422</v>
      </c>
      <c r="B45" s="240" t="s">
        <v>1423</v>
      </c>
      <c r="C45" s="240"/>
      <c r="D45" s="239" t="s">
        <v>112</v>
      </c>
      <c r="E45" s="62" t="n">
        <f aca="false">F45+H45</f>
        <v>8</v>
      </c>
      <c r="F45" s="187"/>
      <c r="G45" s="188"/>
      <c r="H45" s="187" t="n">
        <v>8</v>
      </c>
      <c r="I45" s="188" t="n">
        <v>1</v>
      </c>
      <c r="J45" s="65" t="s">
        <v>62</v>
      </c>
      <c r="K45" s="189" t="n">
        <f aca="false">F45*G45*1.5+H45*I45</f>
        <v>8</v>
      </c>
      <c r="L45" s="69" t="s">
        <v>1422</v>
      </c>
      <c r="M45" s="69"/>
      <c r="N45" s="69"/>
      <c r="O45" s="69" t="s">
        <v>1424</v>
      </c>
      <c r="P45" s="69" t="s">
        <v>1425</v>
      </c>
      <c r="Q45" s="69" t="s">
        <v>125</v>
      </c>
      <c r="R45" s="69" t="s">
        <v>1426</v>
      </c>
      <c r="S45" s="69" t="s">
        <v>1427</v>
      </c>
      <c r="T45" s="66"/>
      <c r="U45" s="66"/>
      <c r="V45" s="66"/>
      <c r="W45" s="199" t="s">
        <v>194</v>
      </c>
      <c r="X45" s="379"/>
    </row>
    <row r="46" customFormat="false" ht="15" hidden="false" customHeight="true" outlineLevel="0" collapsed="false">
      <c r="A46" s="1" t="s">
        <v>368</v>
      </c>
      <c r="B46" s="230"/>
      <c r="C46" s="230"/>
      <c r="D46" s="230"/>
      <c r="E46" s="230"/>
      <c r="F46" s="231"/>
      <c r="G46" s="231"/>
      <c r="H46" s="231"/>
      <c r="I46" s="231"/>
      <c r="J46" s="230"/>
      <c r="K46" s="371" t="n">
        <f aca="false">SUM(K43,K4)</f>
        <v>294</v>
      </c>
      <c r="L46" s="222"/>
      <c r="M46" s="222"/>
      <c r="N46" s="222"/>
      <c r="O46" s="222" t="s">
        <v>1424</v>
      </c>
      <c r="P46" s="222" t="s">
        <v>1428</v>
      </c>
      <c r="Q46" s="222" t="s">
        <v>81</v>
      </c>
      <c r="R46" s="222" t="s">
        <v>79</v>
      </c>
      <c r="S46" s="222" t="s">
        <v>1429</v>
      </c>
      <c r="T46" s="380"/>
      <c r="U46" s="380"/>
      <c r="V46" s="380"/>
      <c r="W46" s="223" t="s">
        <v>194</v>
      </c>
    </row>
    <row r="47" customFormat="false" ht="12.75" hidden="false" customHeight="true" outlineLevel="0" collapsed="false">
      <c r="H47" s="227"/>
      <c r="I47" s="227"/>
      <c r="J47" s="313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205"/>
    </row>
    <row r="48" customFormat="false" ht="12.75" hidden="false" customHeight="false" outlineLevel="0" collapsed="false"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205"/>
    </row>
    <row r="49" customFormat="false" ht="12.75" hidden="false" customHeight="false" outlineLevel="0" collapsed="false"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205"/>
    </row>
    <row r="50" customFormat="false" ht="12.75" hidden="false" customHeight="false" outlineLevel="0" collapsed="false"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205"/>
    </row>
    <row r="51" customFormat="false" ht="12.75" hidden="false" customHeight="false" outlineLevel="0" collapsed="false"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205"/>
    </row>
    <row r="52" customFormat="false" ht="12.75" hidden="false" customHeight="false" outlineLevel="0" collapsed="false"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205"/>
    </row>
    <row r="53" customFormat="false" ht="12.75" hidden="false" customHeight="false" outlineLevel="0" collapsed="false"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205"/>
    </row>
    <row r="54" customFormat="false" ht="12.75" hidden="false" customHeight="false" outlineLevel="0" collapsed="false"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205"/>
    </row>
    <row r="55" customFormat="false" ht="12.75" hidden="false" customHeight="false" outlineLevel="0" collapsed="false"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205"/>
    </row>
    <row r="56" customFormat="false" ht="12.75" hidden="false" customHeight="false" outlineLevel="0" collapsed="false"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205"/>
    </row>
    <row r="57" customFormat="false" ht="12.75" hidden="false" customHeight="false" outlineLevel="0" collapsed="false"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205"/>
    </row>
    <row r="58" customFormat="false" ht="12.75" hidden="false" customHeight="false" outlineLevel="0" collapsed="false"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205"/>
    </row>
    <row r="59" customFormat="false" ht="12.75" hidden="false" customHeight="false" outlineLevel="0" collapsed="false"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205"/>
    </row>
    <row r="60" customFormat="false" ht="12.75" hidden="false" customHeight="false" outlineLevel="0" collapsed="false"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205"/>
    </row>
    <row r="61" customFormat="false" ht="12.75" hidden="false" customHeight="false" outlineLevel="0" collapsed="false"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205"/>
    </row>
    <row r="62" customFormat="false" ht="12.75" hidden="false" customHeight="false" outlineLevel="0" collapsed="false"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205"/>
    </row>
    <row r="63" customFormat="false" ht="12.75" hidden="false" customHeight="false" outlineLevel="0" collapsed="false"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205"/>
    </row>
    <row r="64" customFormat="false" ht="12.75" hidden="false" customHeight="false" outlineLevel="0" collapsed="false"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05"/>
    </row>
    <row r="65" customFormat="false" ht="12.75" hidden="false" customHeight="false" outlineLevel="0" collapsed="false"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05"/>
    </row>
    <row r="66" customFormat="false" ht="12.75" hidden="false" customHeight="false" outlineLevel="0" collapsed="false"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205"/>
    </row>
    <row r="67" customFormat="false" ht="12.75" hidden="false" customHeight="false" outlineLevel="0" collapsed="false">
      <c r="L67" s="380"/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205"/>
    </row>
    <row r="68" customFormat="false" ht="12.75" hidden="false" customHeight="false" outlineLevel="0" collapsed="false">
      <c r="L68" s="380"/>
      <c r="M68" s="380"/>
      <c r="N68" s="380"/>
      <c r="O68" s="380"/>
      <c r="P68" s="380"/>
      <c r="Q68" s="380"/>
      <c r="R68" s="380"/>
      <c r="S68" s="380"/>
      <c r="T68" s="380"/>
      <c r="U68" s="380"/>
      <c r="V68" s="380"/>
      <c r="W68" s="205"/>
    </row>
    <row r="69" customFormat="false" ht="12.75" hidden="false" customHeight="false" outlineLevel="0" collapsed="false"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205"/>
    </row>
    <row r="70" customFormat="false" ht="12.75" hidden="false" customHeight="false" outlineLevel="0" collapsed="false"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205"/>
    </row>
    <row r="71" customFormat="false" ht="12.75" hidden="false" customHeight="false" outlineLevel="0" collapsed="false"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05"/>
    </row>
    <row r="72" customFormat="false" ht="12.75" hidden="false" customHeight="false" outlineLevel="0" collapsed="false"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05"/>
    </row>
    <row r="73" customFormat="false" ht="12.75" hidden="false" customHeight="false" outlineLevel="0" collapsed="false"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05"/>
    </row>
    <row r="74" customFormat="false" ht="12.75" hidden="false" customHeight="false" outlineLevel="0" collapsed="false">
      <c r="L74" s="344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</row>
    <row r="75" customFormat="false" ht="12.75" hidden="false" customHeight="false" outlineLevel="0" collapsed="false">
      <c r="L75" s="344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</row>
    <row r="76" customFormat="false" ht="12.75" hidden="false" customHeight="false" outlineLevel="0" collapsed="false">
      <c r="L76" s="344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</row>
    <row r="77" customFormat="false" ht="12.75" hidden="false" customHeight="false" outlineLevel="0" collapsed="false">
      <c r="L77" s="344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</row>
    <row r="78" customFormat="false" ht="12.75" hidden="false" customHeight="false" outlineLevel="0" collapsed="false">
      <c r="L78" s="344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</row>
    <row r="79" customFormat="false" ht="12.75" hidden="false" customHeight="false" outlineLevel="0" collapsed="false">
      <c r="L79" s="344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</row>
    <row r="80" customFormat="false" ht="12.75" hidden="false" customHeight="false" outlineLevel="0" collapsed="false">
      <c r="L80" s="345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</row>
    <row r="81" customFormat="false" ht="12.75" hidden="false" customHeight="false" outlineLevel="0" collapsed="false">
      <c r="L81" s="345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</row>
    <row r="82" customFormat="false" ht="12.75" hidden="false" customHeight="false" outlineLevel="0" collapsed="false">
      <c r="L82" s="344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</row>
    <row r="83" customFormat="false" ht="12.75" hidden="false" customHeight="false" outlineLevel="0" collapsed="false">
      <c r="L83" s="344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</row>
    <row r="84" customFormat="false" ht="12.75" hidden="false" customHeight="false" outlineLevel="0" collapsed="false">
      <c r="L84" s="344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</row>
    <row r="85" customFormat="false" ht="12.75" hidden="false" customHeight="false" outlineLevel="0" collapsed="false">
      <c r="L85" s="346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</row>
    <row r="86" customFormat="false" ht="12.75" hidden="false" customHeight="false" outlineLevel="0" collapsed="false">
      <c r="L86" s="347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</row>
    <row r="87" customFormat="false" ht="12.75" hidden="false" customHeight="false" outlineLevel="0" collapsed="false">
      <c r="L87" s="348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</row>
    <row r="88" customFormat="false" ht="12.75" hidden="false" customHeight="false" outlineLevel="0" collapsed="false">
      <c r="L88" s="347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</row>
  </sheetData>
  <mergeCells count="3">
    <mergeCell ref="F3:G3"/>
    <mergeCell ref="H3:I3"/>
    <mergeCell ref="N6:N8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7DEE8"/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pane xSplit="0" ySplit="4" topLeftCell="A26" activePane="bottomLeft" state="frozen"/>
      <selection pane="topLeft" activeCell="A1" activeCellId="0" sqref="A1"/>
      <selection pane="bottomLeft" activeCell="M13" activeCellId="1" sqref="P21:U23 M13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0"/>
    <col collapsed="false" customWidth="true" hidden="false" outlineLevel="0" max="2" min="2" style="1" width="60"/>
    <col collapsed="false" customWidth="true" hidden="false" outlineLevel="0" max="3" min="3" style="1" width="10.57"/>
    <col collapsed="false" customWidth="true" hidden="false" outlineLevel="0" max="4" min="4" style="1" width="4.86"/>
    <col collapsed="false" customWidth="true" hidden="false" outlineLevel="0" max="5" min="5" style="1" width="10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31"/>
    <col collapsed="false" customWidth="true" hidden="false" outlineLevel="0" max="23" min="13" style="1" width="12.86"/>
    <col collapsed="false" customWidth="true" hidden="false" outlineLevel="0" max="24" min="24" style="1" width="7.14"/>
    <col collapsed="false" customWidth="true" hidden="false" outlineLevel="0" max="31" min="25" style="1" width="5"/>
    <col collapsed="false" customWidth="true" hidden="false" outlineLevel="0" max="32" min="32" style="1" width="10"/>
    <col collapsed="false" customWidth="false" hidden="false" outlineLevel="0" max="16384" min="33" style="1" width="11.42"/>
  </cols>
  <sheetData>
    <row r="1" s="228" customFormat="true" ht="15" hidden="false" customHeight="false" outlineLevel="0" collapsed="false">
      <c r="A1" s="228" t="s">
        <v>1430</v>
      </c>
      <c r="F1" s="229"/>
      <c r="G1" s="229"/>
    </row>
    <row r="2" s="228" customFormat="true" ht="41.25" hidden="false" customHeight="true" outlineLevel="0" collapsed="false">
      <c r="B2" s="381" t="s">
        <v>1431</v>
      </c>
      <c r="E2" s="382"/>
      <c r="F2" s="229"/>
      <c r="G2" s="229"/>
    </row>
    <row r="3" customFormat="false" ht="13.8" hidden="false" customHeight="false" outlineLevel="0" collapsed="false">
      <c r="D3" s="230"/>
      <c r="E3" s="230"/>
      <c r="F3" s="231"/>
      <c r="G3" s="231"/>
      <c r="H3" s="231"/>
      <c r="I3" s="231"/>
    </row>
    <row r="4" s="232" customFormat="true" ht="19.5" hidden="false" customHeight="true" outlineLevel="0" collapsed="false">
      <c r="A4" s="355" t="s">
        <v>35</v>
      </c>
      <c r="B4" s="355" t="s">
        <v>36</v>
      </c>
      <c r="C4" s="40" t="s">
        <v>37</v>
      </c>
      <c r="D4" s="40" t="s">
        <v>38</v>
      </c>
      <c r="E4" s="41" t="s">
        <v>7</v>
      </c>
      <c r="F4" s="42" t="s">
        <v>39</v>
      </c>
      <c r="G4" s="42"/>
      <c r="H4" s="42" t="s">
        <v>40</v>
      </c>
      <c r="I4" s="42"/>
      <c r="J4" s="43" t="s">
        <v>41</v>
      </c>
      <c r="K4" s="44" t="s">
        <v>2</v>
      </c>
      <c r="L4" s="44" t="s">
        <v>1147</v>
      </c>
    </row>
    <row r="5" s="363" customFormat="true" ht="19.5" hidden="false" customHeight="true" outlineLevel="1" collapsed="false">
      <c r="A5" s="383" t="s">
        <v>1432</v>
      </c>
      <c r="B5" s="384" t="s">
        <v>1433</v>
      </c>
      <c r="C5" s="383"/>
      <c r="D5" s="383" t="s">
        <v>1434</v>
      </c>
      <c r="E5" s="385"/>
      <c r="F5" s="386" t="s">
        <v>57</v>
      </c>
      <c r="G5" s="387" t="s">
        <v>58</v>
      </c>
      <c r="H5" s="386" t="s">
        <v>4</v>
      </c>
      <c r="I5" s="387" t="s">
        <v>58</v>
      </c>
      <c r="J5" s="388"/>
      <c r="K5" s="100" t="n">
        <f aca="false">SUM(K6:K18)</f>
        <v>0</v>
      </c>
      <c r="L5" s="389"/>
    </row>
    <row r="6" s="232" customFormat="true" ht="19.5" hidden="false" customHeight="true" outlineLevel="2" collapsed="false">
      <c r="A6" s="239" t="s">
        <v>1435</v>
      </c>
      <c r="B6" s="240" t="s">
        <v>1436</v>
      </c>
      <c r="C6" s="240"/>
      <c r="D6" s="239" t="n">
        <v>13</v>
      </c>
      <c r="E6" s="390" t="s">
        <v>1437</v>
      </c>
      <c r="F6" s="390"/>
      <c r="G6" s="390"/>
      <c r="H6" s="390"/>
      <c r="I6" s="390"/>
      <c r="J6" s="390"/>
      <c r="K6" s="130"/>
      <c r="L6" s="130"/>
    </row>
    <row r="7" s="232" customFormat="true" ht="19.5" hidden="false" customHeight="true" outlineLevel="3" collapsed="false">
      <c r="A7" s="271" t="s">
        <v>960</v>
      </c>
      <c r="B7" s="272" t="s">
        <v>1438</v>
      </c>
      <c r="C7" s="272"/>
      <c r="D7" s="271" t="n">
        <v>5</v>
      </c>
      <c r="E7" s="390"/>
      <c r="F7" s="390"/>
      <c r="G7" s="390"/>
      <c r="H7" s="390"/>
      <c r="I7" s="390"/>
      <c r="J7" s="390"/>
      <c r="K7" s="89"/>
      <c r="L7" s="295"/>
    </row>
    <row r="8" s="232" customFormat="true" ht="19.5" hidden="false" customHeight="true" outlineLevel="3" collapsed="false">
      <c r="A8" s="271" t="s">
        <v>993</v>
      </c>
      <c r="B8" s="272" t="s">
        <v>1439</v>
      </c>
      <c r="C8" s="272"/>
      <c r="D8" s="271" t="n">
        <v>4</v>
      </c>
      <c r="E8" s="390"/>
      <c r="F8" s="390"/>
      <c r="G8" s="390"/>
      <c r="H8" s="390"/>
      <c r="I8" s="390"/>
      <c r="J8" s="390"/>
      <c r="K8" s="89"/>
      <c r="L8" s="295"/>
    </row>
    <row r="9" s="232" customFormat="true" ht="19.5" hidden="false" customHeight="true" outlineLevel="3" collapsed="false">
      <c r="A9" s="271" t="s">
        <v>989</v>
      </c>
      <c r="B9" s="272" t="s">
        <v>1439</v>
      </c>
      <c r="C9" s="272"/>
      <c r="D9" s="271" t="n">
        <v>4</v>
      </c>
      <c r="E9" s="390"/>
      <c r="F9" s="390"/>
      <c r="G9" s="390"/>
      <c r="H9" s="390"/>
      <c r="I9" s="390"/>
      <c r="J9" s="390"/>
      <c r="K9" s="89"/>
      <c r="L9" s="295"/>
    </row>
    <row r="10" s="232" customFormat="true" ht="19.5" hidden="false" customHeight="true" outlineLevel="2" collapsed="false">
      <c r="A10" s="239" t="s">
        <v>1440</v>
      </c>
      <c r="B10" s="240" t="s">
        <v>1441</v>
      </c>
      <c r="C10" s="240"/>
      <c r="D10" s="239" t="n">
        <v>13</v>
      </c>
      <c r="E10" s="390"/>
      <c r="F10" s="390"/>
      <c r="G10" s="390"/>
      <c r="H10" s="390"/>
      <c r="I10" s="390"/>
      <c r="J10" s="390"/>
      <c r="K10" s="130"/>
      <c r="L10" s="130"/>
    </row>
    <row r="11" s="232" customFormat="true" ht="19.5" hidden="false" customHeight="true" outlineLevel="3" collapsed="false">
      <c r="A11" s="271" t="s">
        <v>885</v>
      </c>
      <c r="B11" s="272" t="s">
        <v>1442</v>
      </c>
      <c r="C11" s="272"/>
      <c r="D11" s="271" t="n">
        <v>4</v>
      </c>
      <c r="E11" s="390"/>
      <c r="F11" s="390"/>
      <c r="G11" s="390"/>
      <c r="H11" s="390"/>
      <c r="I11" s="390"/>
      <c r="J11" s="390"/>
      <c r="K11" s="89"/>
      <c r="L11" s="295"/>
    </row>
    <row r="12" s="232" customFormat="true" ht="19.5" hidden="false" customHeight="true" outlineLevel="3" collapsed="false">
      <c r="A12" s="271" t="s">
        <v>1002</v>
      </c>
      <c r="B12" s="272" t="s">
        <v>1443</v>
      </c>
      <c r="C12" s="272"/>
      <c r="D12" s="271" t="n">
        <v>4</v>
      </c>
      <c r="E12" s="390"/>
      <c r="F12" s="390"/>
      <c r="G12" s="390"/>
      <c r="H12" s="390"/>
      <c r="I12" s="390"/>
      <c r="J12" s="390"/>
      <c r="K12" s="89"/>
      <c r="L12" s="295"/>
    </row>
    <row r="13" s="232" customFormat="true" ht="19.5" hidden="false" customHeight="true" outlineLevel="3" collapsed="false">
      <c r="A13" s="271" t="s">
        <v>833</v>
      </c>
      <c r="B13" s="272" t="s">
        <v>837</v>
      </c>
      <c r="C13" s="272"/>
      <c r="D13" s="271" t="s">
        <v>133</v>
      </c>
      <c r="E13" s="390"/>
      <c r="F13" s="390"/>
      <c r="G13" s="390"/>
      <c r="H13" s="390"/>
      <c r="I13" s="390"/>
      <c r="J13" s="390"/>
      <c r="K13" s="89"/>
      <c r="L13" s="295"/>
    </row>
    <row r="14" s="232" customFormat="true" ht="19.5" hidden="false" customHeight="true" outlineLevel="3" collapsed="false">
      <c r="A14" s="271" t="s">
        <v>836</v>
      </c>
      <c r="B14" s="272" t="s">
        <v>1444</v>
      </c>
      <c r="C14" s="272"/>
      <c r="D14" s="271" t="n">
        <v>5</v>
      </c>
      <c r="E14" s="390"/>
      <c r="F14" s="390"/>
      <c r="G14" s="390"/>
      <c r="H14" s="390"/>
      <c r="I14" s="390"/>
      <c r="J14" s="390"/>
      <c r="K14" s="89"/>
      <c r="L14" s="295"/>
    </row>
    <row r="15" s="232" customFormat="true" ht="19.5" hidden="false" customHeight="true" outlineLevel="2" collapsed="false">
      <c r="A15" s="239" t="s">
        <v>1445</v>
      </c>
      <c r="B15" s="240" t="s">
        <v>1446</v>
      </c>
      <c r="C15" s="240"/>
      <c r="D15" s="239" t="n">
        <v>11</v>
      </c>
      <c r="E15" s="390"/>
      <c r="F15" s="390"/>
      <c r="G15" s="390"/>
      <c r="H15" s="390"/>
      <c r="I15" s="390"/>
      <c r="J15" s="390"/>
      <c r="K15" s="130"/>
      <c r="L15" s="130"/>
    </row>
    <row r="16" s="232" customFormat="true" ht="19.5" hidden="false" customHeight="true" outlineLevel="3" collapsed="false">
      <c r="A16" s="271" t="s">
        <v>858</v>
      </c>
      <c r="B16" s="272" t="s">
        <v>859</v>
      </c>
      <c r="C16" s="272"/>
      <c r="D16" s="271" t="n">
        <v>3</v>
      </c>
      <c r="E16" s="390"/>
      <c r="F16" s="390"/>
      <c r="G16" s="390"/>
      <c r="H16" s="390"/>
      <c r="I16" s="390"/>
      <c r="J16" s="390"/>
      <c r="K16" s="89"/>
      <c r="L16" s="295"/>
    </row>
    <row r="17" s="232" customFormat="true" ht="19.5" hidden="false" customHeight="true" outlineLevel="3" collapsed="false">
      <c r="A17" s="271" t="s">
        <v>890</v>
      </c>
      <c r="B17" s="272" t="s">
        <v>891</v>
      </c>
      <c r="C17" s="272"/>
      <c r="D17" s="271" t="n">
        <v>4</v>
      </c>
      <c r="E17" s="390"/>
      <c r="F17" s="390"/>
      <c r="G17" s="390"/>
      <c r="H17" s="390"/>
      <c r="I17" s="390"/>
      <c r="J17" s="390"/>
      <c r="K17" s="89"/>
      <c r="L17" s="295"/>
    </row>
    <row r="18" s="232" customFormat="true" ht="19.5" hidden="false" customHeight="true" outlineLevel="3" collapsed="false">
      <c r="A18" s="271" t="s">
        <v>982</v>
      </c>
      <c r="B18" s="272" t="s">
        <v>983</v>
      </c>
      <c r="C18" s="272"/>
      <c r="D18" s="271" t="n">
        <v>4</v>
      </c>
      <c r="E18" s="390"/>
      <c r="F18" s="390"/>
      <c r="G18" s="390"/>
      <c r="H18" s="390"/>
      <c r="I18" s="390"/>
      <c r="J18" s="390"/>
      <c r="K18" s="89"/>
      <c r="L18" s="295"/>
    </row>
    <row r="19" s="363" customFormat="true" ht="19.5" hidden="false" customHeight="true" outlineLevel="1" collapsed="false">
      <c r="A19" s="383" t="s">
        <v>1447</v>
      </c>
      <c r="B19" s="384" t="s">
        <v>1448</v>
      </c>
      <c r="C19" s="383"/>
      <c r="D19" s="383" t="s">
        <v>1449</v>
      </c>
      <c r="E19" s="385" t="e">
        <f aca="false">SUM(E20:E28,#REF!,#REF!,#REF!)</f>
        <v>#REF!</v>
      </c>
      <c r="F19" s="386" t="s">
        <v>57</v>
      </c>
      <c r="G19" s="387" t="s">
        <v>58</v>
      </c>
      <c r="H19" s="386" t="s">
        <v>4</v>
      </c>
      <c r="I19" s="387" t="s">
        <v>58</v>
      </c>
      <c r="J19" s="388"/>
      <c r="K19" s="100" t="n">
        <f aca="false">SUM(K20:K32)</f>
        <v>0</v>
      </c>
      <c r="L19" s="389"/>
    </row>
    <row r="20" s="232" customFormat="true" ht="19.5" hidden="false" customHeight="true" outlineLevel="2" collapsed="false">
      <c r="A20" s="239" t="s">
        <v>1450</v>
      </c>
      <c r="B20" s="240" t="s">
        <v>1451</v>
      </c>
      <c r="C20" s="240"/>
      <c r="D20" s="239" t="n">
        <v>11</v>
      </c>
      <c r="E20" s="390" t="s">
        <v>1452</v>
      </c>
      <c r="F20" s="390"/>
      <c r="G20" s="390"/>
      <c r="H20" s="390"/>
      <c r="I20" s="390"/>
      <c r="J20" s="390"/>
      <c r="K20" s="130"/>
      <c r="L20" s="130"/>
    </row>
    <row r="21" s="232" customFormat="true" ht="19.5" hidden="false" customHeight="true" outlineLevel="3" collapsed="false">
      <c r="A21" s="271" t="s">
        <v>895</v>
      </c>
      <c r="B21" s="272" t="s">
        <v>896</v>
      </c>
      <c r="C21" s="272"/>
      <c r="D21" s="271" t="n">
        <v>3</v>
      </c>
      <c r="E21" s="390"/>
      <c r="F21" s="390"/>
      <c r="G21" s="390"/>
      <c r="H21" s="390"/>
      <c r="I21" s="390"/>
      <c r="J21" s="390"/>
      <c r="K21" s="89"/>
      <c r="L21" s="295"/>
    </row>
    <row r="22" s="232" customFormat="true" ht="19.5" hidden="false" customHeight="true" outlineLevel="3" collapsed="false">
      <c r="A22" s="271" t="s">
        <v>1267</v>
      </c>
      <c r="B22" s="272" t="s">
        <v>1268</v>
      </c>
      <c r="C22" s="272"/>
      <c r="D22" s="271" t="n">
        <v>4</v>
      </c>
      <c r="E22" s="390"/>
      <c r="F22" s="390"/>
      <c r="G22" s="390"/>
      <c r="H22" s="390"/>
      <c r="I22" s="390"/>
      <c r="J22" s="390"/>
      <c r="K22" s="89"/>
      <c r="L22" s="295"/>
    </row>
    <row r="23" s="232" customFormat="true" ht="19.5" hidden="false" customHeight="true" outlineLevel="3" collapsed="false">
      <c r="A23" s="271" t="s">
        <v>996</v>
      </c>
      <c r="B23" s="272" t="s">
        <v>997</v>
      </c>
      <c r="C23" s="272"/>
      <c r="D23" s="271" t="n">
        <v>4</v>
      </c>
      <c r="E23" s="390"/>
      <c r="F23" s="390"/>
      <c r="G23" s="390"/>
      <c r="H23" s="390"/>
      <c r="I23" s="390"/>
      <c r="J23" s="390"/>
      <c r="K23" s="89"/>
      <c r="L23" s="295"/>
    </row>
    <row r="24" s="232" customFormat="true" ht="19.5" hidden="false" customHeight="true" outlineLevel="2" collapsed="false">
      <c r="A24" s="239" t="s">
        <v>1453</v>
      </c>
      <c r="B24" s="240" t="s">
        <v>1454</v>
      </c>
      <c r="C24" s="240"/>
      <c r="D24" s="239" t="s">
        <v>61</v>
      </c>
      <c r="E24" s="390"/>
      <c r="F24" s="390"/>
      <c r="G24" s="390"/>
      <c r="H24" s="390"/>
      <c r="I24" s="390"/>
      <c r="J24" s="390"/>
      <c r="K24" s="130"/>
      <c r="L24" s="130"/>
    </row>
    <row r="25" s="232" customFormat="true" ht="19.5" hidden="false" customHeight="true" outlineLevel="3" collapsed="false">
      <c r="A25" s="271" t="s">
        <v>1171</v>
      </c>
      <c r="B25" s="272" t="s">
        <v>1172</v>
      </c>
      <c r="C25" s="272"/>
      <c r="D25" s="271" t="n">
        <v>3</v>
      </c>
      <c r="E25" s="390"/>
      <c r="F25" s="390"/>
      <c r="G25" s="390"/>
      <c r="H25" s="390"/>
      <c r="I25" s="390"/>
      <c r="J25" s="390"/>
      <c r="K25" s="89"/>
      <c r="L25" s="295"/>
    </row>
    <row r="26" s="232" customFormat="true" ht="19.5" hidden="false" customHeight="true" outlineLevel="3" collapsed="false">
      <c r="A26" s="271" t="s">
        <v>942</v>
      </c>
      <c r="B26" s="272" t="s">
        <v>943</v>
      </c>
      <c r="C26" s="272"/>
      <c r="D26" s="271" t="n">
        <v>3</v>
      </c>
      <c r="E26" s="390"/>
      <c r="F26" s="390"/>
      <c r="G26" s="390"/>
      <c r="H26" s="390"/>
      <c r="I26" s="390"/>
      <c r="J26" s="390"/>
      <c r="K26" s="89"/>
      <c r="L26" s="295"/>
    </row>
    <row r="27" s="232" customFormat="true" ht="19.5" hidden="false" customHeight="true" outlineLevel="2" collapsed="false">
      <c r="A27" s="239" t="s">
        <v>1455</v>
      </c>
      <c r="B27" s="240" t="s">
        <v>1456</v>
      </c>
      <c r="C27" s="240"/>
      <c r="D27" s="239" t="n">
        <v>12</v>
      </c>
      <c r="E27" s="390"/>
      <c r="F27" s="390"/>
      <c r="G27" s="390"/>
      <c r="H27" s="390"/>
      <c r="I27" s="390"/>
      <c r="J27" s="390"/>
      <c r="K27" s="130"/>
      <c r="L27" s="130"/>
    </row>
    <row r="28" s="232" customFormat="true" ht="19.5" hidden="false" customHeight="true" outlineLevel="3" collapsed="false">
      <c r="A28" s="271" t="s">
        <v>928</v>
      </c>
      <c r="B28" s="272" t="s">
        <v>1457</v>
      </c>
      <c r="C28" s="272"/>
      <c r="D28" s="271" t="s">
        <v>109</v>
      </c>
      <c r="E28" s="390"/>
      <c r="F28" s="390"/>
      <c r="G28" s="390"/>
      <c r="H28" s="390"/>
      <c r="I28" s="390"/>
      <c r="J28" s="390"/>
      <c r="K28" s="89"/>
      <c r="L28" s="295"/>
    </row>
    <row r="29" s="232" customFormat="true" ht="19.5" hidden="false" customHeight="true" outlineLevel="3" collapsed="false">
      <c r="A29" s="271" t="s">
        <v>939</v>
      </c>
      <c r="B29" s="272" t="s">
        <v>1458</v>
      </c>
      <c r="C29" s="272"/>
      <c r="D29" s="271" t="s">
        <v>109</v>
      </c>
      <c r="E29" s="390"/>
      <c r="F29" s="390"/>
      <c r="G29" s="390"/>
      <c r="H29" s="390"/>
      <c r="I29" s="390"/>
      <c r="J29" s="390"/>
      <c r="K29" s="89"/>
      <c r="L29" s="295"/>
    </row>
    <row r="30" s="232" customFormat="true" ht="19.5" hidden="false" customHeight="true" outlineLevel="3" collapsed="false">
      <c r="A30" s="271" t="s">
        <v>901</v>
      </c>
      <c r="B30" s="272" t="s">
        <v>902</v>
      </c>
      <c r="C30" s="272"/>
      <c r="D30" s="271" t="s">
        <v>109</v>
      </c>
      <c r="E30" s="390"/>
      <c r="F30" s="390"/>
      <c r="G30" s="390"/>
      <c r="H30" s="390"/>
      <c r="I30" s="390"/>
      <c r="J30" s="390"/>
      <c r="K30" s="89"/>
      <c r="L30" s="295"/>
    </row>
    <row r="31" s="232" customFormat="true" ht="19.5" hidden="false" customHeight="true" outlineLevel="3" collapsed="false">
      <c r="A31" s="271" t="s">
        <v>909</v>
      </c>
      <c r="B31" s="272" t="s">
        <v>910</v>
      </c>
      <c r="C31" s="272"/>
      <c r="D31" s="271" t="s">
        <v>109</v>
      </c>
      <c r="E31" s="390"/>
      <c r="F31" s="390"/>
      <c r="G31" s="390"/>
      <c r="H31" s="390"/>
      <c r="I31" s="390"/>
      <c r="J31" s="390"/>
      <c r="K31" s="89"/>
      <c r="L31" s="295"/>
    </row>
    <row r="32" s="232" customFormat="true" ht="19.5" hidden="false" customHeight="true" outlineLevel="3" collapsed="false">
      <c r="A32" s="271" t="s">
        <v>967</v>
      </c>
      <c r="B32" s="272" t="s">
        <v>1459</v>
      </c>
      <c r="C32" s="272"/>
      <c r="D32" s="271" t="s">
        <v>109</v>
      </c>
      <c r="E32" s="390"/>
      <c r="F32" s="390"/>
      <c r="G32" s="390"/>
      <c r="H32" s="390"/>
      <c r="I32" s="390"/>
      <c r="J32" s="390"/>
      <c r="K32" s="89"/>
      <c r="L32" s="295"/>
    </row>
    <row r="33" customFormat="false" ht="15" hidden="false" customHeight="true" outlineLevel="0" collapsed="false">
      <c r="A33" s="1" t="s">
        <v>368</v>
      </c>
      <c r="B33" s="230"/>
      <c r="C33" s="230"/>
      <c r="D33" s="230"/>
      <c r="E33" s="230"/>
      <c r="F33" s="231"/>
      <c r="G33" s="231"/>
      <c r="H33" s="231"/>
      <c r="I33" s="231"/>
      <c r="J33" s="230"/>
      <c r="K33" s="371" t="n">
        <v>0</v>
      </c>
    </row>
    <row r="34" customFormat="false" ht="12.75" hidden="false" customHeight="true" outlineLevel="0" collapsed="false">
      <c r="H34" s="227"/>
      <c r="I34" s="227"/>
      <c r="J34" s="313"/>
    </row>
  </sheetData>
  <mergeCells count="4">
    <mergeCell ref="F4:G4"/>
    <mergeCell ref="H4:I4"/>
    <mergeCell ref="E6:J18"/>
    <mergeCell ref="E20:J32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7DEE8"/>
    <pageSetUpPr fitToPage="false"/>
  </sheetPr>
  <dimension ref="A1:X7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A7" activeCellId="1" sqref="P21:U23 A7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0"/>
    <col collapsed="false" customWidth="true" hidden="false" outlineLevel="0" max="2" min="2" style="1" width="62.14"/>
    <col collapsed="false" customWidth="true" hidden="false" outlineLevel="0" max="3" min="3" style="1" width="9.14"/>
    <col collapsed="false" customWidth="true" hidden="false" outlineLevel="0" max="4" min="4" style="1" width="4.86"/>
    <col collapsed="false" customWidth="true" hidden="false" outlineLevel="0" max="5" min="5" style="1" width="10.14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58.86"/>
    <col collapsed="false" customWidth="true" hidden="false" outlineLevel="0" max="30" min="25" style="1" width="12.86"/>
    <col collapsed="false" customWidth="true" hidden="false" outlineLevel="0" max="31" min="31" style="1" width="7.14"/>
    <col collapsed="false" customWidth="true" hidden="false" outlineLevel="0" max="38" min="32" style="1" width="5"/>
    <col collapsed="false" customWidth="true" hidden="false" outlineLevel="0" max="39" min="39" style="1" width="10"/>
    <col collapsed="false" customWidth="false" hidden="false" outlineLevel="0" max="16384" min="40" style="1" width="11.42"/>
  </cols>
  <sheetData>
    <row r="1" s="228" customFormat="true" ht="15" hidden="false" customHeight="false" outlineLevel="0" collapsed="false">
      <c r="A1" s="228" t="s">
        <v>1460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="228" customFormat="true" ht="42.75" hidden="false" customHeight="true" outlineLevel="0" collapsed="false">
      <c r="B2" s="381" t="s">
        <v>1461</v>
      </c>
      <c r="F2" s="382"/>
      <c r="G2" s="229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customFormat="false" ht="13.8" hidden="false" customHeight="false" outlineLevel="0" collapsed="false">
      <c r="D3" s="230"/>
      <c r="E3" s="230"/>
      <c r="F3" s="231"/>
      <c r="G3" s="231"/>
      <c r="H3" s="231"/>
      <c r="I3" s="231"/>
    </row>
    <row r="4" s="232" customFormat="true" ht="19.5" hidden="false" customHeight="true" outlineLevel="0" collapsed="false">
      <c r="A4" s="40" t="s">
        <v>35</v>
      </c>
      <c r="B4" s="40" t="s">
        <v>36</v>
      </c>
      <c r="C4" s="40" t="s">
        <v>37</v>
      </c>
      <c r="D4" s="40" t="s">
        <v>38</v>
      </c>
      <c r="E4" s="41" t="s">
        <v>7</v>
      </c>
      <c r="F4" s="42" t="s">
        <v>39</v>
      </c>
      <c r="G4" s="42"/>
      <c r="H4" s="42" t="s">
        <v>40</v>
      </c>
      <c r="I4" s="42"/>
      <c r="J4" s="43" t="s">
        <v>41</v>
      </c>
      <c r="K4" s="44" t="s">
        <v>2</v>
      </c>
      <c r="L4" s="178" t="s">
        <v>42</v>
      </c>
      <c r="M4" s="179" t="s">
        <v>43</v>
      </c>
      <c r="N4" s="179" t="s">
        <v>44</v>
      </c>
      <c r="O4" s="179" t="s">
        <v>45</v>
      </c>
      <c r="P4" s="179" t="s">
        <v>46</v>
      </c>
      <c r="Q4" s="179" t="s">
        <v>47</v>
      </c>
      <c r="R4" s="179" t="s">
        <v>48</v>
      </c>
      <c r="S4" s="179" t="s">
        <v>49</v>
      </c>
      <c r="T4" s="179" t="s">
        <v>50</v>
      </c>
      <c r="U4" s="179" t="s">
        <v>51</v>
      </c>
      <c r="V4" s="179" t="s">
        <v>52</v>
      </c>
      <c r="W4" s="179" t="s">
        <v>53</v>
      </c>
      <c r="X4" s="44" t="s">
        <v>54</v>
      </c>
    </row>
    <row r="5" s="363" customFormat="true" ht="19.5" hidden="false" customHeight="true" outlineLevel="1" collapsed="false">
      <c r="A5" s="383" t="s">
        <v>1462</v>
      </c>
      <c r="B5" s="384" t="s">
        <v>1463</v>
      </c>
      <c r="C5" s="383"/>
      <c r="D5" s="383" t="s">
        <v>1464</v>
      </c>
      <c r="E5" s="385" t="n">
        <f aca="false">SUM(E6:E24)</f>
        <v>212</v>
      </c>
      <c r="F5" s="386" t="s">
        <v>57</v>
      </c>
      <c r="G5" s="387" t="s">
        <v>58</v>
      </c>
      <c r="H5" s="386" t="s">
        <v>4</v>
      </c>
      <c r="I5" s="387" t="s">
        <v>58</v>
      </c>
      <c r="J5" s="388"/>
      <c r="K5" s="100" t="n">
        <f aca="false">SUM(K6:K24)</f>
        <v>0</v>
      </c>
      <c r="L5" s="181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389"/>
    </row>
    <row r="6" s="232" customFormat="true" ht="19.5" hidden="false" customHeight="true" outlineLevel="2" collapsed="false">
      <c r="A6" s="239" t="s">
        <v>1465</v>
      </c>
      <c r="B6" s="240" t="s">
        <v>1466</v>
      </c>
      <c r="C6" s="240"/>
      <c r="D6" s="239" t="n">
        <v>6</v>
      </c>
      <c r="E6" s="241"/>
      <c r="F6" s="127"/>
      <c r="G6" s="128"/>
      <c r="H6" s="127"/>
      <c r="I6" s="128"/>
      <c r="J6" s="129"/>
      <c r="K6" s="130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79"/>
      <c r="X6" s="130"/>
    </row>
    <row r="7" s="232" customFormat="true" ht="19.5" hidden="false" customHeight="true" outlineLevel="3" collapsed="false">
      <c r="A7" s="271" t="s">
        <v>1344</v>
      </c>
      <c r="B7" s="272" t="s">
        <v>1345</v>
      </c>
      <c r="C7" s="272"/>
      <c r="D7" s="271" t="s">
        <v>109</v>
      </c>
      <c r="E7" s="126" t="n">
        <f aca="false">F7+H7</f>
        <v>24</v>
      </c>
      <c r="F7" s="273" t="n">
        <v>6</v>
      </c>
      <c r="G7" s="274" t="n">
        <v>1</v>
      </c>
      <c r="H7" s="273" t="n">
        <v>18</v>
      </c>
      <c r="I7" s="274" t="n">
        <v>1</v>
      </c>
      <c r="J7" s="88" t="s">
        <v>132</v>
      </c>
      <c r="K7" s="89"/>
      <c r="L7" s="271" t="s">
        <v>1467</v>
      </c>
      <c r="M7" s="66"/>
      <c r="N7" s="66" t="s">
        <v>39</v>
      </c>
      <c r="O7" s="66"/>
      <c r="P7" s="66"/>
      <c r="Q7" s="66"/>
      <c r="R7" s="66"/>
      <c r="S7" s="66"/>
      <c r="T7" s="66"/>
      <c r="U7" s="66"/>
      <c r="V7" s="66"/>
      <c r="W7" s="79"/>
      <c r="X7" s="295"/>
    </row>
    <row r="8" s="232" customFormat="true" ht="19.5" hidden="false" customHeight="true" outlineLevel="3" collapsed="false">
      <c r="A8" s="271"/>
      <c r="B8" s="272"/>
      <c r="C8" s="272"/>
      <c r="D8" s="271"/>
      <c r="E8" s="126"/>
      <c r="F8" s="273"/>
      <c r="G8" s="274"/>
      <c r="H8" s="273"/>
      <c r="I8" s="274"/>
      <c r="J8" s="88"/>
      <c r="K8" s="89"/>
      <c r="L8" s="271" t="s">
        <v>1468</v>
      </c>
      <c r="M8" s="66"/>
      <c r="N8" s="66" t="s">
        <v>40</v>
      </c>
      <c r="O8" s="66"/>
      <c r="P8" s="66"/>
      <c r="Q8" s="66"/>
      <c r="R8" s="66"/>
      <c r="S8" s="66"/>
      <c r="T8" s="66"/>
      <c r="U8" s="66"/>
      <c r="V8" s="66"/>
      <c r="W8" s="79"/>
      <c r="X8" s="295"/>
    </row>
    <row r="9" s="232" customFormat="true" ht="19.5" hidden="false" customHeight="true" outlineLevel="3" collapsed="false">
      <c r="A9" s="271" t="s">
        <v>1353</v>
      </c>
      <c r="B9" s="272" t="s">
        <v>1469</v>
      </c>
      <c r="C9" s="272"/>
      <c r="D9" s="271" t="s">
        <v>109</v>
      </c>
      <c r="E9" s="126" t="n">
        <f aca="false">F9+H9</f>
        <v>24</v>
      </c>
      <c r="F9" s="273" t="n">
        <v>6</v>
      </c>
      <c r="G9" s="274" t="n">
        <v>1</v>
      </c>
      <c r="H9" s="273" t="n">
        <v>18</v>
      </c>
      <c r="I9" s="274" t="n">
        <v>1</v>
      </c>
      <c r="J9" s="88" t="s">
        <v>132</v>
      </c>
      <c r="K9" s="89"/>
      <c r="L9" s="271" t="s">
        <v>1470</v>
      </c>
      <c r="M9" s="66"/>
      <c r="N9" s="66" t="s">
        <v>39</v>
      </c>
      <c r="O9" s="66"/>
      <c r="P9" s="66"/>
      <c r="Q9" s="66"/>
      <c r="R9" s="66"/>
      <c r="S9" s="66"/>
      <c r="T9" s="66"/>
      <c r="U9" s="66"/>
      <c r="V9" s="66"/>
      <c r="W9" s="79"/>
      <c r="X9" s="295"/>
    </row>
    <row r="10" s="232" customFormat="true" ht="19.5" hidden="false" customHeight="true" outlineLevel="3" collapsed="false">
      <c r="A10" s="271"/>
      <c r="B10" s="272"/>
      <c r="C10" s="272"/>
      <c r="D10" s="271"/>
      <c r="E10" s="126"/>
      <c r="F10" s="273"/>
      <c r="G10" s="274"/>
      <c r="H10" s="273"/>
      <c r="I10" s="274"/>
      <c r="J10" s="88"/>
      <c r="K10" s="89"/>
      <c r="L10" s="271" t="s">
        <v>1471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/>
      <c r="V10" s="66"/>
      <c r="W10" s="79"/>
      <c r="X10" s="295"/>
    </row>
    <row r="11" s="232" customFormat="true" ht="19.5" hidden="false" customHeight="true" outlineLevel="2" collapsed="false">
      <c r="A11" s="239" t="s">
        <v>1472</v>
      </c>
      <c r="B11" s="240" t="s">
        <v>1473</v>
      </c>
      <c r="C11" s="240"/>
      <c r="D11" s="239" t="n">
        <v>12</v>
      </c>
      <c r="E11" s="241"/>
      <c r="F11" s="127"/>
      <c r="G11" s="128"/>
      <c r="H11" s="127"/>
      <c r="I11" s="128"/>
      <c r="J11" s="129"/>
      <c r="K11" s="130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9"/>
      <c r="X11" s="130"/>
    </row>
    <row r="12" s="232" customFormat="true" ht="19.5" hidden="false" customHeight="true" outlineLevel="3" collapsed="false">
      <c r="A12" s="271" t="s">
        <v>1152</v>
      </c>
      <c r="B12" s="272" t="s">
        <v>1153</v>
      </c>
      <c r="C12" s="272"/>
      <c r="D12" s="271" t="s">
        <v>109</v>
      </c>
      <c r="E12" s="126" t="n">
        <f aca="false">F12+H12</f>
        <v>20</v>
      </c>
      <c r="F12" s="273"/>
      <c r="G12" s="274"/>
      <c r="H12" s="273" t="n">
        <v>20</v>
      </c>
      <c r="I12" s="274" t="n">
        <v>1</v>
      </c>
      <c r="J12" s="88" t="s">
        <v>132</v>
      </c>
      <c r="K12" s="89"/>
      <c r="L12" s="271" t="s">
        <v>1156</v>
      </c>
      <c r="M12" s="66"/>
      <c r="N12" s="66" t="s">
        <v>40</v>
      </c>
      <c r="O12" s="66"/>
      <c r="P12" s="66"/>
      <c r="Q12" s="66"/>
      <c r="R12" s="66"/>
      <c r="S12" s="66"/>
      <c r="T12" s="66"/>
      <c r="U12" s="66"/>
      <c r="V12" s="66"/>
      <c r="W12" s="79"/>
      <c r="X12" s="295"/>
    </row>
    <row r="13" s="232" customFormat="true" ht="19.5" hidden="false" customHeight="true" outlineLevel="3" collapsed="false">
      <c r="A13" s="271" t="s">
        <v>1157</v>
      </c>
      <c r="B13" s="272" t="s">
        <v>1158</v>
      </c>
      <c r="C13" s="272"/>
      <c r="D13" s="271" t="s">
        <v>109</v>
      </c>
      <c r="E13" s="126" t="n">
        <f aca="false">F13+H13</f>
        <v>20</v>
      </c>
      <c r="F13" s="273"/>
      <c r="G13" s="274"/>
      <c r="H13" s="273" t="n">
        <v>20</v>
      </c>
      <c r="I13" s="274" t="n">
        <v>1</v>
      </c>
      <c r="J13" s="88" t="s">
        <v>132</v>
      </c>
      <c r="K13" s="89"/>
      <c r="L13" s="271" t="s">
        <v>1161</v>
      </c>
      <c r="M13" s="66"/>
      <c r="N13" s="66" t="s">
        <v>40</v>
      </c>
      <c r="O13" s="66"/>
      <c r="P13" s="66"/>
      <c r="Q13" s="66"/>
      <c r="R13" s="66"/>
      <c r="S13" s="66"/>
      <c r="T13" s="66"/>
      <c r="U13" s="66"/>
      <c r="V13" s="66"/>
      <c r="W13" s="79"/>
      <c r="X13" s="295"/>
    </row>
    <row r="14" s="232" customFormat="true" ht="19.5" hidden="false" customHeight="true" outlineLevel="3" collapsed="false">
      <c r="A14" s="271" t="s">
        <v>1162</v>
      </c>
      <c r="B14" s="272" t="s">
        <v>1163</v>
      </c>
      <c r="C14" s="272"/>
      <c r="D14" s="271" t="n">
        <v>3</v>
      </c>
      <c r="E14" s="126"/>
      <c r="F14" s="273"/>
      <c r="G14" s="274"/>
      <c r="H14" s="273"/>
      <c r="I14" s="274"/>
      <c r="J14" s="88"/>
      <c r="K14" s="89"/>
      <c r="L14" s="271" t="s">
        <v>1162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9"/>
      <c r="X14" s="295"/>
    </row>
    <row r="15" s="232" customFormat="true" ht="19.5" hidden="false" customHeight="true" outlineLevel="3" collapsed="false">
      <c r="A15" s="271" t="s">
        <v>1280</v>
      </c>
      <c r="B15" s="272" t="s">
        <v>1474</v>
      </c>
      <c r="C15" s="272"/>
      <c r="D15" s="271" t="n">
        <v>1</v>
      </c>
      <c r="E15" s="126" t="n">
        <f aca="false">F15+H15</f>
        <v>20</v>
      </c>
      <c r="F15" s="273"/>
      <c r="G15" s="274"/>
      <c r="H15" s="273" t="n">
        <v>20</v>
      </c>
      <c r="I15" s="274" t="n">
        <v>1</v>
      </c>
      <c r="J15" s="88" t="s">
        <v>132</v>
      </c>
      <c r="K15" s="89"/>
      <c r="L15" s="271" t="s">
        <v>1282</v>
      </c>
      <c r="M15" s="66"/>
      <c r="N15" s="66" t="s">
        <v>40</v>
      </c>
      <c r="O15" s="66"/>
      <c r="P15" s="66"/>
      <c r="Q15" s="66"/>
      <c r="R15" s="66"/>
      <c r="S15" s="66"/>
      <c r="T15" s="66"/>
      <c r="U15" s="66"/>
      <c r="V15" s="66"/>
      <c r="W15" s="79"/>
      <c r="X15" s="295"/>
    </row>
    <row r="16" s="232" customFormat="true" ht="19.5" hidden="false" customHeight="true" outlineLevel="3" collapsed="false">
      <c r="A16" s="271" t="s">
        <v>1368</v>
      </c>
      <c r="B16" s="272" t="s">
        <v>1475</v>
      </c>
      <c r="C16" s="272"/>
      <c r="D16" s="271" t="n">
        <v>2</v>
      </c>
      <c r="E16" s="126" t="n">
        <f aca="false">F16+H16</f>
        <v>20</v>
      </c>
      <c r="F16" s="273"/>
      <c r="G16" s="274"/>
      <c r="H16" s="273" t="n">
        <v>20</v>
      </c>
      <c r="I16" s="274" t="n">
        <v>1</v>
      </c>
      <c r="J16" s="88" t="s">
        <v>132</v>
      </c>
      <c r="K16" s="89"/>
      <c r="L16" s="271" t="s">
        <v>1476</v>
      </c>
      <c r="M16" s="66"/>
      <c r="N16" s="66" t="s">
        <v>40</v>
      </c>
      <c r="O16" s="66"/>
      <c r="P16" s="66"/>
      <c r="Q16" s="66"/>
      <c r="R16" s="66"/>
      <c r="S16" s="66"/>
      <c r="T16" s="66"/>
      <c r="U16" s="66"/>
      <c r="V16" s="66"/>
      <c r="W16" s="79"/>
      <c r="X16" s="295"/>
    </row>
    <row r="17" s="232" customFormat="true" ht="19.5" hidden="false" customHeight="true" outlineLevel="2" collapsed="false">
      <c r="A17" s="239" t="s">
        <v>1477</v>
      </c>
      <c r="B17" s="240" t="s">
        <v>1478</v>
      </c>
      <c r="C17" s="240"/>
      <c r="D17" s="239" t="n">
        <v>11</v>
      </c>
      <c r="E17" s="241"/>
      <c r="F17" s="127"/>
      <c r="G17" s="128"/>
      <c r="H17" s="127"/>
      <c r="I17" s="128"/>
      <c r="J17" s="129"/>
      <c r="K17" s="130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9"/>
      <c r="X17" s="130"/>
    </row>
    <row r="18" s="232" customFormat="true" ht="19.5" hidden="false" customHeight="true" outlineLevel="3" collapsed="false">
      <c r="A18" s="271" t="s">
        <v>1188</v>
      </c>
      <c r="B18" s="272" t="s">
        <v>1189</v>
      </c>
      <c r="C18" s="272"/>
      <c r="D18" s="271" t="n">
        <v>3</v>
      </c>
      <c r="E18" s="126"/>
      <c r="F18" s="273"/>
      <c r="G18" s="274"/>
      <c r="H18" s="273"/>
      <c r="I18" s="274"/>
      <c r="J18" s="88"/>
      <c r="K18" s="89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9"/>
      <c r="X18" s="295"/>
    </row>
    <row r="19" s="232" customFormat="true" ht="19.5" hidden="false" customHeight="true" outlineLevel="3" collapsed="false">
      <c r="A19" s="271" t="s">
        <v>1241</v>
      </c>
      <c r="B19" s="272" t="s">
        <v>1242</v>
      </c>
      <c r="C19" s="272"/>
      <c r="D19" s="271" t="n">
        <v>2</v>
      </c>
      <c r="E19" s="126" t="n">
        <f aca="false">F19+H19</f>
        <v>20</v>
      </c>
      <c r="F19" s="273"/>
      <c r="G19" s="274"/>
      <c r="H19" s="273" t="n">
        <v>20</v>
      </c>
      <c r="I19" s="274" t="n">
        <v>1</v>
      </c>
      <c r="J19" s="88" t="s">
        <v>132</v>
      </c>
      <c r="K19" s="89"/>
      <c r="L19" s="271" t="s">
        <v>1244</v>
      </c>
      <c r="M19" s="66"/>
      <c r="N19" s="66" t="s">
        <v>40</v>
      </c>
      <c r="O19" s="66"/>
      <c r="P19" s="66"/>
      <c r="Q19" s="66"/>
      <c r="R19" s="66"/>
      <c r="S19" s="66"/>
      <c r="T19" s="66"/>
      <c r="U19" s="66"/>
      <c r="V19" s="66"/>
      <c r="W19" s="79"/>
      <c r="X19" s="295"/>
    </row>
    <row r="20" s="232" customFormat="true" ht="19.5" hidden="false" customHeight="true" outlineLevel="3" collapsed="false">
      <c r="A20" s="271" t="s">
        <v>1479</v>
      </c>
      <c r="B20" s="272" t="s">
        <v>1348</v>
      </c>
      <c r="C20" s="272"/>
      <c r="D20" s="271" t="n">
        <v>3</v>
      </c>
      <c r="E20" s="126" t="n">
        <f aca="false">F20+H20</f>
        <v>20</v>
      </c>
      <c r="F20" s="273"/>
      <c r="G20" s="274"/>
      <c r="H20" s="273" t="n">
        <v>20</v>
      </c>
      <c r="I20" s="274" t="n">
        <v>1</v>
      </c>
      <c r="J20" s="88" t="s">
        <v>132</v>
      </c>
      <c r="K20" s="89"/>
      <c r="L20" s="271" t="s">
        <v>1480</v>
      </c>
      <c r="M20" s="66"/>
      <c r="N20" s="66" t="s">
        <v>40</v>
      </c>
      <c r="O20" s="66"/>
      <c r="P20" s="66"/>
      <c r="Q20" s="66"/>
      <c r="R20" s="66"/>
      <c r="S20" s="66"/>
      <c r="T20" s="66"/>
      <c r="U20" s="66"/>
      <c r="V20" s="66"/>
      <c r="W20" s="79"/>
      <c r="X20" s="295"/>
    </row>
    <row r="21" s="232" customFormat="true" ht="19.5" hidden="false" customHeight="true" outlineLevel="3" collapsed="false">
      <c r="A21" s="271" t="s">
        <v>945</v>
      </c>
      <c r="B21" s="272" t="s">
        <v>1481</v>
      </c>
      <c r="C21" s="272"/>
      <c r="D21" s="271" t="n">
        <v>3</v>
      </c>
      <c r="E21" s="126" t="n">
        <f aca="false">F21+H21</f>
        <v>18</v>
      </c>
      <c r="F21" s="273"/>
      <c r="G21" s="274"/>
      <c r="H21" s="273" t="n">
        <v>18</v>
      </c>
      <c r="I21" s="274" t="n">
        <v>1</v>
      </c>
      <c r="J21" s="88" t="s">
        <v>132</v>
      </c>
      <c r="K21" s="89"/>
      <c r="L21" s="271" t="s">
        <v>950</v>
      </c>
      <c r="M21" s="66"/>
      <c r="N21" s="66" t="s">
        <v>40</v>
      </c>
      <c r="O21" s="66"/>
      <c r="P21" s="66"/>
      <c r="Q21" s="66"/>
      <c r="R21" s="66"/>
      <c r="S21" s="66"/>
      <c r="T21" s="66"/>
      <c r="U21" s="66"/>
      <c r="V21" s="66"/>
      <c r="W21" s="79"/>
      <c r="X21" s="295"/>
    </row>
    <row r="22" s="232" customFormat="true" ht="19.5" hidden="false" customHeight="true" outlineLevel="2" collapsed="false">
      <c r="A22" s="239" t="s">
        <v>1482</v>
      </c>
      <c r="B22" s="240" t="s">
        <v>1483</v>
      </c>
      <c r="C22" s="240"/>
      <c r="D22" s="239" t="n">
        <v>5</v>
      </c>
      <c r="E22" s="241"/>
      <c r="F22" s="127"/>
      <c r="G22" s="128"/>
      <c r="H22" s="127"/>
      <c r="I22" s="128"/>
      <c r="J22" s="129"/>
      <c r="K22" s="130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9"/>
      <c r="X22" s="130"/>
    </row>
    <row r="23" s="232" customFormat="true" ht="19.5" hidden="false" customHeight="true" outlineLevel="3" collapsed="false">
      <c r="A23" s="271" t="s">
        <v>1113</v>
      </c>
      <c r="B23" s="272" t="s">
        <v>1484</v>
      </c>
      <c r="C23" s="272"/>
      <c r="D23" s="271" t="n">
        <v>2</v>
      </c>
      <c r="E23" s="126" t="n">
        <f aca="false">F23+H23</f>
        <v>12</v>
      </c>
      <c r="F23" s="273"/>
      <c r="G23" s="274"/>
      <c r="H23" s="273" t="n">
        <v>12</v>
      </c>
      <c r="I23" s="274" t="n">
        <v>1</v>
      </c>
      <c r="J23" s="88" t="s">
        <v>132</v>
      </c>
      <c r="K23" s="89"/>
      <c r="L23" s="271" t="s">
        <v>1115</v>
      </c>
      <c r="M23" s="66"/>
      <c r="N23" s="66" t="s">
        <v>40</v>
      </c>
      <c r="O23" s="66"/>
      <c r="P23" s="66"/>
      <c r="Q23" s="66"/>
      <c r="R23" s="66"/>
      <c r="S23" s="66"/>
      <c r="T23" s="66"/>
      <c r="U23" s="66"/>
      <c r="V23" s="66"/>
      <c r="W23" s="79"/>
      <c r="X23" s="295"/>
    </row>
    <row r="24" s="232" customFormat="true" ht="19.5" hidden="false" customHeight="true" outlineLevel="3" collapsed="false">
      <c r="A24" s="271" t="s">
        <v>1192</v>
      </c>
      <c r="B24" s="272" t="s">
        <v>1485</v>
      </c>
      <c r="C24" s="272"/>
      <c r="D24" s="271" t="n">
        <v>3</v>
      </c>
      <c r="E24" s="126" t="n">
        <f aca="false">F24+H24</f>
        <v>14</v>
      </c>
      <c r="F24" s="273"/>
      <c r="G24" s="274"/>
      <c r="H24" s="273" t="n">
        <v>14</v>
      </c>
      <c r="I24" s="274" t="n">
        <v>1</v>
      </c>
      <c r="J24" s="88" t="s">
        <v>132</v>
      </c>
      <c r="K24" s="89"/>
      <c r="L24" s="271" t="s">
        <v>1195</v>
      </c>
      <c r="M24" s="66"/>
      <c r="N24" s="66" t="s">
        <v>40</v>
      </c>
      <c r="O24" s="66"/>
      <c r="P24" s="66"/>
      <c r="Q24" s="66"/>
      <c r="R24" s="66"/>
      <c r="S24" s="66"/>
      <c r="T24" s="66"/>
      <c r="U24" s="66"/>
      <c r="V24" s="66"/>
      <c r="W24" s="79"/>
      <c r="X24" s="295"/>
    </row>
    <row r="25" s="363" customFormat="true" ht="19.5" hidden="false" customHeight="true" outlineLevel="1" collapsed="false">
      <c r="A25" s="383" t="s">
        <v>1486</v>
      </c>
      <c r="B25" s="384" t="s">
        <v>1487</v>
      </c>
      <c r="C25" s="383"/>
      <c r="D25" s="383" t="s">
        <v>1488</v>
      </c>
      <c r="E25" s="385" t="n">
        <f aca="false">SUM(E26:E27)</f>
        <v>0</v>
      </c>
      <c r="F25" s="386" t="s">
        <v>57</v>
      </c>
      <c r="G25" s="387" t="s">
        <v>58</v>
      </c>
      <c r="H25" s="386" t="s">
        <v>4</v>
      </c>
      <c r="I25" s="387" t="s">
        <v>58</v>
      </c>
      <c r="J25" s="388"/>
      <c r="K25" s="100" t="n">
        <f aca="false">SUM(K26:K27)</f>
        <v>0</v>
      </c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9"/>
      <c r="X25" s="389"/>
    </row>
    <row r="26" s="232" customFormat="true" ht="19.5" hidden="false" customHeight="true" outlineLevel="2" collapsed="false">
      <c r="A26" s="239" t="s">
        <v>1489</v>
      </c>
      <c r="B26" s="240" t="s">
        <v>1490</v>
      </c>
      <c r="C26" s="240"/>
      <c r="D26" s="239" t="n">
        <v>8</v>
      </c>
      <c r="E26" s="241"/>
      <c r="F26" s="127"/>
      <c r="G26" s="128"/>
      <c r="H26" s="127"/>
      <c r="I26" s="128"/>
      <c r="J26" s="129"/>
      <c r="K26" s="130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9"/>
      <c r="X26" s="130"/>
    </row>
    <row r="27" s="232" customFormat="true" ht="19.5" hidden="false" customHeight="true" outlineLevel="2" collapsed="false">
      <c r="A27" s="239" t="s">
        <v>1491</v>
      </c>
      <c r="B27" s="240" t="s">
        <v>1492</v>
      </c>
      <c r="C27" s="240"/>
      <c r="D27" s="239" t="n">
        <v>12</v>
      </c>
      <c r="E27" s="126" t="n">
        <f aca="false">F27+H27</f>
        <v>0</v>
      </c>
      <c r="F27" s="127"/>
      <c r="G27" s="128"/>
      <c r="H27" s="127"/>
      <c r="I27" s="128"/>
      <c r="J27" s="88" t="s">
        <v>132</v>
      </c>
      <c r="K27" s="130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  <c r="X27" s="130"/>
    </row>
    <row r="28" customFormat="false" ht="15" hidden="false" customHeight="true" outlineLevel="0" collapsed="false">
      <c r="A28" s="1" t="s">
        <v>368</v>
      </c>
      <c r="B28" s="230"/>
      <c r="C28" s="230"/>
      <c r="D28" s="230"/>
      <c r="E28" s="230"/>
      <c r="F28" s="231"/>
      <c r="G28" s="231"/>
      <c r="H28" s="231"/>
      <c r="I28" s="231"/>
      <c r="J28" s="230"/>
      <c r="K28" s="371" t="n">
        <f aca="false">SUM(K25,K5)</f>
        <v>0</v>
      </c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391"/>
      <c r="X28" s="392"/>
    </row>
    <row r="29" customFormat="false" ht="12.75" hidden="false" customHeight="false" outlineLevel="0" collapsed="false"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3"/>
      <c r="W29" s="391"/>
      <c r="X29" s="392"/>
    </row>
    <row r="30" customFormat="false" ht="12.75" hidden="false" customHeight="false" outlineLevel="0" collapsed="false">
      <c r="L30" s="380"/>
      <c r="M30" s="380"/>
      <c r="N30" s="380"/>
      <c r="O30" s="380"/>
      <c r="P30" s="380"/>
      <c r="Q30" s="380"/>
      <c r="R30" s="380"/>
      <c r="S30" s="380"/>
      <c r="T30" s="380"/>
      <c r="U30" s="380"/>
      <c r="V30" s="380"/>
      <c r="W30" s="205"/>
    </row>
    <row r="31" customFormat="false" ht="12.75" hidden="false" customHeight="false" outlineLevel="0" collapsed="false"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205"/>
    </row>
    <row r="32" customFormat="false" ht="12.75" hidden="false" customHeight="false" outlineLevel="0" collapsed="false"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380"/>
      <c r="W32" s="205"/>
    </row>
    <row r="33" customFormat="false" ht="12.75" hidden="false" customHeight="false" outlineLevel="0" collapsed="false">
      <c r="L33" s="380"/>
      <c r="M33" s="380"/>
      <c r="N33" s="380"/>
      <c r="O33" s="380"/>
      <c r="P33" s="380"/>
      <c r="Q33" s="380"/>
      <c r="R33" s="380"/>
      <c r="S33" s="380"/>
      <c r="T33" s="380"/>
      <c r="U33" s="380"/>
      <c r="V33" s="380"/>
      <c r="W33" s="205"/>
    </row>
    <row r="34" customFormat="false" ht="12.75" hidden="false" customHeight="false" outlineLevel="0" collapsed="false"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205"/>
    </row>
    <row r="35" customFormat="false" ht="12.75" hidden="false" customHeight="false" outlineLevel="0" collapsed="false"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205"/>
    </row>
    <row r="36" customFormat="false" ht="12.75" hidden="false" customHeight="false" outlineLevel="0" collapsed="false"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205"/>
    </row>
    <row r="37" customFormat="false" ht="12.75" hidden="false" customHeight="false" outlineLevel="0" collapsed="false">
      <c r="L37" s="380"/>
      <c r="M37" s="380"/>
      <c r="N37" s="380"/>
      <c r="O37" s="380"/>
      <c r="P37" s="380"/>
      <c r="Q37" s="380"/>
      <c r="R37" s="380"/>
      <c r="S37" s="380"/>
      <c r="T37" s="380"/>
      <c r="U37" s="380"/>
      <c r="V37" s="380"/>
      <c r="W37" s="205"/>
    </row>
    <row r="38" customFormat="false" ht="12.75" hidden="false" customHeight="false" outlineLevel="0" collapsed="false"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205"/>
    </row>
    <row r="39" customFormat="false" ht="12.75" hidden="false" customHeight="false" outlineLevel="0" collapsed="false"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205"/>
    </row>
    <row r="40" customFormat="false" ht="12.75" hidden="false" customHeight="false" outlineLevel="0" collapsed="false"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205"/>
    </row>
    <row r="41" customFormat="false" ht="12.75" hidden="false" customHeight="false" outlineLevel="0" collapsed="false">
      <c r="L41" s="380"/>
      <c r="M41" s="380"/>
      <c r="N41" s="380"/>
      <c r="O41" s="380"/>
      <c r="P41" s="380"/>
      <c r="Q41" s="380"/>
      <c r="R41" s="380"/>
      <c r="S41" s="380"/>
      <c r="T41" s="380"/>
      <c r="U41" s="380"/>
      <c r="V41" s="380"/>
      <c r="W41" s="205"/>
    </row>
    <row r="42" customFormat="false" ht="12.75" hidden="false" customHeight="false" outlineLevel="0" collapsed="false"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205"/>
    </row>
    <row r="43" customFormat="false" ht="12.75" hidden="false" customHeight="false" outlineLevel="0" collapsed="false"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205"/>
    </row>
    <row r="44" customFormat="false" ht="12.75" hidden="false" customHeight="false" outlineLevel="0" collapsed="false"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205"/>
    </row>
    <row r="45" customFormat="false" ht="12.75" hidden="false" customHeight="false" outlineLevel="0" collapsed="false">
      <c r="L45" s="380"/>
      <c r="M45" s="380"/>
      <c r="N45" s="380"/>
      <c r="O45" s="380"/>
      <c r="P45" s="380"/>
      <c r="Q45" s="380"/>
      <c r="R45" s="380"/>
      <c r="S45" s="380"/>
      <c r="T45" s="380"/>
      <c r="U45" s="380"/>
      <c r="V45" s="380"/>
      <c r="W45" s="205"/>
    </row>
    <row r="46" customFormat="false" ht="12.75" hidden="false" customHeight="false" outlineLevel="0" collapsed="false"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205"/>
    </row>
    <row r="47" customFormat="false" ht="12.75" hidden="false" customHeight="false" outlineLevel="0" collapsed="false"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205"/>
    </row>
    <row r="48" customFormat="false" ht="12.75" hidden="false" customHeight="false" outlineLevel="0" collapsed="false"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205"/>
    </row>
    <row r="49" customFormat="false" ht="12.75" hidden="false" customHeight="false" outlineLevel="0" collapsed="false"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05"/>
    </row>
    <row r="50" customFormat="false" ht="12.75" hidden="false" customHeight="false" outlineLevel="0" collapsed="false"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05"/>
    </row>
    <row r="51" customFormat="false" ht="12.75" hidden="false" customHeight="false" outlineLevel="0" collapsed="false"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205"/>
    </row>
    <row r="52" customFormat="false" ht="12.75" hidden="false" customHeight="false" outlineLevel="0" collapsed="false"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205"/>
    </row>
    <row r="53" customFormat="false" ht="12.75" hidden="false" customHeight="false" outlineLevel="0" collapsed="false"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205"/>
    </row>
    <row r="54" customFormat="false" ht="12.75" hidden="false" customHeight="false" outlineLevel="0" collapsed="false"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205"/>
    </row>
    <row r="55" customFormat="false" ht="12.75" hidden="false" customHeight="false" outlineLevel="0" collapsed="false"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205"/>
    </row>
    <row r="56" customFormat="false" ht="12.75" hidden="false" customHeight="false" outlineLevel="0" collapsed="false"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05"/>
    </row>
    <row r="57" customFormat="false" ht="12.75" hidden="false" customHeight="false" outlineLevel="0" collapsed="false"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05"/>
    </row>
    <row r="58" customFormat="false" ht="12.75" hidden="false" customHeight="false" outlineLevel="0" collapsed="false"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05"/>
    </row>
    <row r="59" customFormat="false" ht="12.75" hidden="false" customHeight="false" outlineLevel="0" collapsed="false">
      <c r="L59" s="344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</row>
    <row r="60" customFormat="false" ht="12.75" hidden="false" customHeight="false" outlineLevel="0" collapsed="false">
      <c r="L60" s="344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</row>
    <row r="61" customFormat="false" ht="12.75" hidden="false" customHeight="false" outlineLevel="0" collapsed="false">
      <c r="L61" s="344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</row>
    <row r="62" customFormat="false" ht="12.75" hidden="false" customHeight="false" outlineLevel="0" collapsed="false">
      <c r="L62" s="344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</row>
    <row r="63" customFormat="false" ht="12.75" hidden="false" customHeight="false" outlineLevel="0" collapsed="false">
      <c r="L63" s="344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</row>
    <row r="64" customFormat="false" ht="12.75" hidden="false" customHeight="false" outlineLevel="0" collapsed="false">
      <c r="L64" s="344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</row>
    <row r="65" customFormat="false" ht="12.75" hidden="false" customHeight="false" outlineLevel="0" collapsed="false">
      <c r="L65" s="345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</row>
    <row r="66" customFormat="false" ht="12.75" hidden="false" customHeight="false" outlineLevel="0" collapsed="false">
      <c r="L66" s="345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</row>
    <row r="67" customFormat="false" ht="12.75" hidden="false" customHeight="false" outlineLevel="0" collapsed="false">
      <c r="L67" s="344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</row>
    <row r="68" customFormat="false" ht="12.75" hidden="false" customHeight="false" outlineLevel="0" collapsed="false">
      <c r="L68" s="344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</row>
    <row r="69" customFormat="false" ht="12.75" hidden="false" customHeight="false" outlineLevel="0" collapsed="false">
      <c r="L69" s="344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</row>
    <row r="70" customFormat="false" ht="12.75" hidden="false" customHeight="false" outlineLevel="0" collapsed="false">
      <c r="L70" s="346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</row>
    <row r="71" customFormat="false" ht="12.75" hidden="false" customHeight="false" outlineLevel="0" collapsed="false">
      <c r="L71" s="347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</row>
    <row r="72" customFormat="false" ht="12.75" hidden="false" customHeight="false" outlineLevel="0" collapsed="false">
      <c r="L72" s="348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</row>
    <row r="73" customFormat="false" ht="12.75" hidden="false" customHeight="false" outlineLevel="0" collapsed="false">
      <c r="L73" s="347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</row>
  </sheetData>
  <mergeCells count="2">
    <mergeCell ref="F4:G4"/>
    <mergeCell ref="H4:I4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69696"/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L20" activeCellId="1" sqref="P21:U23 L20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0"/>
    <col collapsed="false" customWidth="true" hidden="false" outlineLevel="0" max="2" min="2" style="1" width="58.43"/>
    <col collapsed="false" customWidth="true" hidden="false" outlineLevel="0" max="3" min="3" style="1" width="10.14"/>
    <col collapsed="false" customWidth="true" hidden="false" outlineLevel="0" max="4" min="4" style="1" width="4.86"/>
    <col collapsed="false" customWidth="true" hidden="false" outlineLevel="0" max="5" min="5" style="1" width="7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false" hidden="false" outlineLevel="0" max="12" min="12" style="1" width="11.42"/>
    <col collapsed="false" customWidth="true" hidden="false" outlineLevel="0" max="23" min="13" style="1" width="12.86"/>
    <col collapsed="false" customWidth="true" hidden="false" outlineLevel="0" max="24" min="24" style="1" width="33.86"/>
    <col collapsed="false" customWidth="true" hidden="false" outlineLevel="0" max="27" min="25" style="1" width="12.86"/>
    <col collapsed="false" customWidth="true" hidden="false" outlineLevel="0" max="33" min="28" style="1" width="5"/>
    <col collapsed="false" customWidth="true" hidden="false" outlineLevel="0" max="34" min="34" style="1" width="10"/>
    <col collapsed="false" customWidth="false" hidden="false" outlineLevel="0" max="16384" min="35" style="1" width="11.42"/>
  </cols>
  <sheetData>
    <row r="1" s="228" customFormat="true" ht="15" hidden="false" customHeight="false" outlineLevel="0" collapsed="false">
      <c r="A1" s="228" t="s">
        <v>1493</v>
      </c>
      <c r="F1" s="229"/>
      <c r="G1" s="229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395" customFormat="true" ht="19.5" hidden="false" customHeight="true" outlineLevel="0" collapsed="false">
      <c r="A3" s="40" t="s">
        <v>35</v>
      </c>
      <c r="B3" s="40" t="s">
        <v>36</v>
      </c>
      <c r="C3" s="40" t="s">
        <v>1494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394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54</v>
      </c>
    </row>
    <row r="4" s="232" customFormat="true" ht="19.5" hidden="false" customHeight="true" outlineLevel="1" collapsed="false">
      <c r="A4" s="396" t="s">
        <v>1495</v>
      </c>
      <c r="B4" s="397" t="s">
        <v>1496</v>
      </c>
      <c r="C4" s="397"/>
      <c r="D4" s="397"/>
      <c r="E4" s="398" t="n">
        <f aca="false">SUM(E5,E9,E12,E19)</f>
        <v>105</v>
      </c>
      <c r="F4" s="399" t="s">
        <v>57</v>
      </c>
      <c r="G4" s="400" t="s">
        <v>58</v>
      </c>
      <c r="H4" s="399" t="s">
        <v>4</v>
      </c>
      <c r="I4" s="400" t="s">
        <v>58</v>
      </c>
      <c r="J4" s="401"/>
      <c r="K4" s="402" t="n">
        <f aca="false">SUM(K5,K9,K12,K19)</f>
        <v>165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403"/>
    </row>
    <row r="5" s="232" customFormat="true" ht="19.5" hidden="false" customHeight="true" outlineLevel="1" collapsed="false">
      <c r="A5" s="404" t="s">
        <v>1497</v>
      </c>
      <c r="B5" s="404"/>
      <c r="C5" s="405"/>
      <c r="D5" s="405"/>
      <c r="E5" s="96" t="n">
        <f aca="false">SUM(E6:E8)</f>
        <v>30</v>
      </c>
      <c r="F5" s="406"/>
      <c r="G5" s="407"/>
      <c r="H5" s="406"/>
      <c r="I5" s="407"/>
      <c r="J5" s="408"/>
      <c r="K5" s="402" t="n">
        <f aca="false">SUM(K6:K8)</f>
        <v>30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409"/>
    </row>
    <row r="6" s="232" customFormat="true" ht="24.75" hidden="false" customHeight="true" outlineLevel="2" collapsed="false">
      <c r="A6" s="410" t="s">
        <v>1498</v>
      </c>
      <c r="B6" s="321" t="s">
        <v>1499</v>
      </c>
      <c r="C6" s="240"/>
      <c r="D6" s="239"/>
      <c r="E6" s="411" t="n">
        <f aca="false">F6+H6</f>
        <v>10</v>
      </c>
      <c r="F6" s="412"/>
      <c r="G6" s="413"/>
      <c r="H6" s="412" t="n">
        <v>10</v>
      </c>
      <c r="I6" s="413" t="n">
        <v>1</v>
      </c>
      <c r="J6" s="414" t="s">
        <v>62</v>
      </c>
      <c r="K6" s="415" t="n">
        <f aca="false">F6*G6*1.5+H6*I6</f>
        <v>10</v>
      </c>
      <c r="L6" s="66" t="s">
        <v>1500</v>
      </c>
      <c r="M6" s="66"/>
      <c r="N6" s="66" t="s">
        <v>40</v>
      </c>
      <c r="O6" s="66"/>
      <c r="P6" s="66"/>
      <c r="Q6" s="66"/>
      <c r="R6" s="66"/>
      <c r="S6" s="66"/>
      <c r="T6" s="66"/>
      <c r="U6" s="66"/>
      <c r="V6" s="66"/>
      <c r="W6" s="79"/>
      <c r="X6" s="416" t="s">
        <v>1501</v>
      </c>
    </row>
    <row r="7" s="232" customFormat="true" ht="24.75" hidden="false" customHeight="true" outlineLevel="3" collapsed="false">
      <c r="A7" s="410" t="s">
        <v>1502</v>
      </c>
      <c r="B7" s="321" t="s">
        <v>1503</v>
      </c>
      <c r="C7" s="244"/>
      <c r="D7" s="243"/>
      <c r="E7" s="411" t="n">
        <f aca="false">F7+H7</f>
        <v>10</v>
      </c>
      <c r="F7" s="412"/>
      <c r="G7" s="413"/>
      <c r="H7" s="412" t="n">
        <v>10</v>
      </c>
      <c r="I7" s="413" t="n">
        <v>1</v>
      </c>
      <c r="J7" s="414" t="s">
        <v>62</v>
      </c>
      <c r="K7" s="415" t="n">
        <f aca="false">F7*G7*1.5+H7*I7</f>
        <v>10</v>
      </c>
      <c r="L7" s="66" t="s">
        <v>1504</v>
      </c>
      <c r="M7" s="66"/>
      <c r="N7" s="66" t="s">
        <v>40</v>
      </c>
      <c r="O7" s="66"/>
      <c r="P7" s="66"/>
      <c r="Q7" s="66"/>
      <c r="R7" s="66"/>
      <c r="S7" s="66"/>
      <c r="T7" s="66"/>
      <c r="U7" s="66"/>
      <c r="V7" s="66"/>
      <c r="W7" s="79"/>
      <c r="X7" s="416" t="s">
        <v>1501</v>
      </c>
    </row>
    <row r="8" s="232" customFormat="true" ht="24.75" hidden="false" customHeight="true" outlineLevel="3" collapsed="false">
      <c r="A8" s="410" t="s">
        <v>1505</v>
      </c>
      <c r="B8" s="321" t="s">
        <v>1506</v>
      </c>
      <c r="C8" s="272"/>
      <c r="D8" s="271"/>
      <c r="E8" s="411" t="n">
        <f aca="false">F8+H8</f>
        <v>10</v>
      </c>
      <c r="F8" s="412"/>
      <c r="G8" s="413"/>
      <c r="H8" s="412" t="n">
        <v>10</v>
      </c>
      <c r="I8" s="413" t="n">
        <v>1</v>
      </c>
      <c r="J8" s="414" t="s">
        <v>62</v>
      </c>
      <c r="K8" s="415" t="n">
        <f aca="false">F8*G8*1.5+H8*I8</f>
        <v>10</v>
      </c>
      <c r="L8" s="66" t="s">
        <v>1507</v>
      </c>
      <c r="M8" s="66"/>
      <c r="N8" s="66" t="s">
        <v>40</v>
      </c>
      <c r="O8" s="66"/>
      <c r="P8" s="66"/>
      <c r="Q8" s="66"/>
      <c r="R8" s="66"/>
      <c r="S8" s="66"/>
      <c r="T8" s="66"/>
      <c r="U8" s="66"/>
      <c r="V8" s="66"/>
      <c r="W8" s="79"/>
      <c r="X8" s="416" t="s">
        <v>1501</v>
      </c>
    </row>
    <row r="9" s="232" customFormat="true" ht="19.5" hidden="false" customHeight="true" outlineLevel="1" collapsed="false">
      <c r="A9" s="404" t="s">
        <v>1508</v>
      </c>
      <c r="B9" s="404"/>
      <c r="C9" s="405"/>
      <c r="D9" s="405"/>
      <c r="E9" s="96" t="n">
        <f aca="false">SUM(E10:E11)</f>
        <v>30</v>
      </c>
      <c r="F9" s="406"/>
      <c r="G9" s="407"/>
      <c r="H9" s="406"/>
      <c r="I9" s="407"/>
      <c r="J9" s="408"/>
      <c r="K9" s="402" t="n">
        <f aca="false">SUM(K10:K11)</f>
        <v>30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9"/>
      <c r="X9" s="409"/>
    </row>
    <row r="10" s="232" customFormat="true" ht="24.75" hidden="false" customHeight="true" outlineLevel="2" collapsed="false">
      <c r="A10" s="410" t="s">
        <v>1509</v>
      </c>
      <c r="B10" s="321" t="s">
        <v>1510</v>
      </c>
      <c r="C10" s="240"/>
      <c r="D10" s="239"/>
      <c r="E10" s="411" t="n">
        <f aca="false">F10+H10</f>
        <v>15</v>
      </c>
      <c r="F10" s="412"/>
      <c r="G10" s="413"/>
      <c r="H10" s="412" t="n">
        <v>15</v>
      </c>
      <c r="I10" s="413" t="n">
        <v>1</v>
      </c>
      <c r="J10" s="414" t="s">
        <v>62</v>
      </c>
      <c r="K10" s="415" t="n">
        <f aca="false">F10*G10*1.5+H10*I10</f>
        <v>15</v>
      </c>
      <c r="L10" s="410" t="s">
        <v>1511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/>
      <c r="V10" s="66"/>
      <c r="W10" s="79"/>
      <c r="X10" s="417" t="s">
        <v>1501</v>
      </c>
    </row>
    <row r="11" s="232" customFormat="true" ht="24.75" hidden="false" customHeight="true" outlineLevel="3" collapsed="false">
      <c r="A11" s="410" t="s">
        <v>1512</v>
      </c>
      <c r="B11" s="321" t="s">
        <v>1513</v>
      </c>
      <c r="C11" s="244"/>
      <c r="D11" s="243"/>
      <c r="E11" s="411" t="n">
        <f aca="false">F11+H11</f>
        <v>15</v>
      </c>
      <c r="F11" s="412"/>
      <c r="G11" s="413"/>
      <c r="H11" s="412" t="n">
        <v>15</v>
      </c>
      <c r="I11" s="413" t="n">
        <v>1</v>
      </c>
      <c r="J11" s="414" t="s">
        <v>62</v>
      </c>
      <c r="K11" s="415" t="n">
        <f aca="false">F11*G11*1.5+H11*I11</f>
        <v>15</v>
      </c>
      <c r="L11" s="410" t="s">
        <v>1514</v>
      </c>
      <c r="M11" s="66"/>
      <c r="N11" s="66" t="s">
        <v>40</v>
      </c>
      <c r="O11" s="66"/>
      <c r="P11" s="66"/>
      <c r="Q11" s="66"/>
      <c r="R11" s="66"/>
      <c r="S11" s="66"/>
      <c r="T11" s="66"/>
      <c r="U11" s="66"/>
      <c r="V11" s="66"/>
      <c r="W11" s="79"/>
      <c r="X11" s="417" t="s">
        <v>1501</v>
      </c>
    </row>
    <row r="12" s="232" customFormat="true" ht="19.5" hidden="false" customHeight="true" outlineLevel="1" collapsed="false">
      <c r="A12" s="404" t="s">
        <v>1515</v>
      </c>
      <c r="B12" s="404"/>
      <c r="C12" s="405"/>
      <c r="D12" s="405"/>
      <c r="E12" s="96" t="n">
        <v>15</v>
      </c>
      <c r="F12" s="406"/>
      <c r="G12" s="407"/>
      <c r="H12" s="406"/>
      <c r="I12" s="407"/>
      <c r="J12" s="408"/>
      <c r="K12" s="402" t="n">
        <f aca="false">SUM(K13:K18)</f>
        <v>75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79"/>
      <c r="X12" s="409"/>
    </row>
    <row r="13" s="232" customFormat="true" ht="24.75" hidden="false" customHeight="true" outlineLevel="2" collapsed="false">
      <c r="A13" s="410" t="s">
        <v>1516</v>
      </c>
      <c r="B13" s="321" t="s">
        <v>1517</v>
      </c>
      <c r="C13" s="240"/>
      <c r="D13" s="239"/>
      <c r="E13" s="411"/>
      <c r="F13" s="412"/>
      <c r="G13" s="413"/>
      <c r="H13" s="412"/>
      <c r="I13" s="413"/>
      <c r="J13" s="414"/>
      <c r="K13" s="415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9"/>
      <c r="X13" s="417"/>
    </row>
    <row r="14" s="232" customFormat="true" ht="24.75" hidden="false" customHeight="true" outlineLevel="3" collapsed="false">
      <c r="A14" s="410" t="s">
        <v>1512</v>
      </c>
      <c r="B14" s="321" t="s">
        <v>1518</v>
      </c>
      <c r="C14" s="244"/>
      <c r="D14" s="243"/>
      <c r="E14" s="411" t="n">
        <f aca="false">F14+H14</f>
        <v>15</v>
      </c>
      <c r="F14" s="412"/>
      <c r="G14" s="413"/>
      <c r="H14" s="412" t="n">
        <v>15</v>
      </c>
      <c r="I14" s="413" t="n">
        <v>1</v>
      </c>
      <c r="J14" s="414" t="s">
        <v>62</v>
      </c>
      <c r="K14" s="415" t="n">
        <f aca="false">F14*G14*1.5+H14*I14</f>
        <v>15</v>
      </c>
      <c r="L14" s="410" t="s">
        <v>1514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417"/>
    </row>
    <row r="15" s="232" customFormat="true" ht="24.75" hidden="false" customHeight="true" outlineLevel="2" collapsed="false">
      <c r="A15" s="410" t="s">
        <v>1509</v>
      </c>
      <c r="B15" s="321" t="s">
        <v>1519</v>
      </c>
      <c r="C15" s="240"/>
      <c r="D15" s="239"/>
      <c r="E15" s="411" t="n">
        <f aca="false">F15+H15</f>
        <v>15</v>
      </c>
      <c r="F15" s="412"/>
      <c r="G15" s="413"/>
      <c r="H15" s="412" t="n">
        <v>15</v>
      </c>
      <c r="I15" s="413" t="n">
        <v>1</v>
      </c>
      <c r="J15" s="414" t="s">
        <v>62</v>
      </c>
      <c r="K15" s="415" t="n">
        <f aca="false">F15*G15*1.5+H15*I15</f>
        <v>15</v>
      </c>
      <c r="L15" s="410" t="s">
        <v>1511</v>
      </c>
      <c r="M15" s="66"/>
      <c r="N15" s="66" t="s">
        <v>40</v>
      </c>
      <c r="O15" s="66"/>
      <c r="P15" s="66"/>
      <c r="Q15" s="66"/>
      <c r="R15" s="66"/>
      <c r="S15" s="66"/>
      <c r="T15" s="66"/>
      <c r="U15" s="66"/>
      <c r="V15" s="66"/>
      <c r="W15" s="79"/>
      <c r="X15" s="417"/>
    </row>
    <row r="16" s="232" customFormat="true" ht="24.75" hidden="false" customHeight="true" outlineLevel="3" collapsed="false">
      <c r="A16" s="410" t="s">
        <v>1512</v>
      </c>
      <c r="B16" s="321" t="s">
        <v>1520</v>
      </c>
      <c r="C16" s="244"/>
      <c r="D16" s="243"/>
      <c r="E16" s="411" t="n">
        <f aca="false">F16+H16</f>
        <v>15</v>
      </c>
      <c r="F16" s="412"/>
      <c r="G16" s="413"/>
      <c r="H16" s="412" t="n">
        <v>15</v>
      </c>
      <c r="I16" s="413" t="n">
        <v>1</v>
      </c>
      <c r="J16" s="414" t="s">
        <v>62</v>
      </c>
      <c r="K16" s="415" t="n">
        <f aca="false">F16*G16*1.5+H16*I16</f>
        <v>15</v>
      </c>
      <c r="L16" s="410" t="s">
        <v>1514</v>
      </c>
      <c r="M16" s="66"/>
      <c r="N16" s="66" t="s">
        <v>40</v>
      </c>
      <c r="O16" s="66"/>
      <c r="P16" s="66"/>
      <c r="Q16" s="66"/>
      <c r="R16" s="66"/>
      <c r="S16" s="66"/>
      <c r="T16" s="66"/>
      <c r="U16" s="66"/>
      <c r="V16" s="66"/>
      <c r="W16" s="79"/>
      <c r="X16" s="417"/>
    </row>
    <row r="17" s="232" customFormat="true" ht="24.75" hidden="false" customHeight="true" outlineLevel="2" collapsed="false">
      <c r="A17" s="410" t="s">
        <v>1509</v>
      </c>
      <c r="B17" s="321" t="s">
        <v>1521</v>
      </c>
      <c r="C17" s="240"/>
      <c r="D17" s="239"/>
      <c r="E17" s="411" t="n">
        <f aca="false">F17+H17</f>
        <v>15</v>
      </c>
      <c r="F17" s="412"/>
      <c r="G17" s="413"/>
      <c r="H17" s="412" t="n">
        <v>15</v>
      </c>
      <c r="I17" s="413" t="n">
        <v>1</v>
      </c>
      <c r="J17" s="414" t="s">
        <v>62</v>
      </c>
      <c r="K17" s="415" t="n">
        <f aca="false">F17*G17*1.5+H17*I17</f>
        <v>15</v>
      </c>
      <c r="L17" s="410" t="s">
        <v>1511</v>
      </c>
      <c r="M17" s="66"/>
      <c r="N17" s="66" t="s">
        <v>40</v>
      </c>
      <c r="O17" s="66"/>
      <c r="P17" s="66"/>
      <c r="Q17" s="66"/>
      <c r="R17" s="66"/>
      <c r="S17" s="66"/>
      <c r="T17" s="66"/>
      <c r="U17" s="66"/>
      <c r="V17" s="66"/>
      <c r="W17" s="79"/>
      <c r="X17" s="417"/>
    </row>
    <row r="18" s="232" customFormat="true" ht="24.75" hidden="false" customHeight="true" outlineLevel="3" collapsed="false">
      <c r="A18" s="410" t="s">
        <v>1512</v>
      </c>
      <c r="B18" s="321" t="s">
        <v>1522</v>
      </c>
      <c r="C18" s="244"/>
      <c r="D18" s="243"/>
      <c r="E18" s="411" t="n">
        <f aca="false">F18+H18</f>
        <v>15</v>
      </c>
      <c r="F18" s="412"/>
      <c r="G18" s="413"/>
      <c r="H18" s="412" t="n">
        <v>15</v>
      </c>
      <c r="I18" s="413" t="n">
        <v>1</v>
      </c>
      <c r="J18" s="414" t="s">
        <v>62</v>
      </c>
      <c r="K18" s="415" t="n">
        <f aca="false">F18*G18*1.5+H18*I18</f>
        <v>15</v>
      </c>
      <c r="L18" s="410" t="s">
        <v>1514</v>
      </c>
      <c r="M18" s="66"/>
      <c r="N18" s="66" t="s">
        <v>40</v>
      </c>
      <c r="O18" s="66"/>
      <c r="P18" s="66"/>
      <c r="Q18" s="66"/>
      <c r="R18" s="66"/>
      <c r="S18" s="66"/>
      <c r="T18" s="66"/>
      <c r="U18" s="66"/>
      <c r="V18" s="66"/>
      <c r="W18" s="79"/>
      <c r="X18" s="417"/>
    </row>
    <row r="19" s="232" customFormat="true" ht="19.5" hidden="false" customHeight="true" outlineLevel="1" collapsed="false">
      <c r="A19" s="404" t="s">
        <v>1523</v>
      </c>
      <c r="B19" s="404"/>
      <c r="C19" s="405"/>
      <c r="D19" s="405"/>
      <c r="E19" s="96" t="n">
        <f aca="false">SUM(E20)</f>
        <v>30</v>
      </c>
      <c r="F19" s="406"/>
      <c r="G19" s="407"/>
      <c r="H19" s="406"/>
      <c r="I19" s="407"/>
      <c r="J19" s="408"/>
      <c r="K19" s="402" t="n">
        <f aca="false">SUM(K20)</f>
        <v>30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9"/>
      <c r="X19" s="409"/>
    </row>
    <row r="20" s="232" customFormat="true" ht="24.75" hidden="false" customHeight="true" outlineLevel="3" collapsed="false">
      <c r="A20" s="410" t="s">
        <v>1524</v>
      </c>
      <c r="B20" s="321" t="s">
        <v>1525</v>
      </c>
      <c r="C20" s="244"/>
      <c r="D20" s="243"/>
      <c r="E20" s="411" t="n">
        <f aca="false">F20+H20</f>
        <v>30</v>
      </c>
      <c r="F20" s="412"/>
      <c r="G20" s="413"/>
      <c r="H20" s="412" t="n">
        <v>30</v>
      </c>
      <c r="I20" s="413" t="n">
        <v>1</v>
      </c>
      <c r="J20" s="414" t="s">
        <v>62</v>
      </c>
      <c r="K20" s="415" t="n">
        <f aca="false">F20*G20*1.5+H20*I20</f>
        <v>30</v>
      </c>
      <c r="L20" s="410" t="s">
        <v>1524</v>
      </c>
      <c r="M20" s="342"/>
      <c r="N20" s="66" t="s">
        <v>40</v>
      </c>
      <c r="O20" s="342"/>
      <c r="P20" s="342"/>
      <c r="Q20" s="342"/>
      <c r="R20" s="342"/>
      <c r="S20" s="342"/>
      <c r="T20" s="342"/>
      <c r="U20" s="342"/>
      <c r="V20" s="342"/>
      <c r="W20" s="343"/>
      <c r="X20" s="417"/>
    </row>
    <row r="21" customFormat="false" ht="21.75" hidden="false" customHeight="true" outlineLevel="0" collapsed="false">
      <c r="A21" s="1" t="s">
        <v>368</v>
      </c>
      <c r="B21" s="230"/>
      <c r="C21" s="230"/>
      <c r="D21" s="230"/>
      <c r="E21" s="230"/>
      <c r="F21" s="231"/>
      <c r="G21" s="231"/>
      <c r="H21" s="231"/>
      <c r="I21" s="231"/>
      <c r="J21" s="230"/>
      <c r="K21" s="418" t="n">
        <f aca="false">SUM(K5,K9,K12,K19)</f>
        <v>165</v>
      </c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20"/>
    </row>
    <row r="22" customFormat="false" ht="12.75" hidden="false" customHeight="true" outlineLevel="0" collapsed="false">
      <c r="H22" s="227"/>
      <c r="I22" s="227"/>
      <c r="J22" s="313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205"/>
    </row>
    <row r="23" customFormat="false" ht="12.75" hidden="false" customHeight="false" outlineLevel="0" collapsed="false"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205"/>
    </row>
    <row r="24" customFormat="false" ht="12.75" hidden="false" customHeight="false" outlineLevel="0" collapsed="false"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205"/>
    </row>
  </sheetData>
  <mergeCells count="6">
    <mergeCell ref="F3:G3"/>
    <mergeCell ref="H3:I3"/>
    <mergeCell ref="A5:B5"/>
    <mergeCell ref="A9:B9"/>
    <mergeCell ref="A12:B12"/>
    <mergeCell ref="A19:B19"/>
  </mergeCells>
  <dataValidations count="2">
    <dataValidation allowBlank="true" error="Attention, Votre texte comporte plus de 60 caractères." errorStyle="stop" operator="lessThanOrEqual" prompt="doit être inférieur à 60 caractères" promptTitle="Intitulé de l'ELP" showDropDown="false" showErrorMessage="true" showInputMessage="true" sqref="B6 B10 B13:B18" type="textLength">
      <formula1>60</formula1>
      <formula2>0</formula2>
    </dataValidation>
    <dataValidation allowBlank="true" error="Attention, Votre texte compoerte plus de 60 caractères." errorStyle="stop" operator="lessThanOrEqual" prompt="doit être inférieur à 60 caractères" promptTitle="Intitulé de l'ELP" showDropDown="false" showErrorMessage="true" showInputMessage="true" sqref="B20" type="textLength">
      <formula1>60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69696"/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pane xSplit="0" ySplit="3" topLeftCell="A4" activePane="bottomLeft" state="frozen"/>
      <selection pane="topLeft" activeCell="B1" activeCellId="0" sqref="B1"/>
      <selection pane="bottomLeft" activeCell="O7" activeCellId="1" sqref="P21:U23 O7"/>
    </sheetView>
  </sheetViews>
  <sheetFormatPr defaultColWidth="11.42578125" defaultRowHeight="12.75" zeroHeight="false" outlineLevelRow="2" outlineLevelCol="0"/>
  <cols>
    <col collapsed="false" customWidth="true" hidden="false" outlineLevel="0" max="1" min="1" style="1" width="10"/>
    <col collapsed="false" customWidth="true" hidden="false" outlineLevel="0" max="2" min="2" style="1" width="60.14"/>
    <col collapsed="false" customWidth="false" hidden="false" outlineLevel="0" max="3" min="3" style="227" width="11.42"/>
    <col collapsed="false" customWidth="true" hidden="false" outlineLevel="0" max="4" min="4" style="1" width="4.86"/>
    <col collapsed="false" customWidth="true" hidden="false" outlineLevel="0" max="5" min="5" style="1" width="10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22.43"/>
    <col collapsed="false" customWidth="true" hidden="false" outlineLevel="0" max="13" min="13" style="1" width="11.86"/>
    <col collapsed="false" customWidth="true" hidden="false" outlineLevel="0" max="14" min="14" style="1" width="11"/>
    <col collapsed="false" customWidth="true" hidden="false" outlineLevel="0" max="23" min="15" style="1" width="12.86"/>
    <col collapsed="false" customWidth="true" hidden="false" outlineLevel="0" max="24" min="24" style="1" width="28.14"/>
    <col collapsed="false" customWidth="true" hidden="false" outlineLevel="0" max="27" min="25" style="1" width="12.86"/>
    <col collapsed="false" customWidth="true" hidden="false" outlineLevel="0" max="28" min="28" style="1" width="7.14"/>
    <col collapsed="false" customWidth="true" hidden="false" outlineLevel="0" max="35" min="29" style="1" width="5"/>
    <col collapsed="false" customWidth="true" hidden="false" outlineLevel="0" max="36" min="36" style="1" width="10"/>
    <col collapsed="false" customWidth="false" hidden="false" outlineLevel="0" max="16384" min="37" style="1" width="11.42"/>
  </cols>
  <sheetData>
    <row r="1" s="228" customFormat="true" ht="15" hidden="false" customHeight="false" outlineLevel="0" collapsed="false">
      <c r="A1" s="228" t="s">
        <v>1526</v>
      </c>
      <c r="F1" s="229"/>
      <c r="G1" s="229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355" t="s">
        <v>35</v>
      </c>
      <c r="B3" s="355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356" t="s">
        <v>54</v>
      </c>
    </row>
    <row r="4" s="232" customFormat="true" ht="19.5" hidden="false" customHeight="true" outlineLevel="1" collapsed="false">
      <c r="A4" s="396" t="s">
        <v>1527</v>
      </c>
      <c r="B4" s="397" t="s">
        <v>1528</v>
      </c>
      <c r="C4" s="396"/>
      <c r="D4" s="396"/>
      <c r="E4" s="96" t="n">
        <f aca="false">SUM(E5:E7)</f>
        <v>72</v>
      </c>
      <c r="F4" s="399" t="s">
        <v>57</v>
      </c>
      <c r="G4" s="400" t="s">
        <v>58</v>
      </c>
      <c r="H4" s="399" t="s">
        <v>4</v>
      </c>
      <c r="I4" s="400" t="s">
        <v>58</v>
      </c>
      <c r="J4" s="421"/>
      <c r="K4" s="100" t="n">
        <f aca="false">SUM(K5:K7)</f>
        <v>24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403"/>
    </row>
    <row r="5" s="232" customFormat="true" ht="19.5" hidden="false" customHeight="true" outlineLevel="2" collapsed="false">
      <c r="A5" s="239" t="s">
        <v>1529</v>
      </c>
      <c r="B5" s="240" t="s">
        <v>1530</v>
      </c>
      <c r="C5" s="239"/>
      <c r="D5" s="239"/>
      <c r="E5" s="411" t="n">
        <f aca="false">F5+H5</f>
        <v>24</v>
      </c>
      <c r="F5" s="412"/>
      <c r="G5" s="413"/>
      <c r="H5" s="412" t="n">
        <v>24</v>
      </c>
      <c r="I5" s="413" t="n">
        <v>1</v>
      </c>
      <c r="J5" s="414" t="s">
        <v>62</v>
      </c>
      <c r="K5" s="415" t="n">
        <f aca="false">F5*G5*1.5+H5*I5</f>
        <v>24</v>
      </c>
      <c r="L5" s="239" t="s">
        <v>1531</v>
      </c>
      <c r="M5" s="66"/>
      <c r="N5" s="66" t="s">
        <v>40</v>
      </c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19.5" hidden="false" customHeight="true" outlineLevel="2" collapsed="false">
      <c r="A6" s="422" t="s">
        <v>1532</v>
      </c>
      <c r="B6" s="423" t="s">
        <v>1533</v>
      </c>
      <c r="C6" s="239"/>
      <c r="D6" s="239"/>
      <c r="E6" s="424" t="n">
        <f aca="false">F6+H6</f>
        <v>24</v>
      </c>
      <c r="F6" s="425" t="n">
        <v>24</v>
      </c>
      <c r="G6" s="426" t="n">
        <v>1</v>
      </c>
      <c r="H6" s="425"/>
      <c r="I6" s="426"/>
      <c r="J6" s="427" t="s">
        <v>132</v>
      </c>
      <c r="K6" s="428" t="s">
        <v>133</v>
      </c>
      <c r="L6" s="422" t="s">
        <v>1534</v>
      </c>
      <c r="M6" s="66"/>
      <c r="N6" s="66" t="s">
        <v>39</v>
      </c>
      <c r="O6" s="66" t="s">
        <v>711</v>
      </c>
      <c r="P6" s="66" t="s">
        <v>90</v>
      </c>
      <c r="Q6" s="66" t="s">
        <v>79</v>
      </c>
      <c r="R6" s="66" t="s">
        <v>67</v>
      </c>
      <c r="S6" s="66" t="n">
        <v>12</v>
      </c>
      <c r="T6" s="66"/>
      <c r="U6" s="66" t="s">
        <v>1535</v>
      </c>
      <c r="V6" s="66"/>
      <c r="W6" s="79"/>
      <c r="X6" s="295" t="s">
        <v>1536</v>
      </c>
    </row>
    <row r="7" s="232" customFormat="true" ht="19.5" hidden="false" customHeight="true" outlineLevel="2" collapsed="false">
      <c r="A7" s="422" t="s">
        <v>1537</v>
      </c>
      <c r="B7" s="423" t="s">
        <v>1538</v>
      </c>
      <c r="C7" s="239"/>
      <c r="D7" s="239"/>
      <c r="E7" s="424" t="n">
        <f aca="false">F7+H7</f>
        <v>24</v>
      </c>
      <c r="F7" s="425"/>
      <c r="G7" s="426"/>
      <c r="H7" s="425" t="n">
        <v>24</v>
      </c>
      <c r="I7" s="426" t="n">
        <v>1</v>
      </c>
      <c r="J7" s="427" t="s">
        <v>132</v>
      </c>
      <c r="K7" s="428" t="s">
        <v>133</v>
      </c>
      <c r="L7" s="422" t="s">
        <v>1539</v>
      </c>
      <c r="M7" s="66"/>
      <c r="N7" s="66" t="s">
        <v>40</v>
      </c>
      <c r="O7" s="66" t="s">
        <v>797</v>
      </c>
      <c r="P7" s="66" t="s">
        <v>90</v>
      </c>
      <c r="Q7" s="66" t="s">
        <v>67</v>
      </c>
      <c r="R7" s="66" t="s">
        <v>106</v>
      </c>
      <c r="S7" s="66"/>
      <c r="T7" s="66"/>
      <c r="U7" s="66" t="s">
        <v>1535</v>
      </c>
      <c r="V7" s="66"/>
      <c r="W7" s="79"/>
      <c r="X7" s="295" t="s">
        <v>1540</v>
      </c>
    </row>
    <row r="8" s="232" customFormat="true" ht="19.5" hidden="false" customHeight="true" outlineLevel="1" collapsed="false">
      <c r="A8" s="396" t="s">
        <v>1541</v>
      </c>
      <c r="B8" s="397" t="s">
        <v>1542</v>
      </c>
      <c r="C8" s="396"/>
      <c r="D8" s="396"/>
      <c r="E8" s="96" t="n">
        <f aca="false">SUM(E9:E11)</f>
        <v>60</v>
      </c>
      <c r="F8" s="399" t="s">
        <v>57</v>
      </c>
      <c r="G8" s="400" t="s">
        <v>58</v>
      </c>
      <c r="H8" s="399" t="s">
        <v>4</v>
      </c>
      <c r="I8" s="400" t="s">
        <v>58</v>
      </c>
      <c r="J8" s="421"/>
      <c r="K8" s="100" t="n">
        <f aca="false">SUM(K9:K11)</f>
        <v>12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9"/>
      <c r="X8" s="403"/>
    </row>
    <row r="9" s="232" customFormat="true" ht="19.5" hidden="false" customHeight="true" outlineLevel="2" collapsed="false">
      <c r="A9" s="422" t="s">
        <v>1543</v>
      </c>
      <c r="B9" s="423" t="s">
        <v>1544</v>
      </c>
      <c r="C9" s="239"/>
      <c r="D9" s="239"/>
      <c r="E9" s="424" t="n">
        <f aca="false">F9+H9</f>
        <v>24</v>
      </c>
      <c r="F9" s="425"/>
      <c r="G9" s="426"/>
      <c r="H9" s="425" t="n">
        <v>24</v>
      </c>
      <c r="I9" s="426" t="n">
        <v>1</v>
      </c>
      <c r="J9" s="427" t="s">
        <v>132</v>
      </c>
      <c r="K9" s="428" t="s">
        <v>133</v>
      </c>
      <c r="L9" s="422" t="s">
        <v>1545</v>
      </c>
      <c r="M9" s="66"/>
      <c r="N9" s="66" t="s">
        <v>40</v>
      </c>
      <c r="O9" s="66"/>
      <c r="P9" s="66"/>
      <c r="Q9" s="66"/>
      <c r="R9" s="66"/>
      <c r="S9" s="66"/>
      <c r="T9" s="66"/>
      <c r="U9" s="66"/>
      <c r="V9" s="66"/>
      <c r="W9" s="79"/>
      <c r="X9" s="295" t="s">
        <v>1546</v>
      </c>
    </row>
    <row r="10" s="232" customFormat="true" ht="19.5" hidden="false" customHeight="true" outlineLevel="2" collapsed="false">
      <c r="A10" s="422" t="s">
        <v>1547</v>
      </c>
      <c r="B10" s="423" t="s">
        <v>1548</v>
      </c>
      <c r="C10" s="239"/>
      <c r="D10" s="239"/>
      <c r="E10" s="424" t="n">
        <f aca="false">F10+H10</f>
        <v>24</v>
      </c>
      <c r="F10" s="425"/>
      <c r="G10" s="426"/>
      <c r="H10" s="425" t="n">
        <v>24</v>
      </c>
      <c r="I10" s="426" t="n">
        <v>1</v>
      </c>
      <c r="J10" s="427" t="s">
        <v>132</v>
      </c>
      <c r="K10" s="428" t="s">
        <v>133</v>
      </c>
      <c r="L10" s="422" t="s">
        <v>1549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/>
      <c r="V10" s="66"/>
      <c r="W10" s="79"/>
      <c r="X10" s="295" t="s">
        <v>1550</v>
      </c>
    </row>
    <row r="11" s="232" customFormat="true" ht="19.5" hidden="false" customHeight="true" outlineLevel="2" collapsed="false">
      <c r="A11" s="239" t="s">
        <v>1551</v>
      </c>
      <c r="B11" s="240" t="s">
        <v>1552</v>
      </c>
      <c r="C11" s="239"/>
      <c r="D11" s="239"/>
      <c r="E11" s="411" t="n">
        <f aca="false">F11+H11</f>
        <v>12</v>
      </c>
      <c r="F11" s="412"/>
      <c r="G11" s="413"/>
      <c r="H11" s="412" t="n">
        <v>12</v>
      </c>
      <c r="I11" s="413" t="n">
        <v>1</v>
      </c>
      <c r="J11" s="414" t="s">
        <v>62</v>
      </c>
      <c r="K11" s="415" t="n">
        <f aca="false">F11*G11*1.5+H11*I11</f>
        <v>12</v>
      </c>
      <c r="L11" s="239" t="s">
        <v>1553</v>
      </c>
      <c r="M11" s="66"/>
      <c r="N11" s="66" t="s">
        <v>40</v>
      </c>
      <c r="O11" s="66"/>
      <c r="P11" s="66"/>
      <c r="Q11" s="66"/>
      <c r="R11" s="66"/>
      <c r="S11" s="66"/>
      <c r="T11" s="66"/>
      <c r="U11" s="66"/>
      <c r="V11" s="66"/>
      <c r="W11" s="79"/>
      <c r="X11" s="130"/>
    </row>
    <row r="12" customFormat="false" ht="24.75" hidden="false" customHeight="true" outlineLevel="0" collapsed="false">
      <c r="A12" s="1" t="s">
        <v>368</v>
      </c>
      <c r="B12" s="230"/>
      <c r="C12" s="231"/>
      <c r="D12" s="230"/>
      <c r="E12" s="429" t="n">
        <f aca="false">SUM(E4,E8)</f>
        <v>132</v>
      </c>
      <c r="F12" s="231"/>
      <c r="G12" s="231"/>
      <c r="H12" s="231"/>
      <c r="I12" s="231"/>
      <c r="J12" s="230"/>
      <c r="K12" s="430" t="n">
        <f aca="false">SUM(K4,K8)</f>
        <v>36</v>
      </c>
      <c r="L12" s="380"/>
      <c r="M12" s="380"/>
      <c r="N12" s="380"/>
      <c r="O12" s="380"/>
      <c r="P12" s="380"/>
      <c r="Q12" s="380"/>
      <c r="R12" s="380"/>
      <c r="S12" s="380"/>
      <c r="T12" s="380"/>
      <c r="U12" s="380"/>
      <c r="V12" s="380"/>
      <c r="W12" s="205"/>
    </row>
    <row r="13" customFormat="false" ht="12.75" hidden="false" customHeight="true" outlineLevel="0" collapsed="false">
      <c r="H13" s="227"/>
      <c r="I13" s="227"/>
      <c r="J13" s="313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205"/>
    </row>
    <row r="14" customFormat="false" ht="12.75" hidden="false" customHeight="false" outlineLevel="0" collapsed="false">
      <c r="L14" s="380"/>
      <c r="M14" s="380"/>
      <c r="N14" s="380"/>
      <c r="O14" s="380"/>
      <c r="P14" s="380"/>
      <c r="Q14" s="380"/>
      <c r="R14" s="380"/>
      <c r="S14" s="380"/>
      <c r="T14" s="380"/>
      <c r="U14" s="380"/>
      <c r="V14" s="380"/>
      <c r="W14" s="205"/>
    </row>
    <row r="15" customFormat="false" ht="12.75" hidden="false" customHeight="false" outlineLevel="0" collapsed="false">
      <c r="L15" s="380"/>
      <c r="M15" s="380"/>
      <c r="N15" s="380"/>
      <c r="O15" s="380"/>
      <c r="P15" s="380"/>
      <c r="Q15" s="380"/>
      <c r="R15" s="380"/>
      <c r="S15" s="380"/>
      <c r="T15" s="380"/>
      <c r="U15" s="380"/>
      <c r="V15" s="380"/>
      <c r="W15" s="205"/>
    </row>
    <row r="16" customFormat="false" ht="12.75" hidden="false" customHeight="false" outlineLevel="0" collapsed="false">
      <c r="L16" s="380"/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205"/>
    </row>
    <row r="17" customFormat="false" ht="12.75" hidden="false" customHeight="false" outlineLevel="0" collapsed="false"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205"/>
    </row>
    <row r="18" customFormat="false" ht="12.75" hidden="false" customHeight="false" outlineLevel="0" collapsed="false"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205"/>
    </row>
    <row r="19" customFormat="false" ht="12.75" hidden="false" customHeight="false" outlineLevel="0" collapsed="false"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205"/>
    </row>
    <row r="20" customFormat="false" ht="12.75" hidden="false" customHeight="false" outlineLevel="0" collapsed="false"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205"/>
    </row>
    <row r="21" customFormat="false" ht="12.75" hidden="false" customHeight="false" outlineLevel="0" collapsed="false"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205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69696"/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O5" activeCellId="1" sqref="P21:U23 O5"/>
    </sheetView>
  </sheetViews>
  <sheetFormatPr defaultColWidth="11.42578125" defaultRowHeight="12.75" zeroHeight="false" outlineLevelRow="2" outlineLevelCol="0"/>
  <cols>
    <col collapsed="false" customWidth="true" hidden="false" outlineLevel="0" max="1" min="1" style="1" width="10"/>
    <col collapsed="false" customWidth="true" hidden="false" outlineLevel="0" max="2" min="2" style="1" width="60.14"/>
    <col collapsed="false" customWidth="false" hidden="false" outlineLevel="0" max="3" min="3" style="227" width="11.42"/>
    <col collapsed="false" customWidth="true" hidden="false" outlineLevel="0" max="4" min="4" style="1" width="4.86"/>
    <col collapsed="false" customWidth="true" hidden="false" outlineLevel="0" max="5" min="5" style="1" width="10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4.86"/>
    <col collapsed="false" customWidth="true" hidden="false" outlineLevel="0" max="13" min="13" style="1" width="8.42"/>
    <col collapsed="false" customWidth="true" hidden="false" outlineLevel="0" max="14" min="14" style="1" width="7.57"/>
    <col collapsed="false" customWidth="true" hidden="false" outlineLevel="0" max="15" min="15" style="1" width="14.86"/>
    <col collapsed="false" customWidth="true" hidden="false" outlineLevel="0" max="16" min="16" style="1" width="8.42"/>
    <col collapsed="false" customWidth="true" hidden="false" outlineLevel="0" max="17" min="17" style="1" width="7.86"/>
    <col collapsed="false" customWidth="true" hidden="false" outlineLevel="0" max="18" min="18" style="1" width="8.14"/>
    <col collapsed="false" customWidth="true" hidden="false" outlineLevel="0" max="19" min="19" style="1" width="10.14"/>
    <col collapsed="false" customWidth="true" hidden="false" outlineLevel="0" max="20" min="20" style="1" width="11.14"/>
    <col collapsed="false" customWidth="true" hidden="false" outlineLevel="0" max="21" min="21" style="1" width="12.86"/>
    <col collapsed="false" customWidth="true" hidden="false" outlineLevel="0" max="22" min="22" style="1" width="8.14"/>
    <col collapsed="false" customWidth="true" hidden="false" outlineLevel="0" max="23" min="23" style="1" width="10.43"/>
    <col collapsed="false" customWidth="true" hidden="false" outlineLevel="0" max="27" min="24" style="1" width="12.86"/>
    <col collapsed="false" customWidth="true" hidden="false" outlineLevel="0" max="28" min="28" style="1" width="7.14"/>
    <col collapsed="false" customWidth="true" hidden="false" outlineLevel="0" max="35" min="29" style="1" width="5"/>
    <col collapsed="false" customWidth="true" hidden="false" outlineLevel="0" max="36" min="36" style="1" width="10"/>
    <col collapsed="false" customWidth="false" hidden="false" outlineLevel="0" max="16384" min="37" style="1" width="11.42"/>
  </cols>
  <sheetData>
    <row r="1" s="228" customFormat="true" ht="15" hidden="false" customHeight="false" outlineLevel="0" collapsed="false">
      <c r="A1" s="228" t="s">
        <v>1554</v>
      </c>
      <c r="F1" s="229"/>
      <c r="G1" s="22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355" t="s">
        <v>35</v>
      </c>
      <c r="B3" s="355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356" t="s">
        <v>54</v>
      </c>
    </row>
    <row r="4" s="232" customFormat="true" ht="19.5" hidden="false" customHeight="true" outlineLevel="1" collapsed="false">
      <c r="A4" s="396" t="s">
        <v>1555</v>
      </c>
      <c r="B4" s="397" t="s">
        <v>1556</v>
      </c>
      <c r="C4" s="396"/>
      <c r="D4" s="396"/>
      <c r="E4" s="96" t="n">
        <f aca="false">SUM(E5:E7)</f>
        <v>72</v>
      </c>
      <c r="F4" s="399" t="s">
        <v>57</v>
      </c>
      <c r="G4" s="400" t="s">
        <v>58</v>
      </c>
      <c r="H4" s="399" t="s">
        <v>4</v>
      </c>
      <c r="I4" s="400" t="s">
        <v>58</v>
      </c>
      <c r="J4" s="421"/>
      <c r="K4" s="100" t="n">
        <f aca="false">SUM(K5:K7)</f>
        <v>84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403"/>
    </row>
    <row r="5" s="232" customFormat="true" ht="19.5" hidden="false" customHeight="true" outlineLevel="2" collapsed="false">
      <c r="A5" s="239" t="s">
        <v>1557</v>
      </c>
      <c r="B5" s="240" t="s">
        <v>1530</v>
      </c>
      <c r="C5" s="239"/>
      <c r="D5" s="239"/>
      <c r="E5" s="411" t="n">
        <f aca="false">F5+H5</f>
        <v>24</v>
      </c>
      <c r="F5" s="412"/>
      <c r="G5" s="413"/>
      <c r="H5" s="412" t="n">
        <v>24</v>
      </c>
      <c r="I5" s="413" t="n">
        <v>1</v>
      </c>
      <c r="J5" s="414" t="s">
        <v>62</v>
      </c>
      <c r="K5" s="415" t="n">
        <f aca="false">F5*G5*1.5+H5*I5</f>
        <v>24</v>
      </c>
      <c r="L5" s="66" t="s">
        <v>1558</v>
      </c>
      <c r="M5" s="66"/>
      <c r="N5" s="66" t="s">
        <v>40</v>
      </c>
      <c r="O5" s="66" t="s">
        <v>229</v>
      </c>
      <c r="P5" s="66" t="s">
        <v>90</v>
      </c>
      <c r="Q5" s="66" t="s">
        <v>81</v>
      </c>
      <c r="R5" s="66" t="s">
        <v>77</v>
      </c>
      <c r="S5" s="66" t="n">
        <v>8</v>
      </c>
      <c r="T5" s="66" t="s">
        <v>68</v>
      </c>
      <c r="U5" s="66" t="s">
        <v>853</v>
      </c>
      <c r="V5" s="66"/>
      <c r="W5" s="79"/>
      <c r="X5" s="130"/>
    </row>
    <row r="6" s="232" customFormat="true" ht="19.5" hidden="false" customHeight="true" outlineLevel="2" collapsed="false">
      <c r="A6" s="239" t="s">
        <v>1559</v>
      </c>
      <c r="B6" s="240" t="s">
        <v>1533</v>
      </c>
      <c r="C6" s="239"/>
      <c r="D6" s="239"/>
      <c r="E6" s="411" t="n">
        <f aca="false">F6+H6</f>
        <v>24</v>
      </c>
      <c r="F6" s="412" t="n">
        <v>24</v>
      </c>
      <c r="G6" s="413" t="n">
        <v>1</v>
      </c>
      <c r="H6" s="412"/>
      <c r="I6" s="413"/>
      <c r="J6" s="414" t="s">
        <v>62</v>
      </c>
      <c r="K6" s="415" t="n">
        <f aca="false">F6*G6*1.5+H6*I6</f>
        <v>36</v>
      </c>
      <c r="L6" s="66" t="s">
        <v>1560</v>
      </c>
      <c r="M6" s="66"/>
      <c r="N6" s="66" t="s">
        <v>39</v>
      </c>
      <c r="O6" s="66" t="s">
        <v>711</v>
      </c>
      <c r="P6" s="66"/>
      <c r="Q6" s="66"/>
      <c r="R6" s="66"/>
      <c r="S6" s="66"/>
      <c r="T6" s="66"/>
      <c r="U6" s="66" t="s">
        <v>1561</v>
      </c>
      <c r="V6" s="66"/>
      <c r="W6" s="79"/>
      <c r="X6" s="295"/>
    </row>
    <row r="7" s="232" customFormat="true" ht="19.5" hidden="false" customHeight="true" outlineLevel="2" collapsed="false">
      <c r="A7" s="239" t="s">
        <v>1562</v>
      </c>
      <c r="B7" s="240" t="s">
        <v>1538</v>
      </c>
      <c r="C7" s="239"/>
      <c r="D7" s="239"/>
      <c r="E7" s="411" t="n">
        <f aca="false">F7+H7</f>
        <v>24</v>
      </c>
      <c r="F7" s="412"/>
      <c r="G7" s="413"/>
      <c r="H7" s="412" t="n">
        <v>24</v>
      </c>
      <c r="I7" s="413" t="n">
        <v>1</v>
      </c>
      <c r="J7" s="414" t="s">
        <v>62</v>
      </c>
      <c r="K7" s="415" t="n">
        <f aca="false">F7*G7*1.5+H7*I7</f>
        <v>24</v>
      </c>
      <c r="L7" s="66" t="s">
        <v>1563</v>
      </c>
      <c r="M7" s="66"/>
      <c r="N7" s="66" t="s">
        <v>40</v>
      </c>
      <c r="O7" s="66" t="s">
        <v>797</v>
      </c>
      <c r="P7" s="66"/>
      <c r="Q7" s="66"/>
      <c r="R7" s="66"/>
      <c r="S7" s="66"/>
      <c r="T7" s="66"/>
      <c r="U7" s="66" t="s">
        <v>1561</v>
      </c>
      <c r="V7" s="66"/>
      <c r="W7" s="79"/>
      <c r="X7" s="295"/>
    </row>
    <row r="8" s="232" customFormat="true" ht="19.5" hidden="false" customHeight="true" outlineLevel="1" collapsed="false">
      <c r="A8" s="396" t="s">
        <v>1564</v>
      </c>
      <c r="B8" s="397" t="s">
        <v>1565</v>
      </c>
      <c r="C8" s="396"/>
      <c r="D8" s="396"/>
      <c r="E8" s="96" t="n">
        <f aca="false">SUM(E9:E11)</f>
        <v>60</v>
      </c>
      <c r="F8" s="399" t="s">
        <v>57</v>
      </c>
      <c r="G8" s="400" t="s">
        <v>58</v>
      </c>
      <c r="H8" s="399" t="s">
        <v>4</v>
      </c>
      <c r="I8" s="400" t="s">
        <v>58</v>
      </c>
      <c r="J8" s="421"/>
      <c r="K8" s="100" t="n">
        <f aca="false">SUM(K9:K11)</f>
        <v>60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9"/>
      <c r="X8" s="403"/>
    </row>
    <row r="9" s="232" customFormat="true" ht="19.5" hidden="false" customHeight="true" outlineLevel="2" collapsed="false">
      <c r="A9" s="239" t="s">
        <v>1566</v>
      </c>
      <c r="B9" s="240" t="s">
        <v>1544</v>
      </c>
      <c r="C9" s="239"/>
      <c r="D9" s="239"/>
      <c r="E9" s="411" t="n">
        <f aca="false">F9+H9</f>
        <v>24</v>
      </c>
      <c r="F9" s="412"/>
      <c r="G9" s="413"/>
      <c r="H9" s="412" t="n">
        <v>24</v>
      </c>
      <c r="I9" s="413" t="n">
        <v>1</v>
      </c>
      <c r="J9" s="414" t="s">
        <v>62</v>
      </c>
      <c r="K9" s="415" t="n">
        <f aca="false">F9*G9*1.5+H9*I9</f>
        <v>24</v>
      </c>
      <c r="L9" s="239" t="s">
        <v>1567</v>
      </c>
      <c r="M9" s="66"/>
      <c r="N9" s="66" t="s">
        <v>40</v>
      </c>
      <c r="O9" s="66"/>
      <c r="P9" s="66"/>
      <c r="Q9" s="66"/>
      <c r="R9" s="66"/>
      <c r="S9" s="66"/>
      <c r="T9" s="66"/>
      <c r="U9" s="66"/>
      <c r="V9" s="66"/>
      <c r="W9" s="79"/>
      <c r="X9" s="295"/>
    </row>
    <row r="10" s="232" customFormat="true" ht="19.5" hidden="false" customHeight="true" outlineLevel="2" collapsed="false">
      <c r="A10" s="239" t="s">
        <v>1568</v>
      </c>
      <c r="B10" s="240" t="s">
        <v>1548</v>
      </c>
      <c r="C10" s="239"/>
      <c r="D10" s="239"/>
      <c r="E10" s="411" t="n">
        <f aca="false">F10+H10</f>
        <v>24</v>
      </c>
      <c r="F10" s="412"/>
      <c r="G10" s="413"/>
      <c r="H10" s="412" t="n">
        <v>24</v>
      </c>
      <c r="I10" s="413" t="n">
        <v>1</v>
      </c>
      <c r="J10" s="414" t="s">
        <v>62</v>
      </c>
      <c r="K10" s="415" t="n">
        <f aca="false">F10*G10*1.5+H10*I10</f>
        <v>24</v>
      </c>
      <c r="L10" s="239" t="s">
        <v>1569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/>
      <c r="V10" s="66"/>
      <c r="W10" s="79"/>
      <c r="X10" s="295"/>
    </row>
    <row r="11" s="232" customFormat="true" ht="19.5" hidden="false" customHeight="true" outlineLevel="2" collapsed="false">
      <c r="A11" s="239" t="s">
        <v>1570</v>
      </c>
      <c r="B11" s="240" t="s">
        <v>1552</v>
      </c>
      <c r="C11" s="239"/>
      <c r="D11" s="239"/>
      <c r="E11" s="411" t="n">
        <f aca="false">F11+H11</f>
        <v>12</v>
      </c>
      <c r="F11" s="412"/>
      <c r="G11" s="413"/>
      <c r="H11" s="412" t="n">
        <v>12</v>
      </c>
      <c r="I11" s="413" t="n">
        <v>1</v>
      </c>
      <c r="J11" s="414" t="s">
        <v>62</v>
      </c>
      <c r="K11" s="415" t="n">
        <f aca="false">F11*G11*1.5+H11*I11</f>
        <v>12</v>
      </c>
      <c r="L11" s="239" t="s">
        <v>1571</v>
      </c>
      <c r="M11" s="66"/>
      <c r="N11" s="66" t="s">
        <v>40</v>
      </c>
      <c r="O11" s="66"/>
      <c r="P11" s="66"/>
      <c r="Q11" s="66"/>
      <c r="R11" s="66"/>
      <c r="S11" s="66"/>
      <c r="T11" s="66"/>
      <c r="U11" s="66"/>
      <c r="V11" s="66"/>
      <c r="W11" s="79"/>
      <c r="X11" s="130"/>
    </row>
    <row r="12" customFormat="false" ht="24.75" hidden="false" customHeight="true" outlineLevel="0" collapsed="false">
      <c r="A12" s="1" t="s">
        <v>368</v>
      </c>
      <c r="B12" s="230"/>
      <c r="C12" s="231"/>
      <c r="D12" s="230"/>
      <c r="E12" s="429" t="n">
        <f aca="false">SUM(E4,E8)</f>
        <v>132</v>
      </c>
      <c r="F12" s="231"/>
      <c r="G12" s="231"/>
      <c r="H12" s="231"/>
      <c r="I12" s="231"/>
      <c r="J12" s="230"/>
      <c r="K12" s="430" t="n">
        <f aca="false">SUM(K4,K8)</f>
        <v>144</v>
      </c>
    </row>
    <row r="13" customFormat="false" ht="12.75" hidden="false" customHeight="true" outlineLevel="0" collapsed="false">
      <c r="H13" s="227"/>
      <c r="I13" s="227"/>
      <c r="J13" s="313"/>
      <c r="L13" s="380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69696"/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X5" activeCellId="1" sqref="P21:U23 X5"/>
    </sheetView>
  </sheetViews>
  <sheetFormatPr defaultColWidth="11.42578125" defaultRowHeight="12.75" zeroHeight="false" outlineLevelRow="2" outlineLevelCol="0"/>
  <cols>
    <col collapsed="false" customWidth="true" hidden="false" outlineLevel="0" max="1" min="1" style="1" width="10"/>
    <col collapsed="false" customWidth="true" hidden="false" outlineLevel="0" max="2" min="2" style="1" width="60.14"/>
    <col collapsed="false" customWidth="false" hidden="false" outlineLevel="0" max="3" min="3" style="227" width="11.42"/>
    <col collapsed="false" customWidth="true" hidden="false" outlineLevel="0" max="4" min="4" style="1" width="4.86"/>
    <col collapsed="false" customWidth="true" hidden="false" outlineLevel="0" max="5" min="5" style="1" width="10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21.86"/>
    <col collapsed="false" customWidth="true" hidden="false" outlineLevel="0" max="13" min="13" style="1" width="10.14"/>
    <col collapsed="false" customWidth="true" hidden="false" outlineLevel="0" max="14" min="14" style="1" width="10.57"/>
    <col collapsed="false" customWidth="true" hidden="false" outlineLevel="0" max="15" min="15" style="1" width="11"/>
    <col collapsed="false" customWidth="true" hidden="false" outlineLevel="0" max="16" min="16" style="1" width="9.86"/>
    <col collapsed="false" customWidth="true" hidden="false" outlineLevel="0" max="17" min="17" style="1" width="8.42"/>
    <col collapsed="false" customWidth="true" hidden="false" outlineLevel="0" max="18" min="18" style="1" width="9"/>
    <col collapsed="false" customWidth="true" hidden="false" outlineLevel="0" max="19" min="19" style="1" width="9.86"/>
    <col collapsed="false" customWidth="true" hidden="false" outlineLevel="0" max="23" min="20" style="1" width="12.86"/>
    <col collapsed="false" customWidth="true" hidden="false" outlineLevel="0" max="24" min="24" style="1" width="31.86"/>
    <col collapsed="false" customWidth="true" hidden="false" outlineLevel="0" max="27" min="25" style="1" width="12.86"/>
    <col collapsed="false" customWidth="true" hidden="false" outlineLevel="0" max="28" min="28" style="1" width="7.14"/>
    <col collapsed="false" customWidth="true" hidden="false" outlineLevel="0" max="35" min="29" style="1" width="5"/>
    <col collapsed="false" customWidth="true" hidden="false" outlineLevel="0" max="36" min="36" style="1" width="10"/>
    <col collapsed="false" customWidth="false" hidden="false" outlineLevel="0" max="16384" min="37" style="1" width="11.42"/>
  </cols>
  <sheetData>
    <row r="1" s="228" customFormat="true" ht="15" hidden="false" customHeight="false" outlineLevel="0" collapsed="false">
      <c r="A1" s="228" t="s">
        <v>1572</v>
      </c>
      <c r="F1" s="229"/>
      <c r="G1" s="229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355" t="s">
        <v>35</v>
      </c>
      <c r="B3" s="355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356" t="s">
        <v>54</v>
      </c>
    </row>
    <row r="4" s="232" customFormat="true" ht="19.5" hidden="false" customHeight="true" outlineLevel="1" collapsed="false">
      <c r="A4" s="396" t="s">
        <v>1573</v>
      </c>
      <c r="B4" s="397" t="s">
        <v>1574</v>
      </c>
      <c r="C4" s="396"/>
      <c r="D4" s="396"/>
      <c r="E4" s="96" t="n">
        <f aca="false">SUM(E5:E6)</f>
        <v>100</v>
      </c>
      <c r="F4" s="399" t="s">
        <v>57</v>
      </c>
      <c r="G4" s="400" t="s">
        <v>58</v>
      </c>
      <c r="H4" s="399" t="s">
        <v>4</v>
      </c>
      <c r="I4" s="400" t="s">
        <v>58</v>
      </c>
      <c r="J4" s="421"/>
      <c r="K4" s="100" t="n">
        <f aca="false">SUM(K5:K6)</f>
        <v>100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403"/>
    </row>
    <row r="5" s="232" customFormat="true" ht="19.5" hidden="false" customHeight="true" outlineLevel="2" collapsed="false">
      <c r="A5" s="239" t="s">
        <v>1575</v>
      </c>
      <c r="B5" s="240" t="s">
        <v>1576</v>
      </c>
      <c r="C5" s="239"/>
      <c r="D5" s="239"/>
      <c r="E5" s="411" t="n">
        <f aca="false">F5+H5</f>
        <v>50</v>
      </c>
      <c r="F5" s="412"/>
      <c r="G5" s="413"/>
      <c r="H5" s="412" t="n">
        <v>50</v>
      </c>
      <c r="I5" s="413" t="n">
        <v>1</v>
      </c>
      <c r="J5" s="414" t="s">
        <v>62</v>
      </c>
      <c r="K5" s="415" t="n">
        <f aca="false">F5*G5*1.5+H5*I5</f>
        <v>50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19.5" hidden="false" customHeight="true" outlineLevel="2" collapsed="false">
      <c r="A6" s="239" t="s">
        <v>1577</v>
      </c>
      <c r="B6" s="240" t="s">
        <v>1578</v>
      </c>
      <c r="C6" s="239"/>
      <c r="D6" s="239"/>
      <c r="E6" s="411" t="n">
        <f aca="false">F6+H6</f>
        <v>50</v>
      </c>
      <c r="F6" s="412"/>
      <c r="G6" s="413"/>
      <c r="H6" s="412" t="n">
        <v>50</v>
      </c>
      <c r="I6" s="413" t="n">
        <v>1</v>
      </c>
      <c r="J6" s="414" t="s">
        <v>62</v>
      </c>
      <c r="K6" s="415" t="n">
        <f aca="false">F6*G6*1.5+H6*I6</f>
        <v>50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79"/>
      <c r="X6" s="295" t="s">
        <v>1536</v>
      </c>
    </row>
    <row r="7" s="232" customFormat="true" ht="19.5" hidden="false" customHeight="true" outlineLevel="1" collapsed="false">
      <c r="A7" s="396" t="s">
        <v>1579</v>
      </c>
      <c r="B7" s="397" t="s">
        <v>1580</v>
      </c>
      <c r="C7" s="396"/>
      <c r="D7" s="396"/>
      <c r="E7" s="96" t="n">
        <f aca="false">SUM(E8:E11)</f>
        <v>100</v>
      </c>
      <c r="F7" s="399" t="s">
        <v>57</v>
      </c>
      <c r="G7" s="400" t="s">
        <v>58</v>
      </c>
      <c r="H7" s="399" t="s">
        <v>4</v>
      </c>
      <c r="I7" s="400" t="s">
        <v>58</v>
      </c>
      <c r="J7" s="421"/>
      <c r="K7" s="100" t="n">
        <f aca="false">SUM(K8:K11)</f>
        <v>100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79"/>
      <c r="X7" s="403"/>
    </row>
    <row r="8" s="232" customFormat="true" ht="19.5" hidden="false" customHeight="true" outlineLevel="2" collapsed="false">
      <c r="A8" s="239" t="s">
        <v>1581</v>
      </c>
      <c r="B8" s="240" t="s">
        <v>1582</v>
      </c>
      <c r="C8" s="239"/>
      <c r="D8" s="239"/>
      <c r="E8" s="411" t="n">
        <f aca="false">F8+H8</f>
        <v>32</v>
      </c>
      <c r="F8" s="412"/>
      <c r="G8" s="413"/>
      <c r="H8" s="412" t="n">
        <v>32</v>
      </c>
      <c r="I8" s="413" t="n">
        <v>1</v>
      </c>
      <c r="J8" s="414" t="s">
        <v>62</v>
      </c>
      <c r="K8" s="415" t="n">
        <f aca="false">F8*G8*1.5+H8*I8</f>
        <v>32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9"/>
      <c r="X8" s="295" t="s">
        <v>1546</v>
      </c>
    </row>
    <row r="9" s="232" customFormat="true" ht="19.5" hidden="false" customHeight="true" outlineLevel="2" collapsed="false">
      <c r="A9" s="239" t="s">
        <v>1583</v>
      </c>
      <c r="B9" s="240" t="s">
        <v>1584</v>
      </c>
      <c r="C9" s="239"/>
      <c r="D9" s="239"/>
      <c r="E9" s="411" t="n">
        <f aca="false">F9+H9</f>
        <v>38</v>
      </c>
      <c r="F9" s="412"/>
      <c r="G9" s="413"/>
      <c r="H9" s="412" t="n">
        <v>38</v>
      </c>
      <c r="I9" s="413" t="n">
        <v>1</v>
      </c>
      <c r="J9" s="414" t="s">
        <v>62</v>
      </c>
      <c r="K9" s="415" t="n">
        <f aca="false">F9*G9*1.5+H9*I9</f>
        <v>38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9"/>
      <c r="X9" s="295" t="s">
        <v>1550</v>
      </c>
    </row>
    <row r="10" s="232" customFormat="true" ht="19.5" hidden="false" customHeight="true" outlineLevel="2" collapsed="false">
      <c r="A10" s="239" t="s">
        <v>1585</v>
      </c>
      <c r="B10" s="240" t="s">
        <v>1586</v>
      </c>
      <c r="C10" s="239"/>
      <c r="D10" s="239"/>
      <c r="E10" s="411" t="n">
        <f aca="false">F10+H10</f>
        <v>15</v>
      </c>
      <c r="F10" s="412"/>
      <c r="G10" s="413"/>
      <c r="H10" s="412" t="n">
        <v>15</v>
      </c>
      <c r="I10" s="413" t="n">
        <v>1</v>
      </c>
      <c r="J10" s="414" t="s">
        <v>62</v>
      </c>
      <c r="K10" s="415" t="n">
        <f aca="false">F10*G10*1.5+H10*I10</f>
        <v>15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9"/>
      <c r="X10" s="130"/>
    </row>
    <row r="11" s="232" customFormat="true" ht="19.5" hidden="false" customHeight="true" outlineLevel="2" collapsed="false">
      <c r="A11" s="239" t="s">
        <v>1587</v>
      </c>
      <c r="B11" s="240" t="s">
        <v>1588</v>
      </c>
      <c r="C11" s="239"/>
      <c r="D11" s="239"/>
      <c r="E11" s="411" t="n">
        <f aca="false">F11+H11</f>
        <v>15</v>
      </c>
      <c r="F11" s="412"/>
      <c r="G11" s="413"/>
      <c r="H11" s="412" t="n">
        <v>15</v>
      </c>
      <c r="I11" s="413" t="n">
        <v>1</v>
      </c>
      <c r="J11" s="414" t="s">
        <v>62</v>
      </c>
      <c r="K11" s="415" t="n">
        <f aca="false">F11*G11*1.5+H11*I11</f>
        <v>15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9"/>
      <c r="X11" s="130"/>
    </row>
    <row r="12" customFormat="false" ht="24.75" hidden="false" customHeight="true" outlineLevel="0" collapsed="false">
      <c r="A12" s="1" t="s">
        <v>368</v>
      </c>
      <c r="B12" s="230"/>
      <c r="C12" s="231"/>
      <c r="D12" s="230"/>
      <c r="E12" s="429" t="n">
        <f aca="false">SUM(E4,E7)</f>
        <v>200</v>
      </c>
      <c r="F12" s="231"/>
      <c r="G12" s="231"/>
      <c r="H12" s="231"/>
      <c r="I12" s="231"/>
      <c r="J12" s="230"/>
      <c r="K12" s="430" t="n">
        <f aca="false">SUM(K7,K4)</f>
        <v>200</v>
      </c>
    </row>
    <row r="13" customFormat="false" ht="12.75" hidden="false" customHeight="true" outlineLevel="0" collapsed="false">
      <c r="H13" s="227"/>
      <c r="I13" s="227"/>
      <c r="J13" s="313"/>
    </row>
  </sheetData>
  <mergeCells count="2">
    <mergeCell ref="F3:G3"/>
    <mergeCell ref="H3:I3"/>
  </mergeCells>
  <dataValidations count="1">
    <dataValidation allowBlank="true" error="Attention, Votre texte comporte plus de 60 caractères." errorStyle="stop" operator="lessThanOrEqual" prompt="doit être inférieur à 60 caractères" promptTitle="Intitulé de l'ELP" showDropDown="false" showErrorMessage="true" showInputMessage="true" sqref="B5 B8" type="textLength">
      <formula1>60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66FF"/>
    <pageSetUpPr fitToPage="false"/>
  </sheetPr>
  <dimension ref="A1:X136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pane xSplit="0" ySplit="3" topLeftCell="A4" activePane="bottomLeft" state="frozen"/>
      <selection pane="topLeft" activeCell="D1" activeCellId="0" sqref="D1"/>
      <selection pane="bottomLeft" activeCell="Q3" activeCellId="1" sqref="P21:U23 Q3"/>
    </sheetView>
  </sheetViews>
  <sheetFormatPr defaultColWidth="10.55078125" defaultRowHeight="12.75" zeroHeight="false" outlineLevelRow="4" outlineLevelCol="0"/>
  <cols>
    <col collapsed="false" customWidth="true" hidden="false" outlineLevel="0" max="1" min="1" style="0" width="10"/>
    <col collapsed="false" customWidth="true" hidden="false" outlineLevel="0" max="2" min="2" style="0" width="61.43"/>
    <col collapsed="false" customWidth="true" hidden="false" outlineLevel="0" max="3" min="3" style="34" width="11.14"/>
    <col collapsed="false" customWidth="true" hidden="false" outlineLevel="0" max="4" min="4" style="0" width="4.86"/>
    <col collapsed="false" customWidth="true" hidden="false" outlineLevel="0" max="5" min="5" style="0" width="8.57"/>
    <col collapsed="false" customWidth="true" hidden="false" outlineLevel="0" max="7" min="6" style="34" width="12.86"/>
    <col collapsed="false" customWidth="true" hidden="false" outlineLevel="0" max="9" min="8" style="0" width="12.86"/>
    <col collapsed="false" customWidth="true" hidden="false" outlineLevel="0" max="10" min="10" style="0" width="5"/>
    <col collapsed="false" customWidth="true" hidden="false" outlineLevel="0" max="20" min="11" style="0" width="10"/>
    <col collapsed="false" customWidth="true" hidden="false" outlineLevel="0" max="21" min="21" style="0" width="19.14"/>
    <col collapsed="false" customWidth="true" hidden="false" outlineLevel="0" max="23" min="22" style="0" width="10"/>
    <col collapsed="false" customWidth="true" hidden="false" outlineLevel="0" max="24" min="24" style="0" width="64.57"/>
    <col collapsed="false" customWidth="true" hidden="false" outlineLevel="0" max="33" min="25" style="0" width="12.86"/>
    <col collapsed="false" customWidth="true" hidden="false" outlineLevel="0" max="34" min="34" style="0" width="7.14"/>
    <col collapsed="false" customWidth="true" hidden="false" outlineLevel="0" max="41" min="35" style="0" width="5"/>
    <col collapsed="false" customWidth="true" hidden="false" outlineLevel="0" max="42" min="42" style="0" width="10"/>
  </cols>
  <sheetData>
    <row r="1" s="35" customFormat="true" ht="15" hidden="false" customHeight="false" outlineLevel="0" collapsed="false">
      <c r="A1" s="35" t="s">
        <v>34</v>
      </c>
      <c r="C1" s="36"/>
      <c r="F1" s="36"/>
      <c r="G1" s="36"/>
    </row>
    <row r="2" customFormat="false" ht="13.8" hidden="false" customHeight="false" outlineLevel="0" collapsed="false">
      <c r="D2" s="37"/>
      <c r="E2" s="37"/>
      <c r="F2" s="38"/>
      <c r="G2" s="38"/>
      <c r="H2" s="38"/>
      <c r="I2" s="38"/>
    </row>
    <row r="3" s="14" customFormat="true" ht="30.75" hidden="false" customHeight="true" outlineLevel="0" collapsed="false">
      <c r="A3" s="39" t="s">
        <v>35</v>
      </c>
      <c r="B3" s="39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45" t="s">
        <v>42</v>
      </c>
      <c r="M3" s="46" t="s">
        <v>43</v>
      </c>
      <c r="N3" s="46" t="s">
        <v>44</v>
      </c>
      <c r="O3" s="46" t="s">
        <v>45</v>
      </c>
      <c r="P3" s="46" t="s">
        <v>46</v>
      </c>
      <c r="Q3" s="46" t="s">
        <v>47</v>
      </c>
      <c r="R3" s="46" t="s">
        <v>48</v>
      </c>
      <c r="S3" s="46" t="s">
        <v>49</v>
      </c>
      <c r="T3" s="46" t="s">
        <v>50</v>
      </c>
      <c r="U3" s="46" t="s">
        <v>51</v>
      </c>
      <c r="V3" s="46" t="s">
        <v>52</v>
      </c>
      <c r="W3" s="46" t="s">
        <v>53</v>
      </c>
      <c r="X3" s="47" t="s">
        <v>54</v>
      </c>
    </row>
    <row r="4" s="58" customFormat="true" ht="25.5" hidden="false" customHeight="true" outlineLevel="1" collapsed="false">
      <c r="A4" s="48" t="s">
        <v>14</v>
      </c>
      <c r="B4" s="49" t="s">
        <v>55</v>
      </c>
      <c r="C4" s="48"/>
      <c r="D4" s="48" t="s">
        <v>56</v>
      </c>
      <c r="E4" s="50" t="n">
        <f aca="false">SUM(E5:E37,E55)</f>
        <v>180</v>
      </c>
      <c r="F4" s="51" t="s">
        <v>57</v>
      </c>
      <c r="G4" s="52" t="s">
        <v>58</v>
      </c>
      <c r="H4" s="51" t="s">
        <v>4</v>
      </c>
      <c r="I4" s="52" t="s">
        <v>58</v>
      </c>
      <c r="J4" s="53"/>
      <c r="K4" s="54" t="n">
        <f aca="false">SUM(K5:K55)</f>
        <v>408</v>
      </c>
      <c r="L4" s="5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</row>
    <row r="5" s="71" customFormat="true" ht="26.25" hidden="false" customHeight="true" outlineLevel="2" collapsed="false">
      <c r="A5" s="59" t="s">
        <v>59</v>
      </c>
      <c r="B5" s="60" t="s">
        <v>60</v>
      </c>
      <c r="C5" s="61" t="n">
        <v>180</v>
      </c>
      <c r="D5" s="61" t="s">
        <v>61</v>
      </c>
      <c r="E5" s="62" t="n">
        <f aca="false">F5+H5</f>
        <v>24</v>
      </c>
      <c r="F5" s="63" t="n">
        <v>12</v>
      </c>
      <c r="G5" s="64" t="n">
        <v>1</v>
      </c>
      <c r="H5" s="65" t="n">
        <v>12</v>
      </c>
      <c r="I5" s="64" t="n">
        <v>5</v>
      </c>
      <c r="J5" s="65" t="s">
        <v>62</v>
      </c>
      <c r="K5" s="66" t="n">
        <f aca="false">F5*G5*1.5+H5*I5</f>
        <v>78</v>
      </c>
      <c r="L5" s="67" t="s">
        <v>63</v>
      </c>
      <c r="M5" s="67"/>
      <c r="N5" s="67" t="s">
        <v>39</v>
      </c>
      <c r="O5" s="67" t="s">
        <v>64</v>
      </c>
      <c r="P5" s="67" t="s">
        <v>65</v>
      </c>
      <c r="Q5" s="67" t="s">
        <v>66</v>
      </c>
      <c r="R5" s="67" t="s">
        <v>67</v>
      </c>
      <c r="S5" s="67" t="n">
        <v>12</v>
      </c>
      <c r="T5" s="67" t="s">
        <v>68</v>
      </c>
      <c r="U5" s="67"/>
      <c r="V5" s="68"/>
      <c r="W5" s="69" t="s">
        <v>69</v>
      </c>
      <c r="X5" s="70" t="s">
        <v>70</v>
      </c>
    </row>
    <row r="6" s="71" customFormat="true" ht="26.25" hidden="false" customHeight="true" outlineLevel="2" collapsed="false">
      <c r="A6" s="59"/>
      <c r="B6" s="60"/>
      <c r="C6" s="61"/>
      <c r="D6" s="61"/>
      <c r="E6" s="62"/>
      <c r="F6" s="63"/>
      <c r="G6" s="64"/>
      <c r="H6" s="65"/>
      <c r="I6" s="64"/>
      <c r="J6" s="65"/>
      <c r="K6" s="66"/>
      <c r="L6" s="67" t="s">
        <v>71</v>
      </c>
      <c r="M6" s="67" t="s">
        <v>72</v>
      </c>
      <c r="N6" s="67" t="s">
        <v>40</v>
      </c>
      <c r="O6" s="67" t="s">
        <v>64</v>
      </c>
      <c r="P6" s="67" t="s">
        <v>73</v>
      </c>
      <c r="Q6" s="67" t="s">
        <v>74</v>
      </c>
      <c r="R6" s="67" t="s">
        <v>75</v>
      </c>
      <c r="S6" s="67" t="n">
        <v>12</v>
      </c>
      <c r="T6" s="67" t="s">
        <v>68</v>
      </c>
      <c r="U6" s="67"/>
      <c r="V6" s="68"/>
      <c r="W6" s="69" t="s">
        <v>69</v>
      </c>
      <c r="X6" s="70"/>
    </row>
    <row r="7" s="71" customFormat="true" ht="26.25" hidden="false" customHeight="true" outlineLevel="2" collapsed="false">
      <c r="A7" s="59"/>
      <c r="B7" s="60"/>
      <c r="C7" s="61"/>
      <c r="D7" s="61"/>
      <c r="E7" s="62"/>
      <c r="F7" s="63"/>
      <c r="G7" s="64"/>
      <c r="H7" s="65"/>
      <c r="I7" s="64"/>
      <c r="J7" s="65"/>
      <c r="K7" s="66"/>
      <c r="L7" s="67"/>
      <c r="M7" s="67" t="s">
        <v>76</v>
      </c>
      <c r="N7" s="67" t="s">
        <v>40</v>
      </c>
      <c r="O7" s="67" t="s">
        <v>64</v>
      </c>
      <c r="P7" s="67" t="s">
        <v>73</v>
      </c>
      <c r="Q7" s="67" t="s">
        <v>75</v>
      </c>
      <c r="R7" s="67" t="s">
        <v>77</v>
      </c>
      <c r="S7" s="67" t="n">
        <v>12</v>
      </c>
      <c r="T7" s="67" t="s">
        <v>68</v>
      </c>
      <c r="U7" s="67"/>
      <c r="V7" s="68"/>
      <c r="W7" s="69" t="s">
        <v>69</v>
      </c>
      <c r="X7" s="70"/>
    </row>
    <row r="8" s="71" customFormat="true" ht="26.25" hidden="false" customHeight="true" outlineLevel="2" collapsed="false">
      <c r="A8" s="59"/>
      <c r="B8" s="60"/>
      <c r="C8" s="61"/>
      <c r="D8" s="61"/>
      <c r="E8" s="62"/>
      <c r="F8" s="63"/>
      <c r="G8" s="64"/>
      <c r="H8" s="65"/>
      <c r="I8" s="64"/>
      <c r="J8" s="65"/>
      <c r="K8" s="66"/>
      <c r="L8" s="67"/>
      <c r="M8" s="67" t="s">
        <v>78</v>
      </c>
      <c r="N8" s="67" t="s">
        <v>40</v>
      </c>
      <c r="O8" s="67" t="s">
        <v>64</v>
      </c>
      <c r="P8" s="67" t="s">
        <v>73</v>
      </c>
      <c r="Q8" s="67" t="s">
        <v>79</v>
      </c>
      <c r="R8" s="67" t="s">
        <v>66</v>
      </c>
      <c r="S8" s="67" t="n">
        <v>12</v>
      </c>
      <c r="T8" s="67" t="s">
        <v>68</v>
      </c>
      <c r="U8" s="67"/>
      <c r="V8" s="68"/>
      <c r="W8" s="69" t="s">
        <v>69</v>
      </c>
      <c r="X8" s="70"/>
    </row>
    <row r="9" s="71" customFormat="true" ht="26.25" hidden="false" customHeight="true" outlineLevel="2" collapsed="false">
      <c r="A9" s="59"/>
      <c r="B9" s="60"/>
      <c r="C9" s="61"/>
      <c r="D9" s="61"/>
      <c r="E9" s="62"/>
      <c r="F9" s="63"/>
      <c r="G9" s="64"/>
      <c r="H9" s="65"/>
      <c r="I9" s="64"/>
      <c r="J9" s="65"/>
      <c r="K9" s="66"/>
      <c r="L9" s="67"/>
      <c r="M9" s="67" t="s">
        <v>80</v>
      </c>
      <c r="N9" s="67" t="s">
        <v>40</v>
      </c>
      <c r="O9" s="67" t="s">
        <v>64</v>
      </c>
      <c r="P9" s="67" t="s">
        <v>73</v>
      </c>
      <c r="Q9" s="67" t="s">
        <v>81</v>
      </c>
      <c r="R9" s="67" t="s">
        <v>74</v>
      </c>
      <c r="S9" s="67" t="n">
        <v>12</v>
      </c>
      <c r="T9" s="67" t="s">
        <v>68</v>
      </c>
      <c r="U9" s="67"/>
      <c r="V9" s="68"/>
      <c r="W9" s="69" t="s">
        <v>69</v>
      </c>
      <c r="X9" s="70"/>
    </row>
    <row r="10" s="71" customFormat="true" ht="36.75" hidden="false" customHeight="true" outlineLevel="2" collapsed="false">
      <c r="A10" s="59"/>
      <c r="B10" s="60"/>
      <c r="C10" s="61"/>
      <c r="D10" s="61"/>
      <c r="E10" s="62"/>
      <c r="F10" s="63"/>
      <c r="G10" s="64"/>
      <c r="H10" s="65"/>
      <c r="I10" s="64"/>
      <c r="J10" s="65"/>
      <c r="K10" s="66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66"/>
      <c r="W10" s="66"/>
      <c r="X10" s="73" t="s">
        <v>82</v>
      </c>
    </row>
    <row r="11" s="71" customFormat="true" ht="38.25" hidden="false" customHeight="true" outlineLevel="2" collapsed="false">
      <c r="A11" s="59" t="s">
        <v>83</v>
      </c>
      <c r="B11" s="60" t="s">
        <v>84</v>
      </c>
      <c r="C11" s="61" t="n">
        <v>180</v>
      </c>
      <c r="D11" s="61" t="s">
        <v>61</v>
      </c>
      <c r="E11" s="62" t="n">
        <f aca="false">F11+H11</f>
        <v>24</v>
      </c>
      <c r="F11" s="63" t="n">
        <v>12</v>
      </c>
      <c r="G11" s="64" t="n">
        <v>1</v>
      </c>
      <c r="H11" s="65" t="n">
        <v>12</v>
      </c>
      <c r="I11" s="64" t="n">
        <v>5</v>
      </c>
      <c r="J11" s="65" t="s">
        <v>62</v>
      </c>
      <c r="K11" s="66" t="n">
        <f aca="false">F11*G11*1.5+H11*I11</f>
        <v>78</v>
      </c>
      <c r="L11" s="67" t="s">
        <v>85</v>
      </c>
      <c r="M11" s="67"/>
      <c r="N11" s="67" t="s">
        <v>39</v>
      </c>
      <c r="O11" s="67" t="s">
        <v>86</v>
      </c>
      <c r="P11" s="67" t="s">
        <v>65</v>
      </c>
      <c r="Q11" s="67" t="s">
        <v>79</v>
      </c>
      <c r="R11" s="67" t="s">
        <v>66</v>
      </c>
      <c r="S11" s="67" t="n">
        <v>12</v>
      </c>
      <c r="T11" s="67" t="s">
        <v>68</v>
      </c>
      <c r="U11" s="67"/>
      <c r="V11" s="66"/>
      <c r="W11" s="69" t="s">
        <v>69</v>
      </c>
      <c r="X11" s="70" t="s">
        <v>87</v>
      </c>
    </row>
    <row r="12" s="71" customFormat="true" ht="26.25" hidden="false" customHeight="true" outlineLevel="2" collapsed="false">
      <c r="A12" s="59"/>
      <c r="B12" s="60"/>
      <c r="C12" s="61"/>
      <c r="D12" s="61"/>
      <c r="E12" s="62"/>
      <c r="F12" s="63"/>
      <c r="G12" s="64"/>
      <c r="H12" s="65"/>
      <c r="I12" s="64"/>
      <c r="J12" s="65"/>
      <c r="K12" s="66"/>
      <c r="L12" s="67" t="s">
        <v>88</v>
      </c>
      <c r="M12" s="67" t="s">
        <v>72</v>
      </c>
      <c r="N12" s="67" t="s">
        <v>40</v>
      </c>
      <c r="O12" s="67" t="s">
        <v>86</v>
      </c>
      <c r="P12" s="67" t="s">
        <v>89</v>
      </c>
      <c r="Q12" s="67" t="s">
        <v>66</v>
      </c>
      <c r="R12" s="67" t="s">
        <v>67</v>
      </c>
      <c r="S12" s="67" t="n">
        <v>12</v>
      </c>
      <c r="T12" s="67" t="s">
        <v>68</v>
      </c>
      <c r="U12" s="67"/>
      <c r="V12" s="66"/>
      <c r="W12" s="69" t="s">
        <v>69</v>
      </c>
      <c r="X12" s="70"/>
    </row>
    <row r="13" s="71" customFormat="true" ht="26.25" hidden="false" customHeight="true" outlineLevel="2" collapsed="false">
      <c r="A13" s="59"/>
      <c r="B13" s="60"/>
      <c r="C13" s="61"/>
      <c r="D13" s="61"/>
      <c r="E13" s="62"/>
      <c r="F13" s="63"/>
      <c r="G13" s="64"/>
      <c r="H13" s="65"/>
      <c r="I13" s="64"/>
      <c r="J13" s="65"/>
      <c r="K13" s="66"/>
      <c r="L13" s="67"/>
      <c r="M13" s="67" t="s">
        <v>76</v>
      </c>
      <c r="N13" s="67" t="s">
        <v>40</v>
      </c>
      <c r="O13" s="67" t="s">
        <v>86</v>
      </c>
      <c r="P13" s="67" t="s">
        <v>90</v>
      </c>
      <c r="Q13" s="67" t="s">
        <v>67</v>
      </c>
      <c r="R13" s="67" t="s">
        <v>91</v>
      </c>
      <c r="S13" s="67" t="n">
        <v>12</v>
      </c>
      <c r="T13" s="67" t="s">
        <v>68</v>
      </c>
      <c r="U13" s="67"/>
      <c r="V13" s="66"/>
      <c r="W13" s="69" t="s">
        <v>69</v>
      </c>
      <c r="X13" s="70"/>
    </row>
    <row r="14" s="71" customFormat="true" ht="26.25" hidden="false" customHeight="true" outlineLevel="2" collapsed="false">
      <c r="A14" s="59"/>
      <c r="B14" s="60"/>
      <c r="C14" s="61"/>
      <c r="D14" s="61"/>
      <c r="E14" s="62"/>
      <c r="F14" s="63"/>
      <c r="G14" s="64"/>
      <c r="H14" s="65"/>
      <c r="I14" s="64"/>
      <c r="J14" s="65"/>
      <c r="K14" s="66"/>
      <c r="L14" s="67"/>
      <c r="M14" s="67" t="s">
        <v>78</v>
      </c>
      <c r="N14" s="67" t="s">
        <v>40</v>
      </c>
      <c r="O14" s="67" t="s">
        <v>86</v>
      </c>
      <c r="P14" s="67" t="s">
        <v>90</v>
      </c>
      <c r="Q14" s="67" t="s">
        <v>66</v>
      </c>
      <c r="R14" s="67" t="s">
        <v>67</v>
      </c>
      <c r="S14" s="67" t="n">
        <v>12</v>
      </c>
      <c r="T14" s="67" t="s">
        <v>68</v>
      </c>
      <c r="U14" s="67"/>
      <c r="V14" s="66"/>
      <c r="W14" s="69" t="s">
        <v>69</v>
      </c>
      <c r="X14" s="70"/>
    </row>
    <row r="15" s="71" customFormat="true" ht="26.25" hidden="false" customHeight="true" outlineLevel="2" collapsed="false">
      <c r="A15" s="59"/>
      <c r="B15" s="60"/>
      <c r="C15" s="61"/>
      <c r="D15" s="61"/>
      <c r="E15" s="62"/>
      <c r="F15" s="63"/>
      <c r="G15" s="64"/>
      <c r="H15" s="65"/>
      <c r="I15" s="64"/>
      <c r="J15" s="65"/>
      <c r="K15" s="66"/>
      <c r="L15" s="67"/>
      <c r="M15" s="67" t="s">
        <v>80</v>
      </c>
      <c r="N15" s="67" t="s">
        <v>40</v>
      </c>
      <c r="O15" s="67" t="s">
        <v>86</v>
      </c>
      <c r="P15" s="67" t="s">
        <v>89</v>
      </c>
      <c r="Q15" s="67" t="s">
        <v>79</v>
      </c>
      <c r="R15" s="67" t="s">
        <v>66</v>
      </c>
      <c r="S15" s="67" t="n">
        <v>12</v>
      </c>
      <c r="T15" s="67" t="s">
        <v>68</v>
      </c>
      <c r="U15" s="67"/>
      <c r="V15" s="66"/>
      <c r="W15" s="69" t="s">
        <v>69</v>
      </c>
      <c r="X15" s="70"/>
    </row>
    <row r="16" s="71" customFormat="true" ht="26.25" hidden="false" customHeight="true" outlineLevel="2" collapsed="false">
      <c r="A16" s="59"/>
      <c r="B16" s="60"/>
      <c r="C16" s="61"/>
      <c r="D16" s="61"/>
      <c r="E16" s="62"/>
      <c r="F16" s="63"/>
      <c r="G16" s="64"/>
      <c r="H16" s="65"/>
      <c r="I16" s="64"/>
      <c r="J16" s="65"/>
      <c r="K16" s="66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66"/>
      <c r="W16" s="69" t="s">
        <v>69</v>
      </c>
      <c r="X16" s="73" t="s">
        <v>92</v>
      </c>
    </row>
    <row r="17" s="71" customFormat="true" ht="39" hidden="false" customHeight="true" outlineLevel="2" collapsed="false">
      <c r="A17" s="59" t="s">
        <v>93</v>
      </c>
      <c r="B17" s="60" t="s">
        <v>94</v>
      </c>
      <c r="C17" s="61" t="n">
        <v>200</v>
      </c>
      <c r="D17" s="61" t="s">
        <v>61</v>
      </c>
      <c r="E17" s="62" t="n">
        <f aca="false">F17+H17</f>
        <v>24</v>
      </c>
      <c r="F17" s="63" t="n">
        <v>12</v>
      </c>
      <c r="G17" s="64" t="n">
        <v>1</v>
      </c>
      <c r="H17" s="65" t="n">
        <v>12</v>
      </c>
      <c r="I17" s="64" t="n">
        <v>5</v>
      </c>
      <c r="J17" s="65" t="s">
        <v>62</v>
      </c>
      <c r="K17" s="66" t="n">
        <f aca="false">F17*G17*1.5+H17*I17</f>
        <v>78</v>
      </c>
      <c r="L17" s="74" t="s">
        <v>95</v>
      </c>
      <c r="M17" s="74" t="s">
        <v>39</v>
      </c>
      <c r="N17" s="74" t="s">
        <v>39</v>
      </c>
      <c r="O17" s="75" t="s">
        <v>96</v>
      </c>
      <c r="P17" s="74" t="s">
        <v>90</v>
      </c>
      <c r="Q17" s="74" t="s">
        <v>79</v>
      </c>
      <c r="R17" s="74" t="s">
        <v>66</v>
      </c>
      <c r="S17" s="74" t="n">
        <v>12</v>
      </c>
      <c r="T17" s="74" t="s">
        <v>68</v>
      </c>
      <c r="U17" s="74"/>
      <c r="V17" s="66"/>
      <c r="W17" s="69" t="s">
        <v>69</v>
      </c>
      <c r="X17" s="70" t="s">
        <v>97</v>
      </c>
    </row>
    <row r="18" s="71" customFormat="true" ht="39" hidden="false" customHeight="true" outlineLevel="2" collapsed="false">
      <c r="A18" s="59"/>
      <c r="B18" s="60"/>
      <c r="C18" s="61"/>
      <c r="D18" s="61"/>
      <c r="E18" s="62"/>
      <c r="F18" s="63"/>
      <c r="G18" s="64"/>
      <c r="H18" s="65"/>
      <c r="I18" s="64"/>
      <c r="J18" s="65"/>
      <c r="K18" s="66"/>
      <c r="L18" s="74" t="s">
        <v>98</v>
      </c>
      <c r="M18" s="74" t="s">
        <v>72</v>
      </c>
      <c r="N18" s="74" t="s">
        <v>40</v>
      </c>
      <c r="O18" s="75" t="s">
        <v>96</v>
      </c>
      <c r="P18" s="74" t="s">
        <v>89</v>
      </c>
      <c r="Q18" s="74" t="s">
        <v>79</v>
      </c>
      <c r="R18" s="74" t="s">
        <v>66</v>
      </c>
      <c r="S18" s="74" t="n">
        <v>12</v>
      </c>
      <c r="T18" s="74" t="s">
        <v>68</v>
      </c>
      <c r="U18" s="74"/>
      <c r="V18" s="66"/>
      <c r="W18" s="69" t="s">
        <v>69</v>
      </c>
      <c r="X18" s="70"/>
    </row>
    <row r="19" s="71" customFormat="true" ht="39" hidden="false" customHeight="true" outlineLevel="2" collapsed="false">
      <c r="A19" s="59"/>
      <c r="B19" s="60"/>
      <c r="C19" s="61"/>
      <c r="D19" s="61"/>
      <c r="E19" s="62"/>
      <c r="F19" s="63"/>
      <c r="G19" s="64"/>
      <c r="H19" s="65"/>
      <c r="I19" s="64"/>
      <c r="J19" s="65"/>
      <c r="K19" s="66"/>
      <c r="L19" s="74"/>
      <c r="M19" s="74" t="s">
        <v>76</v>
      </c>
      <c r="N19" s="74" t="s">
        <v>40</v>
      </c>
      <c r="O19" s="75" t="s">
        <v>96</v>
      </c>
      <c r="P19" s="74" t="s">
        <v>90</v>
      </c>
      <c r="Q19" s="74" t="s">
        <v>81</v>
      </c>
      <c r="R19" s="74" t="s">
        <v>74</v>
      </c>
      <c r="S19" s="74" t="n">
        <v>12</v>
      </c>
      <c r="T19" s="74" t="s">
        <v>68</v>
      </c>
      <c r="U19" s="74"/>
      <c r="V19" s="66"/>
      <c r="W19" s="69" t="s">
        <v>69</v>
      </c>
      <c r="X19" s="70"/>
    </row>
    <row r="20" s="71" customFormat="true" ht="39" hidden="false" customHeight="true" outlineLevel="2" collapsed="false">
      <c r="A20" s="59"/>
      <c r="B20" s="60"/>
      <c r="C20" s="61"/>
      <c r="D20" s="61"/>
      <c r="E20" s="62"/>
      <c r="F20" s="63"/>
      <c r="G20" s="64"/>
      <c r="H20" s="65"/>
      <c r="I20" s="64"/>
      <c r="J20" s="65"/>
      <c r="K20" s="66"/>
      <c r="L20" s="74"/>
      <c r="M20" s="74" t="s">
        <v>78</v>
      </c>
      <c r="N20" s="74" t="s">
        <v>40</v>
      </c>
      <c r="O20" s="75" t="s">
        <v>96</v>
      </c>
      <c r="P20" s="74" t="s">
        <v>90</v>
      </c>
      <c r="Q20" s="74" t="s">
        <v>74</v>
      </c>
      <c r="R20" s="74" t="s">
        <v>75</v>
      </c>
      <c r="S20" s="74" t="n">
        <v>12</v>
      </c>
      <c r="T20" s="74" t="s">
        <v>68</v>
      </c>
      <c r="U20" s="74"/>
      <c r="V20" s="66"/>
      <c r="W20" s="69" t="s">
        <v>69</v>
      </c>
      <c r="X20" s="70"/>
    </row>
    <row r="21" s="71" customFormat="true" ht="39" hidden="false" customHeight="true" outlineLevel="2" collapsed="false">
      <c r="A21" s="59"/>
      <c r="B21" s="60"/>
      <c r="C21" s="61"/>
      <c r="D21" s="61"/>
      <c r="E21" s="62"/>
      <c r="F21" s="63"/>
      <c r="G21" s="64"/>
      <c r="H21" s="65"/>
      <c r="I21" s="64"/>
      <c r="J21" s="65"/>
      <c r="K21" s="66"/>
      <c r="L21" s="74"/>
      <c r="M21" s="74" t="s">
        <v>80</v>
      </c>
      <c r="N21" s="74" t="s">
        <v>40</v>
      </c>
      <c r="O21" s="75" t="s">
        <v>96</v>
      </c>
      <c r="P21" s="74" t="s">
        <v>89</v>
      </c>
      <c r="Q21" s="74" t="s">
        <v>66</v>
      </c>
      <c r="R21" s="74" t="s">
        <v>67</v>
      </c>
      <c r="S21" s="74" t="n">
        <v>12</v>
      </c>
      <c r="T21" s="74" t="s">
        <v>68</v>
      </c>
      <c r="U21" s="74"/>
      <c r="V21" s="66"/>
      <c r="W21" s="69" t="s">
        <v>69</v>
      </c>
      <c r="X21" s="70"/>
    </row>
    <row r="22" s="71" customFormat="true" ht="39" hidden="false" customHeight="true" outlineLevel="2" collapsed="false">
      <c r="A22" s="59"/>
      <c r="B22" s="60"/>
      <c r="C22" s="61"/>
      <c r="D22" s="61"/>
      <c r="E22" s="62"/>
      <c r="F22" s="63"/>
      <c r="G22" s="64"/>
      <c r="H22" s="65"/>
      <c r="I22" s="64"/>
      <c r="J22" s="65"/>
      <c r="K22" s="66"/>
      <c r="L22" s="72"/>
      <c r="M22" s="72"/>
      <c r="N22" s="72"/>
      <c r="O22" s="76"/>
      <c r="P22" s="72"/>
      <c r="Q22" s="72"/>
      <c r="R22" s="72"/>
      <c r="S22" s="72"/>
      <c r="T22" s="72"/>
      <c r="U22" s="72"/>
      <c r="V22" s="66"/>
      <c r="W22" s="69" t="s">
        <v>69</v>
      </c>
      <c r="X22" s="73" t="s">
        <v>92</v>
      </c>
    </row>
    <row r="23" s="71" customFormat="true" ht="39" hidden="false" customHeight="true" outlineLevel="2" collapsed="false">
      <c r="A23" s="59" t="s">
        <v>99</v>
      </c>
      <c r="B23" s="60" t="s">
        <v>100</v>
      </c>
      <c r="C23" s="61" t="n">
        <v>180</v>
      </c>
      <c r="D23" s="61" t="s">
        <v>61</v>
      </c>
      <c r="E23" s="62" t="n">
        <f aca="false">F23+H23</f>
        <v>24</v>
      </c>
      <c r="F23" s="63" t="n">
        <v>12</v>
      </c>
      <c r="G23" s="64" t="n">
        <v>1</v>
      </c>
      <c r="H23" s="65" t="n">
        <v>12</v>
      </c>
      <c r="I23" s="64" t="n">
        <v>5</v>
      </c>
      <c r="J23" s="65" t="s">
        <v>62</v>
      </c>
      <c r="K23" s="66" t="n">
        <f aca="false">F23*G23*1.5+H23*I23</f>
        <v>78</v>
      </c>
      <c r="L23" s="77" t="s">
        <v>101</v>
      </c>
      <c r="M23" s="74" t="s">
        <v>39</v>
      </c>
      <c r="N23" s="74" t="s">
        <v>39</v>
      </c>
      <c r="O23" s="74" t="s">
        <v>102</v>
      </c>
      <c r="P23" s="74" t="s">
        <v>90</v>
      </c>
      <c r="Q23" s="74" t="s">
        <v>75</v>
      </c>
      <c r="R23" s="74" t="s">
        <v>77</v>
      </c>
      <c r="S23" s="74" t="n">
        <v>12</v>
      </c>
      <c r="T23" s="74" t="s">
        <v>68</v>
      </c>
      <c r="U23" s="74"/>
      <c r="V23" s="66"/>
      <c r="W23" s="69" t="s">
        <v>69</v>
      </c>
      <c r="X23" s="70" t="s">
        <v>87</v>
      </c>
    </row>
    <row r="24" s="71" customFormat="true" ht="39" hidden="false" customHeight="true" outlineLevel="2" collapsed="false">
      <c r="A24" s="59"/>
      <c r="B24" s="60"/>
      <c r="C24" s="61"/>
      <c r="D24" s="61"/>
      <c r="E24" s="62"/>
      <c r="F24" s="63"/>
      <c r="G24" s="64"/>
      <c r="H24" s="65"/>
      <c r="I24" s="64"/>
      <c r="J24" s="65"/>
      <c r="K24" s="66"/>
      <c r="L24" s="77" t="s">
        <v>103</v>
      </c>
      <c r="M24" s="74" t="s">
        <v>72</v>
      </c>
      <c r="N24" s="74" t="s">
        <v>40</v>
      </c>
      <c r="O24" s="74" t="s">
        <v>102</v>
      </c>
      <c r="P24" s="74" t="s">
        <v>104</v>
      </c>
      <c r="Q24" s="74" t="s">
        <v>81</v>
      </c>
      <c r="R24" s="74" t="s">
        <v>74</v>
      </c>
      <c r="S24" s="74" t="n">
        <v>12</v>
      </c>
      <c r="T24" s="78" t="s">
        <v>105</v>
      </c>
      <c r="U24" s="74"/>
      <c r="V24" s="66"/>
      <c r="W24" s="69" t="s">
        <v>69</v>
      </c>
      <c r="X24" s="70"/>
    </row>
    <row r="25" s="71" customFormat="true" ht="39" hidden="false" customHeight="true" outlineLevel="2" collapsed="false">
      <c r="A25" s="59"/>
      <c r="B25" s="60"/>
      <c r="C25" s="61"/>
      <c r="D25" s="61"/>
      <c r="E25" s="62"/>
      <c r="F25" s="63"/>
      <c r="G25" s="64"/>
      <c r="H25" s="65"/>
      <c r="I25" s="64"/>
      <c r="J25" s="65"/>
      <c r="K25" s="66"/>
      <c r="L25" s="74"/>
      <c r="M25" s="74" t="s">
        <v>76</v>
      </c>
      <c r="N25" s="74" t="s">
        <v>40</v>
      </c>
      <c r="O25" s="74" t="s">
        <v>102</v>
      </c>
      <c r="P25" s="74" t="s">
        <v>90</v>
      </c>
      <c r="Q25" s="74" t="s">
        <v>66</v>
      </c>
      <c r="R25" s="74" t="s">
        <v>67</v>
      </c>
      <c r="S25" s="74" t="n">
        <v>12</v>
      </c>
      <c r="T25" s="78" t="s">
        <v>105</v>
      </c>
      <c r="U25" s="74"/>
      <c r="V25" s="66"/>
      <c r="W25" s="69" t="s">
        <v>69</v>
      </c>
      <c r="X25" s="70"/>
    </row>
    <row r="26" s="71" customFormat="true" ht="39" hidden="false" customHeight="true" outlineLevel="2" collapsed="false">
      <c r="A26" s="59"/>
      <c r="B26" s="60"/>
      <c r="C26" s="61"/>
      <c r="D26" s="61"/>
      <c r="E26" s="62"/>
      <c r="F26" s="63"/>
      <c r="G26" s="64"/>
      <c r="H26" s="65"/>
      <c r="I26" s="64"/>
      <c r="J26" s="65"/>
      <c r="K26" s="66"/>
      <c r="L26" s="74"/>
      <c r="M26" s="74" t="s">
        <v>78</v>
      </c>
      <c r="N26" s="74" t="s">
        <v>40</v>
      </c>
      <c r="O26" s="74" t="s">
        <v>102</v>
      </c>
      <c r="P26" s="74" t="s">
        <v>90</v>
      </c>
      <c r="Q26" s="74" t="s">
        <v>91</v>
      </c>
      <c r="R26" s="74" t="s">
        <v>106</v>
      </c>
      <c r="S26" s="74" t="n">
        <v>12</v>
      </c>
      <c r="T26" s="78" t="s">
        <v>105</v>
      </c>
      <c r="U26" s="74"/>
      <c r="V26" s="66"/>
      <c r="W26" s="69" t="s">
        <v>69</v>
      </c>
      <c r="X26" s="70"/>
    </row>
    <row r="27" s="71" customFormat="true" ht="39" hidden="false" customHeight="true" outlineLevel="2" collapsed="false">
      <c r="A27" s="59"/>
      <c r="B27" s="60"/>
      <c r="C27" s="61"/>
      <c r="D27" s="61"/>
      <c r="E27" s="62"/>
      <c r="F27" s="63"/>
      <c r="G27" s="64"/>
      <c r="H27" s="65"/>
      <c r="I27" s="64"/>
      <c r="J27" s="65"/>
      <c r="K27" s="66"/>
      <c r="L27" s="74"/>
      <c r="M27" s="74" t="s">
        <v>80</v>
      </c>
      <c r="N27" s="74" t="s">
        <v>40</v>
      </c>
      <c r="O27" s="74" t="s">
        <v>102</v>
      </c>
      <c r="P27" s="74" t="s">
        <v>90</v>
      </c>
      <c r="Q27" s="74" t="s">
        <v>67</v>
      </c>
      <c r="R27" s="74" t="s">
        <v>91</v>
      </c>
      <c r="S27" s="74" t="n">
        <v>12</v>
      </c>
      <c r="T27" s="78" t="s">
        <v>105</v>
      </c>
      <c r="U27" s="74"/>
      <c r="V27" s="66"/>
      <c r="W27" s="69" t="s">
        <v>69</v>
      </c>
      <c r="X27" s="70"/>
    </row>
    <row r="28" s="71" customFormat="true" ht="39" hidden="false" customHeight="true" outlineLevel="2" collapsed="false">
      <c r="A28" s="59"/>
      <c r="B28" s="60"/>
      <c r="C28" s="61"/>
      <c r="D28" s="61"/>
      <c r="E28" s="62"/>
      <c r="F28" s="63"/>
      <c r="G28" s="64"/>
      <c r="H28" s="65"/>
      <c r="I28" s="64"/>
      <c r="J28" s="65"/>
      <c r="K28" s="66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66"/>
      <c r="W28" s="72"/>
      <c r="X28" s="73" t="s">
        <v>92</v>
      </c>
    </row>
    <row r="29" s="71" customFormat="true" ht="19.5" hidden="false" customHeight="true" outlineLevel="2" collapsed="false">
      <c r="A29" s="59" t="s">
        <v>107</v>
      </c>
      <c r="B29" s="60" t="s">
        <v>108</v>
      </c>
      <c r="C29" s="59"/>
      <c r="D29" s="61" t="s">
        <v>109</v>
      </c>
      <c r="E29" s="62"/>
      <c r="F29" s="63"/>
      <c r="G29" s="64"/>
      <c r="H29" s="63"/>
      <c r="I29" s="64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79"/>
    </row>
    <row r="30" s="71" customFormat="true" ht="19.5" hidden="false" customHeight="true" outlineLevel="3" collapsed="false">
      <c r="A30" s="61" t="s">
        <v>110</v>
      </c>
      <c r="B30" s="80" t="s">
        <v>111</v>
      </c>
      <c r="C30" s="61"/>
      <c r="D30" s="61" t="s">
        <v>112</v>
      </c>
      <c r="E30" s="62" t="n">
        <f aca="false">F30+H30</f>
        <v>24</v>
      </c>
      <c r="F30" s="63" t="n">
        <v>24</v>
      </c>
      <c r="G30" s="64" t="n">
        <v>1</v>
      </c>
      <c r="H30" s="65"/>
      <c r="I30" s="64"/>
      <c r="J30" s="65" t="s">
        <v>62</v>
      </c>
      <c r="K30" s="66" t="n">
        <f aca="false">F30*G30*1.5+H30*I30</f>
        <v>36</v>
      </c>
      <c r="L30" s="74" t="s">
        <v>113</v>
      </c>
      <c r="M30" s="74" t="s">
        <v>39</v>
      </c>
      <c r="N30" s="74" t="s">
        <v>39</v>
      </c>
      <c r="O30" s="78" t="s">
        <v>114</v>
      </c>
      <c r="P30" s="74" t="s">
        <v>104</v>
      </c>
      <c r="Q30" s="74" t="s">
        <v>74</v>
      </c>
      <c r="R30" s="74" t="s">
        <v>77</v>
      </c>
      <c r="S30" s="74" t="n">
        <v>12</v>
      </c>
      <c r="T30" s="74"/>
      <c r="U30" s="74"/>
      <c r="V30" s="66"/>
      <c r="W30" s="69" t="s">
        <v>69</v>
      </c>
      <c r="X30" s="79" t="s">
        <v>115</v>
      </c>
    </row>
    <row r="31" s="71" customFormat="true" ht="28.5" hidden="false" customHeight="true" outlineLevel="3" collapsed="false">
      <c r="A31" s="61" t="s">
        <v>116</v>
      </c>
      <c r="B31" s="80" t="s">
        <v>117</v>
      </c>
      <c r="C31" s="61"/>
      <c r="D31" s="61" t="s">
        <v>118</v>
      </c>
      <c r="E31" s="62" t="n">
        <f aca="false">F31+H31</f>
        <v>12</v>
      </c>
      <c r="F31" s="63"/>
      <c r="G31" s="64"/>
      <c r="H31" s="65" t="n">
        <v>12</v>
      </c>
      <c r="I31" s="64" t="n">
        <v>5</v>
      </c>
      <c r="J31" s="65" t="s">
        <v>62</v>
      </c>
      <c r="K31" s="66" t="n">
        <f aca="false">F31*G31*1.5+H31*I31</f>
        <v>60</v>
      </c>
      <c r="L31" s="74" t="s">
        <v>119</v>
      </c>
      <c r="M31" s="74" t="s">
        <v>72</v>
      </c>
      <c r="N31" s="74" t="s">
        <v>40</v>
      </c>
      <c r="O31" s="74" t="s">
        <v>120</v>
      </c>
      <c r="P31" s="74" t="s">
        <v>73</v>
      </c>
      <c r="Q31" s="74" t="s">
        <v>121</v>
      </c>
      <c r="R31" s="74" t="s">
        <v>122</v>
      </c>
      <c r="S31" s="74" t="n">
        <v>12</v>
      </c>
      <c r="T31" s="74" t="s">
        <v>68</v>
      </c>
      <c r="U31" s="81" t="s">
        <v>123</v>
      </c>
      <c r="V31" s="66"/>
      <c r="W31" s="69" t="s">
        <v>69</v>
      </c>
      <c r="X31" s="70" t="s">
        <v>124</v>
      </c>
    </row>
    <row r="32" s="71" customFormat="true" ht="28.5" hidden="false" customHeight="true" outlineLevel="3" collapsed="false">
      <c r="A32" s="61"/>
      <c r="B32" s="80"/>
      <c r="C32" s="61"/>
      <c r="D32" s="61"/>
      <c r="E32" s="62"/>
      <c r="F32" s="63"/>
      <c r="G32" s="64"/>
      <c r="H32" s="65"/>
      <c r="I32" s="64"/>
      <c r="J32" s="65"/>
      <c r="K32" s="66"/>
      <c r="L32" s="74"/>
      <c r="M32" s="74" t="s">
        <v>76</v>
      </c>
      <c r="N32" s="74" t="s">
        <v>40</v>
      </c>
      <c r="O32" s="74" t="s">
        <v>120</v>
      </c>
      <c r="P32" s="74" t="s">
        <v>73</v>
      </c>
      <c r="Q32" s="74" t="s">
        <v>74</v>
      </c>
      <c r="R32" s="74" t="s">
        <v>75</v>
      </c>
      <c r="S32" s="74" t="n">
        <v>12</v>
      </c>
      <c r="T32" s="74" t="s">
        <v>68</v>
      </c>
      <c r="U32" s="81" t="s">
        <v>123</v>
      </c>
      <c r="V32" s="66"/>
      <c r="W32" s="69" t="s">
        <v>69</v>
      </c>
      <c r="X32" s="70"/>
    </row>
    <row r="33" s="71" customFormat="true" ht="28.5" hidden="false" customHeight="true" outlineLevel="3" collapsed="false">
      <c r="A33" s="61"/>
      <c r="B33" s="80"/>
      <c r="C33" s="61"/>
      <c r="D33" s="61"/>
      <c r="E33" s="62"/>
      <c r="F33" s="63"/>
      <c r="G33" s="64"/>
      <c r="H33" s="65"/>
      <c r="I33" s="64"/>
      <c r="J33" s="65"/>
      <c r="K33" s="66"/>
      <c r="L33" s="74"/>
      <c r="M33" s="74" t="s">
        <v>78</v>
      </c>
      <c r="N33" s="74" t="s">
        <v>40</v>
      </c>
      <c r="O33" s="74" t="s">
        <v>120</v>
      </c>
      <c r="P33" s="74" t="s">
        <v>73</v>
      </c>
      <c r="Q33" s="74" t="s">
        <v>125</v>
      </c>
      <c r="R33" s="74" t="s">
        <v>126</v>
      </c>
      <c r="S33" s="74" t="n">
        <v>12</v>
      </c>
      <c r="T33" s="74" t="s">
        <v>68</v>
      </c>
      <c r="U33" s="81" t="s">
        <v>123</v>
      </c>
      <c r="V33" s="66"/>
      <c r="W33" s="69" t="s">
        <v>69</v>
      </c>
      <c r="X33" s="70"/>
    </row>
    <row r="34" s="71" customFormat="true" ht="28.5" hidden="false" customHeight="true" outlineLevel="3" collapsed="false">
      <c r="A34" s="61"/>
      <c r="B34" s="80"/>
      <c r="C34" s="61"/>
      <c r="D34" s="61"/>
      <c r="E34" s="62"/>
      <c r="F34" s="63"/>
      <c r="G34" s="64"/>
      <c r="H34" s="65"/>
      <c r="I34" s="64"/>
      <c r="J34" s="65"/>
      <c r="K34" s="66"/>
      <c r="L34" s="74"/>
      <c r="M34" s="74" t="s">
        <v>80</v>
      </c>
      <c r="N34" s="74" t="s">
        <v>40</v>
      </c>
      <c r="O34" s="74" t="s">
        <v>120</v>
      </c>
      <c r="P34" s="74" t="s">
        <v>73</v>
      </c>
      <c r="Q34" s="74" t="s">
        <v>127</v>
      </c>
      <c r="R34" s="74" t="s">
        <v>81</v>
      </c>
      <c r="S34" s="74" t="n">
        <v>12</v>
      </c>
      <c r="T34" s="74" t="s">
        <v>68</v>
      </c>
      <c r="U34" s="81" t="s">
        <v>123</v>
      </c>
      <c r="V34" s="66"/>
      <c r="W34" s="69" t="s">
        <v>69</v>
      </c>
      <c r="X34" s="70"/>
    </row>
    <row r="35" s="71" customFormat="true" ht="28.5" hidden="false" customHeight="true" outlineLevel="3" collapsed="false">
      <c r="A35" s="61"/>
      <c r="B35" s="80"/>
      <c r="C35" s="61"/>
      <c r="D35" s="61"/>
      <c r="E35" s="62"/>
      <c r="F35" s="63"/>
      <c r="G35" s="64"/>
      <c r="H35" s="65"/>
      <c r="I35" s="64"/>
      <c r="J35" s="65"/>
      <c r="K35" s="66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66"/>
      <c r="W35" s="72"/>
      <c r="X35" s="73" t="s">
        <v>92</v>
      </c>
    </row>
    <row r="36" s="71" customFormat="true" ht="19.5" hidden="false" customHeight="true" outlineLevel="2" collapsed="false">
      <c r="A36" s="59" t="s">
        <v>128</v>
      </c>
      <c r="B36" s="60" t="s">
        <v>129</v>
      </c>
      <c r="C36" s="59"/>
      <c r="D36" s="61" t="s">
        <v>109</v>
      </c>
      <c r="E36" s="62"/>
      <c r="F36" s="63"/>
      <c r="G36" s="64"/>
      <c r="H36" s="63"/>
      <c r="I36" s="64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79"/>
    </row>
    <row r="37" s="71" customFormat="true" ht="19.5" hidden="false" customHeight="true" outlineLevel="3" collapsed="false">
      <c r="A37" s="82" t="s">
        <v>130</v>
      </c>
      <c r="B37" s="83" t="s">
        <v>131</v>
      </c>
      <c r="C37" s="82"/>
      <c r="D37" s="82" t="s">
        <v>109</v>
      </c>
      <c r="E37" s="62" t="n">
        <f aca="false">F37+H37</f>
        <v>24</v>
      </c>
      <c r="F37" s="84"/>
      <c r="G37" s="85"/>
      <c r="H37" s="86" t="n">
        <v>24</v>
      </c>
      <c r="I37" s="87" t="n">
        <v>1</v>
      </c>
      <c r="J37" s="88" t="s">
        <v>132</v>
      </c>
      <c r="K37" s="89" t="s">
        <v>133</v>
      </c>
      <c r="L37" s="82" t="s">
        <v>134</v>
      </c>
      <c r="M37" s="89"/>
      <c r="N37" s="66" t="s">
        <v>40</v>
      </c>
      <c r="O37" s="89"/>
      <c r="P37" s="89"/>
      <c r="Q37" s="89"/>
      <c r="R37" s="89"/>
      <c r="S37" s="89"/>
      <c r="T37" s="89"/>
      <c r="U37" s="89"/>
      <c r="V37" s="89"/>
      <c r="W37" s="89"/>
      <c r="X37" s="90" t="s">
        <v>135</v>
      </c>
    </row>
    <row r="38" s="71" customFormat="true" ht="19.5" hidden="false" customHeight="true" outlineLevel="3" collapsed="false">
      <c r="A38" s="82" t="s">
        <v>136</v>
      </c>
      <c r="B38" s="83" t="s">
        <v>137</v>
      </c>
      <c r="C38" s="82"/>
      <c r="D38" s="82" t="s">
        <v>109</v>
      </c>
      <c r="E38" s="62" t="n">
        <f aca="false">F38+H38</f>
        <v>24</v>
      </c>
      <c r="F38" s="84"/>
      <c r="G38" s="85"/>
      <c r="H38" s="86" t="n">
        <v>24</v>
      </c>
      <c r="I38" s="87" t="n">
        <v>1</v>
      </c>
      <c r="J38" s="88" t="s">
        <v>132</v>
      </c>
      <c r="K38" s="89" t="s">
        <v>133</v>
      </c>
      <c r="L38" s="82" t="s">
        <v>138</v>
      </c>
      <c r="M38" s="89"/>
      <c r="N38" s="66" t="s">
        <v>40</v>
      </c>
      <c r="O38" s="89"/>
      <c r="P38" s="89"/>
      <c r="Q38" s="89"/>
      <c r="R38" s="89"/>
      <c r="S38" s="89"/>
      <c r="T38" s="89"/>
      <c r="U38" s="89"/>
      <c r="V38" s="89"/>
      <c r="W38" s="89"/>
      <c r="X38" s="90" t="s">
        <v>135</v>
      </c>
    </row>
    <row r="39" s="71" customFormat="true" ht="19.5" hidden="false" customHeight="true" outlineLevel="3" collapsed="false">
      <c r="A39" s="82" t="s">
        <v>139</v>
      </c>
      <c r="B39" s="83" t="s">
        <v>140</v>
      </c>
      <c r="C39" s="82"/>
      <c r="D39" s="82" t="s">
        <v>109</v>
      </c>
      <c r="E39" s="62" t="n">
        <f aca="false">F39+H39</f>
        <v>24</v>
      </c>
      <c r="F39" s="84"/>
      <c r="G39" s="85"/>
      <c r="H39" s="86" t="n">
        <v>24</v>
      </c>
      <c r="I39" s="87" t="n">
        <v>1</v>
      </c>
      <c r="J39" s="88" t="s">
        <v>132</v>
      </c>
      <c r="K39" s="89" t="s">
        <v>133</v>
      </c>
      <c r="L39" s="82" t="s">
        <v>141</v>
      </c>
      <c r="M39" s="89"/>
      <c r="N39" s="66" t="s">
        <v>40</v>
      </c>
      <c r="O39" s="89"/>
      <c r="P39" s="89"/>
      <c r="Q39" s="89"/>
      <c r="R39" s="89"/>
      <c r="S39" s="89"/>
      <c r="T39" s="89"/>
      <c r="U39" s="89"/>
      <c r="V39" s="89"/>
      <c r="W39" s="89"/>
      <c r="X39" s="90" t="s">
        <v>135</v>
      </c>
    </row>
    <row r="40" s="71" customFormat="true" ht="19.5" hidden="false" customHeight="true" outlineLevel="3" collapsed="false">
      <c r="A40" s="82" t="s">
        <v>142</v>
      </c>
      <c r="B40" s="83" t="s">
        <v>143</v>
      </c>
      <c r="C40" s="82"/>
      <c r="D40" s="82" t="s">
        <v>109</v>
      </c>
      <c r="E40" s="62" t="n">
        <f aca="false">F40+H40</f>
        <v>24</v>
      </c>
      <c r="F40" s="84"/>
      <c r="G40" s="85"/>
      <c r="H40" s="86" t="n">
        <v>24</v>
      </c>
      <c r="I40" s="87" t="n">
        <v>1</v>
      </c>
      <c r="J40" s="88" t="s">
        <v>132</v>
      </c>
      <c r="K40" s="89" t="s">
        <v>133</v>
      </c>
      <c r="L40" s="82" t="s">
        <v>144</v>
      </c>
      <c r="M40" s="89"/>
      <c r="N40" s="66" t="s">
        <v>40</v>
      </c>
      <c r="O40" s="89"/>
      <c r="P40" s="89"/>
      <c r="Q40" s="89"/>
      <c r="R40" s="89"/>
      <c r="S40" s="89"/>
      <c r="T40" s="89"/>
      <c r="U40" s="89"/>
      <c r="V40" s="89"/>
      <c r="W40" s="89"/>
      <c r="X40" s="90" t="s">
        <v>135</v>
      </c>
    </row>
    <row r="41" s="71" customFormat="true" ht="19.5" hidden="false" customHeight="true" outlineLevel="3" collapsed="false">
      <c r="A41" s="82" t="s">
        <v>145</v>
      </c>
      <c r="B41" s="83" t="s">
        <v>146</v>
      </c>
      <c r="C41" s="82"/>
      <c r="D41" s="82" t="s">
        <v>109</v>
      </c>
      <c r="E41" s="62" t="n">
        <f aca="false">F41+H41</f>
        <v>24</v>
      </c>
      <c r="F41" s="84"/>
      <c r="G41" s="85"/>
      <c r="H41" s="86" t="n">
        <v>24</v>
      </c>
      <c r="I41" s="87" t="n">
        <v>1</v>
      </c>
      <c r="J41" s="88" t="s">
        <v>132</v>
      </c>
      <c r="K41" s="89" t="s">
        <v>133</v>
      </c>
      <c r="L41" s="82" t="s">
        <v>147</v>
      </c>
      <c r="M41" s="89"/>
      <c r="N41" s="66" t="s">
        <v>40</v>
      </c>
      <c r="O41" s="89"/>
      <c r="P41" s="89"/>
      <c r="Q41" s="89"/>
      <c r="R41" s="89"/>
      <c r="S41" s="89"/>
      <c r="T41" s="89"/>
      <c r="U41" s="89"/>
      <c r="V41" s="89"/>
      <c r="W41" s="89"/>
      <c r="X41" s="90" t="s">
        <v>135</v>
      </c>
    </row>
    <row r="42" s="71" customFormat="true" ht="19.5" hidden="false" customHeight="true" outlineLevel="3" collapsed="false">
      <c r="A42" s="82" t="s">
        <v>148</v>
      </c>
      <c r="B42" s="83" t="s">
        <v>149</v>
      </c>
      <c r="C42" s="82"/>
      <c r="D42" s="82" t="s">
        <v>109</v>
      </c>
      <c r="E42" s="62" t="n">
        <f aca="false">F42+H42</f>
        <v>24</v>
      </c>
      <c r="F42" s="84"/>
      <c r="G42" s="85"/>
      <c r="H42" s="86" t="n">
        <v>24</v>
      </c>
      <c r="I42" s="87" t="n">
        <v>1</v>
      </c>
      <c r="J42" s="88" t="s">
        <v>132</v>
      </c>
      <c r="K42" s="89" t="s">
        <v>133</v>
      </c>
      <c r="L42" s="82" t="s">
        <v>150</v>
      </c>
      <c r="M42" s="89"/>
      <c r="N42" s="66" t="s">
        <v>40</v>
      </c>
      <c r="O42" s="89"/>
      <c r="P42" s="89"/>
      <c r="Q42" s="89"/>
      <c r="R42" s="89"/>
      <c r="S42" s="89"/>
      <c r="T42" s="89"/>
      <c r="U42" s="89"/>
      <c r="V42" s="89"/>
      <c r="W42" s="89"/>
      <c r="X42" s="90" t="s">
        <v>135</v>
      </c>
    </row>
    <row r="43" s="71" customFormat="true" ht="19.5" hidden="false" customHeight="true" outlineLevel="3" collapsed="false">
      <c r="A43" s="82" t="s">
        <v>151</v>
      </c>
      <c r="B43" s="83" t="s">
        <v>152</v>
      </c>
      <c r="C43" s="82"/>
      <c r="D43" s="82" t="s">
        <v>109</v>
      </c>
      <c r="E43" s="62" t="n">
        <f aca="false">F43+H43</f>
        <v>24</v>
      </c>
      <c r="F43" s="84"/>
      <c r="G43" s="85"/>
      <c r="H43" s="86" t="n">
        <v>24</v>
      </c>
      <c r="I43" s="87" t="n">
        <v>1</v>
      </c>
      <c r="J43" s="88" t="s">
        <v>132</v>
      </c>
      <c r="K43" s="89" t="s">
        <v>133</v>
      </c>
      <c r="L43" s="82" t="s">
        <v>153</v>
      </c>
      <c r="M43" s="89"/>
      <c r="N43" s="66" t="s">
        <v>40</v>
      </c>
      <c r="O43" s="89"/>
      <c r="P43" s="89"/>
      <c r="Q43" s="89"/>
      <c r="R43" s="89"/>
      <c r="S43" s="89"/>
      <c r="T43" s="89"/>
      <c r="U43" s="89"/>
      <c r="V43" s="89"/>
      <c r="W43" s="89"/>
      <c r="X43" s="90" t="s">
        <v>135</v>
      </c>
    </row>
    <row r="44" s="71" customFormat="true" ht="19.5" hidden="false" customHeight="true" outlineLevel="3" collapsed="false">
      <c r="A44" s="82" t="s">
        <v>154</v>
      </c>
      <c r="B44" s="83" t="s">
        <v>155</v>
      </c>
      <c r="C44" s="82"/>
      <c r="D44" s="82" t="s">
        <v>109</v>
      </c>
      <c r="E44" s="62" t="n">
        <f aca="false">F44+H44</f>
        <v>24</v>
      </c>
      <c r="F44" s="84"/>
      <c r="G44" s="85"/>
      <c r="H44" s="86" t="n">
        <v>24</v>
      </c>
      <c r="I44" s="87" t="n">
        <v>1</v>
      </c>
      <c r="J44" s="88" t="s">
        <v>132</v>
      </c>
      <c r="K44" s="89" t="s">
        <v>133</v>
      </c>
      <c r="L44" s="82" t="s">
        <v>156</v>
      </c>
      <c r="M44" s="89"/>
      <c r="N44" s="66" t="s">
        <v>40</v>
      </c>
      <c r="O44" s="89"/>
      <c r="P44" s="89"/>
      <c r="Q44" s="89"/>
      <c r="R44" s="89"/>
      <c r="S44" s="89"/>
      <c r="T44" s="89"/>
      <c r="U44" s="89"/>
      <c r="V44" s="89"/>
      <c r="W44" s="89"/>
      <c r="X44" s="90" t="s">
        <v>135</v>
      </c>
    </row>
    <row r="45" s="71" customFormat="true" ht="19.5" hidden="false" customHeight="true" outlineLevel="3" collapsed="false">
      <c r="A45" s="82" t="s">
        <v>157</v>
      </c>
      <c r="B45" s="83" t="s">
        <v>158</v>
      </c>
      <c r="C45" s="82"/>
      <c r="D45" s="82" t="s">
        <v>109</v>
      </c>
      <c r="E45" s="62" t="n">
        <f aca="false">F45+H45</f>
        <v>24</v>
      </c>
      <c r="F45" s="84"/>
      <c r="G45" s="85"/>
      <c r="H45" s="86" t="n">
        <v>24</v>
      </c>
      <c r="I45" s="87" t="n">
        <v>1</v>
      </c>
      <c r="J45" s="88" t="s">
        <v>132</v>
      </c>
      <c r="K45" s="89" t="s">
        <v>133</v>
      </c>
      <c r="L45" s="82" t="s">
        <v>159</v>
      </c>
      <c r="M45" s="89"/>
      <c r="N45" s="66" t="s">
        <v>40</v>
      </c>
      <c r="O45" s="89"/>
      <c r="P45" s="89"/>
      <c r="Q45" s="89"/>
      <c r="R45" s="89"/>
      <c r="S45" s="89"/>
      <c r="T45" s="89"/>
      <c r="U45" s="89"/>
      <c r="V45" s="89"/>
      <c r="W45" s="89"/>
      <c r="X45" s="90" t="s">
        <v>135</v>
      </c>
    </row>
    <row r="46" s="71" customFormat="true" ht="19.5" hidden="false" customHeight="true" outlineLevel="3" collapsed="false">
      <c r="A46" s="82" t="s">
        <v>160</v>
      </c>
      <c r="B46" s="83" t="s">
        <v>161</v>
      </c>
      <c r="C46" s="82"/>
      <c r="D46" s="82" t="s">
        <v>109</v>
      </c>
      <c r="E46" s="62" t="n">
        <f aca="false">F46+H46</f>
        <v>24</v>
      </c>
      <c r="F46" s="84"/>
      <c r="G46" s="85"/>
      <c r="H46" s="86" t="n">
        <v>24</v>
      </c>
      <c r="I46" s="87" t="n">
        <v>1</v>
      </c>
      <c r="J46" s="88" t="s">
        <v>132</v>
      </c>
      <c r="K46" s="89" t="s">
        <v>133</v>
      </c>
      <c r="L46" s="82" t="s">
        <v>162</v>
      </c>
      <c r="M46" s="89"/>
      <c r="N46" s="66" t="s">
        <v>40</v>
      </c>
      <c r="O46" s="89"/>
      <c r="P46" s="89"/>
      <c r="Q46" s="89"/>
      <c r="R46" s="89"/>
      <c r="S46" s="89"/>
      <c r="T46" s="89"/>
      <c r="U46" s="89"/>
      <c r="V46" s="89"/>
      <c r="W46" s="89"/>
      <c r="X46" s="90" t="s">
        <v>135</v>
      </c>
    </row>
    <row r="47" s="71" customFormat="true" ht="19.5" hidden="false" customHeight="true" outlineLevel="3" collapsed="false">
      <c r="A47" s="82" t="s">
        <v>163</v>
      </c>
      <c r="B47" s="83" t="s">
        <v>164</v>
      </c>
      <c r="C47" s="82"/>
      <c r="D47" s="82" t="s">
        <v>109</v>
      </c>
      <c r="E47" s="62" t="n">
        <f aca="false">F47+H47</f>
        <v>24</v>
      </c>
      <c r="F47" s="84"/>
      <c r="G47" s="85"/>
      <c r="H47" s="86" t="n">
        <v>24</v>
      </c>
      <c r="I47" s="87" t="n">
        <v>1</v>
      </c>
      <c r="J47" s="88" t="s">
        <v>132</v>
      </c>
      <c r="K47" s="89" t="s">
        <v>133</v>
      </c>
      <c r="L47" s="82" t="s">
        <v>165</v>
      </c>
      <c r="M47" s="89"/>
      <c r="N47" s="66" t="s">
        <v>40</v>
      </c>
      <c r="O47" s="89"/>
      <c r="P47" s="89"/>
      <c r="Q47" s="89"/>
      <c r="R47" s="89"/>
      <c r="S47" s="89"/>
      <c r="T47" s="89"/>
      <c r="U47" s="89"/>
      <c r="V47" s="89"/>
      <c r="W47" s="89"/>
      <c r="X47" s="90" t="s">
        <v>135</v>
      </c>
    </row>
    <row r="48" s="71" customFormat="true" ht="19.5" hidden="false" customHeight="true" outlineLevel="3" collapsed="false">
      <c r="A48" s="82" t="s">
        <v>166</v>
      </c>
      <c r="B48" s="83" t="s">
        <v>167</v>
      </c>
      <c r="C48" s="82"/>
      <c r="D48" s="82" t="s">
        <v>109</v>
      </c>
      <c r="E48" s="62" t="n">
        <f aca="false">F48+H48</f>
        <v>24</v>
      </c>
      <c r="F48" s="84"/>
      <c r="G48" s="85"/>
      <c r="H48" s="86" t="n">
        <v>24</v>
      </c>
      <c r="I48" s="87" t="n">
        <v>1</v>
      </c>
      <c r="J48" s="88" t="s">
        <v>132</v>
      </c>
      <c r="K48" s="89" t="s">
        <v>133</v>
      </c>
      <c r="L48" s="82" t="s">
        <v>168</v>
      </c>
      <c r="M48" s="89"/>
      <c r="N48" s="66" t="s">
        <v>40</v>
      </c>
      <c r="O48" s="89"/>
      <c r="P48" s="89"/>
      <c r="Q48" s="89"/>
      <c r="R48" s="89"/>
      <c r="S48" s="89"/>
      <c r="T48" s="89"/>
      <c r="U48" s="89"/>
      <c r="V48" s="89"/>
      <c r="W48" s="89"/>
      <c r="X48" s="90" t="s">
        <v>135</v>
      </c>
    </row>
    <row r="49" s="71" customFormat="true" ht="19.5" hidden="false" customHeight="true" outlineLevel="3" collapsed="false">
      <c r="A49" s="82" t="s">
        <v>169</v>
      </c>
      <c r="B49" s="83" t="s">
        <v>170</v>
      </c>
      <c r="C49" s="82"/>
      <c r="D49" s="82" t="s">
        <v>109</v>
      </c>
      <c r="E49" s="62" t="n">
        <f aca="false">F49+H49</f>
        <v>24</v>
      </c>
      <c r="F49" s="84"/>
      <c r="G49" s="85"/>
      <c r="H49" s="86" t="n">
        <v>24</v>
      </c>
      <c r="I49" s="87" t="n">
        <v>1</v>
      </c>
      <c r="J49" s="88" t="s">
        <v>132</v>
      </c>
      <c r="K49" s="89" t="s">
        <v>133</v>
      </c>
      <c r="L49" s="82" t="s">
        <v>171</v>
      </c>
      <c r="M49" s="89"/>
      <c r="N49" s="66" t="s">
        <v>40</v>
      </c>
      <c r="O49" s="89"/>
      <c r="P49" s="89"/>
      <c r="Q49" s="89"/>
      <c r="R49" s="89"/>
      <c r="S49" s="89"/>
      <c r="T49" s="89"/>
      <c r="U49" s="89"/>
      <c r="V49" s="89"/>
      <c r="W49" s="89"/>
      <c r="X49" s="90" t="s">
        <v>135</v>
      </c>
    </row>
    <row r="50" s="71" customFormat="true" ht="19.5" hidden="false" customHeight="true" outlineLevel="3" collapsed="false">
      <c r="A50" s="82" t="s">
        <v>172</v>
      </c>
      <c r="B50" s="83" t="s">
        <v>173</v>
      </c>
      <c r="C50" s="82"/>
      <c r="D50" s="82" t="s">
        <v>109</v>
      </c>
      <c r="E50" s="62" t="n">
        <f aca="false">F50+H50</f>
        <v>24</v>
      </c>
      <c r="F50" s="84"/>
      <c r="G50" s="85"/>
      <c r="H50" s="86" t="n">
        <v>24</v>
      </c>
      <c r="I50" s="87" t="n">
        <v>1</v>
      </c>
      <c r="J50" s="88" t="s">
        <v>132</v>
      </c>
      <c r="K50" s="89" t="s">
        <v>133</v>
      </c>
      <c r="L50" s="82" t="s">
        <v>174</v>
      </c>
      <c r="M50" s="89"/>
      <c r="N50" s="66" t="s">
        <v>40</v>
      </c>
      <c r="O50" s="89"/>
      <c r="P50" s="89"/>
      <c r="Q50" s="89"/>
      <c r="R50" s="89"/>
      <c r="S50" s="89"/>
      <c r="T50" s="89"/>
      <c r="U50" s="89"/>
      <c r="V50" s="89"/>
      <c r="W50" s="89"/>
      <c r="X50" s="90" t="s">
        <v>135</v>
      </c>
    </row>
    <row r="51" s="71" customFormat="true" ht="19.5" hidden="false" customHeight="true" outlineLevel="3" collapsed="false">
      <c r="A51" s="82" t="s">
        <v>175</v>
      </c>
      <c r="B51" s="83" t="s">
        <v>176</v>
      </c>
      <c r="C51" s="82"/>
      <c r="D51" s="82" t="s">
        <v>109</v>
      </c>
      <c r="E51" s="62" t="n">
        <f aca="false">F51+H51</f>
        <v>24</v>
      </c>
      <c r="F51" s="84"/>
      <c r="G51" s="85"/>
      <c r="H51" s="86" t="n">
        <v>24</v>
      </c>
      <c r="I51" s="87" t="n">
        <v>1</v>
      </c>
      <c r="J51" s="88" t="s">
        <v>132</v>
      </c>
      <c r="K51" s="89" t="s">
        <v>133</v>
      </c>
      <c r="L51" s="82" t="s">
        <v>177</v>
      </c>
      <c r="M51" s="89"/>
      <c r="N51" s="66" t="s">
        <v>40</v>
      </c>
      <c r="O51" s="89"/>
      <c r="P51" s="89"/>
      <c r="Q51" s="89"/>
      <c r="R51" s="89"/>
      <c r="S51" s="89"/>
      <c r="T51" s="89"/>
      <c r="U51" s="89"/>
      <c r="V51" s="89"/>
      <c r="W51" s="89"/>
      <c r="X51" s="90" t="s">
        <v>135</v>
      </c>
    </row>
    <row r="52" s="71" customFormat="true" ht="19.5" hidden="false" customHeight="true" outlineLevel="3" collapsed="false">
      <c r="A52" s="82" t="s">
        <v>178</v>
      </c>
      <c r="B52" s="83" t="s">
        <v>179</v>
      </c>
      <c r="C52" s="82"/>
      <c r="D52" s="82" t="s">
        <v>109</v>
      </c>
      <c r="E52" s="62" t="n">
        <f aca="false">F52+H52</f>
        <v>24</v>
      </c>
      <c r="F52" s="84"/>
      <c r="G52" s="85"/>
      <c r="H52" s="86" t="n">
        <v>24</v>
      </c>
      <c r="I52" s="87" t="n">
        <v>1</v>
      </c>
      <c r="J52" s="88" t="s">
        <v>132</v>
      </c>
      <c r="K52" s="89" t="s">
        <v>133</v>
      </c>
      <c r="L52" s="82" t="s">
        <v>180</v>
      </c>
      <c r="M52" s="89"/>
      <c r="N52" s="66" t="s">
        <v>40</v>
      </c>
      <c r="O52" s="89"/>
      <c r="P52" s="89"/>
      <c r="Q52" s="89"/>
      <c r="R52" s="89"/>
      <c r="S52" s="89"/>
      <c r="T52" s="89"/>
      <c r="U52" s="89"/>
      <c r="V52" s="89"/>
      <c r="W52" s="89"/>
      <c r="X52" s="90" t="s">
        <v>135</v>
      </c>
    </row>
    <row r="53" s="71" customFormat="true" ht="19.5" hidden="false" customHeight="true" outlineLevel="3" collapsed="false">
      <c r="A53" s="82" t="s">
        <v>181</v>
      </c>
      <c r="B53" s="83" t="s">
        <v>182</v>
      </c>
      <c r="C53" s="82"/>
      <c r="D53" s="82" t="s">
        <v>109</v>
      </c>
      <c r="E53" s="62" t="n">
        <f aca="false">F53+H53</f>
        <v>24</v>
      </c>
      <c r="F53" s="84"/>
      <c r="G53" s="85"/>
      <c r="H53" s="86" t="n">
        <v>24</v>
      </c>
      <c r="I53" s="87" t="n">
        <v>1</v>
      </c>
      <c r="J53" s="88" t="s">
        <v>132</v>
      </c>
      <c r="K53" s="89" t="s">
        <v>133</v>
      </c>
      <c r="L53" s="82" t="s">
        <v>183</v>
      </c>
      <c r="M53" s="89"/>
      <c r="N53" s="66" t="s">
        <v>40</v>
      </c>
      <c r="O53" s="89"/>
      <c r="P53" s="89"/>
      <c r="Q53" s="89"/>
      <c r="R53" s="89"/>
      <c r="S53" s="89"/>
      <c r="T53" s="89"/>
      <c r="U53" s="89"/>
      <c r="V53" s="89"/>
      <c r="W53" s="89"/>
      <c r="X53" s="90" t="s">
        <v>135</v>
      </c>
    </row>
    <row r="54" s="71" customFormat="true" ht="19.5" hidden="false" customHeight="true" outlineLevel="3" collapsed="false">
      <c r="A54" s="82" t="s">
        <v>184</v>
      </c>
      <c r="B54" s="83" t="s">
        <v>185</v>
      </c>
      <c r="C54" s="82"/>
      <c r="D54" s="82" t="s">
        <v>109</v>
      </c>
      <c r="E54" s="62" t="n">
        <f aca="false">F54+H54</f>
        <v>24</v>
      </c>
      <c r="F54" s="84"/>
      <c r="G54" s="85"/>
      <c r="H54" s="86" t="n">
        <v>24</v>
      </c>
      <c r="I54" s="87" t="n">
        <v>1</v>
      </c>
      <c r="J54" s="88" t="s">
        <v>132</v>
      </c>
      <c r="K54" s="89" t="s">
        <v>133</v>
      </c>
      <c r="L54" s="82" t="s">
        <v>186</v>
      </c>
      <c r="M54" s="89"/>
      <c r="N54" s="66" t="s">
        <v>40</v>
      </c>
      <c r="O54" s="89"/>
      <c r="P54" s="89"/>
      <c r="Q54" s="89"/>
      <c r="R54" s="89"/>
      <c r="S54" s="89"/>
      <c r="T54" s="89"/>
      <c r="U54" s="89"/>
      <c r="V54" s="89"/>
      <c r="W54" s="89"/>
      <c r="X54" s="90" t="s">
        <v>135</v>
      </c>
    </row>
    <row r="55" s="71" customFormat="true" ht="19.5" hidden="false" customHeight="true" outlineLevel="2" collapsed="false">
      <c r="A55" s="91" t="s">
        <v>187</v>
      </c>
      <c r="B55" s="92" t="s">
        <v>188</v>
      </c>
      <c r="C55" s="91"/>
      <c r="D55" s="82" t="s">
        <v>109</v>
      </c>
      <c r="E55" s="62" t="n">
        <f aca="false">F55+H55</f>
        <v>24</v>
      </c>
      <c r="F55" s="84"/>
      <c r="G55" s="85"/>
      <c r="H55" s="86" t="n">
        <v>24</v>
      </c>
      <c r="I55" s="87" t="n">
        <v>1</v>
      </c>
      <c r="J55" s="88" t="s">
        <v>132</v>
      </c>
      <c r="K55" s="89" t="s">
        <v>133</v>
      </c>
      <c r="L55" s="89"/>
      <c r="M55" s="89"/>
      <c r="N55" s="66" t="s">
        <v>40</v>
      </c>
      <c r="O55" s="89"/>
      <c r="P55" s="89"/>
      <c r="Q55" s="89"/>
      <c r="R55" s="89"/>
      <c r="S55" s="89"/>
      <c r="T55" s="89"/>
      <c r="U55" s="89"/>
      <c r="V55" s="89"/>
      <c r="W55" s="89"/>
      <c r="X55" s="79"/>
    </row>
    <row r="56" s="102" customFormat="true" ht="19.5" hidden="false" customHeight="true" outlineLevel="2" collapsed="false">
      <c r="A56" s="93"/>
      <c r="B56" s="94" t="s">
        <v>189</v>
      </c>
      <c r="C56" s="95"/>
      <c r="D56" s="95"/>
      <c r="E56" s="96" t="n">
        <f aca="false">SUM(E57)</f>
        <v>24</v>
      </c>
      <c r="F56" s="97"/>
      <c r="G56" s="98"/>
      <c r="H56" s="99"/>
      <c r="I56" s="98"/>
      <c r="J56" s="99"/>
      <c r="K56" s="100" t="n">
        <f aca="false">SUM(K57)</f>
        <v>24</v>
      </c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1"/>
    </row>
    <row r="57" s="102" customFormat="true" ht="42.75" hidden="false" customHeight="true" outlineLevel="3" collapsed="false">
      <c r="A57" s="103" t="s">
        <v>190</v>
      </c>
      <c r="B57" s="104" t="s">
        <v>191</v>
      </c>
      <c r="C57" s="105"/>
      <c r="D57" s="105"/>
      <c r="E57" s="106" t="n">
        <f aca="false">F57+H57</f>
        <v>24</v>
      </c>
      <c r="F57" s="107"/>
      <c r="G57" s="108"/>
      <c r="H57" s="107" t="n">
        <v>24</v>
      </c>
      <c r="I57" s="108" t="n">
        <v>1</v>
      </c>
      <c r="J57" s="109" t="s">
        <v>62</v>
      </c>
      <c r="K57" s="110" t="n">
        <f aca="false">F57*G57*1.5+H57*I57</f>
        <v>24</v>
      </c>
      <c r="L57" s="111" t="s">
        <v>192</v>
      </c>
      <c r="M57" s="112"/>
      <c r="N57" s="67" t="s">
        <v>40</v>
      </c>
      <c r="O57" s="67" t="s">
        <v>193</v>
      </c>
      <c r="P57" s="67" t="s">
        <v>73</v>
      </c>
      <c r="Q57" s="67" t="s">
        <v>67</v>
      </c>
      <c r="R57" s="67" t="s">
        <v>106</v>
      </c>
      <c r="S57" s="67" t="n">
        <v>12</v>
      </c>
      <c r="T57" s="67" t="s">
        <v>68</v>
      </c>
      <c r="U57" s="113" t="s">
        <v>123</v>
      </c>
      <c r="V57" s="110"/>
      <c r="W57" s="112" t="s">
        <v>194</v>
      </c>
      <c r="X57" s="114" t="s">
        <v>195</v>
      </c>
    </row>
    <row r="58" s="14" customFormat="true" ht="19.5" hidden="false" customHeight="true" outlineLevel="1" collapsed="false">
      <c r="A58" s="48" t="s">
        <v>16</v>
      </c>
      <c r="B58" s="49" t="s">
        <v>196</v>
      </c>
      <c r="C58" s="48"/>
      <c r="D58" s="48" t="s">
        <v>56</v>
      </c>
      <c r="E58" s="50" t="n">
        <f aca="false">SUM(E59:E93,E112:E132)</f>
        <v>232</v>
      </c>
      <c r="F58" s="51" t="s">
        <v>57</v>
      </c>
      <c r="G58" s="52" t="s">
        <v>58</v>
      </c>
      <c r="H58" s="51" t="s">
        <v>4</v>
      </c>
      <c r="I58" s="52" t="s">
        <v>58</v>
      </c>
      <c r="J58" s="53"/>
      <c r="K58" s="54" t="n">
        <f aca="false">SUM(K59:K132)</f>
        <v>516</v>
      </c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7"/>
    </row>
    <row r="59" s="71" customFormat="true" ht="19.5" hidden="false" customHeight="true" outlineLevel="2" collapsed="false">
      <c r="A59" s="59" t="s">
        <v>197</v>
      </c>
      <c r="B59" s="60" t="s">
        <v>198</v>
      </c>
      <c r="C59" s="59"/>
      <c r="D59" s="61" t="s">
        <v>61</v>
      </c>
      <c r="E59" s="62"/>
      <c r="F59" s="63"/>
      <c r="G59" s="64"/>
      <c r="H59" s="63"/>
      <c r="I59" s="64"/>
      <c r="J59" s="65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79"/>
    </row>
    <row r="60" s="71" customFormat="true" ht="28.5" hidden="false" customHeight="true" outlineLevel="3" collapsed="false">
      <c r="A60" s="61" t="s">
        <v>199</v>
      </c>
      <c r="B60" s="80" t="s">
        <v>200</v>
      </c>
      <c r="C60" s="61"/>
      <c r="D60" s="61" t="s">
        <v>109</v>
      </c>
      <c r="E60" s="62" t="n">
        <f aca="false">F60+H60</f>
        <v>24</v>
      </c>
      <c r="F60" s="63" t="n">
        <v>12</v>
      </c>
      <c r="G60" s="64" t="n">
        <v>1</v>
      </c>
      <c r="H60" s="65" t="n">
        <v>12</v>
      </c>
      <c r="I60" s="64" t="n">
        <v>4</v>
      </c>
      <c r="J60" s="65" t="s">
        <v>62</v>
      </c>
      <c r="K60" s="66" t="n">
        <f aca="false">F60*G60*1.5+H60*I60</f>
        <v>66</v>
      </c>
      <c r="L60" s="115" t="s">
        <v>201</v>
      </c>
      <c r="M60" s="69"/>
      <c r="N60" s="69" t="s">
        <v>39</v>
      </c>
      <c r="O60" s="116" t="s">
        <v>202</v>
      </c>
      <c r="P60" s="69" t="s">
        <v>73</v>
      </c>
      <c r="Q60" s="69" t="s">
        <v>77</v>
      </c>
      <c r="R60" s="69" t="s">
        <v>79</v>
      </c>
      <c r="S60" s="69" t="n">
        <v>12</v>
      </c>
      <c r="T60" s="69" t="s">
        <v>68</v>
      </c>
      <c r="U60" s="69" t="s">
        <v>203</v>
      </c>
      <c r="V60" s="68"/>
      <c r="W60" s="69" t="s">
        <v>194</v>
      </c>
      <c r="X60" s="70" t="s">
        <v>124</v>
      </c>
    </row>
    <row r="61" s="71" customFormat="true" ht="28.5" hidden="false" customHeight="true" outlineLevel="3" collapsed="false">
      <c r="A61" s="61"/>
      <c r="B61" s="80"/>
      <c r="C61" s="61"/>
      <c r="D61" s="61"/>
      <c r="E61" s="62"/>
      <c r="F61" s="63"/>
      <c r="G61" s="64"/>
      <c r="H61" s="65"/>
      <c r="I61" s="64"/>
      <c r="J61" s="65"/>
      <c r="K61" s="66"/>
      <c r="L61" s="69" t="s">
        <v>204</v>
      </c>
      <c r="M61" s="69" t="s">
        <v>72</v>
      </c>
      <c r="N61" s="69" t="s">
        <v>40</v>
      </c>
      <c r="O61" s="116" t="s">
        <v>205</v>
      </c>
      <c r="P61" s="69" t="s">
        <v>73</v>
      </c>
      <c r="Q61" s="69" t="s">
        <v>79</v>
      </c>
      <c r="R61" s="69" t="s">
        <v>66</v>
      </c>
      <c r="S61" s="69" t="n">
        <v>12</v>
      </c>
      <c r="T61" s="69" t="s">
        <v>68</v>
      </c>
      <c r="U61" s="69" t="s">
        <v>203</v>
      </c>
      <c r="V61" s="68"/>
      <c r="W61" s="69" t="s">
        <v>194</v>
      </c>
      <c r="X61" s="70"/>
    </row>
    <row r="62" s="71" customFormat="true" ht="28.5" hidden="false" customHeight="true" outlineLevel="3" collapsed="false">
      <c r="A62" s="61"/>
      <c r="B62" s="80"/>
      <c r="C62" s="61"/>
      <c r="D62" s="61"/>
      <c r="E62" s="62"/>
      <c r="F62" s="63"/>
      <c r="G62" s="64"/>
      <c r="H62" s="65"/>
      <c r="I62" s="64"/>
      <c r="J62" s="65"/>
      <c r="K62" s="66"/>
      <c r="L62" s="69"/>
      <c r="M62" s="69" t="s">
        <v>76</v>
      </c>
      <c r="N62" s="69" t="s">
        <v>40</v>
      </c>
      <c r="O62" s="116" t="s">
        <v>205</v>
      </c>
      <c r="P62" s="69" t="s">
        <v>73</v>
      </c>
      <c r="Q62" s="69" t="s">
        <v>67</v>
      </c>
      <c r="R62" s="69" t="s">
        <v>91</v>
      </c>
      <c r="S62" s="69" t="n">
        <v>12</v>
      </c>
      <c r="T62" s="69" t="s">
        <v>68</v>
      </c>
      <c r="U62" s="69" t="s">
        <v>203</v>
      </c>
      <c r="V62" s="68"/>
      <c r="W62" s="69" t="s">
        <v>194</v>
      </c>
      <c r="X62" s="70"/>
    </row>
    <row r="63" s="71" customFormat="true" ht="28.5" hidden="false" customHeight="true" outlineLevel="3" collapsed="false">
      <c r="A63" s="61"/>
      <c r="B63" s="80"/>
      <c r="C63" s="61"/>
      <c r="D63" s="61"/>
      <c r="E63" s="62"/>
      <c r="F63" s="63"/>
      <c r="G63" s="64"/>
      <c r="H63" s="65"/>
      <c r="I63" s="64"/>
      <c r="J63" s="65"/>
      <c r="K63" s="66"/>
      <c r="L63" s="69"/>
      <c r="M63" s="69" t="s">
        <v>78</v>
      </c>
      <c r="N63" s="69" t="s">
        <v>40</v>
      </c>
      <c r="O63" s="116" t="s">
        <v>205</v>
      </c>
      <c r="P63" s="69" t="s">
        <v>73</v>
      </c>
      <c r="Q63" s="69" t="s">
        <v>91</v>
      </c>
      <c r="R63" s="69" t="s">
        <v>106</v>
      </c>
      <c r="S63" s="69" t="n">
        <v>12</v>
      </c>
      <c r="T63" s="69" t="s">
        <v>68</v>
      </c>
      <c r="U63" s="69" t="s">
        <v>203</v>
      </c>
      <c r="V63" s="68"/>
      <c r="W63" s="69" t="s">
        <v>194</v>
      </c>
      <c r="X63" s="70"/>
    </row>
    <row r="64" s="71" customFormat="true" ht="28.5" hidden="false" customHeight="true" outlineLevel="3" collapsed="false">
      <c r="A64" s="61"/>
      <c r="B64" s="80"/>
      <c r="C64" s="61"/>
      <c r="D64" s="61"/>
      <c r="E64" s="62"/>
      <c r="F64" s="63"/>
      <c r="G64" s="64"/>
      <c r="H64" s="65"/>
      <c r="I64" s="64"/>
      <c r="J64" s="65"/>
      <c r="K64" s="66"/>
      <c r="L64" s="69"/>
      <c r="M64" s="69" t="s">
        <v>80</v>
      </c>
      <c r="N64" s="69" t="s">
        <v>40</v>
      </c>
      <c r="O64" s="116" t="s">
        <v>205</v>
      </c>
      <c r="P64" s="69" t="s">
        <v>73</v>
      </c>
      <c r="Q64" s="69" t="s">
        <v>66</v>
      </c>
      <c r="R64" s="69" t="s">
        <v>67</v>
      </c>
      <c r="S64" s="69" t="n">
        <v>12</v>
      </c>
      <c r="T64" s="69" t="s">
        <v>68</v>
      </c>
      <c r="U64" s="69" t="s">
        <v>203</v>
      </c>
      <c r="V64" s="68"/>
      <c r="W64" s="69" t="s">
        <v>194</v>
      </c>
      <c r="X64" s="70"/>
    </row>
    <row r="65" s="71" customFormat="true" ht="28.5" hidden="false" customHeight="true" outlineLevel="3" collapsed="false">
      <c r="A65" s="61" t="s">
        <v>206</v>
      </c>
      <c r="B65" s="80" t="s">
        <v>207</v>
      </c>
      <c r="C65" s="61"/>
      <c r="D65" s="61" t="s">
        <v>109</v>
      </c>
      <c r="E65" s="62" t="n">
        <f aca="false">F65+H65</f>
        <v>24</v>
      </c>
      <c r="F65" s="63" t="n">
        <v>12</v>
      </c>
      <c r="G65" s="64" t="n">
        <v>1</v>
      </c>
      <c r="H65" s="65" t="n">
        <v>12</v>
      </c>
      <c r="I65" s="64" t="n">
        <v>4</v>
      </c>
      <c r="J65" s="65" t="s">
        <v>62</v>
      </c>
      <c r="K65" s="66" t="n">
        <f aca="false">F65*G65*1.5+H65*I65</f>
        <v>66</v>
      </c>
      <c r="L65" s="69" t="s">
        <v>208</v>
      </c>
      <c r="M65" s="69"/>
      <c r="N65" s="69" t="s">
        <v>39</v>
      </c>
      <c r="O65" s="116" t="s">
        <v>102</v>
      </c>
      <c r="P65" s="69" t="s">
        <v>104</v>
      </c>
      <c r="Q65" s="69" t="s">
        <v>74</v>
      </c>
      <c r="R65" s="69" t="s">
        <v>75</v>
      </c>
      <c r="S65" s="69" t="n">
        <v>12</v>
      </c>
      <c r="T65" s="69" t="s">
        <v>68</v>
      </c>
      <c r="U65" s="69"/>
      <c r="V65" s="68"/>
      <c r="W65" s="69" t="s">
        <v>194</v>
      </c>
      <c r="X65" s="70" t="s">
        <v>209</v>
      </c>
    </row>
    <row r="66" s="71" customFormat="true" ht="28.5" hidden="false" customHeight="true" outlineLevel="3" collapsed="false">
      <c r="A66" s="61"/>
      <c r="B66" s="80"/>
      <c r="C66" s="61"/>
      <c r="D66" s="61"/>
      <c r="E66" s="62"/>
      <c r="F66" s="63"/>
      <c r="G66" s="64"/>
      <c r="H66" s="65"/>
      <c r="I66" s="64"/>
      <c r="J66" s="65"/>
      <c r="K66" s="66"/>
      <c r="L66" s="69" t="s">
        <v>210</v>
      </c>
      <c r="M66" s="69" t="s">
        <v>72</v>
      </c>
      <c r="N66" s="69" t="s">
        <v>40</v>
      </c>
      <c r="O66" s="116" t="s">
        <v>102</v>
      </c>
      <c r="P66" s="69" t="s">
        <v>104</v>
      </c>
      <c r="Q66" s="69" t="s">
        <v>67</v>
      </c>
      <c r="R66" s="69" t="s">
        <v>91</v>
      </c>
      <c r="S66" s="69" t="n">
        <v>12</v>
      </c>
      <c r="T66" s="116" t="s">
        <v>211</v>
      </c>
      <c r="U66" s="69"/>
      <c r="V66" s="68"/>
      <c r="W66" s="69" t="s">
        <v>194</v>
      </c>
      <c r="X66" s="70"/>
    </row>
    <row r="67" s="71" customFormat="true" ht="28.5" hidden="false" customHeight="true" outlineLevel="3" collapsed="false">
      <c r="A67" s="61"/>
      <c r="B67" s="80"/>
      <c r="C67" s="61"/>
      <c r="D67" s="61"/>
      <c r="E67" s="62"/>
      <c r="F67" s="63"/>
      <c r="G67" s="64"/>
      <c r="H67" s="65"/>
      <c r="I67" s="64"/>
      <c r="J67" s="65"/>
      <c r="K67" s="66"/>
      <c r="L67" s="69"/>
      <c r="M67" s="69" t="s">
        <v>76</v>
      </c>
      <c r="N67" s="69" t="s">
        <v>40</v>
      </c>
      <c r="O67" s="116" t="s">
        <v>102</v>
      </c>
      <c r="P67" s="69" t="s">
        <v>104</v>
      </c>
      <c r="Q67" s="69" t="s">
        <v>66</v>
      </c>
      <c r="R67" s="69" t="s">
        <v>67</v>
      </c>
      <c r="S67" s="69" t="n">
        <v>12</v>
      </c>
      <c r="T67" s="116" t="s">
        <v>211</v>
      </c>
      <c r="U67" s="69"/>
      <c r="V67" s="68"/>
      <c r="W67" s="69" t="s">
        <v>194</v>
      </c>
      <c r="X67" s="70"/>
    </row>
    <row r="68" s="71" customFormat="true" ht="28.5" hidden="false" customHeight="true" outlineLevel="3" collapsed="false">
      <c r="A68" s="61"/>
      <c r="B68" s="80"/>
      <c r="C68" s="61"/>
      <c r="D68" s="61"/>
      <c r="E68" s="62"/>
      <c r="F68" s="63"/>
      <c r="G68" s="64"/>
      <c r="H68" s="65"/>
      <c r="I68" s="64"/>
      <c r="J68" s="65"/>
      <c r="K68" s="66"/>
      <c r="L68" s="69"/>
      <c r="M68" s="69" t="s">
        <v>78</v>
      </c>
      <c r="N68" s="69" t="s">
        <v>40</v>
      </c>
      <c r="O68" s="116" t="s">
        <v>102</v>
      </c>
      <c r="P68" s="69" t="s">
        <v>104</v>
      </c>
      <c r="Q68" s="69" t="s">
        <v>79</v>
      </c>
      <c r="R68" s="69" t="s">
        <v>66</v>
      </c>
      <c r="S68" s="69" t="n">
        <v>12</v>
      </c>
      <c r="T68" s="116" t="s">
        <v>211</v>
      </c>
      <c r="U68" s="69"/>
      <c r="V68" s="68"/>
      <c r="W68" s="69" t="s">
        <v>194</v>
      </c>
      <c r="X68" s="70"/>
    </row>
    <row r="69" s="71" customFormat="true" ht="28.5" hidden="false" customHeight="true" outlineLevel="3" collapsed="false">
      <c r="A69" s="61"/>
      <c r="B69" s="80"/>
      <c r="C69" s="61"/>
      <c r="D69" s="61"/>
      <c r="E69" s="62"/>
      <c r="F69" s="63"/>
      <c r="G69" s="64"/>
      <c r="H69" s="65"/>
      <c r="I69" s="64"/>
      <c r="J69" s="65"/>
      <c r="K69" s="66"/>
      <c r="L69" s="69"/>
      <c r="M69" s="69" t="s">
        <v>80</v>
      </c>
      <c r="N69" s="69" t="s">
        <v>40</v>
      </c>
      <c r="O69" s="116" t="s">
        <v>102</v>
      </c>
      <c r="P69" s="69" t="s">
        <v>104</v>
      </c>
      <c r="Q69" s="69" t="s">
        <v>75</v>
      </c>
      <c r="R69" s="69" t="s">
        <v>77</v>
      </c>
      <c r="S69" s="69" t="n">
        <v>12</v>
      </c>
      <c r="T69" s="116" t="s">
        <v>211</v>
      </c>
      <c r="U69" s="69"/>
      <c r="V69" s="68"/>
      <c r="W69" s="69" t="s">
        <v>194</v>
      </c>
      <c r="X69" s="70"/>
    </row>
    <row r="70" s="71" customFormat="true" ht="19.5" hidden="false" customHeight="true" outlineLevel="2" collapsed="false">
      <c r="A70" s="59" t="s">
        <v>212</v>
      </c>
      <c r="B70" s="60" t="s">
        <v>213</v>
      </c>
      <c r="C70" s="59"/>
      <c r="D70" s="61" t="s">
        <v>61</v>
      </c>
      <c r="E70" s="62"/>
      <c r="F70" s="63"/>
      <c r="G70" s="64"/>
      <c r="H70" s="63"/>
      <c r="I70" s="64"/>
      <c r="J70" s="65"/>
      <c r="K70" s="66"/>
      <c r="L70" s="69"/>
      <c r="M70" s="69"/>
      <c r="N70" s="69"/>
      <c r="O70" s="116"/>
      <c r="P70" s="69"/>
      <c r="Q70" s="69"/>
      <c r="R70" s="69"/>
      <c r="S70" s="69"/>
      <c r="T70" s="69"/>
      <c r="U70" s="69"/>
      <c r="V70" s="68"/>
      <c r="W70" s="68"/>
      <c r="X70" s="79"/>
    </row>
    <row r="71" s="71" customFormat="true" ht="27.75" hidden="false" customHeight="true" outlineLevel="3" collapsed="false">
      <c r="A71" s="61" t="s">
        <v>214</v>
      </c>
      <c r="B71" s="80" t="s">
        <v>215</v>
      </c>
      <c r="C71" s="61"/>
      <c r="D71" s="61" t="s">
        <v>109</v>
      </c>
      <c r="E71" s="62" t="n">
        <f aca="false">F71+H71</f>
        <v>24</v>
      </c>
      <c r="F71" s="63" t="n">
        <v>12</v>
      </c>
      <c r="G71" s="64" t="n">
        <v>1</v>
      </c>
      <c r="H71" s="65" t="n">
        <v>12</v>
      </c>
      <c r="I71" s="64" t="n">
        <v>4</v>
      </c>
      <c r="J71" s="65" t="s">
        <v>62</v>
      </c>
      <c r="K71" s="66" t="n">
        <f aca="false">F71*G71*1.5+H71*I71</f>
        <v>66</v>
      </c>
      <c r="L71" s="115" t="s">
        <v>216</v>
      </c>
      <c r="M71" s="69"/>
      <c r="N71" s="69" t="s">
        <v>39</v>
      </c>
      <c r="O71" s="116" t="s">
        <v>202</v>
      </c>
      <c r="P71" s="69" t="s">
        <v>89</v>
      </c>
      <c r="Q71" s="69" t="s">
        <v>79</v>
      </c>
      <c r="R71" s="69" t="s">
        <v>66</v>
      </c>
      <c r="S71" s="69" t="n">
        <v>12</v>
      </c>
      <c r="T71" s="69" t="s">
        <v>68</v>
      </c>
      <c r="U71" s="69"/>
      <c r="V71" s="68"/>
      <c r="W71" s="69" t="s">
        <v>194</v>
      </c>
      <c r="X71" s="70" t="s">
        <v>124</v>
      </c>
    </row>
    <row r="72" s="71" customFormat="true" ht="27.75" hidden="false" customHeight="true" outlineLevel="3" collapsed="false">
      <c r="A72" s="61"/>
      <c r="B72" s="80"/>
      <c r="C72" s="61"/>
      <c r="D72" s="61"/>
      <c r="E72" s="62"/>
      <c r="F72" s="63"/>
      <c r="G72" s="64"/>
      <c r="H72" s="65"/>
      <c r="I72" s="64"/>
      <c r="J72" s="65"/>
      <c r="K72" s="66"/>
      <c r="L72" s="115" t="s">
        <v>217</v>
      </c>
      <c r="M72" s="69" t="s">
        <v>72</v>
      </c>
      <c r="N72" s="69" t="s">
        <v>40</v>
      </c>
      <c r="O72" s="116" t="s">
        <v>202</v>
      </c>
      <c r="P72" s="69" t="s">
        <v>89</v>
      </c>
      <c r="Q72" s="69" t="s">
        <v>91</v>
      </c>
      <c r="R72" s="69" t="s">
        <v>106</v>
      </c>
      <c r="S72" s="69" t="n">
        <v>12</v>
      </c>
      <c r="T72" s="69" t="s">
        <v>68</v>
      </c>
      <c r="U72" s="69"/>
      <c r="V72" s="68"/>
      <c r="W72" s="69" t="s">
        <v>194</v>
      </c>
      <c r="X72" s="70"/>
    </row>
    <row r="73" s="71" customFormat="true" ht="27.75" hidden="false" customHeight="true" outlineLevel="3" collapsed="false">
      <c r="A73" s="61"/>
      <c r="B73" s="80"/>
      <c r="C73" s="61"/>
      <c r="D73" s="61"/>
      <c r="E73" s="62"/>
      <c r="F73" s="63"/>
      <c r="G73" s="64"/>
      <c r="H73" s="65"/>
      <c r="I73" s="64"/>
      <c r="J73" s="65"/>
      <c r="K73" s="66"/>
      <c r="L73" s="69"/>
      <c r="M73" s="69" t="s">
        <v>76</v>
      </c>
      <c r="N73" s="69" t="s">
        <v>40</v>
      </c>
      <c r="O73" s="116" t="s">
        <v>202</v>
      </c>
      <c r="P73" s="69" t="s">
        <v>89</v>
      </c>
      <c r="Q73" s="69" t="s">
        <v>67</v>
      </c>
      <c r="R73" s="69" t="s">
        <v>91</v>
      </c>
      <c r="S73" s="69" t="n">
        <v>12</v>
      </c>
      <c r="T73" s="69" t="s">
        <v>68</v>
      </c>
      <c r="U73" s="69"/>
      <c r="V73" s="68"/>
      <c r="W73" s="69" t="s">
        <v>194</v>
      </c>
      <c r="X73" s="70"/>
    </row>
    <row r="74" s="71" customFormat="true" ht="27.75" hidden="false" customHeight="true" outlineLevel="3" collapsed="false">
      <c r="A74" s="61"/>
      <c r="B74" s="80"/>
      <c r="C74" s="61"/>
      <c r="D74" s="61"/>
      <c r="E74" s="62"/>
      <c r="F74" s="63"/>
      <c r="G74" s="64"/>
      <c r="H74" s="65"/>
      <c r="I74" s="64"/>
      <c r="J74" s="65"/>
      <c r="K74" s="66"/>
      <c r="L74" s="69"/>
      <c r="M74" s="69" t="s">
        <v>78</v>
      </c>
      <c r="N74" s="69" t="s">
        <v>40</v>
      </c>
      <c r="O74" s="116" t="s">
        <v>202</v>
      </c>
      <c r="P74" s="69" t="s">
        <v>89</v>
      </c>
      <c r="Q74" s="69" t="s">
        <v>106</v>
      </c>
      <c r="R74" s="69" t="s">
        <v>218</v>
      </c>
      <c r="S74" s="69" t="n">
        <v>12</v>
      </c>
      <c r="T74" s="69" t="s">
        <v>68</v>
      </c>
      <c r="U74" s="69"/>
      <c r="V74" s="68"/>
      <c r="W74" s="69" t="s">
        <v>194</v>
      </c>
      <c r="X74" s="70"/>
    </row>
    <row r="75" s="71" customFormat="true" ht="27.75" hidden="false" customHeight="true" outlineLevel="3" collapsed="false">
      <c r="A75" s="61"/>
      <c r="B75" s="80"/>
      <c r="C75" s="61"/>
      <c r="D75" s="61"/>
      <c r="E75" s="62"/>
      <c r="F75" s="63"/>
      <c r="G75" s="64"/>
      <c r="H75" s="65"/>
      <c r="I75" s="64"/>
      <c r="J75" s="65"/>
      <c r="K75" s="66"/>
      <c r="L75" s="69"/>
      <c r="M75" s="69" t="s">
        <v>80</v>
      </c>
      <c r="N75" s="69" t="s">
        <v>40</v>
      </c>
      <c r="O75" s="116" t="s">
        <v>202</v>
      </c>
      <c r="P75" s="69" t="s">
        <v>89</v>
      </c>
      <c r="Q75" s="69" t="s">
        <v>66</v>
      </c>
      <c r="R75" s="69" t="s">
        <v>67</v>
      </c>
      <c r="S75" s="69" t="n">
        <v>12</v>
      </c>
      <c r="T75" s="69" t="s">
        <v>68</v>
      </c>
      <c r="U75" s="69"/>
      <c r="V75" s="68"/>
      <c r="W75" s="69" t="s">
        <v>194</v>
      </c>
      <c r="X75" s="70"/>
    </row>
    <row r="76" s="71" customFormat="true" ht="27.75" hidden="false" customHeight="true" outlineLevel="3" collapsed="false">
      <c r="A76" s="61" t="s">
        <v>219</v>
      </c>
      <c r="B76" s="80" t="s">
        <v>220</v>
      </c>
      <c r="C76" s="61"/>
      <c r="D76" s="61" t="s">
        <v>109</v>
      </c>
      <c r="E76" s="62" t="n">
        <f aca="false">F76+H76</f>
        <v>24</v>
      </c>
      <c r="F76" s="63" t="n">
        <v>12</v>
      </c>
      <c r="G76" s="64" t="n">
        <v>1</v>
      </c>
      <c r="H76" s="65" t="n">
        <v>12</v>
      </c>
      <c r="I76" s="64" t="n">
        <v>4</v>
      </c>
      <c r="J76" s="65" t="s">
        <v>62</v>
      </c>
      <c r="K76" s="66" t="n">
        <f aca="false">F76*G76*1.5+H76*I76</f>
        <v>66</v>
      </c>
      <c r="L76" s="115" t="s">
        <v>221</v>
      </c>
      <c r="M76" s="69"/>
      <c r="N76" s="69" t="s">
        <v>39</v>
      </c>
      <c r="O76" s="116" t="s">
        <v>222</v>
      </c>
      <c r="P76" s="69" t="s">
        <v>90</v>
      </c>
      <c r="Q76" s="69" t="s">
        <v>74</v>
      </c>
      <c r="R76" s="69" t="s">
        <v>75</v>
      </c>
      <c r="S76" s="69" t="n">
        <v>12</v>
      </c>
      <c r="T76" s="69" t="s">
        <v>68</v>
      </c>
      <c r="U76" s="69"/>
      <c r="V76" s="68"/>
      <c r="W76" s="69" t="s">
        <v>194</v>
      </c>
      <c r="X76" s="70" t="s">
        <v>124</v>
      </c>
    </row>
    <row r="77" s="71" customFormat="true" ht="27.75" hidden="false" customHeight="true" outlineLevel="3" collapsed="false">
      <c r="A77" s="61"/>
      <c r="B77" s="80"/>
      <c r="C77" s="61"/>
      <c r="D77" s="61"/>
      <c r="E77" s="62"/>
      <c r="F77" s="63"/>
      <c r="G77" s="64"/>
      <c r="H77" s="65"/>
      <c r="I77" s="64"/>
      <c r="J77" s="65"/>
      <c r="K77" s="66"/>
      <c r="L77" s="115" t="s">
        <v>223</v>
      </c>
      <c r="M77" s="69" t="s">
        <v>72</v>
      </c>
      <c r="N77" s="69" t="s">
        <v>40</v>
      </c>
      <c r="O77" s="116" t="s">
        <v>222</v>
      </c>
      <c r="P77" s="69" t="s">
        <v>90</v>
      </c>
      <c r="Q77" s="69" t="s">
        <v>79</v>
      </c>
      <c r="R77" s="69" t="s">
        <v>66</v>
      </c>
      <c r="S77" s="69" t="n">
        <v>12</v>
      </c>
      <c r="T77" s="69" t="s">
        <v>68</v>
      </c>
      <c r="U77" s="69"/>
      <c r="V77" s="68"/>
      <c r="W77" s="69" t="s">
        <v>194</v>
      </c>
      <c r="X77" s="70"/>
    </row>
    <row r="78" s="71" customFormat="true" ht="27.75" hidden="false" customHeight="true" outlineLevel="3" collapsed="false">
      <c r="A78" s="61"/>
      <c r="B78" s="80"/>
      <c r="C78" s="61"/>
      <c r="D78" s="61"/>
      <c r="E78" s="62"/>
      <c r="F78" s="63"/>
      <c r="G78" s="64"/>
      <c r="H78" s="65"/>
      <c r="I78" s="64"/>
      <c r="J78" s="65"/>
      <c r="K78" s="66"/>
      <c r="L78" s="69"/>
      <c r="M78" s="69" t="s">
        <v>76</v>
      </c>
      <c r="N78" s="69" t="s">
        <v>40</v>
      </c>
      <c r="O78" s="116" t="s">
        <v>222</v>
      </c>
      <c r="P78" s="69" t="s">
        <v>90</v>
      </c>
      <c r="Q78" s="69" t="s">
        <v>66</v>
      </c>
      <c r="R78" s="69" t="s">
        <v>67</v>
      </c>
      <c r="S78" s="69" t="n">
        <v>12</v>
      </c>
      <c r="T78" s="69" t="s">
        <v>68</v>
      </c>
      <c r="U78" s="69"/>
      <c r="V78" s="68"/>
      <c r="W78" s="69" t="s">
        <v>194</v>
      </c>
      <c r="X78" s="70"/>
    </row>
    <row r="79" s="71" customFormat="true" ht="27.75" hidden="false" customHeight="true" outlineLevel="3" collapsed="false">
      <c r="A79" s="61"/>
      <c r="B79" s="80"/>
      <c r="C79" s="61"/>
      <c r="D79" s="61"/>
      <c r="E79" s="62"/>
      <c r="F79" s="63"/>
      <c r="G79" s="64"/>
      <c r="H79" s="65"/>
      <c r="I79" s="64"/>
      <c r="J79" s="65"/>
      <c r="K79" s="66"/>
      <c r="L79" s="69"/>
      <c r="M79" s="69" t="s">
        <v>78</v>
      </c>
      <c r="N79" s="69" t="s">
        <v>40</v>
      </c>
      <c r="O79" s="116" t="s">
        <v>222</v>
      </c>
      <c r="P79" s="69" t="s">
        <v>90</v>
      </c>
      <c r="Q79" s="69" t="s">
        <v>75</v>
      </c>
      <c r="R79" s="69" t="s">
        <v>77</v>
      </c>
      <c r="S79" s="69" t="n">
        <v>12</v>
      </c>
      <c r="T79" s="69" t="s">
        <v>68</v>
      </c>
      <c r="U79" s="69"/>
      <c r="V79" s="68"/>
      <c r="W79" s="69" t="s">
        <v>194</v>
      </c>
      <c r="X79" s="70"/>
    </row>
    <row r="80" s="71" customFormat="true" ht="27.75" hidden="false" customHeight="true" outlineLevel="3" collapsed="false">
      <c r="A80" s="61"/>
      <c r="B80" s="80"/>
      <c r="C80" s="61"/>
      <c r="D80" s="61"/>
      <c r="E80" s="62"/>
      <c r="F80" s="63"/>
      <c r="G80" s="64"/>
      <c r="H80" s="65"/>
      <c r="I80" s="64"/>
      <c r="J80" s="65"/>
      <c r="K80" s="66"/>
      <c r="L80" s="69"/>
      <c r="M80" s="69" t="s">
        <v>80</v>
      </c>
      <c r="N80" s="69" t="s">
        <v>40</v>
      </c>
      <c r="O80" s="116" t="s">
        <v>222</v>
      </c>
      <c r="P80" s="69" t="s">
        <v>90</v>
      </c>
      <c r="Q80" s="69" t="s">
        <v>67</v>
      </c>
      <c r="R80" s="69" t="s">
        <v>91</v>
      </c>
      <c r="S80" s="69" t="n">
        <v>12</v>
      </c>
      <c r="T80" s="69" t="s">
        <v>68</v>
      </c>
      <c r="U80" s="69"/>
      <c r="V80" s="68"/>
      <c r="W80" s="69" t="s">
        <v>194</v>
      </c>
      <c r="X80" s="70"/>
    </row>
    <row r="81" s="71" customFormat="true" ht="19.5" hidden="false" customHeight="true" outlineLevel="2" collapsed="false">
      <c r="A81" s="59" t="s">
        <v>224</v>
      </c>
      <c r="B81" s="60" t="s">
        <v>225</v>
      </c>
      <c r="C81" s="59"/>
      <c r="D81" s="61" t="s">
        <v>61</v>
      </c>
      <c r="E81" s="62"/>
      <c r="F81" s="63"/>
      <c r="G81" s="64"/>
      <c r="H81" s="63"/>
      <c r="I81" s="64"/>
      <c r="J81" s="65"/>
      <c r="K81" s="66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8"/>
      <c r="W81" s="68"/>
      <c r="X81" s="79"/>
    </row>
    <row r="82" s="71" customFormat="true" ht="26.25" hidden="false" customHeight="true" outlineLevel="3" collapsed="false">
      <c r="A82" s="61" t="s">
        <v>226</v>
      </c>
      <c r="B82" s="80" t="s">
        <v>227</v>
      </c>
      <c r="C82" s="61"/>
      <c r="D82" s="61" t="s">
        <v>109</v>
      </c>
      <c r="E82" s="62" t="n">
        <f aca="false">F82+H82</f>
        <v>24</v>
      </c>
      <c r="F82" s="63" t="n">
        <v>24</v>
      </c>
      <c r="G82" s="64" t="n">
        <v>1</v>
      </c>
      <c r="H82" s="65"/>
      <c r="I82" s="64"/>
      <c r="J82" s="65" t="s">
        <v>62</v>
      </c>
      <c r="K82" s="66" t="n">
        <f aca="false">F82*G82*1.5+H82*I82</f>
        <v>36</v>
      </c>
      <c r="L82" s="69" t="s">
        <v>228</v>
      </c>
      <c r="M82" s="69"/>
      <c r="N82" s="69" t="s">
        <v>39</v>
      </c>
      <c r="O82" s="116" t="s">
        <v>229</v>
      </c>
      <c r="P82" s="69" t="s">
        <v>65</v>
      </c>
      <c r="Q82" s="69" t="s">
        <v>79</v>
      </c>
      <c r="R82" s="69" t="s">
        <v>67</v>
      </c>
      <c r="S82" s="69" t="n">
        <v>12</v>
      </c>
      <c r="T82" s="69" t="s">
        <v>68</v>
      </c>
      <c r="U82" s="69"/>
      <c r="V82" s="68"/>
      <c r="W82" s="69" t="s">
        <v>194</v>
      </c>
      <c r="X82" s="70" t="s">
        <v>124</v>
      </c>
    </row>
    <row r="83" s="71" customFormat="true" ht="26.25" hidden="false" customHeight="true" outlineLevel="3" collapsed="false">
      <c r="A83" s="61" t="s">
        <v>230</v>
      </c>
      <c r="B83" s="80" t="s">
        <v>231</v>
      </c>
      <c r="C83" s="61"/>
      <c r="D83" s="61" t="s">
        <v>109</v>
      </c>
      <c r="E83" s="62" t="n">
        <f aca="false">F83+H83</f>
        <v>24</v>
      </c>
      <c r="F83" s="63"/>
      <c r="G83" s="64"/>
      <c r="H83" s="65" t="n">
        <v>24</v>
      </c>
      <c r="I83" s="64" t="n">
        <v>4</v>
      </c>
      <c r="J83" s="65" t="s">
        <v>62</v>
      </c>
      <c r="K83" s="66" t="n">
        <f aca="false">F83*G83*1.5+H83*I83</f>
        <v>96</v>
      </c>
      <c r="L83" s="69" t="s">
        <v>232</v>
      </c>
      <c r="M83" s="69" t="s">
        <v>72</v>
      </c>
      <c r="N83" s="69" t="s">
        <v>40</v>
      </c>
      <c r="O83" s="116" t="s">
        <v>233</v>
      </c>
      <c r="P83" s="69" t="s">
        <v>104</v>
      </c>
      <c r="Q83" s="69" t="s">
        <v>79</v>
      </c>
      <c r="R83" s="69" t="s">
        <v>67</v>
      </c>
      <c r="S83" s="69" t="n">
        <v>12</v>
      </c>
      <c r="T83" s="69" t="s">
        <v>68</v>
      </c>
      <c r="U83" s="69"/>
      <c r="V83" s="68"/>
      <c r="W83" s="69" t="s">
        <v>194</v>
      </c>
      <c r="X83" s="70" t="s">
        <v>124</v>
      </c>
    </row>
    <row r="84" s="71" customFormat="true" ht="26.25" hidden="false" customHeight="true" outlineLevel="3" collapsed="false">
      <c r="A84" s="61"/>
      <c r="B84" s="80"/>
      <c r="C84" s="61"/>
      <c r="D84" s="61"/>
      <c r="E84" s="62"/>
      <c r="F84" s="63"/>
      <c r="G84" s="64"/>
      <c r="H84" s="65"/>
      <c r="I84" s="64"/>
      <c r="J84" s="65"/>
      <c r="K84" s="66"/>
      <c r="L84" s="69"/>
      <c r="M84" s="69" t="s">
        <v>76</v>
      </c>
      <c r="N84" s="69" t="s">
        <v>40</v>
      </c>
      <c r="O84" s="116" t="s">
        <v>233</v>
      </c>
      <c r="P84" s="69" t="s">
        <v>89</v>
      </c>
      <c r="Q84" s="69" t="s">
        <v>127</v>
      </c>
      <c r="R84" s="69" t="s">
        <v>74</v>
      </c>
      <c r="S84" s="69" t="n">
        <v>12</v>
      </c>
      <c r="T84" s="69" t="s">
        <v>68</v>
      </c>
      <c r="U84" s="69"/>
      <c r="V84" s="68"/>
      <c r="W84" s="69" t="s">
        <v>194</v>
      </c>
      <c r="X84" s="70"/>
    </row>
    <row r="85" s="71" customFormat="true" ht="26.25" hidden="false" customHeight="true" outlineLevel="3" collapsed="false">
      <c r="A85" s="61"/>
      <c r="B85" s="80"/>
      <c r="C85" s="61"/>
      <c r="D85" s="61"/>
      <c r="E85" s="62"/>
      <c r="F85" s="63"/>
      <c r="G85" s="64"/>
      <c r="H85" s="65"/>
      <c r="I85" s="64"/>
      <c r="J85" s="65"/>
      <c r="K85" s="66"/>
      <c r="L85" s="69"/>
      <c r="M85" s="69" t="s">
        <v>78</v>
      </c>
      <c r="N85" s="69" t="s">
        <v>40</v>
      </c>
      <c r="O85" s="116" t="s">
        <v>233</v>
      </c>
      <c r="P85" s="69" t="s">
        <v>89</v>
      </c>
      <c r="Q85" s="69" t="s">
        <v>66</v>
      </c>
      <c r="R85" s="69" t="s">
        <v>91</v>
      </c>
      <c r="S85" s="69" t="n">
        <v>12</v>
      </c>
      <c r="T85" s="69" t="s">
        <v>68</v>
      </c>
      <c r="U85" s="69"/>
      <c r="V85" s="68"/>
      <c r="W85" s="69" t="s">
        <v>194</v>
      </c>
      <c r="X85" s="70"/>
    </row>
    <row r="86" s="71" customFormat="true" ht="26.25" hidden="false" customHeight="true" outlineLevel="3" collapsed="false">
      <c r="A86" s="61"/>
      <c r="B86" s="80"/>
      <c r="C86" s="61"/>
      <c r="D86" s="61"/>
      <c r="E86" s="62"/>
      <c r="F86" s="63"/>
      <c r="G86" s="64"/>
      <c r="H86" s="65"/>
      <c r="I86" s="64"/>
      <c r="J86" s="65"/>
      <c r="K86" s="66"/>
      <c r="L86" s="69"/>
      <c r="M86" s="69" t="s">
        <v>80</v>
      </c>
      <c r="N86" s="69" t="s">
        <v>40</v>
      </c>
      <c r="O86" s="116" t="s">
        <v>233</v>
      </c>
      <c r="P86" s="69" t="s">
        <v>89</v>
      </c>
      <c r="Q86" s="69" t="s">
        <v>74</v>
      </c>
      <c r="R86" s="69" t="s">
        <v>77</v>
      </c>
      <c r="S86" s="69" t="n">
        <v>12</v>
      </c>
      <c r="T86" s="69" t="s">
        <v>68</v>
      </c>
      <c r="U86" s="69"/>
      <c r="V86" s="68"/>
      <c r="W86" s="69" t="s">
        <v>194</v>
      </c>
      <c r="X86" s="70"/>
    </row>
    <row r="87" s="71" customFormat="true" ht="19.5" hidden="false" customHeight="true" outlineLevel="2" collapsed="false">
      <c r="A87" s="59" t="s">
        <v>234</v>
      </c>
      <c r="B87" s="60" t="s">
        <v>235</v>
      </c>
      <c r="C87" s="59"/>
      <c r="D87" s="61" t="s">
        <v>61</v>
      </c>
      <c r="E87" s="62"/>
      <c r="F87" s="63"/>
      <c r="G87" s="64"/>
      <c r="H87" s="63"/>
      <c r="I87" s="64"/>
      <c r="J87" s="65"/>
      <c r="K87" s="66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8"/>
      <c r="W87" s="69" t="s">
        <v>194</v>
      </c>
      <c r="X87" s="79"/>
    </row>
    <row r="88" s="71" customFormat="true" ht="27.75" hidden="false" customHeight="true" outlineLevel="3" collapsed="false">
      <c r="A88" s="61" t="s">
        <v>236</v>
      </c>
      <c r="B88" s="80" t="s">
        <v>237</v>
      </c>
      <c r="C88" s="61"/>
      <c r="D88" s="61" t="s">
        <v>109</v>
      </c>
      <c r="E88" s="62" t="n">
        <f aca="false">F88+H88</f>
        <v>24</v>
      </c>
      <c r="F88" s="63"/>
      <c r="G88" s="64"/>
      <c r="H88" s="65" t="n">
        <v>24</v>
      </c>
      <c r="I88" s="64" t="n">
        <v>4</v>
      </c>
      <c r="J88" s="65" t="s">
        <v>62</v>
      </c>
      <c r="K88" s="66" t="n">
        <f aca="false">F88*G88*1.5+H88*I88</f>
        <v>96</v>
      </c>
      <c r="L88" s="115" t="s">
        <v>238</v>
      </c>
      <c r="M88" s="69" t="s">
        <v>72</v>
      </c>
      <c r="N88" s="69" t="s">
        <v>40</v>
      </c>
      <c r="O88" s="116" t="s">
        <v>239</v>
      </c>
      <c r="P88" s="69" t="s">
        <v>73</v>
      </c>
      <c r="Q88" s="69" t="s">
        <v>67</v>
      </c>
      <c r="R88" s="69" t="s">
        <v>106</v>
      </c>
      <c r="S88" s="69" t="n">
        <v>12</v>
      </c>
      <c r="T88" s="69" t="s">
        <v>68</v>
      </c>
      <c r="U88" s="69"/>
      <c r="V88" s="68"/>
      <c r="W88" s="69" t="s">
        <v>194</v>
      </c>
      <c r="X88" s="70" t="s">
        <v>124</v>
      </c>
    </row>
    <row r="89" s="71" customFormat="true" ht="27.75" hidden="false" customHeight="true" outlineLevel="3" collapsed="false">
      <c r="A89" s="61"/>
      <c r="B89" s="80"/>
      <c r="C89" s="61"/>
      <c r="D89" s="61"/>
      <c r="E89" s="62"/>
      <c r="F89" s="63"/>
      <c r="G89" s="64"/>
      <c r="H89" s="65"/>
      <c r="I89" s="64"/>
      <c r="J89" s="65"/>
      <c r="K89" s="66"/>
      <c r="L89" s="69"/>
      <c r="M89" s="69" t="s">
        <v>76</v>
      </c>
      <c r="N89" s="69" t="s">
        <v>40</v>
      </c>
      <c r="O89" s="116" t="s">
        <v>239</v>
      </c>
      <c r="P89" s="69" t="s">
        <v>89</v>
      </c>
      <c r="Q89" s="69" t="s">
        <v>127</v>
      </c>
      <c r="R89" s="69" t="s">
        <v>74</v>
      </c>
      <c r="S89" s="69" t="n">
        <v>12</v>
      </c>
      <c r="T89" s="69" t="s">
        <v>68</v>
      </c>
      <c r="U89" s="69"/>
      <c r="V89" s="68"/>
      <c r="W89" s="69" t="s">
        <v>194</v>
      </c>
      <c r="X89" s="70"/>
    </row>
    <row r="90" s="71" customFormat="true" ht="27.75" hidden="false" customHeight="true" outlineLevel="3" collapsed="false">
      <c r="A90" s="61"/>
      <c r="B90" s="80"/>
      <c r="C90" s="61"/>
      <c r="D90" s="61"/>
      <c r="E90" s="62"/>
      <c r="F90" s="63"/>
      <c r="G90" s="64"/>
      <c r="H90" s="65"/>
      <c r="I90" s="64"/>
      <c r="J90" s="65"/>
      <c r="K90" s="66"/>
      <c r="L90" s="69"/>
      <c r="M90" s="69" t="s">
        <v>78</v>
      </c>
      <c r="N90" s="69" t="s">
        <v>40</v>
      </c>
      <c r="O90" s="116" t="s">
        <v>239</v>
      </c>
      <c r="P90" s="69" t="s">
        <v>73</v>
      </c>
      <c r="Q90" s="69" t="s">
        <v>79</v>
      </c>
      <c r="R90" s="69" t="s">
        <v>67</v>
      </c>
      <c r="S90" s="69" t="n">
        <v>12</v>
      </c>
      <c r="T90" s="69" t="s">
        <v>68</v>
      </c>
      <c r="U90" s="69"/>
      <c r="V90" s="68"/>
      <c r="W90" s="69" t="s">
        <v>194</v>
      </c>
      <c r="X90" s="70"/>
    </row>
    <row r="91" s="71" customFormat="true" ht="27.75" hidden="false" customHeight="true" outlineLevel="3" collapsed="false">
      <c r="A91" s="61"/>
      <c r="B91" s="80"/>
      <c r="C91" s="61"/>
      <c r="D91" s="61"/>
      <c r="E91" s="62"/>
      <c r="F91" s="63"/>
      <c r="G91" s="64"/>
      <c r="H91" s="65"/>
      <c r="I91" s="64"/>
      <c r="J91" s="65"/>
      <c r="K91" s="66"/>
      <c r="L91" s="69"/>
      <c r="M91" s="69" t="s">
        <v>80</v>
      </c>
      <c r="N91" s="69" t="s">
        <v>40</v>
      </c>
      <c r="O91" s="116" t="s">
        <v>239</v>
      </c>
      <c r="P91" s="69" t="s">
        <v>89</v>
      </c>
      <c r="Q91" s="69" t="s">
        <v>74</v>
      </c>
      <c r="R91" s="69" t="s">
        <v>77</v>
      </c>
      <c r="S91" s="69" t="n">
        <v>12</v>
      </c>
      <c r="T91" s="69" t="s">
        <v>68</v>
      </c>
      <c r="U91" s="69"/>
      <c r="V91" s="68"/>
      <c r="W91" s="69" t="s">
        <v>194</v>
      </c>
      <c r="X91" s="70"/>
    </row>
    <row r="92" s="71" customFormat="true" ht="19.5" hidden="false" customHeight="true" outlineLevel="3" collapsed="false">
      <c r="A92" s="61" t="s">
        <v>240</v>
      </c>
      <c r="B92" s="117" t="s">
        <v>241</v>
      </c>
      <c r="C92" s="61"/>
      <c r="D92" s="61" t="s">
        <v>109</v>
      </c>
      <c r="E92" s="62"/>
      <c r="F92" s="63"/>
      <c r="G92" s="64"/>
      <c r="H92" s="63"/>
      <c r="I92" s="64"/>
      <c r="J92" s="65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79"/>
    </row>
    <row r="93" s="71" customFormat="true" ht="19.5" hidden="false" customHeight="true" outlineLevel="4" collapsed="false">
      <c r="A93" s="82" t="s">
        <v>242</v>
      </c>
      <c r="B93" s="83" t="s">
        <v>243</v>
      </c>
      <c r="C93" s="82"/>
      <c r="D93" s="82" t="s">
        <v>109</v>
      </c>
      <c r="E93" s="62" t="n">
        <f aca="false">F93+H93</f>
        <v>24</v>
      </c>
      <c r="F93" s="84"/>
      <c r="G93" s="85"/>
      <c r="H93" s="86" t="n">
        <v>24</v>
      </c>
      <c r="I93" s="87" t="n">
        <v>1</v>
      </c>
      <c r="J93" s="88" t="s">
        <v>132</v>
      </c>
      <c r="K93" s="89" t="s">
        <v>133</v>
      </c>
      <c r="L93" s="82" t="s">
        <v>244</v>
      </c>
      <c r="M93" s="89"/>
      <c r="N93" s="66" t="s">
        <v>40</v>
      </c>
      <c r="O93" s="89"/>
      <c r="P93" s="89"/>
      <c r="Q93" s="89"/>
      <c r="R93" s="89"/>
      <c r="S93" s="89"/>
      <c r="T93" s="89"/>
      <c r="U93" s="89"/>
      <c r="V93" s="89"/>
      <c r="W93" s="89"/>
      <c r="X93" s="90" t="s">
        <v>135</v>
      </c>
    </row>
    <row r="94" s="71" customFormat="true" ht="19.5" hidden="false" customHeight="true" outlineLevel="4" collapsed="false">
      <c r="A94" s="82" t="s">
        <v>245</v>
      </c>
      <c r="B94" s="83" t="s">
        <v>246</v>
      </c>
      <c r="C94" s="82"/>
      <c r="D94" s="82" t="s">
        <v>109</v>
      </c>
      <c r="E94" s="62" t="n">
        <f aca="false">F94+H94</f>
        <v>24</v>
      </c>
      <c r="F94" s="84"/>
      <c r="G94" s="85"/>
      <c r="H94" s="86" t="n">
        <v>24</v>
      </c>
      <c r="I94" s="87" t="n">
        <v>1</v>
      </c>
      <c r="J94" s="88" t="s">
        <v>132</v>
      </c>
      <c r="K94" s="89" t="s">
        <v>133</v>
      </c>
      <c r="L94" s="82" t="s">
        <v>247</v>
      </c>
      <c r="M94" s="89"/>
      <c r="N94" s="66" t="s">
        <v>40</v>
      </c>
      <c r="O94" s="89"/>
      <c r="P94" s="89"/>
      <c r="Q94" s="89"/>
      <c r="R94" s="89"/>
      <c r="S94" s="89"/>
      <c r="T94" s="89"/>
      <c r="U94" s="89"/>
      <c r="V94" s="89"/>
      <c r="W94" s="89"/>
      <c r="X94" s="90" t="s">
        <v>135</v>
      </c>
    </row>
    <row r="95" s="71" customFormat="true" ht="19.5" hidden="false" customHeight="true" outlineLevel="4" collapsed="false">
      <c r="A95" s="82" t="s">
        <v>248</v>
      </c>
      <c r="B95" s="83" t="s">
        <v>249</v>
      </c>
      <c r="C95" s="82"/>
      <c r="D95" s="82" t="s">
        <v>109</v>
      </c>
      <c r="E95" s="62" t="n">
        <f aca="false">F95+H95</f>
        <v>24</v>
      </c>
      <c r="F95" s="84"/>
      <c r="G95" s="85"/>
      <c r="H95" s="86" t="n">
        <v>24</v>
      </c>
      <c r="I95" s="87" t="n">
        <v>1</v>
      </c>
      <c r="J95" s="88" t="s">
        <v>132</v>
      </c>
      <c r="K95" s="89" t="s">
        <v>133</v>
      </c>
      <c r="L95" s="82" t="s">
        <v>250</v>
      </c>
      <c r="M95" s="89"/>
      <c r="N95" s="66" t="s">
        <v>40</v>
      </c>
      <c r="O95" s="89"/>
      <c r="P95" s="89"/>
      <c r="Q95" s="89"/>
      <c r="R95" s="89"/>
      <c r="S95" s="89"/>
      <c r="T95" s="89"/>
      <c r="U95" s="89"/>
      <c r="V95" s="89"/>
      <c r="W95" s="89"/>
      <c r="X95" s="90" t="s">
        <v>135</v>
      </c>
    </row>
    <row r="96" s="71" customFormat="true" ht="19.5" hidden="false" customHeight="true" outlineLevel="4" collapsed="false">
      <c r="A96" s="82" t="s">
        <v>251</v>
      </c>
      <c r="B96" s="83" t="s">
        <v>252</v>
      </c>
      <c r="C96" s="82"/>
      <c r="D96" s="82" t="s">
        <v>109</v>
      </c>
      <c r="E96" s="62" t="n">
        <f aca="false">F96+H96</f>
        <v>24</v>
      </c>
      <c r="F96" s="84"/>
      <c r="G96" s="85"/>
      <c r="H96" s="86" t="n">
        <v>24</v>
      </c>
      <c r="I96" s="87" t="n">
        <v>1</v>
      </c>
      <c r="J96" s="88" t="s">
        <v>132</v>
      </c>
      <c r="K96" s="89" t="s">
        <v>133</v>
      </c>
      <c r="L96" s="82" t="s">
        <v>253</v>
      </c>
      <c r="M96" s="89"/>
      <c r="N96" s="66" t="s">
        <v>40</v>
      </c>
      <c r="O96" s="89"/>
      <c r="P96" s="89"/>
      <c r="Q96" s="89"/>
      <c r="R96" s="89"/>
      <c r="S96" s="89"/>
      <c r="T96" s="89"/>
      <c r="U96" s="89"/>
      <c r="V96" s="89"/>
      <c r="W96" s="89"/>
      <c r="X96" s="90" t="s">
        <v>135</v>
      </c>
    </row>
    <row r="97" s="71" customFormat="true" ht="19.5" hidden="false" customHeight="true" outlineLevel="4" collapsed="false">
      <c r="A97" s="82" t="s">
        <v>254</v>
      </c>
      <c r="B97" s="83" t="s">
        <v>255</v>
      </c>
      <c r="C97" s="82"/>
      <c r="D97" s="82" t="s">
        <v>109</v>
      </c>
      <c r="E97" s="62" t="n">
        <f aca="false">F97+H97</f>
        <v>24</v>
      </c>
      <c r="F97" s="84"/>
      <c r="G97" s="85"/>
      <c r="H97" s="86" t="n">
        <v>24</v>
      </c>
      <c r="I97" s="87" t="n">
        <v>1</v>
      </c>
      <c r="J97" s="88" t="s">
        <v>132</v>
      </c>
      <c r="K97" s="89" t="s">
        <v>133</v>
      </c>
      <c r="L97" s="82" t="s">
        <v>256</v>
      </c>
      <c r="M97" s="89"/>
      <c r="N97" s="66" t="s">
        <v>40</v>
      </c>
      <c r="O97" s="89"/>
      <c r="P97" s="89"/>
      <c r="Q97" s="89"/>
      <c r="R97" s="89"/>
      <c r="S97" s="89"/>
      <c r="T97" s="89"/>
      <c r="U97" s="89"/>
      <c r="V97" s="89"/>
      <c r="W97" s="89"/>
      <c r="X97" s="90" t="s">
        <v>135</v>
      </c>
    </row>
    <row r="98" s="71" customFormat="true" ht="19.5" hidden="false" customHeight="true" outlineLevel="4" collapsed="false">
      <c r="A98" s="82" t="s">
        <v>257</v>
      </c>
      <c r="B98" s="83" t="s">
        <v>258</v>
      </c>
      <c r="C98" s="82"/>
      <c r="D98" s="82" t="s">
        <v>109</v>
      </c>
      <c r="E98" s="62" t="n">
        <f aca="false">F98+H98</f>
        <v>24</v>
      </c>
      <c r="F98" s="84"/>
      <c r="G98" s="85"/>
      <c r="H98" s="86" t="n">
        <v>24</v>
      </c>
      <c r="I98" s="87" t="n">
        <v>1</v>
      </c>
      <c r="J98" s="88" t="s">
        <v>132</v>
      </c>
      <c r="K98" s="89" t="s">
        <v>133</v>
      </c>
      <c r="L98" s="82" t="s">
        <v>259</v>
      </c>
      <c r="M98" s="89"/>
      <c r="N98" s="66" t="s">
        <v>40</v>
      </c>
      <c r="O98" s="89"/>
      <c r="P98" s="89"/>
      <c r="Q98" s="89"/>
      <c r="R98" s="89"/>
      <c r="S98" s="89"/>
      <c r="T98" s="89"/>
      <c r="U98" s="89"/>
      <c r="V98" s="89"/>
      <c r="W98" s="89"/>
      <c r="X98" s="90" t="s">
        <v>135</v>
      </c>
    </row>
    <row r="99" s="71" customFormat="true" ht="19.5" hidden="false" customHeight="true" outlineLevel="4" collapsed="false">
      <c r="A99" s="82" t="s">
        <v>260</v>
      </c>
      <c r="B99" s="83" t="s">
        <v>261</v>
      </c>
      <c r="C99" s="82"/>
      <c r="D99" s="82" t="s">
        <v>109</v>
      </c>
      <c r="E99" s="62" t="n">
        <f aca="false">F99+H99</f>
        <v>24</v>
      </c>
      <c r="F99" s="84"/>
      <c r="G99" s="85"/>
      <c r="H99" s="86" t="n">
        <v>24</v>
      </c>
      <c r="I99" s="87" t="n">
        <v>1</v>
      </c>
      <c r="J99" s="88" t="s">
        <v>132</v>
      </c>
      <c r="K99" s="89" t="s">
        <v>133</v>
      </c>
      <c r="L99" s="82" t="s">
        <v>262</v>
      </c>
      <c r="M99" s="89"/>
      <c r="N99" s="66" t="s">
        <v>40</v>
      </c>
      <c r="O99" s="89"/>
      <c r="P99" s="89"/>
      <c r="Q99" s="89"/>
      <c r="R99" s="89"/>
      <c r="S99" s="89"/>
      <c r="T99" s="89"/>
      <c r="U99" s="89"/>
      <c r="V99" s="89"/>
      <c r="W99" s="89"/>
      <c r="X99" s="90" t="s">
        <v>135</v>
      </c>
    </row>
    <row r="100" s="71" customFormat="true" ht="19.5" hidden="false" customHeight="true" outlineLevel="4" collapsed="false">
      <c r="A100" s="82" t="s">
        <v>263</v>
      </c>
      <c r="B100" s="83" t="s">
        <v>264</v>
      </c>
      <c r="C100" s="82"/>
      <c r="D100" s="82" t="s">
        <v>109</v>
      </c>
      <c r="E100" s="62" t="n">
        <f aca="false">F100+H100</f>
        <v>24</v>
      </c>
      <c r="F100" s="84"/>
      <c r="G100" s="85"/>
      <c r="H100" s="86" t="n">
        <v>24</v>
      </c>
      <c r="I100" s="87" t="n">
        <v>1</v>
      </c>
      <c r="J100" s="88" t="s">
        <v>132</v>
      </c>
      <c r="K100" s="89" t="s">
        <v>133</v>
      </c>
      <c r="L100" s="82" t="s">
        <v>265</v>
      </c>
      <c r="M100" s="89"/>
      <c r="N100" s="66" t="s">
        <v>40</v>
      </c>
      <c r="O100" s="89"/>
      <c r="P100" s="89"/>
      <c r="Q100" s="89"/>
      <c r="R100" s="89"/>
      <c r="S100" s="89"/>
      <c r="T100" s="89"/>
      <c r="U100" s="89"/>
      <c r="V100" s="89"/>
      <c r="W100" s="89"/>
      <c r="X100" s="90" t="s">
        <v>135</v>
      </c>
    </row>
    <row r="101" s="71" customFormat="true" ht="19.5" hidden="false" customHeight="true" outlineLevel="4" collapsed="false">
      <c r="A101" s="82" t="s">
        <v>266</v>
      </c>
      <c r="B101" s="83" t="s">
        <v>267</v>
      </c>
      <c r="C101" s="82"/>
      <c r="D101" s="82" t="s">
        <v>109</v>
      </c>
      <c r="E101" s="62" t="n">
        <f aca="false">F101+H101</f>
        <v>24</v>
      </c>
      <c r="F101" s="84"/>
      <c r="G101" s="85"/>
      <c r="H101" s="86" t="n">
        <v>24</v>
      </c>
      <c r="I101" s="87" t="n">
        <v>1</v>
      </c>
      <c r="J101" s="88" t="s">
        <v>132</v>
      </c>
      <c r="K101" s="89" t="s">
        <v>133</v>
      </c>
      <c r="L101" s="82" t="s">
        <v>268</v>
      </c>
      <c r="M101" s="89"/>
      <c r="N101" s="66" t="s">
        <v>40</v>
      </c>
      <c r="O101" s="89"/>
      <c r="P101" s="89"/>
      <c r="Q101" s="89"/>
      <c r="R101" s="89"/>
      <c r="S101" s="89"/>
      <c r="T101" s="89"/>
      <c r="U101" s="89"/>
      <c r="V101" s="89"/>
      <c r="W101" s="89"/>
      <c r="X101" s="90" t="s">
        <v>135</v>
      </c>
    </row>
    <row r="102" s="71" customFormat="true" ht="19.5" hidden="false" customHeight="true" outlineLevel="4" collapsed="false">
      <c r="A102" s="82" t="s">
        <v>269</v>
      </c>
      <c r="B102" s="83" t="s">
        <v>270</v>
      </c>
      <c r="C102" s="82"/>
      <c r="D102" s="82" t="s">
        <v>109</v>
      </c>
      <c r="E102" s="62" t="n">
        <f aca="false">F102+H102</f>
        <v>24</v>
      </c>
      <c r="F102" s="84"/>
      <c r="G102" s="85"/>
      <c r="H102" s="86" t="n">
        <v>24</v>
      </c>
      <c r="I102" s="87" t="n">
        <v>1</v>
      </c>
      <c r="J102" s="88" t="s">
        <v>132</v>
      </c>
      <c r="K102" s="89" t="s">
        <v>133</v>
      </c>
      <c r="L102" s="82" t="s">
        <v>271</v>
      </c>
      <c r="M102" s="89"/>
      <c r="N102" s="66" t="s">
        <v>40</v>
      </c>
      <c r="O102" s="89"/>
      <c r="P102" s="89"/>
      <c r="Q102" s="89"/>
      <c r="R102" s="89"/>
      <c r="S102" s="89"/>
      <c r="T102" s="89"/>
      <c r="U102" s="89"/>
      <c r="V102" s="89"/>
      <c r="W102" s="89"/>
      <c r="X102" s="90" t="s">
        <v>135</v>
      </c>
    </row>
    <row r="103" s="71" customFormat="true" ht="19.5" hidden="false" customHeight="true" outlineLevel="4" collapsed="false">
      <c r="A103" s="82" t="s">
        <v>272</v>
      </c>
      <c r="B103" s="83" t="s">
        <v>273</v>
      </c>
      <c r="C103" s="82"/>
      <c r="D103" s="82" t="s">
        <v>109</v>
      </c>
      <c r="E103" s="62" t="n">
        <f aca="false">F103+H103</f>
        <v>24</v>
      </c>
      <c r="F103" s="84"/>
      <c r="G103" s="85"/>
      <c r="H103" s="86" t="n">
        <v>24</v>
      </c>
      <c r="I103" s="87" t="n">
        <v>1</v>
      </c>
      <c r="J103" s="88" t="s">
        <v>132</v>
      </c>
      <c r="K103" s="89" t="s">
        <v>133</v>
      </c>
      <c r="L103" s="82" t="s">
        <v>274</v>
      </c>
      <c r="M103" s="89"/>
      <c r="N103" s="66" t="s">
        <v>40</v>
      </c>
      <c r="O103" s="89"/>
      <c r="P103" s="89"/>
      <c r="Q103" s="89"/>
      <c r="R103" s="89"/>
      <c r="S103" s="89"/>
      <c r="T103" s="89"/>
      <c r="U103" s="89"/>
      <c r="V103" s="89"/>
      <c r="W103" s="89"/>
      <c r="X103" s="90" t="s">
        <v>135</v>
      </c>
    </row>
    <row r="104" s="71" customFormat="true" ht="19.5" hidden="false" customHeight="true" outlineLevel="4" collapsed="false">
      <c r="A104" s="82" t="s">
        <v>275</v>
      </c>
      <c r="B104" s="83" t="s">
        <v>276</v>
      </c>
      <c r="C104" s="82"/>
      <c r="D104" s="82" t="s">
        <v>109</v>
      </c>
      <c r="E104" s="62" t="n">
        <f aca="false">F104+H104</f>
        <v>24</v>
      </c>
      <c r="F104" s="84"/>
      <c r="G104" s="85"/>
      <c r="H104" s="86" t="n">
        <v>24</v>
      </c>
      <c r="I104" s="87" t="n">
        <v>1</v>
      </c>
      <c r="J104" s="88" t="s">
        <v>132</v>
      </c>
      <c r="K104" s="89" t="s">
        <v>133</v>
      </c>
      <c r="L104" s="82" t="s">
        <v>277</v>
      </c>
      <c r="M104" s="89"/>
      <c r="N104" s="66" t="s">
        <v>40</v>
      </c>
      <c r="O104" s="89"/>
      <c r="P104" s="89"/>
      <c r="Q104" s="89"/>
      <c r="R104" s="89"/>
      <c r="S104" s="89"/>
      <c r="T104" s="89"/>
      <c r="U104" s="89"/>
      <c r="V104" s="89"/>
      <c r="W104" s="89"/>
      <c r="X104" s="90" t="s">
        <v>135</v>
      </c>
    </row>
    <row r="105" s="71" customFormat="true" ht="19.5" hidden="false" customHeight="true" outlineLevel="4" collapsed="false">
      <c r="A105" s="82" t="s">
        <v>278</v>
      </c>
      <c r="B105" s="83" t="s">
        <v>279</v>
      </c>
      <c r="C105" s="82"/>
      <c r="D105" s="82" t="s">
        <v>109</v>
      </c>
      <c r="E105" s="62" t="n">
        <f aca="false">F105+H105</f>
        <v>24</v>
      </c>
      <c r="F105" s="84"/>
      <c r="G105" s="85"/>
      <c r="H105" s="86" t="n">
        <v>24</v>
      </c>
      <c r="I105" s="87" t="n">
        <v>1</v>
      </c>
      <c r="J105" s="88" t="s">
        <v>132</v>
      </c>
      <c r="K105" s="89" t="s">
        <v>133</v>
      </c>
      <c r="L105" s="82" t="s">
        <v>280</v>
      </c>
      <c r="M105" s="89"/>
      <c r="N105" s="66" t="s">
        <v>40</v>
      </c>
      <c r="O105" s="89"/>
      <c r="P105" s="89"/>
      <c r="Q105" s="89"/>
      <c r="R105" s="89"/>
      <c r="S105" s="89"/>
      <c r="T105" s="89"/>
      <c r="U105" s="89"/>
      <c r="V105" s="89"/>
      <c r="W105" s="89"/>
      <c r="X105" s="90" t="s">
        <v>135</v>
      </c>
    </row>
    <row r="106" s="71" customFormat="true" ht="19.5" hidden="false" customHeight="true" outlineLevel="4" collapsed="false">
      <c r="A106" s="82" t="s">
        <v>281</v>
      </c>
      <c r="B106" s="83" t="s">
        <v>282</v>
      </c>
      <c r="C106" s="82"/>
      <c r="D106" s="82" t="s">
        <v>109</v>
      </c>
      <c r="E106" s="62" t="n">
        <f aca="false">F106+H106</f>
        <v>24</v>
      </c>
      <c r="F106" s="84"/>
      <c r="G106" s="85"/>
      <c r="H106" s="86" t="n">
        <v>24</v>
      </c>
      <c r="I106" s="87" t="n">
        <v>1</v>
      </c>
      <c r="J106" s="88" t="s">
        <v>132</v>
      </c>
      <c r="K106" s="89" t="s">
        <v>133</v>
      </c>
      <c r="L106" s="82" t="s">
        <v>283</v>
      </c>
      <c r="M106" s="89"/>
      <c r="N106" s="66" t="s">
        <v>40</v>
      </c>
      <c r="O106" s="89"/>
      <c r="P106" s="89"/>
      <c r="Q106" s="89"/>
      <c r="R106" s="89"/>
      <c r="S106" s="89"/>
      <c r="T106" s="89"/>
      <c r="U106" s="89"/>
      <c r="V106" s="89"/>
      <c r="W106" s="89"/>
      <c r="X106" s="90" t="s">
        <v>135</v>
      </c>
    </row>
    <row r="107" s="71" customFormat="true" ht="19.5" hidden="false" customHeight="true" outlineLevel="4" collapsed="false">
      <c r="A107" s="82" t="s">
        <v>284</v>
      </c>
      <c r="B107" s="83" t="s">
        <v>285</v>
      </c>
      <c r="C107" s="82"/>
      <c r="D107" s="82" t="s">
        <v>109</v>
      </c>
      <c r="E107" s="62" t="n">
        <f aca="false">F107+H107</f>
        <v>24</v>
      </c>
      <c r="F107" s="84"/>
      <c r="G107" s="85"/>
      <c r="H107" s="86" t="n">
        <v>24</v>
      </c>
      <c r="I107" s="87" t="n">
        <v>1</v>
      </c>
      <c r="J107" s="88" t="s">
        <v>132</v>
      </c>
      <c r="K107" s="89" t="s">
        <v>133</v>
      </c>
      <c r="L107" s="82" t="s">
        <v>286</v>
      </c>
      <c r="M107" s="89"/>
      <c r="N107" s="66" t="s">
        <v>40</v>
      </c>
      <c r="O107" s="89"/>
      <c r="P107" s="89"/>
      <c r="Q107" s="89"/>
      <c r="R107" s="89"/>
      <c r="S107" s="89"/>
      <c r="T107" s="89"/>
      <c r="U107" s="89"/>
      <c r="V107" s="89"/>
      <c r="W107" s="89"/>
      <c r="X107" s="90" t="s">
        <v>135</v>
      </c>
    </row>
    <row r="108" s="71" customFormat="true" ht="19.5" hidden="false" customHeight="true" outlineLevel="4" collapsed="false">
      <c r="A108" s="82" t="s">
        <v>287</v>
      </c>
      <c r="B108" s="83" t="s">
        <v>288</v>
      </c>
      <c r="C108" s="82"/>
      <c r="D108" s="82" t="s">
        <v>109</v>
      </c>
      <c r="E108" s="62" t="n">
        <f aca="false">F108+H108</f>
        <v>24</v>
      </c>
      <c r="F108" s="84"/>
      <c r="G108" s="85"/>
      <c r="H108" s="86" t="n">
        <v>24</v>
      </c>
      <c r="I108" s="87" t="n">
        <v>1</v>
      </c>
      <c r="J108" s="88" t="s">
        <v>132</v>
      </c>
      <c r="K108" s="89" t="s">
        <v>133</v>
      </c>
      <c r="L108" s="82" t="s">
        <v>289</v>
      </c>
      <c r="M108" s="89"/>
      <c r="N108" s="66" t="s">
        <v>40</v>
      </c>
      <c r="O108" s="89"/>
      <c r="P108" s="89"/>
      <c r="Q108" s="89"/>
      <c r="R108" s="89"/>
      <c r="S108" s="89"/>
      <c r="T108" s="89"/>
      <c r="U108" s="89"/>
      <c r="V108" s="89"/>
      <c r="W108" s="89"/>
      <c r="X108" s="90" t="s">
        <v>135</v>
      </c>
    </row>
    <row r="109" s="71" customFormat="true" ht="19.5" hidden="false" customHeight="true" outlineLevel="4" collapsed="false">
      <c r="A109" s="82" t="s">
        <v>290</v>
      </c>
      <c r="B109" s="83" t="s">
        <v>291</v>
      </c>
      <c r="C109" s="82"/>
      <c r="D109" s="82" t="s">
        <v>109</v>
      </c>
      <c r="E109" s="62" t="n">
        <f aca="false">F109+H109</f>
        <v>24</v>
      </c>
      <c r="F109" s="84"/>
      <c r="G109" s="85"/>
      <c r="H109" s="86" t="n">
        <v>24</v>
      </c>
      <c r="I109" s="87" t="n">
        <v>1</v>
      </c>
      <c r="J109" s="88" t="s">
        <v>132</v>
      </c>
      <c r="K109" s="89" t="s">
        <v>133</v>
      </c>
      <c r="L109" s="82" t="s">
        <v>292</v>
      </c>
      <c r="M109" s="89"/>
      <c r="N109" s="66" t="s">
        <v>40</v>
      </c>
      <c r="O109" s="89"/>
      <c r="P109" s="89"/>
      <c r="Q109" s="89"/>
      <c r="R109" s="89"/>
      <c r="S109" s="89"/>
      <c r="T109" s="89"/>
      <c r="U109" s="89"/>
      <c r="V109" s="89"/>
      <c r="W109" s="89"/>
      <c r="X109" s="90" t="s">
        <v>135</v>
      </c>
    </row>
    <row r="110" s="71" customFormat="true" ht="19.5" hidden="false" customHeight="true" outlineLevel="4" collapsed="false">
      <c r="A110" s="82" t="s">
        <v>293</v>
      </c>
      <c r="B110" s="83" t="s">
        <v>294</v>
      </c>
      <c r="C110" s="82"/>
      <c r="D110" s="82" t="s">
        <v>109</v>
      </c>
      <c r="E110" s="62" t="n">
        <f aca="false">F110+H110</f>
        <v>24</v>
      </c>
      <c r="F110" s="84"/>
      <c r="G110" s="85"/>
      <c r="H110" s="86" t="n">
        <v>24</v>
      </c>
      <c r="I110" s="87" t="n">
        <v>1</v>
      </c>
      <c r="J110" s="88" t="s">
        <v>132</v>
      </c>
      <c r="K110" s="89" t="s">
        <v>133</v>
      </c>
      <c r="L110" s="82" t="s">
        <v>295</v>
      </c>
      <c r="M110" s="89"/>
      <c r="N110" s="66" t="s">
        <v>40</v>
      </c>
      <c r="O110" s="89"/>
      <c r="P110" s="89"/>
      <c r="Q110" s="89"/>
      <c r="R110" s="89"/>
      <c r="S110" s="89"/>
      <c r="T110" s="89"/>
      <c r="U110" s="89"/>
      <c r="V110" s="89"/>
      <c r="W110" s="89"/>
      <c r="X110" s="90" t="s">
        <v>135</v>
      </c>
    </row>
    <row r="111" s="71" customFormat="true" ht="19.5" hidden="false" customHeight="true" outlineLevel="4" collapsed="false">
      <c r="A111" s="82" t="s">
        <v>296</v>
      </c>
      <c r="B111" s="83" t="s">
        <v>297</v>
      </c>
      <c r="C111" s="82"/>
      <c r="D111" s="82" t="s">
        <v>109</v>
      </c>
      <c r="E111" s="62" t="n">
        <f aca="false">F111+H111</f>
        <v>24</v>
      </c>
      <c r="F111" s="84"/>
      <c r="G111" s="85"/>
      <c r="H111" s="86" t="n">
        <v>24</v>
      </c>
      <c r="I111" s="87" t="n">
        <v>1</v>
      </c>
      <c r="J111" s="88" t="s">
        <v>132</v>
      </c>
      <c r="K111" s="89" t="s">
        <v>133</v>
      </c>
      <c r="L111" s="82" t="s">
        <v>298</v>
      </c>
      <c r="M111" s="89"/>
      <c r="N111" s="66" t="s">
        <v>40</v>
      </c>
      <c r="O111" s="89"/>
      <c r="P111" s="89"/>
      <c r="Q111" s="89"/>
      <c r="R111" s="89"/>
      <c r="S111" s="89"/>
      <c r="T111" s="89"/>
      <c r="U111" s="89"/>
      <c r="V111" s="89"/>
      <c r="W111" s="89"/>
      <c r="X111" s="90" t="s">
        <v>135</v>
      </c>
    </row>
    <row r="112" s="71" customFormat="true" ht="19.5" hidden="false" customHeight="true" outlineLevel="2" collapsed="false">
      <c r="A112" s="91" t="s">
        <v>299</v>
      </c>
      <c r="B112" s="92" t="s">
        <v>300</v>
      </c>
      <c r="C112" s="91"/>
      <c r="D112" s="82" t="s">
        <v>109</v>
      </c>
      <c r="E112" s="62" t="n">
        <f aca="false">F112+H112</f>
        <v>24</v>
      </c>
      <c r="F112" s="84"/>
      <c r="G112" s="85"/>
      <c r="H112" s="86" t="n">
        <v>24</v>
      </c>
      <c r="I112" s="87" t="n">
        <v>1</v>
      </c>
      <c r="J112" s="88" t="s">
        <v>132</v>
      </c>
      <c r="K112" s="89" t="s">
        <v>133</v>
      </c>
      <c r="L112" s="89"/>
      <c r="M112" s="89"/>
      <c r="N112" s="66"/>
      <c r="O112" s="89"/>
      <c r="P112" s="89"/>
      <c r="Q112" s="89"/>
      <c r="R112" s="89"/>
      <c r="S112" s="89"/>
      <c r="T112" s="89"/>
      <c r="U112" s="89"/>
      <c r="V112" s="89"/>
      <c r="W112" s="89"/>
      <c r="X112" s="79"/>
    </row>
    <row r="113" s="71" customFormat="true" ht="19.5" hidden="false" customHeight="true" outlineLevel="2" collapsed="false">
      <c r="A113" s="91" t="s">
        <v>301</v>
      </c>
      <c r="B113" s="92" t="s">
        <v>302</v>
      </c>
      <c r="C113" s="92"/>
      <c r="D113" s="91" t="s">
        <v>109</v>
      </c>
      <c r="E113" s="62" t="n">
        <f aca="false">F113+H113</f>
        <v>16</v>
      </c>
      <c r="F113" s="118" t="n">
        <v>16</v>
      </c>
      <c r="G113" s="87" t="n">
        <v>1</v>
      </c>
      <c r="H113" s="65"/>
      <c r="I113" s="64"/>
      <c r="J113" s="86" t="s">
        <v>132</v>
      </c>
      <c r="K113" s="119" t="s">
        <v>133</v>
      </c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79"/>
    </row>
    <row r="114" s="123" customFormat="true" ht="19.5" hidden="false" customHeight="true" outlineLevel="3" collapsed="false">
      <c r="A114" s="82" t="s">
        <v>303</v>
      </c>
      <c r="B114" s="120" t="s">
        <v>304</v>
      </c>
      <c r="C114" s="120"/>
      <c r="D114" s="82" t="s">
        <v>109</v>
      </c>
      <c r="E114" s="121"/>
      <c r="F114" s="118" t="n">
        <v>16</v>
      </c>
      <c r="G114" s="87" t="n">
        <v>1</v>
      </c>
      <c r="H114" s="86"/>
      <c r="I114" s="87"/>
      <c r="J114" s="86" t="s">
        <v>132</v>
      </c>
      <c r="K114" s="119" t="s">
        <v>133</v>
      </c>
      <c r="L114" s="82" t="s">
        <v>305</v>
      </c>
      <c r="M114" s="119"/>
      <c r="N114" s="119" t="s">
        <v>39</v>
      </c>
      <c r="O114" s="119"/>
      <c r="P114" s="119"/>
      <c r="Q114" s="119"/>
      <c r="R114" s="119"/>
      <c r="S114" s="119"/>
      <c r="T114" s="119"/>
      <c r="U114" s="119"/>
      <c r="V114" s="119"/>
      <c r="W114" s="119"/>
      <c r="X114" s="122" t="s">
        <v>306</v>
      </c>
    </row>
    <row r="115" s="123" customFormat="true" ht="19.5" hidden="false" customHeight="true" outlineLevel="3" collapsed="false">
      <c r="A115" s="82" t="s">
        <v>307</v>
      </c>
      <c r="B115" s="120" t="s">
        <v>308</v>
      </c>
      <c r="C115" s="120"/>
      <c r="D115" s="82" t="s">
        <v>109</v>
      </c>
      <c r="E115" s="121"/>
      <c r="F115" s="118" t="n">
        <v>16</v>
      </c>
      <c r="G115" s="87" t="n">
        <v>1</v>
      </c>
      <c r="H115" s="86"/>
      <c r="I115" s="87"/>
      <c r="J115" s="86" t="s">
        <v>132</v>
      </c>
      <c r="K115" s="119" t="s">
        <v>133</v>
      </c>
      <c r="L115" s="82" t="s">
        <v>309</v>
      </c>
      <c r="M115" s="119"/>
      <c r="N115" s="119" t="s">
        <v>39</v>
      </c>
      <c r="O115" s="119"/>
      <c r="P115" s="119"/>
      <c r="Q115" s="119"/>
      <c r="R115" s="119"/>
      <c r="S115" s="119"/>
      <c r="T115" s="119"/>
      <c r="U115" s="119"/>
      <c r="V115" s="119"/>
      <c r="W115" s="119"/>
      <c r="X115" s="122" t="s">
        <v>306</v>
      </c>
    </row>
    <row r="116" s="123" customFormat="true" ht="19.5" hidden="false" customHeight="true" outlineLevel="3" collapsed="false">
      <c r="A116" s="82" t="s">
        <v>310</v>
      </c>
      <c r="B116" s="120" t="s">
        <v>311</v>
      </c>
      <c r="C116" s="120"/>
      <c r="D116" s="82" t="s">
        <v>109</v>
      </c>
      <c r="E116" s="121"/>
      <c r="F116" s="118" t="n">
        <v>16</v>
      </c>
      <c r="G116" s="87" t="n">
        <v>1</v>
      </c>
      <c r="H116" s="86"/>
      <c r="I116" s="87"/>
      <c r="J116" s="86" t="s">
        <v>132</v>
      </c>
      <c r="K116" s="119" t="s">
        <v>133</v>
      </c>
      <c r="L116" s="82" t="s">
        <v>312</v>
      </c>
      <c r="M116" s="119"/>
      <c r="N116" s="119" t="s">
        <v>39</v>
      </c>
      <c r="O116" s="119"/>
      <c r="P116" s="119"/>
      <c r="Q116" s="119"/>
      <c r="R116" s="119"/>
      <c r="S116" s="119"/>
      <c r="T116" s="119"/>
      <c r="U116" s="119"/>
      <c r="V116" s="119"/>
      <c r="W116" s="119"/>
      <c r="X116" s="122" t="s">
        <v>313</v>
      </c>
    </row>
    <row r="117" s="123" customFormat="true" ht="19.5" hidden="false" customHeight="true" outlineLevel="3" collapsed="false">
      <c r="A117" s="82" t="s">
        <v>314</v>
      </c>
      <c r="B117" s="120" t="s">
        <v>315</v>
      </c>
      <c r="C117" s="120"/>
      <c r="D117" s="82" t="s">
        <v>109</v>
      </c>
      <c r="E117" s="121"/>
      <c r="F117" s="118" t="n">
        <v>16</v>
      </c>
      <c r="G117" s="87" t="n">
        <v>1</v>
      </c>
      <c r="H117" s="86"/>
      <c r="I117" s="87"/>
      <c r="J117" s="86" t="s">
        <v>132</v>
      </c>
      <c r="K117" s="119" t="s">
        <v>133</v>
      </c>
      <c r="L117" s="82" t="s">
        <v>316</v>
      </c>
      <c r="M117" s="119"/>
      <c r="N117" s="119" t="s">
        <v>39</v>
      </c>
      <c r="O117" s="119"/>
      <c r="P117" s="119"/>
      <c r="Q117" s="119"/>
      <c r="R117" s="119"/>
      <c r="S117" s="119"/>
      <c r="T117" s="119"/>
      <c r="U117" s="119"/>
      <c r="V117" s="119"/>
      <c r="W117" s="119"/>
      <c r="X117" s="122" t="s">
        <v>313</v>
      </c>
    </row>
    <row r="118" s="123" customFormat="true" ht="19.5" hidden="false" customHeight="true" outlineLevel="3" collapsed="false">
      <c r="A118" s="82" t="s">
        <v>317</v>
      </c>
      <c r="B118" s="120" t="s">
        <v>318</v>
      </c>
      <c r="C118" s="120"/>
      <c r="D118" s="82" t="s">
        <v>109</v>
      </c>
      <c r="E118" s="121"/>
      <c r="F118" s="118" t="n">
        <v>16</v>
      </c>
      <c r="G118" s="87" t="n">
        <v>1</v>
      </c>
      <c r="H118" s="86"/>
      <c r="I118" s="87"/>
      <c r="J118" s="86" t="s">
        <v>132</v>
      </c>
      <c r="K118" s="119" t="s">
        <v>133</v>
      </c>
      <c r="L118" s="82" t="s">
        <v>319</v>
      </c>
      <c r="M118" s="119"/>
      <c r="N118" s="119" t="s">
        <v>39</v>
      </c>
      <c r="O118" s="119"/>
      <c r="P118" s="119"/>
      <c r="Q118" s="119"/>
      <c r="R118" s="119"/>
      <c r="S118" s="119"/>
      <c r="T118" s="119"/>
      <c r="U118" s="119"/>
      <c r="V118" s="119"/>
      <c r="W118" s="119"/>
      <c r="X118" s="122" t="s">
        <v>313</v>
      </c>
    </row>
    <row r="119" s="123" customFormat="true" ht="19.5" hidden="false" customHeight="true" outlineLevel="3" collapsed="false">
      <c r="A119" s="82" t="s">
        <v>320</v>
      </c>
      <c r="B119" s="120" t="s">
        <v>321</v>
      </c>
      <c r="C119" s="120"/>
      <c r="D119" s="82" t="s">
        <v>109</v>
      </c>
      <c r="E119" s="121"/>
      <c r="F119" s="118" t="n">
        <v>16</v>
      </c>
      <c r="G119" s="87" t="n">
        <v>1</v>
      </c>
      <c r="H119" s="86"/>
      <c r="I119" s="87"/>
      <c r="J119" s="86" t="s">
        <v>132</v>
      </c>
      <c r="K119" s="119" t="s">
        <v>133</v>
      </c>
      <c r="L119" s="82" t="s">
        <v>322</v>
      </c>
      <c r="M119" s="119"/>
      <c r="N119" s="119" t="s">
        <v>39</v>
      </c>
      <c r="O119" s="119"/>
      <c r="P119" s="119"/>
      <c r="Q119" s="119"/>
      <c r="R119" s="119"/>
      <c r="S119" s="119"/>
      <c r="T119" s="119"/>
      <c r="U119" s="119"/>
      <c r="V119" s="119"/>
      <c r="W119" s="119"/>
      <c r="X119" s="122" t="s">
        <v>313</v>
      </c>
    </row>
    <row r="120" s="123" customFormat="true" ht="19.5" hidden="false" customHeight="true" outlineLevel="3" collapsed="false">
      <c r="A120" s="82" t="s">
        <v>323</v>
      </c>
      <c r="B120" s="120" t="s">
        <v>324</v>
      </c>
      <c r="C120" s="120"/>
      <c r="D120" s="82" t="s">
        <v>109</v>
      </c>
      <c r="E120" s="121"/>
      <c r="F120" s="118" t="n">
        <v>16</v>
      </c>
      <c r="G120" s="87" t="n">
        <v>1</v>
      </c>
      <c r="H120" s="86"/>
      <c r="I120" s="87"/>
      <c r="J120" s="86" t="s">
        <v>132</v>
      </c>
      <c r="K120" s="119" t="s">
        <v>133</v>
      </c>
      <c r="L120" s="82" t="s">
        <v>325</v>
      </c>
      <c r="M120" s="119"/>
      <c r="N120" s="119" t="s">
        <v>39</v>
      </c>
      <c r="O120" s="119"/>
      <c r="P120" s="119"/>
      <c r="Q120" s="119"/>
      <c r="R120" s="119"/>
      <c r="S120" s="119"/>
      <c r="T120" s="119"/>
      <c r="U120" s="119"/>
      <c r="V120" s="119"/>
      <c r="W120" s="119"/>
      <c r="X120" s="122" t="s">
        <v>313</v>
      </c>
    </row>
    <row r="121" s="123" customFormat="true" ht="19.5" hidden="false" customHeight="true" outlineLevel="3" collapsed="false">
      <c r="A121" s="82" t="s">
        <v>326</v>
      </c>
      <c r="B121" s="120" t="s">
        <v>327</v>
      </c>
      <c r="C121" s="120"/>
      <c r="D121" s="82" t="s">
        <v>109</v>
      </c>
      <c r="E121" s="121"/>
      <c r="F121" s="118" t="n">
        <v>16</v>
      </c>
      <c r="G121" s="87" t="n">
        <v>1</v>
      </c>
      <c r="H121" s="86"/>
      <c r="I121" s="87"/>
      <c r="J121" s="86" t="s">
        <v>132</v>
      </c>
      <c r="K121" s="119" t="s">
        <v>133</v>
      </c>
      <c r="L121" s="82" t="s">
        <v>328</v>
      </c>
      <c r="M121" s="119"/>
      <c r="N121" s="119" t="s">
        <v>39</v>
      </c>
      <c r="O121" s="119"/>
      <c r="P121" s="119"/>
      <c r="Q121" s="119"/>
      <c r="R121" s="119"/>
      <c r="S121" s="119"/>
      <c r="T121" s="119"/>
      <c r="U121" s="119"/>
      <c r="V121" s="119"/>
      <c r="W121" s="119"/>
      <c r="X121" s="122" t="s">
        <v>313</v>
      </c>
    </row>
    <row r="122" s="123" customFormat="true" ht="19.5" hidden="false" customHeight="true" outlineLevel="3" collapsed="false">
      <c r="A122" s="82" t="s">
        <v>329</v>
      </c>
      <c r="B122" s="120" t="s">
        <v>330</v>
      </c>
      <c r="C122" s="120"/>
      <c r="D122" s="82" t="s">
        <v>109</v>
      </c>
      <c r="E122" s="121"/>
      <c r="F122" s="118" t="n">
        <v>16</v>
      </c>
      <c r="G122" s="87" t="n">
        <v>1</v>
      </c>
      <c r="H122" s="86"/>
      <c r="I122" s="87"/>
      <c r="J122" s="86" t="s">
        <v>132</v>
      </c>
      <c r="K122" s="119" t="s">
        <v>133</v>
      </c>
      <c r="L122" s="82" t="s">
        <v>331</v>
      </c>
      <c r="M122" s="119"/>
      <c r="N122" s="119" t="s">
        <v>39</v>
      </c>
      <c r="O122" s="119"/>
      <c r="P122" s="119"/>
      <c r="Q122" s="119"/>
      <c r="R122" s="119"/>
      <c r="S122" s="119"/>
      <c r="T122" s="119"/>
      <c r="U122" s="119"/>
      <c r="V122" s="119"/>
      <c r="W122" s="119"/>
      <c r="X122" s="122" t="s">
        <v>313</v>
      </c>
    </row>
    <row r="123" s="123" customFormat="true" ht="19.5" hidden="false" customHeight="true" outlineLevel="3" collapsed="false">
      <c r="A123" s="82" t="s">
        <v>332</v>
      </c>
      <c r="B123" s="120" t="s">
        <v>333</v>
      </c>
      <c r="C123" s="120"/>
      <c r="D123" s="82" t="s">
        <v>109</v>
      </c>
      <c r="E123" s="121"/>
      <c r="F123" s="118" t="n">
        <v>16</v>
      </c>
      <c r="G123" s="87" t="n">
        <v>1</v>
      </c>
      <c r="H123" s="86"/>
      <c r="I123" s="87"/>
      <c r="J123" s="86" t="s">
        <v>132</v>
      </c>
      <c r="K123" s="119" t="s">
        <v>133</v>
      </c>
      <c r="L123" s="82" t="s">
        <v>334</v>
      </c>
      <c r="M123" s="119"/>
      <c r="N123" s="119" t="s">
        <v>39</v>
      </c>
      <c r="O123" s="119"/>
      <c r="P123" s="119"/>
      <c r="Q123" s="119"/>
      <c r="R123" s="119"/>
      <c r="S123" s="119"/>
      <c r="T123" s="119"/>
      <c r="U123" s="119"/>
      <c r="V123" s="119"/>
      <c r="W123" s="119"/>
      <c r="X123" s="122" t="s">
        <v>335</v>
      </c>
    </row>
    <row r="124" s="123" customFormat="true" ht="19.5" hidden="false" customHeight="true" outlineLevel="3" collapsed="false">
      <c r="A124" s="82" t="s">
        <v>336</v>
      </c>
      <c r="B124" s="120" t="s">
        <v>337</v>
      </c>
      <c r="C124" s="120"/>
      <c r="D124" s="82" t="s">
        <v>109</v>
      </c>
      <c r="E124" s="121"/>
      <c r="F124" s="118" t="n">
        <v>16</v>
      </c>
      <c r="G124" s="87" t="n">
        <v>1</v>
      </c>
      <c r="H124" s="86"/>
      <c r="I124" s="87"/>
      <c r="J124" s="86" t="s">
        <v>132</v>
      </c>
      <c r="K124" s="119" t="s">
        <v>133</v>
      </c>
      <c r="L124" s="82" t="s">
        <v>338</v>
      </c>
      <c r="M124" s="119"/>
      <c r="N124" s="119" t="s">
        <v>39</v>
      </c>
      <c r="O124" s="119"/>
      <c r="P124" s="119"/>
      <c r="Q124" s="119"/>
      <c r="R124" s="119"/>
      <c r="S124" s="119"/>
      <c r="T124" s="119"/>
      <c r="U124" s="119"/>
      <c r="V124" s="119"/>
      <c r="W124" s="119"/>
      <c r="X124" s="122" t="s">
        <v>335</v>
      </c>
    </row>
    <row r="125" s="123" customFormat="true" ht="19.5" hidden="false" customHeight="true" outlineLevel="3" collapsed="false">
      <c r="A125" s="82" t="s">
        <v>339</v>
      </c>
      <c r="B125" s="120" t="s">
        <v>340</v>
      </c>
      <c r="C125" s="120"/>
      <c r="D125" s="82" t="s">
        <v>109</v>
      </c>
      <c r="E125" s="121"/>
      <c r="F125" s="118" t="n">
        <v>16</v>
      </c>
      <c r="G125" s="87" t="n">
        <v>1</v>
      </c>
      <c r="H125" s="86"/>
      <c r="I125" s="87"/>
      <c r="J125" s="86" t="s">
        <v>132</v>
      </c>
      <c r="K125" s="119" t="s">
        <v>133</v>
      </c>
      <c r="L125" s="82" t="s">
        <v>341</v>
      </c>
      <c r="M125" s="119"/>
      <c r="N125" s="119" t="s">
        <v>39</v>
      </c>
      <c r="O125" s="119"/>
      <c r="P125" s="119"/>
      <c r="Q125" s="119"/>
      <c r="R125" s="119"/>
      <c r="S125" s="119"/>
      <c r="T125" s="119"/>
      <c r="U125" s="119"/>
      <c r="V125" s="119"/>
      <c r="W125" s="119"/>
      <c r="X125" s="122" t="s">
        <v>335</v>
      </c>
    </row>
    <row r="126" s="123" customFormat="true" ht="19.5" hidden="false" customHeight="true" outlineLevel="3" collapsed="false">
      <c r="A126" s="82" t="s">
        <v>342</v>
      </c>
      <c r="B126" s="120" t="s">
        <v>343</v>
      </c>
      <c r="C126" s="120"/>
      <c r="D126" s="82" t="s">
        <v>109</v>
      </c>
      <c r="E126" s="121"/>
      <c r="F126" s="118" t="n">
        <v>16</v>
      </c>
      <c r="G126" s="87" t="n">
        <v>1</v>
      </c>
      <c r="H126" s="86"/>
      <c r="I126" s="87"/>
      <c r="J126" s="86" t="s">
        <v>132</v>
      </c>
      <c r="K126" s="119" t="s">
        <v>133</v>
      </c>
      <c r="L126" s="82" t="s">
        <v>344</v>
      </c>
      <c r="M126" s="119"/>
      <c r="N126" s="119" t="s">
        <v>39</v>
      </c>
      <c r="O126" s="119"/>
      <c r="P126" s="119"/>
      <c r="Q126" s="119"/>
      <c r="R126" s="119"/>
      <c r="S126" s="119"/>
      <c r="T126" s="119"/>
      <c r="U126" s="119"/>
      <c r="V126" s="119"/>
      <c r="W126" s="119"/>
      <c r="X126" s="122" t="s">
        <v>335</v>
      </c>
    </row>
    <row r="127" s="123" customFormat="true" ht="19.5" hidden="false" customHeight="true" outlineLevel="3" collapsed="false">
      <c r="A127" s="82" t="s">
        <v>345</v>
      </c>
      <c r="B127" s="120" t="s">
        <v>346</v>
      </c>
      <c r="C127" s="120"/>
      <c r="D127" s="82" t="s">
        <v>109</v>
      </c>
      <c r="E127" s="121"/>
      <c r="F127" s="118" t="n">
        <v>16</v>
      </c>
      <c r="G127" s="87" t="n">
        <v>1</v>
      </c>
      <c r="H127" s="86"/>
      <c r="I127" s="87"/>
      <c r="J127" s="86" t="s">
        <v>132</v>
      </c>
      <c r="K127" s="119" t="s">
        <v>133</v>
      </c>
      <c r="L127" s="82" t="s">
        <v>347</v>
      </c>
      <c r="M127" s="119"/>
      <c r="N127" s="119" t="s">
        <v>39</v>
      </c>
      <c r="O127" s="119"/>
      <c r="P127" s="119"/>
      <c r="Q127" s="119"/>
      <c r="R127" s="119"/>
      <c r="S127" s="119"/>
      <c r="T127" s="119"/>
      <c r="U127" s="119"/>
      <c r="V127" s="119"/>
      <c r="W127" s="119"/>
      <c r="X127" s="122" t="s">
        <v>335</v>
      </c>
    </row>
    <row r="128" s="123" customFormat="true" ht="19.5" hidden="false" customHeight="true" outlineLevel="3" collapsed="false">
      <c r="A128" s="82" t="s">
        <v>348</v>
      </c>
      <c r="B128" s="120" t="s">
        <v>349</v>
      </c>
      <c r="C128" s="120"/>
      <c r="D128" s="82" t="s">
        <v>109</v>
      </c>
      <c r="E128" s="121"/>
      <c r="F128" s="118" t="n">
        <v>16</v>
      </c>
      <c r="G128" s="87" t="n">
        <v>1</v>
      </c>
      <c r="H128" s="86"/>
      <c r="I128" s="87"/>
      <c r="J128" s="86" t="s">
        <v>132</v>
      </c>
      <c r="K128" s="119" t="s">
        <v>133</v>
      </c>
      <c r="L128" s="82" t="s">
        <v>350</v>
      </c>
      <c r="M128" s="119"/>
      <c r="N128" s="119" t="s">
        <v>39</v>
      </c>
      <c r="O128" s="119"/>
      <c r="P128" s="119"/>
      <c r="Q128" s="119"/>
      <c r="R128" s="119"/>
      <c r="S128" s="119"/>
      <c r="T128" s="119"/>
      <c r="U128" s="119"/>
      <c r="V128" s="119"/>
      <c r="W128" s="119"/>
      <c r="X128" s="122" t="s">
        <v>335</v>
      </c>
    </row>
    <row r="129" s="123" customFormat="true" ht="19.5" hidden="false" customHeight="true" outlineLevel="3" collapsed="false">
      <c r="A129" s="82" t="s">
        <v>351</v>
      </c>
      <c r="B129" s="120" t="s">
        <v>352</v>
      </c>
      <c r="C129" s="120"/>
      <c r="D129" s="82" t="s">
        <v>109</v>
      </c>
      <c r="E129" s="121"/>
      <c r="F129" s="118" t="n">
        <v>16</v>
      </c>
      <c r="G129" s="87" t="n">
        <v>1</v>
      </c>
      <c r="H129" s="86"/>
      <c r="I129" s="87"/>
      <c r="J129" s="86" t="s">
        <v>132</v>
      </c>
      <c r="K129" s="119" t="s">
        <v>133</v>
      </c>
      <c r="L129" s="82" t="s">
        <v>353</v>
      </c>
      <c r="M129" s="119"/>
      <c r="N129" s="119" t="s">
        <v>39</v>
      </c>
      <c r="O129" s="119"/>
      <c r="P129" s="119"/>
      <c r="Q129" s="119"/>
      <c r="R129" s="119"/>
      <c r="S129" s="119"/>
      <c r="T129" s="119"/>
      <c r="U129" s="119"/>
      <c r="V129" s="119"/>
      <c r="W129" s="119"/>
      <c r="X129" s="122" t="s">
        <v>335</v>
      </c>
    </row>
    <row r="130" s="123" customFormat="true" ht="19.5" hidden="false" customHeight="true" outlineLevel="3" collapsed="false">
      <c r="A130" s="82" t="s">
        <v>354</v>
      </c>
      <c r="B130" s="120" t="s">
        <v>355</v>
      </c>
      <c r="C130" s="120"/>
      <c r="D130" s="82" t="s">
        <v>109</v>
      </c>
      <c r="E130" s="121"/>
      <c r="F130" s="118" t="n">
        <v>16</v>
      </c>
      <c r="G130" s="87" t="n">
        <v>1</v>
      </c>
      <c r="H130" s="86"/>
      <c r="I130" s="87"/>
      <c r="J130" s="86" t="s">
        <v>132</v>
      </c>
      <c r="K130" s="119" t="s">
        <v>133</v>
      </c>
      <c r="L130" s="82" t="s">
        <v>356</v>
      </c>
      <c r="M130" s="119"/>
      <c r="N130" s="119" t="s">
        <v>39</v>
      </c>
      <c r="O130" s="119"/>
      <c r="P130" s="119"/>
      <c r="Q130" s="119"/>
      <c r="R130" s="119"/>
      <c r="S130" s="119"/>
      <c r="T130" s="119"/>
      <c r="U130" s="119"/>
      <c r="V130" s="119"/>
      <c r="W130" s="119"/>
      <c r="X130" s="122" t="s">
        <v>335</v>
      </c>
    </row>
    <row r="131" s="123" customFormat="true" ht="19.5" hidden="false" customHeight="true" outlineLevel="3" collapsed="false">
      <c r="A131" s="82" t="s">
        <v>357</v>
      </c>
      <c r="B131" s="120" t="s">
        <v>358</v>
      </c>
      <c r="C131" s="120"/>
      <c r="D131" s="82" t="s">
        <v>109</v>
      </c>
      <c r="E131" s="121"/>
      <c r="F131" s="118" t="n">
        <v>16</v>
      </c>
      <c r="G131" s="87" t="n">
        <v>1</v>
      </c>
      <c r="H131" s="86"/>
      <c r="I131" s="87"/>
      <c r="J131" s="86" t="s">
        <v>132</v>
      </c>
      <c r="K131" s="119" t="s">
        <v>133</v>
      </c>
      <c r="L131" s="82" t="s">
        <v>359</v>
      </c>
      <c r="M131" s="119"/>
      <c r="N131" s="119" t="s">
        <v>39</v>
      </c>
      <c r="O131" s="119"/>
      <c r="P131" s="119"/>
      <c r="Q131" s="119"/>
      <c r="R131" s="119"/>
      <c r="S131" s="119"/>
      <c r="T131" s="119"/>
      <c r="U131" s="119"/>
      <c r="V131" s="119"/>
      <c r="W131" s="119"/>
      <c r="X131" s="122" t="s">
        <v>335</v>
      </c>
    </row>
    <row r="132" s="123" customFormat="true" ht="19.5" hidden="false" customHeight="true" outlineLevel="3" collapsed="false">
      <c r="A132" s="124" t="s">
        <v>360</v>
      </c>
      <c r="B132" s="125" t="s">
        <v>361</v>
      </c>
      <c r="C132" s="120"/>
      <c r="D132" s="82" t="s">
        <v>109</v>
      </c>
      <c r="E132" s="126"/>
      <c r="F132" s="127" t="n">
        <v>16</v>
      </c>
      <c r="G132" s="128" t="n">
        <v>1</v>
      </c>
      <c r="H132" s="129"/>
      <c r="I132" s="128"/>
      <c r="J132" s="129" t="s">
        <v>62</v>
      </c>
      <c r="K132" s="130" t="n">
        <f aca="false">F132*G132*1.5+H132*I132</f>
        <v>24</v>
      </c>
      <c r="L132" s="130"/>
      <c r="M132" s="130"/>
      <c r="N132" s="130"/>
      <c r="O132" s="131" t="s">
        <v>222</v>
      </c>
      <c r="P132" s="130" t="s">
        <v>104</v>
      </c>
      <c r="Q132" s="130" t="s">
        <v>79</v>
      </c>
      <c r="R132" s="130" t="s">
        <v>67</v>
      </c>
      <c r="S132" s="130" t="n">
        <v>8</v>
      </c>
      <c r="T132" s="130" t="s">
        <v>362</v>
      </c>
      <c r="U132" s="130"/>
      <c r="V132" s="130"/>
      <c r="W132" s="130"/>
      <c r="X132" s="122" t="s">
        <v>363</v>
      </c>
    </row>
    <row r="133" s="102" customFormat="true" ht="19.5" hidden="false" customHeight="true" outlineLevel="2" collapsed="false">
      <c r="A133" s="93"/>
      <c r="B133" s="94" t="s">
        <v>189</v>
      </c>
      <c r="C133" s="95"/>
      <c r="D133" s="95"/>
      <c r="E133" s="96" t="n">
        <f aca="false">SUM(E134)</f>
        <v>24</v>
      </c>
      <c r="F133" s="97"/>
      <c r="G133" s="98"/>
      <c r="H133" s="99"/>
      <c r="I133" s="98"/>
      <c r="J133" s="99"/>
      <c r="K133" s="100" t="n">
        <f aca="false">SUM(K134)</f>
        <v>24</v>
      </c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1"/>
    </row>
    <row r="134" s="102" customFormat="true" ht="22.5" hidden="false" customHeight="true" outlineLevel="3" collapsed="false">
      <c r="A134" s="103" t="s">
        <v>364</v>
      </c>
      <c r="B134" s="104" t="s">
        <v>191</v>
      </c>
      <c r="C134" s="105"/>
      <c r="D134" s="105"/>
      <c r="E134" s="106" t="n">
        <f aca="false">F134+H134</f>
        <v>24</v>
      </c>
      <c r="F134" s="107"/>
      <c r="G134" s="108"/>
      <c r="H134" s="107" t="n">
        <v>24</v>
      </c>
      <c r="I134" s="108" t="n">
        <v>1</v>
      </c>
      <c r="J134" s="109" t="s">
        <v>62</v>
      </c>
      <c r="K134" s="110" t="n">
        <f aca="false">F134*G134*1.5+H134*I134</f>
        <v>24</v>
      </c>
      <c r="L134" s="132" t="s">
        <v>365</v>
      </c>
      <c r="M134" s="110"/>
      <c r="N134" s="110" t="s">
        <v>40</v>
      </c>
      <c r="O134" s="78" t="s">
        <v>366</v>
      </c>
      <c r="P134" s="74" t="s">
        <v>65</v>
      </c>
      <c r="Q134" s="74" t="s">
        <v>74</v>
      </c>
      <c r="R134" s="74" t="s">
        <v>77</v>
      </c>
      <c r="S134" s="74" t="s">
        <v>367</v>
      </c>
      <c r="T134" s="74" t="s">
        <v>68</v>
      </c>
      <c r="U134" s="110"/>
      <c r="V134" s="110"/>
      <c r="W134" s="110"/>
      <c r="X134" s="114" t="s">
        <v>195</v>
      </c>
    </row>
    <row r="135" customFormat="false" ht="21.75" hidden="false" customHeight="true" outlineLevel="0" collapsed="false">
      <c r="A135" s="133" t="s">
        <v>368</v>
      </c>
      <c r="B135" s="134"/>
      <c r="C135" s="135"/>
      <c r="D135" s="134"/>
      <c r="E135" s="134"/>
      <c r="F135" s="135"/>
      <c r="G135" s="135"/>
      <c r="H135" s="135"/>
      <c r="I135" s="135"/>
      <c r="J135" s="134"/>
      <c r="K135" s="136" t="n">
        <f aca="false">SUM(K58,K4)</f>
        <v>924</v>
      </c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3"/>
    </row>
    <row r="136" customFormat="false" ht="12.75" hidden="false" customHeight="true" outlineLevel="0" collapsed="false">
      <c r="H136" s="34"/>
      <c r="I136" s="34"/>
      <c r="J136" s="137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66FF"/>
    <pageSetUpPr fitToPage="false"/>
  </sheetPr>
  <dimension ref="A1:X13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3" topLeftCell="A100" activePane="bottomLeft" state="frozen"/>
      <selection pane="topLeft" activeCell="A1" activeCellId="0" sqref="A1"/>
      <selection pane="bottomLeft" activeCell="L128" activeCellId="1" sqref="P21:U23 L128"/>
    </sheetView>
  </sheetViews>
  <sheetFormatPr defaultColWidth="10.55078125" defaultRowHeight="12.75" zeroHeight="false" outlineLevelRow="4" outlineLevelCol="0"/>
  <cols>
    <col collapsed="false" customWidth="true" hidden="false" outlineLevel="0" max="1" min="1" style="0" width="10"/>
    <col collapsed="false" customWidth="true" hidden="false" outlineLevel="0" max="2" min="2" style="0" width="58.14"/>
    <col collapsed="false" customWidth="true" hidden="false" outlineLevel="0" max="3" min="3" style="34" width="12.86"/>
    <col collapsed="false" customWidth="true" hidden="false" outlineLevel="0" max="4" min="4" style="0" width="4.86"/>
    <col collapsed="false" customWidth="true" hidden="false" outlineLevel="0" max="5" min="5" style="0" width="8.86"/>
    <col collapsed="false" customWidth="true" hidden="false" outlineLevel="0" max="7" min="6" style="34" width="12.86"/>
    <col collapsed="false" customWidth="true" hidden="false" outlineLevel="0" max="9" min="8" style="0" width="12.86"/>
    <col collapsed="false" customWidth="true" hidden="false" outlineLevel="0" max="10" min="10" style="0" width="5"/>
    <col collapsed="false" customWidth="true" hidden="false" outlineLevel="0" max="11" min="11" style="0" width="10"/>
    <col collapsed="false" customWidth="true" hidden="false" outlineLevel="0" max="12" min="12" style="0" width="11"/>
    <col collapsed="false" customWidth="true" hidden="false" outlineLevel="0" max="13" min="13" style="0" width="7.14"/>
    <col collapsed="false" customWidth="true" hidden="false" outlineLevel="0" max="14" min="14" style="0" width="5"/>
    <col collapsed="false" customWidth="true" hidden="false" outlineLevel="0" max="15" min="15" style="0" width="13.43"/>
    <col collapsed="false" customWidth="true" hidden="false" outlineLevel="0" max="16" min="16" style="0" width="8.86"/>
    <col collapsed="false" customWidth="true" hidden="false" outlineLevel="0" max="18" min="17" style="0" width="10"/>
    <col collapsed="false" customWidth="true" hidden="false" outlineLevel="0" max="19" min="19" style="0" width="14"/>
    <col collapsed="false" customWidth="true" hidden="false" outlineLevel="0" max="20" min="20" style="0" width="9.57"/>
    <col collapsed="false" customWidth="true" hidden="false" outlineLevel="0" max="21" min="21" style="0" width="26.57"/>
    <col collapsed="false" customWidth="true" hidden="false" outlineLevel="0" max="22" min="22" style="0" width="6.86"/>
    <col collapsed="false" customWidth="true" hidden="false" outlineLevel="0" max="23" min="23" style="0" width="6.57"/>
    <col collapsed="false" customWidth="true" hidden="false" outlineLevel="0" max="24" min="24" style="0" width="74.86"/>
    <col collapsed="false" customWidth="true" hidden="false" outlineLevel="0" max="38" min="25" style="0" width="12.86"/>
    <col collapsed="false" customWidth="true" hidden="false" outlineLevel="0" max="39" min="39" style="0" width="7.14"/>
    <col collapsed="false" customWidth="true" hidden="false" outlineLevel="0" max="46" min="40" style="0" width="5"/>
    <col collapsed="false" customWidth="true" hidden="false" outlineLevel="0" max="47" min="47" style="0" width="10"/>
  </cols>
  <sheetData>
    <row r="1" s="35" customFormat="true" ht="15" hidden="false" customHeight="false" outlineLevel="0" collapsed="false">
      <c r="A1" s="35" t="s">
        <v>369</v>
      </c>
      <c r="C1" s="36"/>
      <c r="F1" s="36"/>
      <c r="G1" s="36"/>
    </row>
    <row r="2" customFormat="false" ht="13.8" hidden="false" customHeight="false" outlineLevel="0" collapsed="false">
      <c r="D2" s="37"/>
      <c r="E2" s="37"/>
      <c r="F2" s="38"/>
      <c r="G2" s="38"/>
      <c r="H2" s="38"/>
      <c r="I2" s="38"/>
    </row>
    <row r="3" s="138" customFormat="true" ht="36" hidden="false" customHeight="true" outlineLevel="0" collapsed="false">
      <c r="A3" s="39" t="s">
        <v>35</v>
      </c>
      <c r="B3" s="39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45" t="s">
        <v>42</v>
      </c>
      <c r="M3" s="46" t="s">
        <v>43</v>
      </c>
      <c r="N3" s="46" t="s">
        <v>44</v>
      </c>
      <c r="O3" s="46" t="s">
        <v>45</v>
      </c>
      <c r="P3" s="46" t="s">
        <v>46</v>
      </c>
      <c r="Q3" s="46" t="s">
        <v>47</v>
      </c>
      <c r="R3" s="46" t="s">
        <v>48</v>
      </c>
      <c r="S3" s="46" t="s">
        <v>49</v>
      </c>
      <c r="T3" s="46" t="s">
        <v>50</v>
      </c>
      <c r="U3" s="46" t="s">
        <v>51</v>
      </c>
      <c r="V3" s="46" t="s">
        <v>52</v>
      </c>
      <c r="W3" s="46" t="s">
        <v>53</v>
      </c>
      <c r="X3" s="47" t="s">
        <v>54</v>
      </c>
    </row>
    <row r="4" s="139" customFormat="true" ht="19.5" hidden="false" customHeight="true" outlineLevel="1" collapsed="false">
      <c r="A4" s="48" t="s">
        <v>370</v>
      </c>
      <c r="B4" s="49" t="s">
        <v>371</v>
      </c>
      <c r="C4" s="48"/>
      <c r="D4" s="48" t="s">
        <v>56</v>
      </c>
      <c r="E4" s="50" t="n">
        <f aca="false">SUM(E5:E30,E33,E53:E78)</f>
        <v>250</v>
      </c>
      <c r="F4" s="51" t="s">
        <v>57</v>
      </c>
      <c r="G4" s="52" t="s">
        <v>58</v>
      </c>
      <c r="H4" s="51" t="s">
        <v>4</v>
      </c>
      <c r="I4" s="52" t="s">
        <v>58</v>
      </c>
      <c r="J4" s="53"/>
      <c r="K4" s="54" t="n">
        <f aca="false">SUM(K5:K78)</f>
        <v>417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7"/>
    </row>
    <row r="5" s="102" customFormat="true" ht="19.5" hidden="false" customHeight="true" outlineLevel="2" collapsed="false">
      <c r="A5" s="59" t="s">
        <v>372</v>
      </c>
      <c r="B5" s="60" t="s">
        <v>373</v>
      </c>
      <c r="C5" s="59"/>
      <c r="D5" s="61" t="s">
        <v>61</v>
      </c>
      <c r="E5" s="62"/>
      <c r="F5" s="63"/>
      <c r="G5" s="64"/>
      <c r="H5" s="63"/>
      <c r="I5" s="64"/>
      <c r="J5" s="65"/>
      <c r="K5" s="66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6"/>
    </row>
    <row r="6" s="102" customFormat="true" ht="29.25" hidden="false" customHeight="true" outlineLevel="3" collapsed="false">
      <c r="A6" s="61" t="s">
        <v>374</v>
      </c>
      <c r="B6" s="80" t="s">
        <v>375</v>
      </c>
      <c r="C6" s="61" t="n">
        <v>80</v>
      </c>
      <c r="D6" s="61" t="s">
        <v>109</v>
      </c>
      <c r="E6" s="62" t="n">
        <f aca="false">F6+H6</f>
        <v>24</v>
      </c>
      <c r="F6" s="63" t="n">
        <v>12</v>
      </c>
      <c r="G6" s="64" t="n">
        <v>1</v>
      </c>
      <c r="H6" s="65" t="n">
        <v>12</v>
      </c>
      <c r="I6" s="64" t="n">
        <v>2</v>
      </c>
      <c r="J6" s="65" t="s">
        <v>62</v>
      </c>
      <c r="K6" s="66" t="n">
        <f aca="false">F6*G6*1.5+H6*I6</f>
        <v>42</v>
      </c>
      <c r="L6" s="140" t="s">
        <v>376</v>
      </c>
      <c r="M6" s="140"/>
      <c r="N6" s="140" t="s">
        <v>39</v>
      </c>
      <c r="O6" s="140" t="s">
        <v>377</v>
      </c>
      <c r="P6" s="140" t="s">
        <v>89</v>
      </c>
      <c r="Q6" s="140" t="s">
        <v>127</v>
      </c>
      <c r="R6" s="140" t="s">
        <v>81</v>
      </c>
      <c r="S6" s="140" t="n">
        <v>12</v>
      </c>
      <c r="T6" s="141" t="s">
        <v>378</v>
      </c>
      <c r="U6" s="65"/>
      <c r="V6" s="140" t="s">
        <v>194</v>
      </c>
      <c r="W6" s="65"/>
      <c r="X6" s="70" t="s">
        <v>379</v>
      </c>
    </row>
    <row r="7" s="102" customFormat="true" ht="29.25" hidden="false" customHeight="true" outlineLevel="3" collapsed="false">
      <c r="A7" s="61"/>
      <c r="B7" s="80"/>
      <c r="C7" s="61"/>
      <c r="D7" s="61"/>
      <c r="E7" s="62"/>
      <c r="F7" s="63"/>
      <c r="G7" s="64"/>
      <c r="H7" s="65"/>
      <c r="I7" s="64"/>
      <c r="J7" s="65"/>
      <c r="K7" s="66"/>
      <c r="L7" s="140" t="s">
        <v>380</v>
      </c>
      <c r="M7" s="140" t="s">
        <v>72</v>
      </c>
      <c r="N7" s="140" t="s">
        <v>40</v>
      </c>
      <c r="O7" s="140" t="s">
        <v>377</v>
      </c>
      <c r="P7" s="140" t="s">
        <v>89</v>
      </c>
      <c r="Q7" s="140" t="s">
        <v>81</v>
      </c>
      <c r="R7" s="140" t="s">
        <v>74</v>
      </c>
      <c r="S7" s="140" t="n">
        <v>12</v>
      </c>
      <c r="T7" s="141" t="s">
        <v>378</v>
      </c>
      <c r="U7" s="65"/>
      <c r="V7" s="140" t="s">
        <v>194</v>
      </c>
      <c r="W7" s="65"/>
      <c r="X7" s="70"/>
    </row>
    <row r="8" s="102" customFormat="true" ht="29.25" hidden="false" customHeight="true" outlineLevel="3" collapsed="false">
      <c r="A8" s="61"/>
      <c r="B8" s="80"/>
      <c r="C8" s="61"/>
      <c r="D8" s="61"/>
      <c r="E8" s="62"/>
      <c r="F8" s="63"/>
      <c r="G8" s="64"/>
      <c r="H8" s="65"/>
      <c r="I8" s="64"/>
      <c r="J8" s="65"/>
      <c r="K8" s="66"/>
      <c r="L8" s="140" t="s">
        <v>380</v>
      </c>
      <c r="M8" s="140" t="s">
        <v>76</v>
      </c>
      <c r="N8" s="140" t="s">
        <v>40</v>
      </c>
      <c r="O8" s="140" t="s">
        <v>377</v>
      </c>
      <c r="P8" s="140" t="s">
        <v>89</v>
      </c>
      <c r="Q8" s="140" t="s">
        <v>74</v>
      </c>
      <c r="R8" s="140" t="s">
        <v>75</v>
      </c>
      <c r="S8" s="140" t="n">
        <v>12</v>
      </c>
      <c r="T8" s="141" t="s">
        <v>378</v>
      </c>
      <c r="U8" s="65"/>
      <c r="V8" s="140" t="s">
        <v>194</v>
      </c>
      <c r="W8" s="65"/>
      <c r="X8" s="70"/>
    </row>
    <row r="9" s="102" customFormat="true" ht="37.5" hidden="false" customHeight="true" outlineLevel="3" collapsed="false">
      <c r="A9" s="61" t="s">
        <v>381</v>
      </c>
      <c r="B9" s="80" t="s">
        <v>382</v>
      </c>
      <c r="C9" s="61" t="n">
        <v>120</v>
      </c>
      <c r="D9" s="61" t="s">
        <v>109</v>
      </c>
      <c r="E9" s="62" t="n">
        <f aca="false">F9+H9</f>
        <v>24</v>
      </c>
      <c r="F9" s="63" t="n">
        <v>12</v>
      </c>
      <c r="G9" s="64" t="n">
        <v>1</v>
      </c>
      <c r="H9" s="65" t="n">
        <v>12</v>
      </c>
      <c r="I9" s="64" t="n">
        <v>2</v>
      </c>
      <c r="J9" s="65" t="s">
        <v>62</v>
      </c>
      <c r="K9" s="66" t="n">
        <f aca="false">F9*G9*1.5+H9*I9</f>
        <v>42</v>
      </c>
      <c r="L9" s="140" t="s">
        <v>383</v>
      </c>
      <c r="M9" s="140"/>
      <c r="N9" s="140" t="s">
        <v>39</v>
      </c>
      <c r="O9" s="140" t="s">
        <v>384</v>
      </c>
      <c r="P9" s="140" t="s">
        <v>90</v>
      </c>
      <c r="Q9" s="140" t="s">
        <v>74</v>
      </c>
      <c r="R9" s="140" t="s">
        <v>75</v>
      </c>
      <c r="S9" s="140" t="n">
        <v>12</v>
      </c>
      <c r="T9" s="140" t="s">
        <v>68</v>
      </c>
      <c r="U9" s="65"/>
      <c r="V9" s="140" t="s">
        <v>194</v>
      </c>
      <c r="W9" s="65"/>
      <c r="X9" s="70" t="s">
        <v>385</v>
      </c>
    </row>
    <row r="10" s="102" customFormat="true" ht="37.5" hidden="false" customHeight="true" outlineLevel="3" collapsed="false">
      <c r="A10" s="61"/>
      <c r="B10" s="80"/>
      <c r="C10" s="61"/>
      <c r="D10" s="61"/>
      <c r="E10" s="62"/>
      <c r="F10" s="63"/>
      <c r="G10" s="64"/>
      <c r="H10" s="65"/>
      <c r="I10" s="64"/>
      <c r="J10" s="65"/>
      <c r="K10" s="66"/>
      <c r="L10" s="140" t="s">
        <v>386</v>
      </c>
      <c r="M10" s="140" t="s">
        <v>72</v>
      </c>
      <c r="N10" s="140" t="s">
        <v>40</v>
      </c>
      <c r="O10" s="140" t="s">
        <v>384</v>
      </c>
      <c r="P10" s="140" t="s">
        <v>73</v>
      </c>
      <c r="Q10" s="140" t="s">
        <v>74</v>
      </c>
      <c r="R10" s="140" t="s">
        <v>75</v>
      </c>
      <c r="S10" s="140" t="n">
        <v>12</v>
      </c>
      <c r="T10" s="140" t="s">
        <v>68</v>
      </c>
      <c r="U10" s="65"/>
      <c r="V10" s="140" t="s">
        <v>194</v>
      </c>
      <c r="W10" s="65"/>
      <c r="X10" s="70"/>
    </row>
    <row r="11" s="102" customFormat="true" ht="37.5" hidden="false" customHeight="true" outlineLevel="3" collapsed="false">
      <c r="A11" s="61"/>
      <c r="B11" s="80"/>
      <c r="C11" s="61"/>
      <c r="D11" s="61"/>
      <c r="E11" s="62"/>
      <c r="F11" s="63"/>
      <c r="G11" s="64"/>
      <c r="H11" s="65"/>
      <c r="I11" s="64"/>
      <c r="J11" s="65"/>
      <c r="K11" s="66"/>
      <c r="L11" s="140" t="s">
        <v>386</v>
      </c>
      <c r="M11" s="140" t="s">
        <v>76</v>
      </c>
      <c r="N11" s="140" t="s">
        <v>40</v>
      </c>
      <c r="O11" s="140" t="s">
        <v>384</v>
      </c>
      <c r="P11" s="140" t="s">
        <v>73</v>
      </c>
      <c r="Q11" s="140" t="s">
        <v>81</v>
      </c>
      <c r="R11" s="140" t="s">
        <v>74</v>
      </c>
      <c r="S11" s="140" t="n">
        <v>12</v>
      </c>
      <c r="T11" s="140" t="s">
        <v>68</v>
      </c>
      <c r="U11" s="65"/>
      <c r="V11" s="140" t="s">
        <v>194</v>
      </c>
      <c r="W11" s="65"/>
      <c r="X11" s="70"/>
    </row>
    <row r="12" s="102" customFormat="true" ht="19.5" hidden="false" customHeight="true" outlineLevel="2" collapsed="false">
      <c r="A12" s="59" t="s">
        <v>387</v>
      </c>
      <c r="B12" s="60" t="s">
        <v>388</v>
      </c>
      <c r="C12" s="59"/>
      <c r="D12" s="61" t="s">
        <v>61</v>
      </c>
      <c r="E12" s="62"/>
      <c r="F12" s="63"/>
      <c r="G12" s="64"/>
      <c r="H12" s="63"/>
      <c r="I12" s="64"/>
      <c r="J12" s="65"/>
      <c r="K12" s="66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6"/>
    </row>
    <row r="13" s="102" customFormat="true" ht="31.5" hidden="false" customHeight="true" outlineLevel="3" collapsed="false">
      <c r="A13" s="61" t="s">
        <v>389</v>
      </c>
      <c r="B13" s="80" t="s">
        <v>390</v>
      </c>
      <c r="C13" s="61" t="n">
        <v>80</v>
      </c>
      <c r="D13" s="61" t="s">
        <v>109</v>
      </c>
      <c r="E13" s="62" t="n">
        <f aca="false">F13+H13</f>
        <v>24</v>
      </c>
      <c r="F13" s="63" t="n">
        <v>24</v>
      </c>
      <c r="G13" s="64" t="n">
        <v>1</v>
      </c>
      <c r="H13" s="65"/>
      <c r="I13" s="64"/>
      <c r="J13" s="65" t="s">
        <v>62</v>
      </c>
      <c r="K13" s="66" t="n">
        <f aca="false">F13*G13*1.5+H13*I13</f>
        <v>36</v>
      </c>
      <c r="L13" s="140" t="s">
        <v>391</v>
      </c>
      <c r="M13" s="140"/>
      <c r="N13" s="140" t="s">
        <v>39</v>
      </c>
      <c r="O13" s="140" t="s">
        <v>392</v>
      </c>
      <c r="P13" s="140" t="s">
        <v>89</v>
      </c>
      <c r="Q13" s="140" t="s">
        <v>77</v>
      </c>
      <c r="R13" s="140" t="s">
        <v>66</v>
      </c>
      <c r="S13" s="140" t="n">
        <v>12</v>
      </c>
      <c r="T13" s="140" t="s">
        <v>68</v>
      </c>
      <c r="U13" s="65"/>
      <c r="V13" s="140" t="s">
        <v>194</v>
      </c>
      <c r="W13" s="65"/>
      <c r="X13" s="142" t="s">
        <v>393</v>
      </c>
    </row>
    <row r="14" s="102" customFormat="true" ht="26.25" hidden="false" customHeight="true" outlineLevel="3" collapsed="false">
      <c r="A14" s="61"/>
      <c r="B14" s="80"/>
      <c r="C14" s="61"/>
      <c r="D14" s="61"/>
      <c r="E14" s="62"/>
      <c r="F14" s="63"/>
      <c r="G14" s="64"/>
      <c r="H14" s="65"/>
      <c r="I14" s="64"/>
      <c r="J14" s="65"/>
      <c r="K14" s="66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142"/>
    </row>
    <row r="15" s="102" customFormat="true" ht="28.5" hidden="false" customHeight="true" outlineLevel="3" collapsed="false">
      <c r="A15" s="61" t="s">
        <v>394</v>
      </c>
      <c r="B15" s="80" t="s">
        <v>395</v>
      </c>
      <c r="C15" s="61" t="n">
        <v>80</v>
      </c>
      <c r="D15" s="61" t="s">
        <v>109</v>
      </c>
      <c r="E15" s="62" t="n">
        <f aca="false">F15+H15</f>
        <v>24</v>
      </c>
      <c r="F15" s="63" t="n">
        <v>12</v>
      </c>
      <c r="G15" s="64" t="n">
        <v>1</v>
      </c>
      <c r="H15" s="65" t="n">
        <v>12</v>
      </c>
      <c r="I15" s="64" t="n">
        <v>2</v>
      </c>
      <c r="J15" s="65" t="s">
        <v>62</v>
      </c>
      <c r="K15" s="66" t="n">
        <f aca="false">F15*G15*1.5+H15*I15</f>
        <v>42</v>
      </c>
      <c r="L15" s="140" t="s">
        <v>396</v>
      </c>
      <c r="M15" s="140"/>
      <c r="N15" s="140" t="s">
        <v>39</v>
      </c>
      <c r="O15" s="143" t="s">
        <v>96</v>
      </c>
      <c r="P15" s="140" t="s">
        <v>90</v>
      </c>
      <c r="Q15" s="140" t="s">
        <v>77</v>
      </c>
      <c r="R15" s="140" t="s">
        <v>79</v>
      </c>
      <c r="S15" s="140" t="n">
        <v>12</v>
      </c>
      <c r="T15" s="140" t="s">
        <v>68</v>
      </c>
      <c r="U15" s="65"/>
      <c r="V15" s="140" t="s">
        <v>194</v>
      </c>
      <c r="W15" s="65"/>
      <c r="X15" s="70" t="s">
        <v>379</v>
      </c>
    </row>
    <row r="16" s="102" customFormat="true" ht="28.5" hidden="false" customHeight="true" outlineLevel="3" collapsed="false">
      <c r="A16" s="61"/>
      <c r="B16" s="80"/>
      <c r="C16" s="61"/>
      <c r="D16" s="61"/>
      <c r="E16" s="62"/>
      <c r="F16" s="63"/>
      <c r="G16" s="64"/>
      <c r="H16" s="65"/>
      <c r="I16" s="64"/>
      <c r="J16" s="65"/>
      <c r="K16" s="66"/>
      <c r="L16" s="140" t="s">
        <v>397</v>
      </c>
      <c r="M16" s="140" t="s">
        <v>72</v>
      </c>
      <c r="N16" s="140" t="s">
        <v>40</v>
      </c>
      <c r="O16" s="143" t="s">
        <v>96</v>
      </c>
      <c r="P16" s="140" t="s">
        <v>90</v>
      </c>
      <c r="Q16" s="140" t="s">
        <v>79</v>
      </c>
      <c r="R16" s="140" t="s">
        <v>66</v>
      </c>
      <c r="S16" s="140" t="n">
        <v>12</v>
      </c>
      <c r="T16" s="140" t="s">
        <v>68</v>
      </c>
      <c r="U16" s="65"/>
      <c r="V16" s="140" t="s">
        <v>194</v>
      </c>
      <c r="W16" s="65"/>
      <c r="X16" s="70"/>
    </row>
    <row r="17" s="102" customFormat="true" ht="28.5" hidden="false" customHeight="true" outlineLevel="3" collapsed="false">
      <c r="A17" s="61"/>
      <c r="B17" s="80"/>
      <c r="C17" s="61"/>
      <c r="D17" s="61"/>
      <c r="E17" s="62"/>
      <c r="F17" s="63"/>
      <c r="G17" s="64"/>
      <c r="H17" s="65"/>
      <c r="I17" s="64"/>
      <c r="J17" s="65"/>
      <c r="K17" s="66"/>
      <c r="L17" s="140" t="s">
        <v>397</v>
      </c>
      <c r="M17" s="140" t="s">
        <v>76</v>
      </c>
      <c r="N17" s="140" t="s">
        <v>40</v>
      </c>
      <c r="O17" s="143" t="s">
        <v>96</v>
      </c>
      <c r="P17" s="140" t="s">
        <v>90</v>
      </c>
      <c r="Q17" s="140" t="s">
        <v>66</v>
      </c>
      <c r="R17" s="140" t="s">
        <v>67</v>
      </c>
      <c r="S17" s="140" t="n">
        <v>12</v>
      </c>
      <c r="T17" s="140" t="s">
        <v>68</v>
      </c>
      <c r="U17" s="65"/>
      <c r="V17" s="140" t="s">
        <v>194</v>
      </c>
      <c r="W17" s="65"/>
      <c r="X17" s="70"/>
    </row>
    <row r="18" s="102" customFormat="true" ht="19.5" hidden="false" customHeight="true" outlineLevel="2" collapsed="false">
      <c r="A18" s="59" t="s">
        <v>398</v>
      </c>
      <c r="B18" s="60" t="s">
        <v>399</v>
      </c>
      <c r="C18" s="59"/>
      <c r="D18" s="61" t="s">
        <v>61</v>
      </c>
      <c r="E18" s="62"/>
      <c r="F18" s="63"/>
      <c r="G18" s="64"/>
      <c r="H18" s="63"/>
      <c r="I18" s="64"/>
      <c r="J18" s="65"/>
      <c r="K18" s="66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6"/>
    </row>
    <row r="19" s="102" customFormat="true" ht="73.5" hidden="false" customHeight="true" outlineLevel="3" collapsed="false">
      <c r="A19" s="61" t="s">
        <v>400</v>
      </c>
      <c r="B19" s="80" t="s">
        <v>401</v>
      </c>
      <c r="C19" s="61" t="n">
        <v>80</v>
      </c>
      <c r="D19" s="61" t="s">
        <v>109</v>
      </c>
      <c r="E19" s="62" t="n">
        <f aca="false">F19+H19</f>
        <v>18</v>
      </c>
      <c r="F19" s="63" t="n">
        <v>6</v>
      </c>
      <c r="G19" s="64" t="n">
        <v>1</v>
      </c>
      <c r="H19" s="65" t="n">
        <v>12</v>
      </c>
      <c r="I19" s="64" t="n">
        <v>4</v>
      </c>
      <c r="J19" s="65" t="s">
        <v>62</v>
      </c>
      <c r="K19" s="66" t="n">
        <f aca="false">F19*G19*1.5+H19*I19</f>
        <v>57</v>
      </c>
      <c r="L19" s="144" t="s">
        <v>402</v>
      </c>
      <c r="M19" s="140"/>
      <c r="N19" s="140" t="s">
        <v>39</v>
      </c>
      <c r="O19" s="141" t="s">
        <v>403</v>
      </c>
      <c r="P19" s="140" t="s">
        <v>89</v>
      </c>
      <c r="Q19" s="140" t="s">
        <v>66</v>
      </c>
      <c r="R19" s="140" t="s">
        <v>67</v>
      </c>
      <c r="S19" s="140" t="s">
        <v>404</v>
      </c>
      <c r="T19" s="140" t="s">
        <v>68</v>
      </c>
      <c r="U19" s="141" t="s">
        <v>405</v>
      </c>
      <c r="V19" s="140" t="s">
        <v>194</v>
      </c>
      <c r="W19" s="65"/>
      <c r="X19" s="70" t="s">
        <v>406</v>
      </c>
    </row>
    <row r="20" s="102" customFormat="true" ht="40.5" hidden="false" customHeight="true" outlineLevel="3" collapsed="false">
      <c r="A20" s="61"/>
      <c r="B20" s="80"/>
      <c r="C20" s="61"/>
      <c r="D20" s="61"/>
      <c r="E20" s="62"/>
      <c r="F20" s="63"/>
      <c r="G20" s="64"/>
      <c r="H20" s="65"/>
      <c r="I20" s="64"/>
      <c r="J20" s="65"/>
      <c r="K20" s="66"/>
      <c r="L20" s="140" t="s">
        <v>407</v>
      </c>
      <c r="M20" s="140" t="s">
        <v>72</v>
      </c>
      <c r="N20" s="140" t="s">
        <v>40</v>
      </c>
      <c r="O20" s="141" t="s">
        <v>403</v>
      </c>
      <c r="P20" s="140" t="s">
        <v>65</v>
      </c>
      <c r="Q20" s="140" t="s">
        <v>79</v>
      </c>
      <c r="R20" s="140" t="s">
        <v>66</v>
      </c>
      <c r="S20" s="140" t="s">
        <v>408</v>
      </c>
      <c r="T20" s="141" t="s">
        <v>409</v>
      </c>
      <c r="U20" s="141" t="s">
        <v>410</v>
      </c>
      <c r="V20" s="140" t="s">
        <v>194</v>
      </c>
      <c r="W20" s="65"/>
      <c r="X20" s="70"/>
    </row>
    <row r="21" s="102" customFormat="true" ht="40.5" hidden="false" customHeight="true" outlineLevel="3" collapsed="false">
      <c r="A21" s="61"/>
      <c r="B21" s="80"/>
      <c r="C21" s="61"/>
      <c r="D21" s="61"/>
      <c r="E21" s="62"/>
      <c r="F21" s="63"/>
      <c r="G21" s="64"/>
      <c r="H21" s="65"/>
      <c r="I21" s="64"/>
      <c r="J21" s="65"/>
      <c r="K21" s="66"/>
      <c r="L21" s="140" t="s">
        <v>407</v>
      </c>
      <c r="M21" s="140" t="s">
        <v>76</v>
      </c>
      <c r="N21" s="140" t="s">
        <v>40</v>
      </c>
      <c r="O21" s="141" t="s">
        <v>403</v>
      </c>
      <c r="P21" s="140" t="s">
        <v>65</v>
      </c>
      <c r="Q21" s="140" t="s">
        <v>75</v>
      </c>
      <c r="R21" s="140" t="s">
        <v>77</v>
      </c>
      <c r="S21" s="140" t="s">
        <v>408</v>
      </c>
      <c r="T21" s="141" t="s">
        <v>409</v>
      </c>
      <c r="U21" s="141" t="s">
        <v>410</v>
      </c>
      <c r="V21" s="140" t="s">
        <v>194</v>
      </c>
      <c r="W21" s="65"/>
      <c r="X21" s="70"/>
    </row>
    <row r="22" s="102" customFormat="true" ht="40.5" hidden="false" customHeight="true" outlineLevel="3" collapsed="false">
      <c r="A22" s="61"/>
      <c r="B22" s="80"/>
      <c r="C22" s="61"/>
      <c r="D22" s="61"/>
      <c r="E22" s="62"/>
      <c r="F22" s="63"/>
      <c r="G22" s="64"/>
      <c r="H22" s="65"/>
      <c r="I22" s="64"/>
      <c r="J22" s="65"/>
      <c r="K22" s="66"/>
      <c r="L22" s="140" t="s">
        <v>407</v>
      </c>
      <c r="M22" s="140" t="s">
        <v>78</v>
      </c>
      <c r="N22" s="140" t="s">
        <v>40</v>
      </c>
      <c r="O22" s="141" t="s">
        <v>403</v>
      </c>
      <c r="P22" s="140" t="s">
        <v>65</v>
      </c>
      <c r="Q22" s="140" t="s">
        <v>66</v>
      </c>
      <c r="R22" s="140" t="s">
        <v>67</v>
      </c>
      <c r="S22" s="140" t="s">
        <v>408</v>
      </c>
      <c r="T22" s="141" t="s">
        <v>409</v>
      </c>
      <c r="U22" s="141" t="s">
        <v>410</v>
      </c>
      <c r="V22" s="140" t="s">
        <v>194</v>
      </c>
      <c r="W22" s="65"/>
      <c r="X22" s="70"/>
    </row>
    <row r="23" s="102" customFormat="true" ht="40.5" hidden="false" customHeight="true" outlineLevel="3" collapsed="false">
      <c r="A23" s="61"/>
      <c r="B23" s="80"/>
      <c r="C23" s="61"/>
      <c r="D23" s="61"/>
      <c r="E23" s="62"/>
      <c r="F23" s="63"/>
      <c r="G23" s="64"/>
      <c r="H23" s="65"/>
      <c r="I23" s="64"/>
      <c r="J23" s="65"/>
      <c r="K23" s="66"/>
      <c r="L23" s="140" t="s">
        <v>407</v>
      </c>
      <c r="M23" s="140" t="s">
        <v>80</v>
      </c>
      <c r="N23" s="140" t="s">
        <v>40</v>
      </c>
      <c r="O23" s="141" t="s">
        <v>403</v>
      </c>
      <c r="P23" s="140" t="s">
        <v>65</v>
      </c>
      <c r="Q23" s="140" t="s">
        <v>74</v>
      </c>
      <c r="R23" s="140" t="s">
        <v>75</v>
      </c>
      <c r="S23" s="140" t="s">
        <v>408</v>
      </c>
      <c r="T23" s="141" t="s">
        <v>409</v>
      </c>
      <c r="U23" s="141" t="s">
        <v>410</v>
      </c>
      <c r="V23" s="140" t="s">
        <v>194</v>
      </c>
      <c r="W23" s="65"/>
      <c r="X23" s="70"/>
    </row>
    <row r="24" s="102" customFormat="true" ht="40.5" hidden="false" customHeight="true" outlineLevel="3" collapsed="false">
      <c r="A24" s="61" t="s">
        <v>411</v>
      </c>
      <c r="B24" s="80" t="s">
        <v>412</v>
      </c>
      <c r="C24" s="61" t="n">
        <v>80</v>
      </c>
      <c r="D24" s="61" t="s">
        <v>109</v>
      </c>
      <c r="E24" s="62" t="n">
        <f aca="false">F24+H24</f>
        <v>24</v>
      </c>
      <c r="F24" s="63" t="n">
        <v>12</v>
      </c>
      <c r="G24" s="64" t="n">
        <v>1</v>
      </c>
      <c r="H24" s="65" t="n">
        <v>12</v>
      </c>
      <c r="I24" s="64" t="n">
        <v>4</v>
      </c>
      <c r="J24" s="65" t="s">
        <v>62</v>
      </c>
      <c r="K24" s="66" t="n">
        <f aca="false">F24*G24*1.5+H24*I24</f>
        <v>66</v>
      </c>
      <c r="L24" s="140" t="s">
        <v>413</v>
      </c>
      <c r="M24" s="140"/>
      <c r="N24" s="140" t="s">
        <v>39</v>
      </c>
      <c r="O24" s="141" t="s">
        <v>414</v>
      </c>
      <c r="P24" s="140" t="s">
        <v>65</v>
      </c>
      <c r="Q24" s="140" t="s">
        <v>67</v>
      </c>
      <c r="R24" s="140" t="s">
        <v>106</v>
      </c>
      <c r="S24" s="140" t="s">
        <v>404</v>
      </c>
      <c r="T24" s="140" t="s">
        <v>68</v>
      </c>
      <c r="U24" s="141" t="s">
        <v>415</v>
      </c>
      <c r="V24" s="140" t="s">
        <v>194</v>
      </c>
      <c r="W24" s="65"/>
      <c r="X24" s="70" t="s">
        <v>406</v>
      </c>
    </row>
    <row r="25" s="102" customFormat="true" ht="40.5" hidden="false" customHeight="true" outlineLevel="3" collapsed="false">
      <c r="A25" s="61"/>
      <c r="B25" s="80"/>
      <c r="C25" s="61"/>
      <c r="D25" s="61"/>
      <c r="E25" s="62"/>
      <c r="F25" s="63"/>
      <c r="G25" s="64"/>
      <c r="H25" s="65"/>
      <c r="I25" s="64"/>
      <c r="J25" s="65"/>
      <c r="K25" s="66"/>
      <c r="L25" s="145" t="s">
        <v>416</v>
      </c>
      <c r="M25" s="145" t="s">
        <v>72</v>
      </c>
      <c r="N25" s="145" t="s">
        <v>40</v>
      </c>
      <c r="O25" s="146" t="s">
        <v>414</v>
      </c>
      <c r="P25" s="145" t="s">
        <v>65</v>
      </c>
      <c r="Q25" s="145" t="s">
        <v>74</v>
      </c>
      <c r="R25" s="145" t="s">
        <v>77</v>
      </c>
      <c r="S25" s="145" t="s">
        <v>404</v>
      </c>
      <c r="T25" s="146" t="s">
        <v>409</v>
      </c>
      <c r="U25" s="146" t="s">
        <v>417</v>
      </c>
      <c r="V25" s="140" t="s">
        <v>194</v>
      </c>
      <c r="W25" s="65"/>
      <c r="X25" s="70"/>
    </row>
    <row r="26" s="102" customFormat="true" ht="40.5" hidden="false" customHeight="true" outlineLevel="3" collapsed="false">
      <c r="A26" s="61"/>
      <c r="B26" s="80"/>
      <c r="C26" s="61"/>
      <c r="D26" s="61"/>
      <c r="E26" s="62"/>
      <c r="F26" s="63"/>
      <c r="G26" s="64"/>
      <c r="H26" s="65"/>
      <c r="I26" s="64"/>
      <c r="J26" s="65"/>
      <c r="K26" s="66"/>
      <c r="L26" s="147" t="s">
        <v>416</v>
      </c>
      <c r="M26" s="147" t="s">
        <v>76</v>
      </c>
      <c r="N26" s="147" t="s">
        <v>40</v>
      </c>
      <c r="O26" s="148" t="s">
        <v>414</v>
      </c>
      <c r="P26" s="147" t="s">
        <v>65</v>
      </c>
      <c r="Q26" s="147" t="s">
        <v>79</v>
      </c>
      <c r="R26" s="147" t="s">
        <v>67</v>
      </c>
      <c r="S26" s="147" t="s">
        <v>404</v>
      </c>
      <c r="T26" s="148" t="s">
        <v>409</v>
      </c>
      <c r="U26" s="149" t="s">
        <v>418</v>
      </c>
      <c r="V26" s="140" t="s">
        <v>194</v>
      </c>
      <c r="W26" s="65"/>
      <c r="X26" s="73"/>
    </row>
    <row r="27" s="102" customFormat="true" ht="40.5" hidden="false" customHeight="true" outlineLevel="3" collapsed="false">
      <c r="A27" s="61"/>
      <c r="B27" s="80"/>
      <c r="C27" s="61"/>
      <c r="D27" s="61"/>
      <c r="E27" s="62"/>
      <c r="F27" s="63"/>
      <c r="G27" s="64"/>
      <c r="H27" s="65"/>
      <c r="I27" s="64"/>
      <c r="J27" s="65"/>
      <c r="K27" s="66"/>
      <c r="L27" s="145" t="s">
        <v>416</v>
      </c>
      <c r="M27" s="145" t="s">
        <v>78</v>
      </c>
      <c r="N27" s="145" t="s">
        <v>40</v>
      </c>
      <c r="O27" s="146" t="s">
        <v>414</v>
      </c>
      <c r="P27" s="145" t="s">
        <v>65</v>
      </c>
      <c r="Q27" s="145" t="s">
        <v>74</v>
      </c>
      <c r="R27" s="145" t="s">
        <v>77</v>
      </c>
      <c r="S27" s="145" t="s">
        <v>404</v>
      </c>
      <c r="T27" s="146" t="s">
        <v>409</v>
      </c>
      <c r="U27" s="146" t="s">
        <v>419</v>
      </c>
      <c r="V27" s="140" t="s">
        <v>194</v>
      </c>
      <c r="W27" s="65"/>
      <c r="X27" s="70"/>
    </row>
    <row r="28" s="102" customFormat="true" ht="40.5" hidden="false" customHeight="true" outlineLevel="3" collapsed="false">
      <c r="A28" s="61"/>
      <c r="B28" s="80"/>
      <c r="C28" s="61"/>
      <c r="D28" s="61"/>
      <c r="E28" s="62"/>
      <c r="F28" s="63"/>
      <c r="G28" s="64"/>
      <c r="H28" s="65"/>
      <c r="I28" s="64"/>
      <c r="J28" s="65"/>
      <c r="K28" s="66"/>
      <c r="L28" s="147" t="s">
        <v>416</v>
      </c>
      <c r="M28" s="147" t="s">
        <v>80</v>
      </c>
      <c r="N28" s="147" t="s">
        <v>40</v>
      </c>
      <c r="O28" s="148" t="s">
        <v>414</v>
      </c>
      <c r="P28" s="147" t="s">
        <v>65</v>
      </c>
      <c r="Q28" s="147" t="s">
        <v>79</v>
      </c>
      <c r="R28" s="147" t="s">
        <v>67</v>
      </c>
      <c r="S28" s="147" t="s">
        <v>404</v>
      </c>
      <c r="T28" s="148" t="s">
        <v>409</v>
      </c>
      <c r="U28" s="149" t="s">
        <v>420</v>
      </c>
      <c r="V28" s="140" t="s">
        <v>194</v>
      </c>
      <c r="W28" s="65"/>
      <c r="X28" s="73"/>
    </row>
    <row r="29" s="102" customFormat="true" ht="19.5" hidden="false" customHeight="true" outlineLevel="2" collapsed="false">
      <c r="A29" s="59" t="s">
        <v>421</v>
      </c>
      <c r="B29" s="60" t="s">
        <v>422</v>
      </c>
      <c r="C29" s="59"/>
      <c r="D29" s="61" t="s">
        <v>109</v>
      </c>
      <c r="E29" s="62"/>
      <c r="F29" s="63"/>
      <c r="G29" s="64"/>
      <c r="H29" s="63"/>
      <c r="I29" s="64"/>
      <c r="J29" s="65"/>
      <c r="K29" s="66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6"/>
    </row>
    <row r="30" s="102" customFormat="true" ht="19.5" hidden="false" customHeight="true" outlineLevel="3" collapsed="false">
      <c r="A30" s="61" t="s">
        <v>423</v>
      </c>
      <c r="B30" s="117" t="s">
        <v>424</v>
      </c>
      <c r="C30" s="61"/>
      <c r="D30" s="61" t="s">
        <v>109</v>
      </c>
      <c r="E30" s="62" t="n">
        <f aca="false">F30+H30</f>
        <v>24</v>
      </c>
      <c r="F30" s="63" t="n">
        <v>24</v>
      </c>
      <c r="G30" s="64" t="n">
        <v>1</v>
      </c>
      <c r="H30" s="65"/>
      <c r="I30" s="64"/>
      <c r="J30" s="65" t="s">
        <v>62</v>
      </c>
      <c r="K30" s="66" t="n">
        <f aca="false">F30*G30*1.5+H30*I30</f>
        <v>36</v>
      </c>
      <c r="L30" s="140" t="s">
        <v>425</v>
      </c>
      <c r="M30" s="140"/>
      <c r="N30" s="140" t="s">
        <v>39</v>
      </c>
      <c r="O30" s="140" t="s">
        <v>229</v>
      </c>
      <c r="P30" s="140" t="s">
        <v>73</v>
      </c>
      <c r="Q30" s="140" t="s">
        <v>79</v>
      </c>
      <c r="R30" s="140" t="s">
        <v>67</v>
      </c>
      <c r="S30" s="140" t="n">
        <v>12</v>
      </c>
      <c r="T30" s="140" t="s">
        <v>68</v>
      </c>
      <c r="U30" s="140"/>
      <c r="V30" s="140" t="s">
        <v>194</v>
      </c>
      <c r="W30" s="65"/>
      <c r="X30" s="150" t="s">
        <v>426</v>
      </c>
    </row>
    <row r="31" s="102" customFormat="true" ht="27" hidden="false" customHeight="true" outlineLevel="3" collapsed="false">
      <c r="A31" s="61" t="s">
        <v>427</v>
      </c>
      <c r="B31" s="151" t="s">
        <v>428</v>
      </c>
      <c r="C31" s="61"/>
      <c r="D31" s="61" t="s">
        <v>109</v>
      </c>
      <c r="E31" s="62" t="n">
        <f aca="false">F31+H31</f>
        <v>24</v>
      </c>
      <c r="F31" s="63"/>
      <c r="G31" s="64"/>
      <c r="H31" s="65" t="n">
        <v>24</v>
      </c>
      <c r="I31" s="64" t="n">
        <v>1</v>
      </c>
      <c r="J31" s="65" t="s">
        <v>62</v>
      </c>
      <c r="K31" s="66" t="n">
        <f aca="false">F31*G31*1.5+H31*I31</f>
        <v>24</v>
      </c>
      <c r="L31" s="140" t="s">
        <v>429</v>
      </c>
      <c r="M31" s="140"/>
      <c r="N31" s="140" t="s">
        <v>40</v>
      </c>
      <c r="O31" s="140" t="s">
        <v>430</v>
      </c>
      <c r="P31" s="140" t="s">
        <v>104</v>
      </c>
      <c r="Q31" s="152" t="s">
        <v>431</v>
      </c>
      <c r="R31" s="152" t="s">
        <v>432</v>
      </c>
      <c r="S31" s="140" t="n">
        <v>8</v>
      </c>
      <c r="T31" s="140" t="s">
        <v>68</v>
      </c>
      <c r="U31" s="141" t="s">
        <v>433</v>
      </c>
      <c r="V31" s="140" t="s">
        <v>194</v>
      </c>
      <c r="W31" s="65"/>
      <c r="X31" s="150"/>
    </row>
    <row r="32" s="102" customFormat="true" ht="19.5" hidden="false" customHeight="true" outlineLevel="3" collapsed="false">
      <c r="A32" s="59" t="s">
        <v>434</v>
      </c>
      <c r="B32" s="60" t="s">
        <v>241</v>
      </c>
      <c r="C32" s="59"/>
      <c r="D32" s="61" t="s">
        <v>109</v>
      </c>
      <c r="E32" s="62"/>
      <c r="F32" s="63"/>
      <c r="G32" s="64"/>
      <c r="H32" s="63"/>
      <c r="I32" s="64"/>
      <c r="J32" s="65"/>
      <c r="K32" s="66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150"/>
    </row>
    <row r="33" s="102" customFormat="true" ht="19.5" hidden="false" customHeight="true" outlineLevel="4" collapsed="false">
      <c r="A33" s="82" t="s">
        <v>435</v>
      </c>
      <c r="B33" s="83" t="s">
        <v>436</v>
      </c>
      <c r="C33" s="82"/>
      <c r="D33" s="82" t="s">
        <v>109</v>
      </c>
      <c r="E33" s="62" t="n">
        <f aca="false">F33+H33</f>
        <v>24</v>
      </c>
      <c r="F33" s="84"/>
      <c r="G33" s="85"/>
      <c r="H33" s="86" t="n">
        <v>24</v>
      </c>
      <c r="I33" s="87" t="n">
        <v>1</v>
      </c>
      <c r="J33" s="88" t="s">
        <v>132</v>
      </c>
      <c r="K33" s="89" t="s">
        <v>133</v>
      </c>
      <c r="L33" s="82" t="s">
        <v>437</v>
      </c>
      <c r="M33" s="88"/>
      <c r="N33" s="65" t="s">
        <v>40</v>
      </c>
      <c r="O33" s="88"/>
      <c r="P33" s="88"/>
      <c r="Q33" s="88"/>
      <c r="R33" s="88"/>
      <c r="S33" s="88"/>
      <c r="T33" s="88"/>
      <c r="U33" s="88"/>
      <c r="V33" s="88"/>
      <c r="W33" s="88"/>
      <c r="X33" s="150"/>
    </row>
    <row r="34" s="102" customFormat="true" ht="19.5" hidden="false" customHeight="true" outlineLevel="4" collapsed="false">
      <c r="A34" s="82" t="s">
        <v>438</v>
      </c>
      <c r="B34" s="83" t="s">
        <v>439</v>
      </c>
      <c r="C34" s="82"/>
      <c r="D34" s="82" t="s">
        <v>109</v>
      </c>
      <c r="E34" s="62" t="n">
        <f aca="false">F34+H34</f>
        <v>24</v>
      </c>
      <c r="F34" s="84"/>
      <c r="G34" s="85"/>
      <c r="H34" s="86" t="n">
        <v>24</v>
      </c>
      <c r="I34" s="87" t="n">
        <v>1</v>
      </c>
      <c r="J34" s="88" t="s">
        <v>132</v>
      </c>
      <c r="K34" s="89" t="s">
        <v>133</v>
      </c>
      <c r="L34" s="82" t="s">
        <v>440</v>
      </c>
      <c r="M34" s="88"/>
      <c r="N34" s="65" t="s">
        <v>40</v>
      </c>
      <c r="O34" s="88"/>
      <c r="P34" s="88"/>
      <c r="Q34" s="88"/>
      <c r="R34" s="88"/>
      <c r="S34" s="88"/>
      <c r="T34" s="88"/>
      <c r="U34" s="88"/>
      <c r="V34" s="88"/>
      <c r="W34" s="88"/>
      <c r="X34" s="150"/>
    </row>
    <row r="35" s="102" customFormat="true" ht="19.5" hidden="false" customHeight="true" outlineLevel="4" collapsed="false">
      <c r="A35" s="82" t="s">
        <v>441</v>
      </c>
      <c r="B35" s="83" t="s">
        <v>442</v>
      </c>
      <c r="C35" s="82"/>
      <c r="D35" s="82" t="s">
        <v>109</v>
      </c>
      <c r="E35" s="62" t="n">
        <f aca="false">F35+H35</f>
        <v>24</v>
      </c>
      <c r="F35" s="84"/>
      <c r="G35" s="85"/>
      <c r="H35" s="86" t="n">
        <v>24</v>
      </c>
      <c r="I35" s="87" t="n">
        <v>1</v>
      </c>
      <c r="J35" s="88" t="s">
        <v>132</v>
      </c>
      <c r="K35" s="89" t="s">
        <v>133</v>
      </c>
      <c r="L35" s="82" t="s">
        <v>443</v>
      </c>
      <c r="M35" s="88"/>
      <c r="N35" s="65" t="s">
        <v>40</v>
      </c>
      <c r="O35" s="88"/>
      <c r="P35" s="88"/>
      <c r="Q35" s="88"/>
      <c r="R35" s="88"/>
      <c r="S35" s="88"/>
      <c r="T35" s="88"/>
      <c r="U35" s="88"/>
      <c r="V35" s="88"/>
      <c r="W35" s="88"/>
      <c r="X35" s="150"/>
    </row>
    <row r="36" s="102" customFormat="true" ht="19.5" hidden="false" customHeight="true" outlineLevel="4" collapsed="false">
      <c r="A36" s="82" t="s">
        <v>444</v>
      </c>
      <c r="B36" s="83" t="s">
        <v>445</v>
      </c>
      <c r="C36" s="82"/>
      <c r="D36" s="82" t="s">
        <v>109</v>
      </c>
      <c r="E36" s="62" t="n">
        <f aca="false">F36+H36</f>
        <v>24</v>
      </c>
      <c r="F36" s="84"/>
      <c r="G36" s="85"/>
      <c r="H36" s="86" t="n">
        <v>24</v>
      </c>
      <c r="I36" s="87" t="n">
        <v>1</v>
      </c>
      <c r="J36" s="88" t="s">
        <v>132</v>
      </c>
      <c r="K36" s="89" t="s">
        <v>133</v>
      </c>
      <c r="L36" s="82" t="s">
        <v>446</v>
      </c>
      <c r="M36" s="88"/>
      <c r="N36" s="65" t="s">
        <v>40</v>
      </c>
      <c r="O36" s="88"/>
      <c r="P36" s="88"/>
      <c r="Q36" s="88"/>
      <c r="R36" s="88"/>
      <c r="S36" s="88"/>
      <c r="T36" s="88"/>
      <c r="U36" s="88"/>
      <c r="V36" s="88"/>
      <c r="W36" s="88"/>
      <c r="X36" s="150"/>
    </row>
    <row r="37" s="102" customFormat="true" ht="19.5" hidden="false" customHeight="true" outlineLevel="4" collapsed="false">
      <c r="A37" s="82" t="s">
        <v>447</v>
      </c>
      <c r="B37" s="83" t="s">
        <v>448</v>
      </c>
      <c r="C37" s="82"/>
      <c r="D37" s="82" t="s">
        <v>109</v>
      </c>
      <c r="E37" s="62" t="n">
        <f aca="false">F37+H37</f>
        <v>24</v>
      </c>
      <c r="F37" s="84"/>
      <c r="G37" s="85"/>
      <c r="H37" s="86" t="n">
        <v>24</v>
      </c>
      <c r="I37" s="87" t="n">
        <v>1</v>
      </c>
      <c r="J37" s="88" t="s">
        <v>132</v>
      </c>
      <c r="K37" s="89" t="s">
        <v>133</v>
      </c>
      <c r="L37" s="82" t="s">
        <v>449</v>
      </c>
      <c r="M37" s="88"/>
      <c r="N37" s="65" t="s">
        <v>40</v>
      </c>
      <c r="O37" s="88"/>
      <c r="P37" s="88"/>
      <c r="Q37" s="88"/>
      <c r="R37" s="88"/>
      <c r="S37" s="88"/>
      <c r="T37" s="88"/>
      <c r="U37" s="88"/>
      <c r="V37" s="88"/>
      <c r="W37" s="88"/>
      <c r="X37" s="150"/>
    </row>
    <row r="38" s="102" customFormat="true" ht="19.5" hidden="false" customHeight="true" outlineLevel="4" collapsed="false">
      <c r="A38" s="82" t="s">
        <v>450</v>
      </c>
      <c r="B38" s="83" t="s">
        <v>451</v>
      </c>
      <c r="C38" s="82"/>
      <c r="D38" s="82" t="s">
        <v>109</v>
      </c>
      <c r="E38" s="62" t="n">
        <f aca="false">F38+H38</f>
        <v>24</v>
      </c>
      <c r="F38" s="84"/>
      <c r="G38" s="85"/>
      <c r="H38" s="86" t="n">
        <v>24</v>
      </c>
      <c r="I38" s="87" t="n">
        <v>1</v>
      </c>
      <c r="J38" s="88" t="s">
        <v>132</v>
      </c>
      <c r="K38" s="89" t="s">
        <v>133</v>
      </c>
      <c r="L38" s="82" t="s">
        <v>452</v>
      </c>
      <c r="M38" s="88"/>
      <c r="N38" s="65" t="s">
        <v>40</v>
      </c>
      <c r="O38" s="88"/>
      <c r="P38" s="88"/>
      <c r="Q38" s="88"/>
      <c r="R38" s="88"/>
      <c r="S38" s="88"/>
      <c r="T38" s="88"/>
      <c r="U38" s="88"/>
      <c r="V38" s="88"/>
      <c r="W38" s="88"/>
      <c r="X38" s="150"/>
    </row>
    <row r="39" s="102" customFormat="true" ht="19.5" hidden="false" customHeight="true" outlineLevel="4" collapsed="false">
      <c r="A39" s="82" t="s">
        <v>453</v>
      </c>
      <c r="B39" s="83" t="s">
        <v>454</v>
      </c>
      <c r="C39" s="82"/>
      <c r="D39" s="82" t="s">
        <v>109</v>
      </c>
      <c r="E39" s="62" t="n">
        <f aca="false">F39+H39</f>
        <v>24</v>
      </c>
      <c r="F39" s="84"/>
      <c r="G39" s="85"/>
      <c r="H39" s="86" t="n">
        <v>24</v>
      </c>
      <c r="I39" s="87" t="n">
        <v>1</v>
      </c>
      <c r="J39" s="88" t="s">
        <v>132</v>
      </c>
      <c r="K39" s="89" t="s">
        <v>133</v>
      </c>
      <c r="L39" s="82" t="s">
        <v>455</v>
      </c>
      <c r="M39" s="88"/>
      <c r="N39" s="65" t="s">
        <v>40</v>
      </c>
      <c r="O39" s="88"/>
      <c r="P39" s="88"/>
      <c r="Q39" s="88"/>
      <c r="R39" s="88"/>
      <c r="S39" s="88"/>
      <c r="T39" s="88"/>
      <c r="U39" s="88"/>
      <c r="V39" s="88"/>
      <c r="W39" s="88"/>
      <c r="X39" s="150"/>
    </row>
    <row r="40" s="102" customFormat="true" ht="19.5" hidden="false" customHeight="true" outlineLevel="4" collapsed="false">
      <c r="A40" s="82" t="s">
        <v>456</v>
      </c>
      <c r="B40" s="83" t="s">
        <v>457</v>
      </c>
      <c r="C40" s="82"/>
      <c r="D40" s="82" t="s">
        <v>109</v>
      </c>
      <c r="E40" s="62" t="n">
        <f aca="false">F40+H40</f>
        <v>24</v>
      </c>
      <c r="F40" s="84"/>
      <c r="G40" s="85"/>
      <c r="H40" s="86" t="n">
        <v>24</v>
      </c>
      <c r="I40" s="87" t="n">
        <v>1</v>
      </c>
      <c r="J40" s="88" t="s">
        <v>132</v>
      </c>
      <c r="K40" s="89" t="s">
        <v>133</v>
      </c>
      <c r="L40" s="82" t="s">
        <v>458</v>
      </c>
      <c r="M40" s="88"/>
      <c r="N40" s="65" t="s">
        <v>40</v>
      </c>
      <c r="O40" s="88"/>
      <c r="P40" s="88"/>
      <c r="Q40" s="88"/>
      <c r="R40" s="88"/>
      <c r="S40" s="88"/>
      <c r="T40" s="88"/>
      <c r="U40" s="88"/>
      <c r="V40" s="88"/>
      <c r="W40" s="88"/>
      <c r="X40" s="150"/>
    </row>
    <row r="41" s="102" customFormat="true" ht="19.5" hidden="false" customHeight="true" outlineLevel="4" collapsed="false">
      <c r="A41" s="82" t="s">
        <v>459</v>
      </c>
      <c r="B41" s="83" t="s">
        <v>460</v>
      </c>
      <c r="C41" s="82"/>
      <c r="D41" s="82" t="s">
        <v>109</v>
      </c>
      <c r="E41" s="62" t="n">
        <f aca="false">F41+H41</f>
        <v>24</v>
      </c>
      <c r="F41" s="84"/>
      <c r="G41" s="85"/>
      <c r="H41" s="86" t="n">
        <v>24</v>
      </c>
      <c r="I41" s="87" t="n">
        <v>1</v>
      </c>
      <c r="J41" s="88" t="s">
        <v>132</v>
      </c>
      <c r="K41" s="89" t="s">
        <v>133</v>
      </c>
      <c r="L41" s="82" t="s">
        <v>461</v>
      </c>
      <c r="M41" s="88"/>
      <c r="N41" s="65" t="s">
        <v>40</v>
      </c>
      <c r="O41" s="88"/>
      <c r="P41" s="88"/>
      <c r="Q41" s="88"/>
      <c r="R41" s="88"/>
      <c r="S41" s="88"/>
      <c r="T41" s="88"/>
      <c r="U41" s="88"/>
      <c r="V41" s="88"/>
      <c r="W41" s="88"/>
      <c r="X41" s="150"/>
    </row>
    <row r="42" s="102" customFormat="true" ht="19.5" hidden="false" customHeight="true" outlineLevel="4" collapsed="false">
      <c r="A42" s="82" t="s">
        <v>462</v>
      </c>
      <c r="B42" s="83" t="s">
        <v>463</v>
      </c>
      <c r="C42" s="82"/>
      <c r="D42" s="82" t="s">
        <v>109</v>
      </c>
      <c r="E42" s="62" t="n">
        <f aca="false">F42+H42</f>
        <v>24</v>
      </c>
      <c r="F42" s="84"/>
      <c r="G42" s="85"/>
      <c r="H42" s="86" t="n">
        <v>24</v>
      </c>
      <c r="I42" s="87" t="n">
        <v>1</v>
      </c>
      <c r="J42" s="88" t="s">
        <v>132</v>
      </c>
      <c r="K42" s="89" t="s">
        <v>133</v>
      </c>
      <c r="L42" s="82" t="s">
        <v>464</v>
      </c>
      <c r="M42" s="88"/>
      <c r="N42" s="65" t="s">
        <v>40</v>
      </c>
      <c r="O42" s="88"/>
      <c r="P42" s="88"/>
      <c r="Q42" s="88"/>
      <c r="R42" s="88"/>
      <c r="S42" s="88"/>
      <c r="T42" s="88"/>
      <c r="U42" s="88"/>
      <c r="V42" s="88"/>
      <c r="W42" s="88"/>
      <c r="X42" s="150"/>
    </row>
    <row r="43" s="102" customFormat="true" ht="19.5" hidden="false" customHeight="true" outlineLevel="4" collapsed="false">
      <c r="A43" s="82" t="s">
        <v>465</v>
      </c>
      <c r="B43" s="83" t="s">
        <v>466</v>
      </c>
      <c r="C43" s="82"/>
      <c r="D43" s="82" t="s">
        <v>109</v>
      </c>
      <c r="E43" s="62" t="n">
        <f aca="false">F43+H43</f>
        <v>24</v>
      </c>
      <c r="F43" s="84"/>
      <c r="G43" s="85"/>
      <c r="H43" s="86" t="n">
        <v>24</v>
      </c>
      <c r="I43" s="87" t="n">
        <v>1</v>
      </c>
      <c r="J43" s="88" t="s">
        <v>132</v>
      </c>
      <c r="K43" s="89" t="s">
        <v>133</v>
      </c>
      <c r="L43" s="82" t="s">
        <v>467</v>
      </c>
      <c r="M43" s="88"/>
      <c r="N43" s="65" t="s">
        <v>40</v>
      </c>
      <c r="O43" s="88"/>
      <c r="P43" s="88"/>
      <c r="Q43" s="88"/>
      <c r="R43" s="88"/>
      <c r="S43" s="88"/>
      <c r="T43" s="88"/>
      <c r="U43" s="88"/>
      <c r="V43" s="88"/>
      <c r="W43" s="88"/>
      <c r="X43" s="150"/>
    </row>
    <row r="44" s="102" customFormat="true" ht="19.5" hidden="false" customHeight="true" outlineLevel="4" collapsed="false">
      <c r="A44" s="82" t="s">
        <v>468</v>
      </c>
      <c r="B44" s="83" t="s">
        <v>469</v>
      </c>
      <c r="C44" s="82"/>
      <c r="D44" s="82" t="s">
        <v>109</v>
      </c>
      <c r="E44" s="62" t="n">
        <f aca="false">F44+H44</f>
        <v>24</v>
      </c>
      <c r="F44" s="84"/>
      <c r="G44" s="85"/>
      <c r="H44" s="86" t="n">
        <v>24</v>
      </c>
      <c r="I44" s="87" t="n">
        <v>1</v>
      </c>
      <c r="J44" s="88" t="s">
        <v>132</v>
      </c>
      <c r="K44" s="89" t="s">
        <v>133</v>
      </c>
      <c r="L44" s="82" t="s">
        <v>470</v>
      </c>
      <c r="M44" s="88"/>
      <c r="N44" s="65" t="s">
        <v>40</v>
      </c>
      <c r="O44" s="88"/>
      <c r="P44" s="88"/>
      <c r="Q44" s="88"/>
      <c r="R44" s="88"/>
      <c r="S44" s="88"/>
      <c r="T44" s="88"/>
      <c r="U44" s="88"/>
      <c r="V44" s="88"/>
      <c r="W44" s="88"/>
      <c r="X44" s="150"/>
    </row>
    <row r="45" s="102" customFormat="true" ht="19.5" hidden="false" customHeight="true" outlineLevel="4" collapsed="false">
      <c r="A45" s="82" t="s">
        <v>471</v>
      </c>
      <c r="B45" s="83" t="s">
        <v>472</v>
      </c>
      <c r="C45" s="82"/>
      <c r="D45" s="82" t="s">
        <v>109</v>
      </c>
      <c r="E45" s="62" t="n">
        <f aca="false">F45+H45</f>
        <v>24</v>
      </c>
      <c r="F45" s="84"/>
      <c r="G45" s="85"/>
      <c r="H45" s="86" t="n">
        <v>24</v>
      </c>
      <c r="I45" s="87" t="n">
        <v>1</v>
      </c>
      <c r="J45" s="88" t="s">
        <v>132</v>
      </c>
      <c r="K45" s="89" t="s">
        <v>133</v>
      </c>
      <c r="L45" s="82" t="s">
        <v>473</v>
      </c>
      <c r="M45" s="88"/>
      <c r="N45" s="65" t="s">
        <v>40</v>
      </c>
      <c r="O45" s="88"/>
      <c r="P45" s="88"/>
      <c r="Q45" s="88"/>
      <c r="R45" s="88"/>
      <c r="S45" s="88"/>
      <c r="T45" s="88"/>
      <c r="U45" s="88"/>
      <c r="V45" s="88"/>
      <c r="W45" s="88"/>
      <c r="X45" s="150"/>
    </row>
    <row r="46" s="102" customFormat="true" ht="19.5" hidden="false" customHeight="true" outlineLevel="4" collapsed="false">
      <c r="A46" s="82" t="s">
        <v>474</v>
      </c>
      <c r="B46" s="83" t="s">
        <v>475</v>
      </c>
      <c r="C46" s="82"/>
      <c r="D46" s="82" t="s">
        <v>109</v>
      </c>
      <c r="E46" s="62" t="n">
        <f aca="false">F46+H46</f>
        <v>24</v>
      </c>
      <c r="F46" s="84"/>
      <c r="G46" s="85"/>
      <c r="H46" s="86" t="n">
        <v>24</v>
      </c>
      <c r="I46" s="87" t="n">
        <v>1</v>
      </c>
      <c r="J46" s="88" t="s">
        <v>132</v>
      </c>
      <c r="K46" s="89" t="s">
        <v>133</v>
      </c>
      <c r="L46" s="82" t="s">
        <v>476</v>
      </c>
      <c r="M46" s="88"/>
      <c r="N46" s="65" t="s">
        <v>40</v>
      </c>
      <c r="O46" s="88"/>
      <c r="P46" s="88"/>
      <c r="Q46" s="88"/>
      <c r="R46" s="88"/>
      <c r="S46" s="88"/>
      <c r="T46" s="88"/>
      <c r="U46" s="88"/>
      <c r="V46" s="88"/>
      <c r="W46" s="88"/>
      <c r="X46" s="150"/>
    </row>
    <row r="47" s="102" customFormat="true" ht="19.5" hidden="false" customHeight="true" outlineLevel="4" collapsed="false">
      <c r="A47" s="82" t="s">
        <v>477</v>
      </c>
      <c r="B47" s="83" t="s">
        <v>478</v>
      </c>
      <c r="C47" s="82"/>
      <c r="D47" s="82" t="s">
        <v>109</v>
      </c>
      <c r="E47" s="62" t="n">
        <f aca="false">F47+H47</f>
        <v>24</v>
      </c>
      <c r="F47" s="84"/>
      <c r="G47" s="85"/>
      <c r="H47" s="86" t="n">
        <v>24</v>
      </c>
      <c r="I47" s="87" t="n">
        <v>1</v>
      </c>
      <c r="J47" s="88" t="s">
        <v>132</v>
      </c>
      <c r="K47" s="89" t="s">
        <v>133</v>
      </c>
      <c r="L47" s="82" t="s">
        <v>479</v>
      </c>
      <c r="M47" s="88"/>
      <c r="N47" s="65" t="s">
        <v>40</v>
      </c>
      <c r="O47" s="88"/>
      <c r="P47" s="88"/>
      <c r="Q47" s="88"/>
      <c r="R47" s="88"/>
      <c r="S47" s="88"/>
      <c r="T47" s="88"/>
      <c r="U47" s="88"/>
      <c r="V47" s="88"/>
      <c r="W47" s="88"/>
      <c r="X47" s="150"/>
    </row>
    <row r="48" s="102" customFormat="true" ht="19.5" hidden="false" customHeight="true" outlineLevel="4" collapsed="false">
      <c r="A48" s="82" t="s">
        <v>480</v>
      </c>
      <c r="B48" s="83" t="s">
        <v>481</v>
      </c>
      <c r="C48" s="82"/>
      <c r="D48" s="82" t="s">
        <v>109</v>
      </c>
      <c r="E48" s="62" t="n">
        <f aca="false">F48+H48</f>
        <v>24</v>
      </c>
      <c r="F48" s="84"/>
      <c r="G48" s="85"/>
      <c r="H48" s="86" t="n">
        <v>24</v>
      </c>
      <c r="I48" s="87" t="n">
        <v>1</v>
      </c>
      <c r="J48" s="88" t="s">
        <v>132</v>
      </c>
      <c r="K48" s="89" t="s">
        <v>133</v>
      </c>
      <c r="L48" s="82" t="s">
        <v>482</v>
      </c>
      <c r="M48" s="88"/>
      <c r="N48" s="65" t="s">
        <v>40</v>
      </c>
      <c r="O48" s="88"/>
      <c r="P48" s="88"/>
      <c r="Q48" s="88"/>
      <c r="R48" s="88"/>
      <c r="S48" s="88"/>
      <c r="T48" s="88"/>
      <c r="U48" s="88"/>
      <c r="V48" s="88"/>
      <c r="W48" s="88"/>
      <c r="X48" s="150"/>
    </row>
    <row r="49" s="102" customFormat="true" ht="19.5" hidden="false" customHeight="true" outlineLevel="4" collapsed="false">
      <c r="A49" s="82" t="s">
        <v>483</v>
      </c>
      <c r="B49" s="83" t="s">
        <v>484</v>
      </c>
      <c r="C49" s="82"/>
      <c r="D49" s="82" t="s">
        <v>109</v>
      </c>
      <c r="E49" s="62" t="n">
        <f aca="false">F49+H49</f>
        <v>24</v>
      </c>
      <c r="F49" s="84"/>
      <c r="G49" s="85"/>
      <c r="H49" s="86" t="n">
        <v>24</v>
      </c>
      <c r="I49" s="87" t="n">
        <v>1</v>
      </c>
      <c r="J49" s="88" t="s">
        <v>132</v>
      </c>
      <c r="K49" s="89" t="s">
        <v>133</v>
      </c>
      <c r="L49" s="82" t="s">
        <v>485</v>
      </c>
      <c r="M49" s="88"/>
      <c r="N49" s="65" t="s">
        <v>40</v>
      </c>
      <c r="O49" s="88"/>
      <c r="P49" s="88"/>
      <c r="Q49" s="88"/>
      <c r="R49" s="88"/>
      <c r="S49" s="88"/>
      <c r="T49" s="88"/>
      <c r="U49" s="88"/>
      <c r="V49" s="88"/>
      <c r="W49" s="88"/>
      <c r="X49" s="150"/>
    </row>
    <row r="50" s="102" customFormat="true" ht="19.5" hidden="false" customHeight="true" outlineLevel="4" collapsed="false">
      <c r="A50" s="82" t="s">
        <v>486</v>
      </c>
      <c r="B50" s="83" t="s">
        <v>487</v>
      </c>
      <c r="C50" s="82"/>
      <c r="D50" s="82" t="s">
        <v>109</v>
      </c>
      <c r="E50" s="62" t="n">
        <f aca="false">F50+H50</f>
        <v>24</v>
      </c>
      <c r="F50" s="84"/>
      <c r="G50" s="85"/>
      <c r="H50" s="86" t="n">
        <v>24</v>
      </c>
      <c r="I50" s="87" t="n">
        <v>1</v>
      </c>
      <c r="J50" s="88" t="s">
        <v>132</v>
      </c>
      <c r="K50" s="89" t="s">
        <v>133</v>
      </c>
      <c r="L50" s="82" t="s">
        <v>488</v>
      </c>
      <c r="M50" s="88"/>
      <c r="N50" s="65" t="s">
        <v>40</v>
      </c>
      <c r="O50" s="88"/>
      <c r="P50" s="88"/>
      <c r="Q50" s="88"/>
      <c r="R50" s="88"/>
      <c r="S50" s="88"/>
      <c r="T50" s="88"/>
      <c r="U50" s="88"/>
      <c r="V50" s="88"/>
      <c r="W50" s="88"/>
      <c r="X50" s="150"/>
    </row>
    <row r="51" s="102" customFormat="true" ht="19.5" hidden="false" customHeight="true" outlineLevel="4" collapsed="false">
      <c r="A51" s="82" t="s">
        <v>489</v>
      </c>
      <c r="B51" s="83" t="s">
        <v>490</v>
      </c>
      <c r="C51" s="82"/>
      <c r="D51" s="82" t="s">
        <v>109</v>
      </c>
      <c r="E51" s="62" t="n">
        <f aca="false">F51+H51</f>
        <v>24</v>
      </c>
      <c r="F51" s="84"/>
      <c r="G51" s="85"/>
      <c r="H51" s="86" t="n">
        <v>24</v>
      </c>
      <c r="I51" s="87" t="n">
        <v>1</v>
      </c>
      <c r="J51" s="88" t="s">
        <v>132</v>
      </c>
      <c r="K51" s="89" t="s">
        <v>133</v>
      </c>
      <c r="L51" s="82" t="s">
        <v>491</v>
      </c>
      <c r="M51" s="88"/>
      <c r="N51" s="65" t="s">
        <v>40</v>
      </c>
      <c r="O51" s="88"/>
      <c r="P51" s="88"/>
      <c r="Q51" s="88"/>
      <c r="R51" s="88"/>
      <c r="S51" s="88"/>
      <c r="T51" s="88"/>
      <c r="U51" s="88"/>
      <c r="V51" s="88"/>
      <c r="W51" s="88"/>
      <c r="X51" s="150"/>
    </row>
    <row r="52" s="102" customFormat="true" ht="19.5" hidden="false" customHeight="true" outlineLevel="2" collapsed="false">
      <c r="A52" s="59" t="s">
        <v>492</v>
      </c>
      <c r="B52" s="60" t="s">
        <v>493</v>
      </c>
      <c r="C52" s="59"/>
      <c r="D52" s="61" t="s">
        <v>61</v>
      </c>
      <c r="E52" s="62"/>
      <c r="F52" s="63"/>
      <c r="G52" s="64"/>
      <c r="H52" s="63"/>
      <c r="I52" s="64"/>
      <c r="J52" s="65"/>
      <c r="K52" s="66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6"/>
    </row>
    <row r="53" s="102" customFormat="true" ht="28.5" hidden="false" customHeight="true" outlineLevel="3" collapsed="false">
      <c r="A53" s="61" t="s">
        <v>494</v>
      </c>
      <c r="B53" s="80" t="s">
        <v>237</v>
      </c>
      <c r="C53" s="61"/>
      <c r="D53" s="61" t="s">
        <v>109</v>
      </c>
      <c r="E53" s="62" t="n">
        <f aca="false">F53+H53</f>
        <v>24</v>
      </c>
      <c r="F53" s="63"/>
      <c r="G53" s="64"/>
      <c r="H53" s="65" t="n">
        <v>24</v>
      </c>
      <c r="I53" s="64" t="n">
        <v>2</v>
      </c>
      <c r="J53" s="65" t="s">
        <v>62</v>
      </c>
      <c r="K53" s="66" t="n">
        <f aca="false">F53*G53*1.5+H53*I53</f>
        <v>48</v>
      </c>
      <c r="L53" s="144" t="s">
        <v>495</v>
      </c>
      <c r="M53" s="140" t="s">
        <v>72</v>
      </c>
      <c r="N53" s="140" t="s">
        <v>40</v>
      </c>
      <c r="O53" s="140" t="s">
        <v>239</v>
      </c>
      <c r="P53" s="140" t="s">
        <v>73</v>
      </c>
      <c r="Q53" s="140" t="s">
        <v>127</v>
      </c>
      <c r="R53" s="140" t="s">
        <v>74</v>
      </c>
      <c r="S53" s="140" t="n">
        <v>12</v>
      </c>
      <c r="T53" s="140" t="s">
        <v>68</v>
      </c>
      <c r="U53" s="140"/>
      <c r="V53" s="65"/>
      <c r="W53" s="140" t="s">
        <v>194</v>
      </c>
      <c r="X53" s="70" t="s">
        <v>379</v>
      </c>
    </row>
    <row r="54" s="102" customFormat="true" ht="28.5" hidden="false" customHeight="true" outlineLevel="3" collapsed="false">
      <c r="A54" s="61"/>
      <c r="B54" s="80"/>
      <c r="C54" s="61"/>
      <c r="D54" s="61"/>
      <c r="E54" s="62"/>
      <c r="F54" s="63"/>
      <c r="G54" s="64"/>
      <c r="H54" s="65"/>
      <c r="I54" s="64"/>
      <c r="J54" s="65"/>
      <c r="K54" s="66"/>
      <c r="L54" s="144" t="s">
        <v>495</v>
      </c>
      <c r="M54" s="140" t="s">
        <v>76</v>
      </c>
      <c r="N54" s="140" t="s">
        <v>40</v>
      </c>
      <c r="O54" s="140" t="s">
        <v>239</v>
      </c>
      <c r="P54" s="140" t="s">
        <v>73</v>
      </c>
      <c r="Q54" s="140" t="s">
        <v>74</v>
      </c>
      <c r="R54" s="140" t="s">
        <v>77</v>
      </c>
      <c r="S54" s="140" t="n">
        <v>12</v>
      </c>
      <c r="T54" s="140" t="s">
        <v>68</v>
      </c>
      <c r="U54" s="140"/>
      <c r="V54" s="65"/>
      <c r="W54" s="140" t="s">
        <v>194</v>
      </c>
      <c r="X54" s="70"/>
    </row>
    <row r="55" s="102" customFormat="true" ht="19.5" hidden="false" customHeight="true" outlineLevel="3" collapsed="false">
      <c r="A55" s="91" t="s">
        <v>496</v>
      </c>
      <c r="B55" s="92" t="s">
        <v>497</v>
      </c>
      <c r="C55" s="91"/>
      <c r="D55" s="82" t="s">
        <v>109</v>
      </c>
      <c r="E55" s="62" t="n">
        <f aca="false">F55+H55</f>
        <v>24</v>
      </c>
      <c r="F55" s="84"/>
      <c r="G55" s="85"/>
      <c r="H55" s="86" t="n">
        <v>24</v>
      </c>
      <c r="I55" s="87" t="n">
        <v>1</v>
      </c>
      <c r="J55" s="88" t="s">
        <v>132</v>
      </c>
      <c r="K55" s="89" t="s">
        <v>133</v>
      </c>
      <c r="L55" s="153" t="s">
        <v>498</v>
      </c>
      <c r="M55" s="154"/>
      <c r="N55" s="155" t="s">
        <v>72</v>
      </c>
      <c r="O55" s="155" t="s">
        <v>120</v>
      </c>
      <c r="P55" s="156" t="s">
        <v>104</v>
      </c>
      <c r="Q55" s="156" t="s">
        <v>127</v>
      </c>
      <c r="R55" s="156" t="s">
        <v>74</v>
      </c>
      <c r="S55" s="157" t="n">
        <v>2</v>
      </c>
      <c r="T55" s="156" t="s">
        <v>68</v>
      </c>
      <c r="U55" s="67" t="s">
        <v>499</v>
      </c>
      <c r="V55" s="88"/>
      <c r="W55" s="140" t="s">
        <v>194</v>
      </c>
      <c r="X55" s="119"/>
    </row>
    <row r="56" s="102" customFormat="true" ht="19.5" hidden="false" customHeight="true" outlineLevel="3" collapsed="false">
      <c r="A56" s="91"/>
      <c r="B56" s="92"/>
      <c r="C56" s="91"/>
      <c r="D56" s="82"/>
      <c r="E56" s="62"/>
      <c r="F56" s="84"/>
      <c r="G56" s="85"/>
      <c r="H56" s="86"/>
      <c r="I56" s="87"/>
      <c r="J56" s="88"/>
      <c r="K56" s="89"/>
      <c r="L56" s="158"/>
      <c r="M56" s="154"/>
      <c r="N56" s="155"/>
      <c r="O56" s="155" t="s">
        <v>120</v>
      </c>
      <c r="P56" s="156" t="s">
        <v>104</v>
      </c>
      <c r="Q56" s="156" t="s">
        <v>74</v>
      </c>
      <c r="R56" s="156" t="s">
        <v>77</v>
      </c>
      <c r="S56" s="157" t="n">
        <v>2</v>
      </c>
      <c r="T56" s="156" t="s">
        <v>68</v>
      </c>
      <c r="U56" s="67" t="s">
        <v>500</v>
      </c>
      <c r="V56" s="88"/>
      <c r="W56" s="140" t="s">
        <v>194</v>
      </c>
      <c r="X56" s="119"/>
    </row>
    <row r="57" s="102" customFormat="true" ht="19.5" hidden="false" customHeight="true" outlineLevel="3" collapsed="false">
      <c r="A57" s="91"/>
      <c r="B57" s="92"/>
      <c r="C57" s="91"/>
      <c r="D57" s="82"/>
      <c r="E57" s="62"/>
      <c r="F57" s="84"/>
      <c r="G57" s="85"/>
      <c r="H57" s="86"/>
      <c r="I57" s="87"/>
      <c r="J57" s="88"/>
      <c r="K57" s="89"/>
      <c r="L57" s="158"/>
      <c r="M57" s="154"/>
      <c r="N57" s="155" t="s">
        <v>76</v>
      </c>
      <c r="O57" s="155" t="s">
        <v>120</v>
      </c>
      <c r="P57" s="155" t="s">
        <v>104</v>
      </c>
      <c r="Q57" s="155" t="s">
        <v>127</v>
      </c>
      <c r="R57" s="155" t="s">
        <v>74</v>
      </c>
      <c r="S57" s="155" t="n">
        <v>2</v>
      </c>
      <c r="T57" s="156" t="s">
        <v>68</v>
      </c>
      <c r="U57" s="67" t="s">
        <v>500</v>
      </c>
      <c r="V57" s="88"/>
      <c r="W57" s="140" t="s">
        <v>194</v>
      </c>
      <c r="X57" s="119"/>
    </row>
    <row r="58" s="102" customFormat="true" ht="19.5" hidden="false" customHeight="true" outlineLevel="3" collapsed="false">
      <c r="A58" s="91"/>
      <c r="B58" s="92"/>
      <c r="C58" s="91"/>
      <c r="D58" s="82"/>
      <c r="E58" s="62"/>
      <c r="F58" s="84"/>
      <c r="G58" s="85"/>
      <c r="H58" s="86"/>
      <c r="I58" s="87"/>
      <c r="J58" s="88"/>
      <c r="K58" s="89"/>
      <c r="L58" s="158"/>
      <c r="M58" s="154"/>
      <c r="N58" s="155"/>
      <c r="O58" s="155" t="s">
        <v>120</v>
      </c>
      <c r="P58" s="155" t="s">
        <v>104</v>
      </c>
      <c r="Q58" s="155" t="s">
        <v>74</v>
      </c>
      <c r="R58" s="155" t="s">
        <v>77</v>
      </c>
      <c r="S58" s="155" t="n">
        <v>2</v>
      </c>
      <c r="T58" s="156" t="s">
        <v>68</v>
      </c>
      <c r="U58" s="67" t="s">
        <v>499</v>
      </c>
      <c r="V58" s="88"/>
      <c r="W58" s="140" t="s">
        <v>194</v>
      </c>
      <c r="X58" s="119"/>
    </row>
    <row r="59" s="102" customFormat="true" ht="19.5" hidden="false" customHeight="true" outlineLevel="2" collapsed="false">
      <c r="A59" s="91" t="s">
        <v>301</v>
      </c>
      <c r="B59" s="92" t="s">
        <v>501</v>
      </c>
      <c r="C59" s="92"/>
      <c r="D59" s="91" t="s">
        <v>109</v>
      </c>
      <c r="E59" s="62" t="n">
        <f aca="false">F59+H59</f>
        <v>16</v>
      </c>
      <c r="F59" s="118" t="n">
        <v>16</v>
      </c>
      <c r="G59" s="87" t="n">
        <v>1</v>
      </c>
      <c r="H59" s="65"/>
      <c r="I59" s="64"/>
      <c r="J59" s="86" t="s">
        <v>132</v>
      </c>
      <c r="K59" s="119" t="s">
        <v>133</v>
      </c>
      <c r="L59" s="91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119"/>
    </row>
    <row r="60" s="71" customFormat="true" ht="19.5" hidden="false" customHeight="true" outlineLevel="3" collapsed="false">
      <c r="A60" s="82" t="s">
        <v>502</v>
      </c>
      <c r="B60" s="120" t="s">
        <v>503</v>
      </c>
      <c r="C60" s="120"/>
      <c r="D60" s="82" t="s">
        <v>109</v>
      </c>
      <c r="E60" s="121"/>
      <c r="F60" s="118" t="n">
        <v>16</v>
      </c>
      <c r="G60" s="87" t="n">
        <v>1</v>
      </c>
      <c r="H60" s="118"/>
      <c r="I60" s="87"/>
      <c r="J60" s="86" t="s">
        <v>132</v>
      </c>
      <c r="K60" s="119" t="s">
        <v>133</v>
      </c>
      <c r="L60" s="82" t="s">
        <v>504</v>
      </c>
      <c r="M60" s="86"/>
      <c r="N60" s="86" t="s">
        <v>39</v>
      </c>
      <c r="O60" s="86"/>
      <c r="P60" s="86"/>
      <c r="Q60" s="86"/>
      <c r="R60" s="86"/>
      <c r="S60" s="86"/>
      <c r="T60" s="86"/>
      <c r="U60" s="86"/>
      <c r="V60" s="86"/>
      <c r="W60" s="86"/>
      <c r="X60" s="122" t="s">
        <v>306</v>
      </c>
    </row>
    <row r="61" s="71" customFormat="true" ht="19.5" hidden="false" customHeight="true" outlineLevel="3" collapsed="false">
      <c r="A61" s="82" t="s">
        <v>505</v>
      </c>
      <c r="B61" s="120" t="s">
        <v>506</v>
      </c>
      <c r="C61" s="120"/>
      <c r="D61" s="82" t="s">
        <v>109</v>
      </c>
      <c r="E61" s="121"/>
      <c r="F61" s="118" t="n">
        <v>16</v>
      </c>
      <c r="G61" s="87" t="n">
        <v>1</v>
      </c>
      <c r="H61" s="118"/>
      <c r="I61" s="87"/>
      <c r="J61" s="86" t="s">
        <v>132</v>
      </c>
      <c r="K61" s="119" t="s">
        <v>133</v>
      </c>
      <c r="L61" s="82" t="s">
        <v>507</v>
      </c>
      <c r="M61" s="86"/>
      <c r="N61" s="86" t="s">
        <v>39</v>
      </c>
      <c r="O61" s="86"/>
      <c r="P61" s="86"/>
      <c r="Q61" s="86"/>
      <c r="R61" s="86"/>
      <c r="S61" s="86"/>
      <c r="T61" s="86"/>
      <c r="U61" s="86"/>
      <c r="V61" s="86"/>
      <c r="W61" s="86"/>
      <c r="X61" s="122" t="s">
        <v>306</v>
      </c>
    </row>
    <row r="62" s="71" customFormat="true" ht="19.5" hidden="false" customHeight="true" outlineLevel="3" collapsed="false">
      <c r="A62" s="82" t="s">
        <v>508</v>
      </c>
      <c r="B62" s="120" t="s">
        <v>509</v>
      </c>
      <c r="C62" s="120"/>
      <c r="D62" s="82" t="s">
        <v>109</v>
      </c>
      <c r="E62" s="121"/>
      <c r="F62" s="118" t="n">
        <v>16</v>
      </c>
      <c r="G62" s="87" t="n">
        <v>1</v>
      </c>
      <c r="H62" s="118"/>
      <c r="I62" s="87"/>
      <c r="J62" s="86" t="s">
        <v>132</v>
      </c>
      <c r="K62" s="119" t="s">
        <v>133</v>
      </c>
      <c r="L62" s="82" t="s">
        <v>510</v>
      </c>
      <c r="M62" s="86"/>
      <c r="N62" s="86" t="s">
        <v>39</v>
      </c>
      <c r="O62" s="86"/>
      <c r="P62" s="86"/>
      <c r="Q62" s="86"/>
      <c r="R62" s="86"/>
      <c r="S62" s="86"/>
      <c r="T62" s="86"/>
      <c r="U62" s="86"/>
      <c r="V62" s="86"/>
      <c r="W62" s="86"/>
      <c r="X62" s="122" t="s">
        <v>313</v>
      </c>
    </row>
    <row r="63" s="71" customFormat="true" ht="19.5" hidden="false" customHeight="true" outlineLevel="3" collapsed="false">
      <c r="A63" s="82" t="s">
        <v>511</v>
      </c>
      <c r="B63" s="120" t="s">
        <v>512</v>
      </c>
      <c r="C63" s="120"/>
      <c r="D63" s="82" t="s">
        <v>109</v>
      </c>
      <c r="E63" s="121"/>
      <c r="F63" s="118" t="n">
        <v>16</v>
      </c>
      <c r="G63" s="87" t="n">
        <v>1</v>
      </c>
      <c r="H63" s="118"/>
      <c r="I63" s="87"/>
      <c r="J63" s="86" t="s">
        <v>132</v>
      </c>
      <c r="K63" s="119" t="s">
        <v>133</v>
      </c>
      <c r="L63" s="82" t="s">
        <v>513</v>
      </c>
      <c r="M63" s="86"/>
      <c r="N63" s="86" t="s">
        <v>39</v>
      </c>
      <c r="O63" s="86"/>
      <c r="P63" s="86"/>
      <c r="Q63" s="86"/>
      <c r="R63" s="86"/>
      <c r="S63" s="86"/>
      <c r="T63" s="86"/>
      <c r="U63" s="86"/>
      <c r="V63" s="86"/>
      <c r="W63" s="86"/>
      <c r="X63" s="122" t="s">
        <v>313</v>
      </c>
    </row>
    <row r="64" s="71" customFormat="true" ht="19.5" hidden="false" customHeight="true" outlineLevel="3" collapsed="false">
      <c r="A64" s="82" t="s">
        <v>514</v>
      </c>
      <c r="B64" s="120" t="s">
        <v>515</v>
      </c>
      <c r="C64" s="120"/>
      <c r="D64" s="82" t="s">
        <v>109</v>
      </c>
      <c r="E64" s="121"/>
      <c r="F64" s="118" t="n">
        <v>16</v>
      </c>
      <c r="G64" s="87" t="n">
        <v>1</v>
      </c>
      <c r="H64" s="118"/>
      <c r="I64" s="87"/>
      <c r="J64" s="86" t="s">
        <v>132</v>
      </c>
      <c r="K64" s="119" t="s">
        <v>133</v>
      </c>
      <c r="L64" s="82" t="s">
        <v>516</v>
      </c>
      <c r="M64" s="86"/>
      <c r="N64" s="86" t="s">
        <v>39</v>
      </c>
      <c r="O64" s="86"/>
      <c r="P64" s="86"/>
      <c r="Q64" s="86"/>
      <c r="R64" s="86"/>
      <c r="S64" s="86"/>
      <c r="T64" s="86"/>
      <c r="U64" s="86"/>
      <c r="V64" s="86"/>
      <c r="W64" s="86"/>
      <c r="X64" s="122" t="s">
        <v>313</v>
      </c>
    </row>
    <row r="65" s="71" customFormat="true" ht="19.5" hidden="false" customHeight="true" outlineLevel="3" collapsed="false">
      <c r="A65" s="82" t="s">
        <v>517</v>
      </c>
      <c r="B65" s="120" t="s">
        <v>518</v>
      </c>
      <c r="C65" s="120"/>
      <c r="D65" s="82" t="s">
        <v>109</v>
      </c>
      <c r="E65" s="121"/>
      <c r="F65" s="118" t="n">
        <v>16</v>
      </c>
      <c r="G65" s="87" t="n">
        <v>1</v>
      </c>
      <c r="H65" s="118"/>
      <c r="I65" s="87"/>
      <c r="J65" s="86" t="s">
        <v>132</v>
      </c>
      <c r="K65" s="119" t="s">
        <v>133</v>
      </c>
      <c r="L65" s="82" t="s">
        <v>519</v>
      </c>
      <c r="M65" s="86"/>
      <c r="N65" s="86" t="s">
        <v>39</v>
      </c>
      <c r="O65" s="86"/>
      <c r="P65" s="86"/>
      <c r="Q65" s="86"/>
      <c r="R65" s="86"/>
      <c r="S65" s="86"/>
      <c r="T65" s="86"/>
      <c r="U65" s="86"/>
      <c r="V65" s="86"/>
      <c r="W65" s="86"/>
      <c r="X65" s="122" t="s">
        <v>313</v>
      </c>
    </row>
    <row r="66" s="71" customFormat="true" ht="19.5" hidden="false" customHeight="true" outlineLevel="3" collapsed="false">
      <c r="A66" s="82" t="s">
        <v>520</v>
      </c>
      <c r="B66" s="120" t="s">
        <v>521</v>
      </c>
      <c r="C66" s="120"/>
      <c r="D66" s="82" t="s">
        <v>109</v>
      </c>
      <c r="E66" s="121"/>
      <c r="F66" s="118" t="n">
        <v>16</v>
      </c>
      <c r="G66" s="87" t="n">
        <v>1</v>
      </c>
      <c r="H66" s="118"/>
      <c r="I66" s="87"/>
      <c r="J66" s="86" t="s">
        <v>132</v>
      </c>
      <c r="K66" s="119" t="s">
        <v>133</v>
      </c>
      <c r="L66" s="82" t="s">
        <v>522</v>
      </c>
      <c r="M66" s="86"/>
      <c r="N66" s="86" t="s">
        <v>39</v>
      </c>
      <c r="O66" s="86"/>
      <c r="P66" s="86"/>
      <c r="Q66" s="86"/>
      <c r="R66" s="86"/>
      <c r="S66" s="86"/>
      <c r="T66" s="86"/>
      <c r="U66" s="86"/>
      <c r="V66" s="86"/>
      <c r="W66" s="86"/>
      <c r="X66" s="122" t="s">
        <v>313</v>
      </c>
    </row>
    <row r="67" s="71" customFormat="true" ht="19.5" hidden="false" customHeight="true" outlineLevel="3" collapsed="false">
      <c r="A67" s="82" t="s">
        <v>523</v>
      </c>
      <c r="B67" s="120" t="s">
        <v>524</v>
      </c>
      <c r="C67" s="120"/>
      <c r="D67" s="82" t="s">
        <v>109</v>
      </c>
      <c r="E67" s="121"/>
      <c r="F67" s="118" t="n">
        <v>16</v>
      </c>
      <c r="G67" s="87" t="n">
        <v>1</v>
      </c>
      <c r="H67" s="118"/>
      <c r="I67" s="87"/>
      <c r="J67" s="86" t="s">
        <v>132</v>
      </c>
      <c r="K67" s="119" t="s">
        <v>133</v>
      </c>
      <c r="L67" s="82" t="s">
        <v>525</v>
      </c>
      <c r="M67" s="86"/>
      <c r="N67" s="86" t="s">
        <v>39</v>
      </c>
      <c r="O67" s="86"/>
      <c r="P67" s="86"/>
      <c r="Q67" s="86"/>
      <c r="R67" s="86"/>
      <c r="S67" s="86"/>
      <c r="T67" s="86"/>
      <c r="U67" s="86"/>
      <c r="V67" s="86"/>
      <c r="W67" s="86"/>
      <c r="X67" s="122" t="s">
        <v>313</v>
      </c>
    </row>
    <row r="68" s="71" customFormat="true" ht="19.5" hidden="false" customHeight="true" outlineLevel="3" collapsed="false">
      <c r="A68" s="82" t="s">
        <v>526</v>
      </c>
      <c r="B68" s="120" t="s">
        <v>527</v>
      </c>
      <c r="C68" s="120"/>
      <c r="D68" s="82" t="s">
        <v>109</v>
      </c>
      <c r="E68" s="121"/>
      <c r="F68" s="118" t="n">
        <v>16</v>
      </c>
      <c r="G68" s="87" t="n">
        <v>1</v>
      </c>
      <c r="H68" s="118"/>
      <c r="I68" s="87"/>
      <c r="J68" s="86" t="s">
        <v>132</v>
      </c>
      <c r="K68" s="119" t="s">
        <v>133</v>
      </c>
      <c r="L68" s="82" t="s">
        <v>528</v>
      </c>
      <c r="M68" s="86"/>
      <c r="N68" s="86" t="s">
        <v>39</v>
      </c>
      <c r="O68" s="86"/>
      <c r="P68" s="86"/>
      <c r="Q68" s="86"/>
      <c r="R68" s="86"/>
      <c r="S68" s="86"/>
      <c r="T68" s="86"/>
      <c r="U68" s="86"/>
      <c r="V68" s="86"/>
      <c r="W68" s="86"/>
      <c r="X68" s="122" t="s">
        <v>313</v>
      </c>
    </row>
    <row r="69" s="71" customFormat="true" ht="19.5" hidden="false" customHeight="true" outlineLevel="3" collapsed="false">
      <c r="A69" s="82" t="s">
        <v>529</v>
      </c>
      <c r="B69" s="120" t="s">
        <v>530</v>
      </c>
      <c r="C69" s="120"/>
      <c r="D69" s="82" t="s">
        <v>109</v>
      </c>
      <c r="E69" s="121"/>
      <c r="F69" s="118" t="n">
        <v>16</v>
      </c>
      <c r="G69" s="87" t="n">
        <v>1</v>
      </c>
      <c r="H69" s="118"/>
      <c r="I69" s="87"/>
      <c r="J69" s="86" t="s">
        <v>132</v>
      </c>
      <c r="K69" s="119" t="s">
        <v>133</v>
      </c>
      <c r="L69" s="82" t="s">
        <v>531</v>
      </c>
      <c r="M69" s="86"/>
      <c r="N69" s="86" t="s">
        <v>39</v>
      </c>
      <c r="O69" s="86"/>
      <c r="P69" s="86"/>
      <c r="Q69" s="86"/>
      <c r="R69" s="86"/>
      <c r="S69" s="86"/>
      <c r="T69" s="86"/>
      <c r="U69" s="86"/>
      <c r="V69" s="86"/>
      <c r="W69" s="86"/>
      <c r="X69" s="122" t="s">
        <v>335</v>
      </c>
    </row>
    <row r="70" s="71" customFormat="true" ht="19.5" hidden="false" customHeight="true" outlineLevel="3" collapsed="false">
      <c r="A70" s="82" t="s">
        <v>532</v>
      </c>
      <c r="B70" s="120" t="s">
        <v>533</v>
      </c>
      <c r="C70" s="120"/>
      <c r="D70" s="82" t="s">
        <v>109</v>
      </c>
      <c r="E70" s="121"/>
      <c r="F70" s="118" t="n">
        <v>16</v>
      </c>
      <c r="G70" s="87" t="n">
        <v>1</v>
      </c>
      <c r="H70" s="118"/>
      <c r="I70" s="87"/>
      <c r="J70" s="86" t="s">
        <v>132</v>
      </c>
      <c r="K70" s="119" t="s">
        <v>133</v>
      </c>
      <c r="L70" s="82" t="s">
        <v>534</v>
      </c>
      <c r="M70" s="86"/>
      <c r="N70" s="86" t="s">
        <v>39</v>
      </c>
      <c r="O70" s="86"/>
      <c r="P70" s="86"/>
      <c r="Q70" s="86"/>
      <c r="R70" s="86"/>
      <c r="S70" s="86"/>
      <c r="T70" s="86"/>
      <c r="U70" s="86"/>
      <c r="V70" s="86"/>
      <c r="W70" s="86"/>
      <c r="X70" s="122" t="s">
        <v>335</v>
      </c>
    </row>
    <row r="71" s="71" customFormat="true" ht="19.5" hidden="false" customHeight="true" outlineLevel="3" collapsed="false">
      <c r="A71" s="82" t="s">
        <v>535</v>
      </c>
      <c r="B71" s="120" t="s">
        <v>536</v>
      </c>
      <c r="C71" s="125"/>
      <c r="D71" s="124" t="s">
        <v>109</v>
      </c>
      <c r="E71" s="121"/>
      <c r="F71" s="118" t="n">
        <v>16</v>
      </c>
      <c r="G71" s="87" t="n">
        <v>1</v>
      </c>
      <c r="H71" s="118"/>
      <c r="I71" s="87"/>
      <c r="J71" s="86" t="s">
        <v>132</v>
      </c>
      <c r="K71" s="119" t="s">
        <v>133</v>
      </c>
      <c r="L71" s="82" t="s">
        <v>537</v>
      </c>
      <c r="M71" s="86"/>
      <c r="N71" s="86" t="s">
        <v>39</v>
      </c>
      <c r="O71" s="86"/>
      <c r="P71" s="86"/>
      <c r="Q71" s="86"/>
      <c r="R71" s="86"/>
      <c r="S71" s="86"/>
      <c r="T71" s="86"/>
      <c r="U71" s="86"/>
      <c r="V71" s="86"/>
      <c r="W71" s="86"/>
      <c r="X71" s="122" t="s">
        <v>335</v>
      </c>
    </row>
    <row r="72" s="71" customFormat="true" ht="19.5" hidden="false" customHeight="true" outlineLevel="3" collapsed="false">
      <c r="A72" s="82" t="s">
        <v>538</v>
      </c>
      <c r="B72" s="120" t="s">
        <v>539</v>
      </c>
      <c r="C72" s="120"/>
      <c r="D72" s="82" t="s">
        <v>109</v>
      </c>
      <c r="E72" s="121"/>
      <c r="F72" s="118" t="n">
        <v>16</v>
      </c>
      <c r="G72" s="87" t="n">
        <v>1</v>
      </c>
      <c r="H72" s="118"/>
      <c r="I72" s="87"/>
      <c r="J72" s="86" t="s">
        <v>132</v>
      </c>
      <c r="K72" s="119" t="s">
        <v>133</v>
      </c>
      <c r="L72" s="82" t="s">
        <v>540</v>
      </c>
      <c r="M72" s="86"/>
      <c r="N72" s="86" t="s">
        <v>39</v>
      </c>
      <c r="O72" s="86"/>
      <c r="P72" s="86"/>
      <c r="Q72" s="86"/>
      <c r="R72" s="86"/>
      <c r="S72" s="86"/>
      <c r="T72" s="86"/>
      <c r="U72" s="86"/>
      <c r="V72" s="86"/>
      <c r="W72" s="86"/>
      <c r="X72" s="122" t="s">
        <v>335</v>
      </c>
    </row>
    <row r="73" s="71" customFormat="true" ht="19.5" hidden="false" customHeight="true" outlineLevel="3" collapsed="false">
      <c r="A73" s="82" t="s">
        <v>541</v>
      </c>
      <c r="B73" s="120" t="s">
        <v>542</v>
      </c>
      <c r="C73" s="120"/>
      <c r="D73" s="82" t="s">
        <v>109</v>
      </c>
      <c r="E73" s="121"/>
      <c r="F73" s="118" t="n">
        <v>16</v>
      </c>
      <c r="G73" s="87" t="n">
        <v>1</v>
      </c>
      <c r="H73" s="118"/>
      <c r="I73" s="87"/>
      <c r="J73" s="86" t="s">
        <v>132</v>
      </c>
      <c r="K73" s="119" t="s">
        <v>133</v>
      </c>
      <c r="L73" s="82" t="s">
        <v>543</v>
      </c>
      <c r="M73" s="86"/>
      <c r="N73" s="86" t="s">
        <v>39</v>
      </c>
      <c r="O73" s="86"/>
      <c r="P73" s="86"/>
      <c r="Q73" s="86"/>
      <c r="R73" s="86"/>
      <c r="S73" s="86"/>
      <c r="T73" s="86"/>
      <c r="U73" s="86"/>
      <c r="V73" s="86"/>
      <c r="W73" s="86"/>
      <c r="X73" s="122" t="s">
        <v>335</v>
      </c>
    </row>
    <row r="74" s="71" customFormat="true" ht="19.5" hidden="false" customHeight="true" outlineLevel="3" collapsed="false">
      <c r="A74" s="82" t="s">
        <v>544</v>
      </c>
      <c r="B74" s="120" t="s">
        <v>545</v>
      </c>
      <c r="C74" s="120"/>
      <c r="D74" s="82" t="s">
        <v>109</v>
      </c>
      <c r="E74" s="121"/>
      <c r="F74" s="118" t="n">
        <v>16</v>
      </c>
      <c r="G74" s="87" t="n">
        <v>1</v>
      </c>
      <c r="H74" s="118"/>
      <c r="I74" s="87"/>
      <c r="J74" s="86" t="s">
        <v>132</v>
      </c>
      <c r="K74" s="119" t="s">
        <v>133</v>
      </c>
      <c r="L74" s="82" t="s">
        <v>546</v>
      </c>
      <c r="M74" s="86"/>
      <c r="N74" s="86" t="s">
        <v>39</v>
      </c>
      <c r="O74" s="86"/>
      <c r="P74" s="86"/>
      <c r="Q74" s="86"/>
      <c r="R74" s="86"/>
      <c r="S74" s="86"/>
      <c r="T74" s="86"/>
      <c r="U74" s="86"/>
      <c r="V74" s="86"/>
      <c r="W74" s="86"/>
      <c r="X74" s="122" t="s">
        <v>335</v>
      </c>
    </row>
    <row r="75" s="71" customFormat="true" ht="19.5" hidden="false" customHeight="true" outlineLevel="3" collapsed="false">
      <c r="A75" s="82" t="s">
        <v>547</v>
      </c>
      <c r="B75" s="120" t="s">
        <v>548</v>
      </c>
      <c r="C75" s="120"/>
      <c r="D75" s="82" t="s">
        <v>109</v>
      </c>
      <c r="E75" s="121"/>
      <c r="F75" s="118" t="n">
        <v>16</v>
      </c>
      <c r="G75" s="87" t="n">
        <v>1</v>
      </c>
      <c r="H75" s="118"/>
      <c r="I75" s="87"/>
      <c r="J75" s="86" t="s">
        <v>132</v>
      </c>
      <c r="K75" s="119" t="s">
        <v>133</v>
      </c>
      <c r="L75" s="82" t="s">
        <v>549</v>
      </c>
      <c r="M75" s="86"/>
      <c r="N75" s="86" t="s">
        <v>39</v>
      </c>
      <c r="O75" s="86"/>
      <c r="P75" s="86"/>
      <c r="Q75" s="86"/>
      <c r="R75" s="86"/>
      <c r="S75" s="86"/>
      <c r="T75" s="86"/>
      <c r="U75" s="86"/>
      <c r="V75" s="86"/>
      <c r="W75" s="86"/>
      <c r="X75" s="122" t="s">
        <v>335</v>
      </c>
    </row>
    <row r="76" s="71" customFormat="true" ht="19.5" hidden="false" customHeight="true" outlineLevel="3" collapsed="false">
      <c r="A76" s="82" t="s">
        <v>550</v>
      </c>
      <c r="B76" s="120" t="s">
        <v>551</v>
      </c>
      <c r="C76" s="120"/>
      <c r="D76" s="82" t="s">
        <v>109</v>
      </c>
      <c r="E76" s="121"/>
      <c r="F76" s="118" t="n">
        <v>16</v>
      </c>
      <c r="G76" s="87" t="n">
        <v>1</v>
      </c>
      <c r="H76" s="118"/>
      <c r="I76" s="87"/>
      <c r="J76" s="86" t="s">
        <v>132</v>
      </c>
      <c r="K76" s="119" t="s">
        <v>133</v>
      </c>
      <c r="L76" s="82" t="s">
        <v>552</v>
      </c>
      <c r="M76" s="86"/>
      <c r="N76" s="86" t="s">
        <v>39</v>
      </c>
      <c r="O76" s="86"/>
      <c r="P76" s="86"/>
      <c r="Q76" s="86"/>
      <c r="R76" s="86"/>
      <c r="S76" s="86"/>
      <c r="T76" s="86"/>
      <c r="U76" s="86"/>
      <c r="V76" s="86"/>
      <c r="W76" s="86"/>
      <c r="X76" s="122" t="s">
        <v>335</v>
      </c>
    </row>
    <row r="77" s="71" customFormat="true" ht="19.5" hidden="false" customHeight="true" outlineLevel="3" collapsed="false">
      <c r="A77" s="82" t="s">
        <v>553</v>
      </c>
      <c r="B77" s="120" t="s">
        <v>554</v>
      </c>
      <c r="C77" s="120"/>
      <c r="D77" s="82" t="s">
        <v>109</v>
      </c>
      <c r="E77" s="121"/>
      <c r="F77" s="118" t="n">
        <v>16</v>
      </c>
      <c r="G77" s="87" t="n">
        <v>1</v>
      </c>
      <c r="H77" s="118"/>
      <c r="I77" s="87"/>
      <c r="J77" s="86" t="s">
        <v>132</v>
      </c>
      <c r="K77" s="119" t="s">
        <v>133</v>
      </c>
      <c r="L77" s="82" t="s">
        <v>555</v>
      </c>
      <c r="M77" s="86"/>
      <c r="N77" s="86" t="s">
        <v>39</v>
      </c>
      <c r="O77" s="86"/>
      <c r="P77" s="86"/>
      <c r="Q77" s="86"/>
      <c r="R77" s="86"/>
      <c r="S77" s="86"/>
      <c r="T77" s="86"/>
      <c r="U77" s="86"/>
      <c r="V77" s="86"/>
      <c r="W77" s="86"/>
      <c r="X77" s="122" t="s">
        <v>335</v>
      </c>
    </row>
    <row r="78" s="71" customFormat="true" ht="19.5" hidden="false" customHeight="true" outlineLevel="3" collapsed="false">
      <c r="A78" s="124" t="s">
        <v>556</v>
      </c>
      <c r="B78" s="125" t="s">
        <v>557</v>
      </c>
      <c r="C78" s="120"/>
      <c r="D78" s="82" t="s">
        <v>109</v>
      </c>
      <c r="E78" s="126"/>
      <c r="F78" s="127" t="n">
        <v>16</v>
      </c>
      <c r="G78" s="128" t="n">
        <v>1</v>
      </c>
      <c r="H78" s="129"/>
      <c r="I78" s="128"/>
      <c r="J78" s="129" t="s">
        <v>62</v>
      </c>
      <c r="K78" s="130" t="n">
        <f aca="false">F78*G78*1.5+H78*I78</f>
        <v>24</v>
      </c>
      <c r="L78" s="124" t="s">
        <v>558</v>
      </c>
      <c r="M78" s="129"/>
      <c r="N78" s="129" t="s">
        <v>39</v>
      </c>
      <c r="O78" s="159" t="s">
        <v>559</v>
      </c>
      <c r="P78" s="129" t="s">
        <v>104</v>
      </c>
      <c r="Q78" s="129" t="s">
        <v>79</v>
      </c>
      <c r="R78" s="129" t="s">
        <v>67</v>
      </c>
      <c r="S78" s="129" t="n">
        <v>8</v>
      </c>
      <c r="T78" s="129"/>
      <c r="U78" s="129" t="s">
        <v>560</v>
      </c>
      <c r="V78" s="129"/>
      <c r="W78" s="129"/>
      <c r="X78" s="122" t="s">
        <v>335</v>
      </c>
    </row>
    <row r="79" s="138" customFormat="true" ht="19.5" hidden="false" customHeight="true" outlineLevel="1" collapsed="false">
      <c r="A79" s="48" t="s">
        <v>561</v>
      </c>
      <c r="B79" s="49" t="s">
        <v>562</v>
      </c>
      <c r="C79" s="48"/>
      <c r="D79" s="48" t="s">
        <v>56</v>
      </c>
      <c r="E79" s="50" t="n">
        <f aca="false">SUM(E80:E104,E107,E126:E129)</f>
        <v>264</v>
      </c>
      <c r="F79" s="51" t="s">
        <v>57</v>
      </c>
      <c r="G79" s="52" t="s">
        <v>58</v>
      </c>
      <c r="H79" s="51" t="s">
        <v>4</v>
      </c>
      <c r="I79" s="52" t="s">
        <v>58</v>
      </c>
      <c r="J79" s="53"/>
      <c r="K79" s="54" t="n">
        <f aca="false">SUM(K80:K129)</f>
        <v>426</v>
      </c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7"/>
    </row>
    <row r="80" s="102" customFormat="true" ht="19.5" hidden="false" customHeight="true" outlineLevel="2" collapsed="false">
      <c r="A80" s="59" t="s">
        <v>563</v>
      </c>
      <c r="B80" s="60" t="s">
        <v>564</v>
      </c>
      <c r="C80" s="59"/>
      <c r="D80" s="61" t="s">
        <v>61</v>
      </c>
      <c r="E80" s="62"/>
      <c r="F80" s="63"/>
      <c r="G80" s="64"/>
      <c r="H80" s="63"/>
      <c r="I80" s="64"/>
      <c r="J80" s="65"/>
      <c r="K80" s="66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6"/>
    </row>
    <row r="81" s="102" customFormat="true" ht="28.5" hidden="false" customHeight="true" outlineLevel="3" collapsed="false">
      <c r="A81" s="61" t="s">
        <v>565</v>
      </c>
      <c r="B81" s="80" t="s">
        <v>566</v>
      </c>
      <c r="C81" s="61"/>
      <c r="D81" s="61" t="s">
        <v>109</v>
      </c>
      <c r="E81" s="62" t="n">
        <f aca="false">F81+H81</f>
        <v>24</v>
      </c>
      <c r="F81" s="63"/>
      <c r="G81" s="64"/>
      <c r="H81" s="65" t="n">
        <v>24</v>
      </c>
      <c r="I81" s="64" t="n">
        <v>2</v>
      </c>
      <c r="J81" s="65" t="s">
        <v>62</v>
      </c>
      <c r="K81" s="66" t="n">
        <f aca="false">F81*G81*1.5+H81*I81</f>
        <v>48</v>
      </c>
      <c r="L81" s="115" t="s">
        <v>567</v>
      </c>
      <c r="M81" s="160"/>
      <c r="N81" s="160" t="s">
        <v>40</v>
      </c>
      <c r="O81" s="161" t="s">
        <v>568</v>
      </c>
      <c r="P81" s="160" t="s">
        <v>90</v>
      </c>
      <c r="Q81" s="160" t="s">
        <v>79</v>
      </c>
      <c r="R81" s="160" t="s">
        <v>67</v>
      </c>
      <c r="S81" s="160" t="n">
        <v>12</v>
      </c>
      <c r="T81" s="161" t="s">
        <v>569</v>
      </c>
      <c r="U81" s="160"/>
      <c r="V81" s="65"/>
      <c r="W81" s="160" t="s">
        <v>69</v>
      </c>
      <c r="X81" s="70" t="s">
        <v>379</v>
      </c>
    </row>
    <row r="82" s="102" customFormat="true" ht="28.5" hidden="false" customHeight="true" outlineLevel="3" collapsed="false">
      <c r="A82" s="61"/>
      <c r="B82" s="80"/>
      <c r="C82" s="61"/>
      <c r="D82" s="61"/>
      <c r="E82" s="62"/>
      <c r="F82" s="63"/>
      <c r="G82" s="64"/>
      <c r="H82" s="65"/>
      <c r="I82" s="64"/>
      <c r="J82" s="65"/>
      <c r="K82" s="66"/>
      <c r="L82" s="115" t="s">
        <v>567</v>
      </c>
      <c r="M82" s="160"/>
      <c r="N82" s="160" t="s">
        <v>40</v>
      </c>
      <c r="O82" s="161" t="s">
        <v>568</v>
      </c>
      <c r="P82" s="160" t="s">
        <v>90</v>
      </c>
      <c r="Q82" s="160" t="s">
        <v>67</v>
      </c>
      <c r="R82" s="160" t="s">
        <v>106</v>
      </c>
      <c r="S82" s="160" t="n">
        <v>12</v>
      </c>
      <c r="T82" s="161" t="s">
        <v>569</v>
      </c>
      <c r="U82" s="160"/>
      <c r="V82" s="65"/>
      <c r="W82" s="160" t="s">
        <v>69</v>
      </c>
      <c r="X82" s="70"/>
    </row>
    <row r="83" s="102" customFormat="true" ht="38.25" hidden="false" customHeight="true" outlineLevel="3" collapsed="false">
      <c r="A83" s="61" t="s">
        <v>570</v>
      </c>
      <c r="B83" s="80" t="s">
        <v>571</v>
      </c>
      <c r="C83" s="61"/>
      <c r="D83" s="61" t="s">
        <v>109</v>
      </c>
      <c r="E83" s="62" t="n">
        <f aca="false">F83+H83</f>
        <v>24</v>
      </c>
      <c r="F83" s="63" t="n">
        <v>12</v>
      </c>
      <c r="G83" s="64" t="n">
        <v>1</v>
      </c>
      <c r="H83" s="65" t="n">
        <v>12</v>
      </c>
      <c r="I83" s="64" t="n">
        <v>2</v>
      </c>
      <c r="J83" s="65" t="s">
        <v>62</v>
      </c>
      <c r="K83" s="66" t="n">
        <f aca="false">F83*G83*1.5+H83*I83</f>
        <v>42</v>
      </c>
      <c r="L83" s="160" t="s">
        <v>572</v>
      </c>
      <c r="M83" s="160"/>
      <c r="N83" s="160" t="s">
        <v>39</v>
      </c>
      <c r="O83" s="160" t="s">
        <v>377</v>
      </c>
      <c r="P83" s="160" t="s">
        <v>73</v>
      </c>
      <c r="Q83" s="160" t="s">
        <v>81</v>
      </c>
      <c r="R83" s="160" t="s">
        <v>74</v>
      </c>
      <c r="S83" s="160" t="n">
        <v>12</v>
      </c>
      <c r="T83" s="161" t="s">
        <v>378</v>
      </c>
      <c r="U83" s="160"/>
      <c r="V83" s="65"/>
      <c r="W83" s="160" t="s">
        <v>69</v>
      </c>
      <c r="X83" s="70" t="s">
        <v>573</v>
      </c>
    </row>
    <row r="84" s="102" customFormat="true" ht="38.25" hidden="false" customHeight="true" outlineLevel="3" collapsed="false">
      <c r="A84" s="61"/>
      <c r="B84" s="80"/>
      <c r="C84" s="61"/>
      <c r="D84" s="61"/>
      <c r="E84" s="62"/>
      <c r="F84" s="63"/>
      <c r="G84" s="64"/>
      <c r="H84" s="65"/>
      <c r="I84" s="64"/>
      <c r="J84" s="65"/>
      <c r="K84" s="66"/>
      <c r="L84" s="160" t="s">
        <v>574</v>
      </c>
      <c r="M84" s="160" t="s">
        <v>72</v>
      </c>
      <c r="N84" s="160" t="s">
        <v>40</v>
      </c>
      <c r="O84" s="160" t="s">
        <v>377</v>
      </c>
      <c r="P84" s="160" t="s">
        <v>73</v>
      </c>
      <c r="Q84" s="160" t="s">
        <v>74</v>
      </c>
      <c r="R84" s="160" t="s">
        <v>75</v>
      </c>
      <c r="S84" s="160" t="n">
        <v>12</v>
      </c>
      <c r="T84" s="161" t="s">
        <v>378</v>
      </c>
      <c r="U84" s="160"/>
      <c r="V84" s="65"/>
      <c r="W84" s="160" t="s">
        <v>69</v>
      </c>
      <c r="X84" s="70"/>
    </row>
    <row r="85" s="102" customFormat="true" ht="38.25" hidden="false" customHeight="true" outlineLevel="3" collapsed="false">
      <c r="A85" s="61"/>
      <c r="B85" s="80"/>
      <c r="C85" s="61"/>
      <c r="D85" s="61"/>
      <c r="E85" s="62"/>
      <c r="F85" s="63"/>
      <c r="G85" s="64"/>
      <c r="H85" s="65"/>
      <c r="I85" s="64"/>
      <c r="J85" s="65"/>
      <c r="K85" s="66"/>
      <c r="L85" s="160" t="s">
        <v>574</v>
      </c>
      <c r="M85" s="160" t="s">
        <v>76</v>
      </c>
      <c r="N85" s="160" t="s">
        <v>40</v>
      </c>
      <c r="O85" s="160" t="s">
        <v>377</v>
      </c>
      <c r="P85" s="160" t="s">
        <v>73</v>
      </c>
      <c r="Q85" s="160" t="s">
        <v>75</v>
      </c>
      <c r="R85" s="160" t="s">
        <v>77</v>
      </c>
      <c r="S85" s="160" t="n">
        <v>12</v>
      </c>
      <c r="T85" s="161" t="s">
        <v>378</v>
      </c>
      <c r="U85" s="160"/>
      <c r="V85" s="65"/>
      <c r="W85" s="160" t="s">
        <v>69</v>
      </c>
      <c r="X85" s="70"/>
    </row>
    <row r="86" s="102" customFormat="true" ht="19.5" hidden="false" customHeight="true" outlineLevel="2" collapsed="false">
      <c r="A86" s="59" t="s">
        <v>575</v>
      </c>
      <c r="B86" s="60" t="s">
        <v>576</v>
      </c>
      <c r="C86" s="59"/>
      <c r="D86" s="61" t="s">
        <v>61</v>
      </c>
      <c r="E86" s="62"/>
      <c r="F86" s="63"/>
      <c r="G86" s="64"/>
      <c r="H86" s="63"/>
      <c r="I86" s="64"/>
      <c r="J86" s="65"/>
      <c r="K86" s="66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65"/>
      <c r="W86" s="160" t="s">
        <v>69</v>
      </c>
      <c r="X86" s="66"/>
    </row>
    <row r="87" s="102" customFormat="true" ht="28.5" hidden="false" customHeight="true" outlineLevel="3" collapsed="false">
      <c r="A87" s="61" t="s">
        <v>577</v>
      </c>
      <c r="B87" s="80" t="s">
        <v>578</v>
      </c>
      <c r="C87" s="61"/>
      <c r="D87" s="61" t="s">
        <v>109</v>
      </c>
      <c r="E87" s="62" t="n">
        <f aca="false">F87+H87</f>
        <v>24</v>
      </c>
      <c r="F87" s="63" t="n">
        <v>12</v>
      </c>
      <c r="G87" s="64" t="n">
        <v>1</v>
      </c>
      <c r="H87" s="65" t="n">
        <v>12</v>
      </c>
      <c r="I87" s="64" t="n">
        <v>2</v>
      </c>
      <c r="J87" s="65" t="s">
        <v>62</v>
      </c>
      <c r="K87" s="66" t="n">
        <f aca="false">F87*G87*1.5+H87*I87</f>
        <v>42</v>
      </c>
      <c r="L87" s="160" t="s">
        <v>579</v>
      </c>
      <c r="M87" s="160"/>
      <c r="N87" s="160" t="s">
        <v>39</v>
      </c>
      <c r="O87" s="161" t="s">
        <v>233</v>
      </c>
      <c r="P87" s="160" t="s">
        <v>104</v>
      </c>
      <c r="Q87" s="160" t="s">
        <v>81</v>
      </c>
      <c r="R87" s="160" t="s">
        <v>74</v>
      </c>
      <c r="S87" s="160" t="n">
        <v>12</v>
      </c>
      <c r="T87" s="161" t="s">
        <v>68</v>
      </c>
      <c r="U87" s="160"/>
      <c r="V87" s="65"/>
      <c r="W87" s="160" t="s">
        <v>69</v>
      </c>
      <c r="X87" s="70" t="s">
        <v>379</v>
      </c>
    </row>
    <row r="88" s="102" customFormat="true" ht="28.5" hidden="false" customHeight="true" outlineLevel="3" collapsed="false">
      <c r="A88" s="61"/>
      <c r="B88" s="80"/>
      <c r="C88" s="61"/>
      <c r="D88" s="61"/>
      <c r="E88" s="62"/>
      <c r="F88" s="63"/>
      <c r="G88" s="64"/>
      <c r="H88" s="65"/>
      <c r="I88" s="64"/>
      <c r="J88" s="65"/>
      <c r="K88" s="66"/>
      <c r="L88" s="160" t="s">
        <v>580</v>
      </c>
      <c r="M88" s="160" t="s">
        <v>72</v>
      </c>
      <c r="N88" s="160" t="s">
        <v>40</v>
      </c>
      <c r="O88" s="161" t="s">
        <v>233</v>
      </c>
      <c r="P88" s="160" t="s">
        <v>104</v>
      </c>
      <c r="Q88" s="160" t="s">
        <v>75</v>
      </c>
      <c r="R88" s="160" t="s">
        <v>77</v>
      </c>
      <c r="S88" s="160" t="n">
        <v>12</v>
      </c>
      <c r="T88" s="161" t="s">
        <v>68</v>
      </c>
      <c r="U88" s="160"/>
      <c r="V88" s="65"/>
      <c r="W88" s="160" t="s">
        <v>69</v>
      </c>
      <c r="X88" s="70"/>
    </row>
    <row r="89" s="102" customFormat="true" ht="28.5" hidden="false" customHeight="true" outlineLevel="3" collapsed="false">
      <c r="A89" s="61"/>
      <c r="B89" s="80"/>
      <c r="C89" s="61"/>
      <c r="D89" s="61"/>
      <c r="E89" s="62"/>
      <c r="F89" s="63"/>
      <c r="G89" s="64"/>
      <c r="H89" s="65"/>
      <c r="I89" s="64"/>
      <c r="J89" s="65"/>
      <c r="K89" s="66"/>
      <c r="L89" s="160" t="s">
        <v>580</v>
      </c>
      <c r="M89" s="160" t="s">
        <v>76</v>
      </c>
      <c r="N89" s="160" t="s">
        <v>40</v>
      </c>
      <c r="O89" s="161" t="s">
        <v>233</v>
      </c>
      <c r="P89" s="160" t="s">
        <v>104</v>
      </c>
      <c r="Q89" s="160" t="s">
        <v>74</v>
      </c>
      <c r="R89" s="160" t="s">
        <v>75</v>
      </c>
      <c r="S89" s="160" t="n">
        <v>12</v>
      </c>
      <c r="T89" s="161" t="s">
        <v>68</v>
      </c>
      <c r="U89" s="160"/>
      <c r="V89" s="65"/>
      <c r="W89" s="160" t="s">
        <v>69</v>
      </c>
      <c r="X89" s="70"/>
    </row>
    <row r="90" s="102" customFormat="true" ht="28.5" hidden="false" customHeight="true" outlineLevel="3" collapsed="false">
      <c r="A90" s="61" t="s">
        <v>581</v>
      </c>
      <c r="B90" s="80" t="s">
        <v>582</v>
      </c>
      <c r="C90" s="61"/>
      <c r="D90" s="61" t="s">
        <v>109</v>
      </c>
      <c r="E90" s="62" t="n">
        <f aca="false">F90+H90</f>
        <v>24</v>
      </c>
      <c r="F90" s="63" t="n">
        <v>12</v>
      </c>
      <c r="G90" s="64" t="n">
        <v>1</v>
      </c>
      <c r="H90" s="65" t="n">
        <v>12</v>
      </c>
      <c r="I90" s="64" t="n">
        <v>2</v>
      </c>
      <c r="J90" s="65" t="s">
        <v>62</v>
      </c>
      <c r="K90" s="66" t="n">
        <f aca="false">F90*G90*1.5+H90*I90</f>
        <v>42</v>
      </c>
      <c r="L90" s="160" t="s">
        <v>581</v>
      </c>
      <c r="M90" s="160"/>
      <c r="N90" s="160" t="s">
        <v>39</v>
      </c>
      <c r="O90" s="161" t="s">
        <v>392</v>
      </c>
      <c r="P90" s="160" t="s">
        <v>73</v>
      </c>
      <c r="Q90" s="160" t="s">
        <v>127</v>
      </c>
      <c r="R90" s="160" t="s">
        <v>81</v>
      </c>
      <c r="S90" s="160" t="n">
        <v>12</v>
      </c>
      <c r="T90" s="161" t="s">
        <v>68</v>
      </c>
      <c r="U90" s="160"/>
      <c r="V90" s="65"/>
      <c r="W90" s="160" t="s">
        <v>69</v>
      </c>
      <c r="X90" s="70" t="s">
        <v>379</v>
      </c>
    </row>
    <row r="91" s="102" customFormat="true" ht="28.5" hidden="false" customHeight="true" outlineLevel="3" collapsed="false">
      <c r="A91" s="61"/>
      <c r="B91" s="80"/>
      <c r="C91" s="61"/>
      <c r="D91" s="61"/>
      <c r="E91" s="62"/>
      <c r="F91" s="63"/>
      <c r="G91" s="64"/>
      <c r="H91" s="65"/>
      <c r="I91" s="64"/>
      <c r="J91" s="65"/>
      <c r="K91" s="66"/>
      <c r="L91" s="160" t="s">
        <v>581</v>
      </c>
      <c r="M91" s="160" t="s">
        <v>72</v>
      </c>
      <c r="N91" s="160" t="s">
        <v>40</v>
      </c>
      <c r="O91" s="161" t="s">
        <v>392</v>
      </c>
      <c r="P91" s="160" t="s">
        <v>73</v>
      </c>
      <c r="Q91" s="160" t="s">
        <v>75</v>
      </c>
      <c r="R91" s="160" t="s">
        <v>77</v>
      </c>
      <c r="S91" s="160" t="n">
        <v>12</v>
      </c>
      <c r="T91" s="161" t="s">
        <v>68</v>
      </c>
      <c r="U91" s="160"/>
      <c r="V91" s="65"/>
      <c r="W91" s="160" t="s">
        <v>69</v>
      </c>
      <c r="X91" s="70"/>
    </row>
    <row r="92" s="102" customFormat="true" ht="28.5" hidden="false" customHeight="true" outlineLevel="3" collapsed="false">
      <c r="A92" s="61"/>
      <c r="B92" s="80"/>
      <c r="C92" s="61"/>
      <c r="D92" s="61"/>
      <c r="E92" s="62"/>
      <c r="F92" s="63"/>
      <c r="G92" s="64"/>
      <c r="H92" s="65"/>
      <c r="I92" s="64"/>
      <c r="J92" s="65"/>
      <c r="K92" s="66"/>
      <c r="L92" s="160" t="s">
        <v>581</v>
      </c>
      <c r="M92" s="160" t="s">
        <v>76</v>
      </c>
      <c r="N92" s="160" t="s">
        <v>40</v>
      </c>
      <c r="O92" s="161" t="s">
        <v>392</v>
      </c>
      <c r="P92" s="160" t="s">
        <v>73</v>
      </c>
      <c r="Q92" s="160" t="s">
        <v>74</v>
      </c>
      <c r="R92" s="160" t="s">
        <v>75</v>
      </c>
      <c r="S92" s="160" t="n">
        <v>12</v>
      </c>
      <c r="T92" s="161" t="s">
        <v>68</v>
      </c>
      <c r="U92" s="160"/>
      <c r="V92" s="65"/>
      <c r="W92" s="160" t="s">
        <v>69</v>
      </c>
      <c r="X92" s="70"/>
    </row>
    <row r="93" s="102" customFormat="true" ht="19.5" hidden="false" customHeight="true" outlineLevel="2" collapsed="false">
      <c r="A93" s="59" t="s">
        <v>583</v>
      </c>
      <c r="B93" s="60" t="s">
        <v>584</v>
      </c>
      <c r="C93" s="59"/>
      <c r="D93" s="61" t="s">
        <v>61</v>
      </c>
      <c r="E93" s="62"/>
      <c r="F93" s="63"/>
      <c r="G93" s="64"/>
      <c r="H93" s="63"/>
      <c r="I93" s="64"/>
      <c r="J93" s="65"/>
      <c r="K93" s="66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6"/>
    </row>
    <row r="94" s="102" customFormat="true" ht="19.5" hidden="false" customHeight="true" outlineLevel="3" collapsed="false">
      <c r="A94" s="61" t="s">
        <v>585</v>
      </c>
      <c r="B94" s="80" t="s">
        <v>586</v>
      </c>
      <c r="C94" s="61"/>
      <c r="D94" s="61" t="s">
        <v>109</v>
      </c>
      <c r="E94" s="62" t="n">
        <f aca="false">F94+H94</f>
        <v>24</v>
      </c>
      <c r="F94" s="63" t="n">
        <v>24</v>
      </c>
      <c r="G94" s="64" t="n">
        <v>1</v>
      </c>
      <c r="H94" s="65"/>
      <c r="I94" s="64"/>
      <c r="J94" s="65" t="s">
        <v>62</v>
      </c>
      <c r="K94" s="66" t="n">
        <f aca="false">F94*G94*1.5+H94*I94</f>
        <v>36</v>
      </c>
      <c r="L94" s="160" t="s">
        <v>585</v>
      </c>
      <c r="M94" s="160"/>
      <c r="N94" s="160" t="s">
        <v>39</v>
      </c>
      <c r="O94" s="161" t="s">
        <v>229</v>
      </c>
      <c r="P94" s="160" t="s">
        <v>73</v>
      </c>
      <c r="Q94" s="160" t="s">
        <v>79</v>
      </c>
      <c r="R94" s="160" t="s">
        <v>66</v>
      </c>
      <c r="S94" s="160" t="n">
        <v>12</v>
      </c>
      <c r="T94" s="161" t="s">
        <v>68</v>
      </c>
      <c r="U94" s="65"/>
      <c r="V94" s="65"/>
      <c r="W94" s="160" t="s">
        <v>69</v>
      </c>
      <c r="X94" s="142" t="s">
        <v>115</v>
      </c>
    </row>
    <row r="95" s="102" customFormat="true" ht="45" hidden="false" customHeight="true" outlineLevel="3" collapsed="false">
      <c r="A95" s="61" t="s">
        <v>587</v>
      </c>
      <c r="B95" s="80" t="s">
        <v>588</v>
      </c>
      <c r="C95" s="61"/>
      <c r="D95" s="61" t="s">
        <v>109</v>
      </c>
      <c r="E95" s="62" t="n">
        <f aca="false">F95+H95</f>
        <v>24</v>
      </c>
      <c r="F95" s="63" t="n">
        <v>12</v>
      </c>
      <c r="G95" s="64" t="n">
        <v>1</v>
      </c>
      <c r="H95" s="65" t="n">
        <v>12</v>
      </c>
      <c r="I95" s="64" t="n">
        <v>4</v>
      </c>
      <c r="J95" s="65" t="s">
        <v>62</v>
      </c>
      <c r="K95" s="66" t="n">
        <f aca="false">F95*G95*1.5+H95*I95</f>
        <v>66</v>
      </c>
      <c r="L95" s="115" t="s">
        <v>589</v>
      </c>
      <c r="M95" s="160"/>
      <c r="N95" s="160" t="s">
        <v>39</v>
      </c>
      <c r="O95" s="162" t="s">
        <v>403</v>
      </c>
      <c r="P95" s="160" t="s">
        <v>65</v>
      </c>
      <c r="Q95" s="160" t="s">
        <v>66</v>
      </c>
      <c r="R95" s="160" t="s">
        <v>67</v>
      </c>
      <c r="S95" s="160" t="n">
        <v>12</v>
      </c>
      <c r="T95" s="161" t="s">
        <v>68</v>
      </c>
      <c r="U95" s="163" t="s">
        <v>590</v>
      </c>
      <c r="V95" s="65"/>
      <c r="W95" s="160" t="s">
        <v>69</v>
      </c>
      <c r="X95" s="70" t="s">
        <v>406</v>
      </c>
    </row>
    <row r="96" s="102" customFormat="true" ht="45" hidden="false" customHeight="true" outlineLevel="3" collapsed="false">
      <c r="A96" s="61"/>
      <c r="B96" s="80"/>
      <c r="C96" s="61"/>
      <c r="D96" s="61"/>
      <c r="E96" s="62"/>
      <c r="F96" s="63"/>
      <c r="G96" s="64"/>
      <c r="H96" s="65"/>
      <c r="I96" s="64"/>
      <c r="J96" s="65"/>
      <c r="K96" s="66"/>
      <c r="L96" s="115" t="s">
        <v>591</v>
      </c>
      <c r="M96" s="160" t="s">
        <v>72</v>
      </c>
      <c r="N96" s="160" t="s">
        <v>40</v>
      </c>
      <c r="O96" s="162" t="s">
        <v>592</v>
      </c>
      <c r="P96" s="160" t="s">
        <v>65</v>
      </c>
      <c r="Q96" s="160" t="s">
        <v>74</v>
      </c>
      <c r="R96" s="160" t="s">
        <v>75</v>
      </c>
      <c r="S96" s="160" t="s">
        <v>408</v>
      </c>
      <c r="T96" s="161" t="s">
        <v>409</v>
      </c>
      <c r="U96" s="164" t="s">
        <v>593</v>
      </c>
      <c r="V96" s="65"/>
      <c r="W96" s="160" t="s">
        <v>69</v>
      </c>
      <c r="X96" s="165" t="s">
        <v>594</v>
      </c>
    </row>
    <row r="97" s="102" customFormat="true" ht="45" hidden="false" customHeight="true" outlineLevel="3" collapsed="false">
      <c r="A97" s="61"/>
      <c r="B97" s="80"/>
      <c r="C97" s="61"/>
      <c r="D97" s="61"/>
      <c r="E97" s="62"/>
      <c r="F97" s="63"/>
      <c r="G97" s="64"/>
      <c r="H97" s="65"/>
      <c r="I97" s="64"/>
      <c r="J97" s="65"/>
      <c r="K97" s="66"/>
      <c r="L97" s="115" t="s">
        <v>591</v>
      </c>
      <c r="M97" s="160" t="s">
        <v>76</v>
      </c>
      <c r="N97" s="160" t="s">
        <v>40</v>
      </c>
      <c r="O97" s="162" t="s">
        <v>592</v>
      </c>
      <c r="P97" s="160" t="s">
        <v>65</v>
      </c>
      <c r="Q97" s="160" t="s">
        <v>75</v>
      </c>
      <c r="R97" s="160" t="s">
        <v>77</v>
      </c>
      <c r="S97" s="160" t="s">
        <v>408</v>
      </c>
      <c r="T97" s="161" t="s">
        <v>409</v>
      </c>
      <c r="U97" s="164" t="s">
        <v>593</v>
      </c>
      <c r="V97" s="65"/>
      <c r="W97" s="160" t="s">
        <v>69</v>
      </c>
      <c r="X97" s="165" t="s">
        <v>594</v>
      </c>
    </row>
    <row r="98" s="102" customFormat="true" ht="45" hidden="false" customHeight="true" outlineLevel="3" collapsed="false">
      <c r="A98" s="61"/>
      <c r="B98" s="80"/>
      <c r="C98" s="61"/>
      <c r="D98" s="61"/>
      <c r="E98" s="62"/>
      <c r="F98" s="63"/>
      <c r="G98" s="64"/>
      <c r="H98" s="65"/>
      <c r="I98" s="64"/>
      <c r="J98" s="65"/>
      <c r="K98" s="66"/>
      <c r="L98" s="115" t="s">
        <v>591</v>
      </c>
      <c r="M98" s="160" t="s">
        <v>78</v>
      </c>
      <c r="N98" s="160" t="s">
        <v>40</v>
      </c>
      <c r="O98" s="162" t="s">
        <v>592</v>
      </c>
      <c r="P98" s="160" t="s">
        <v>65</v>
      </c>
      <c r="Q98" s="160" t="s">
        <v>81</v>
      </c>
      <c r="R98" s="160" t="s">
        <v>74</v>
      </c>
      <c r="S98" s="160" t="s">
        <v>408</v>
      </c>
      <c r="T98" s="161" t="s">
        <v>409</v>
      </c>
      <c r="U98" s="164" t="s">
        <v>593</v>
      </c>
      <c r="V98" s="65"/>
      <c r="W98" s="160" t="s">
        <v>69</v>
      </c>
      <c r="X98" s="165" t="s">
        <v>594</v>
      </c>
    </row>
    <row r="99" s="102" customFormat="true" ht="45" hidden="false" customHeight="true" outlineLevel="3" collapsed="false">
      <c r="A99" s="61"/>
      <c r="B99" s="80"/>
      <c r="C99" s="61"/>
      <c r="D99" s="61"/>
      <c r="E99" s="62"/>
      <c r="F99" s="63"/>
      <c r="G99" s="64"/>
      <c r="H99" s="65"/>
      <c r="I99" s="64"/>
      <c r="J99" s="65"/>
      <c r="K99" s="66"/>
      <c r="L99" s="115" t="s">
        <v>591</v>
      </c>
      <c r="M99" s="160" t="s">
        <v>80</v>
      </c>
      <c r="N99" s="160" t="s">
        <v>40</v>
      </c>
      <c r="O99" s="162" t="s">
        <v>592</v>
      </c>
      <c r="P99" s="160" t="s">
        <v>65</v>
      </c>
      <c r="Q99" s="160" t="s">
        <v>79</v>
      </c>
      <c r="R99" s="160" t="s">
        <v>66</v>
      </c>
      <c r="S99" s="160" t="s">
        <v>408</v>
      </c>
      <c r="T99" s="161" t="s">
        <v>409</v>
      </c>
      <c r="U99" s="164" t="s">
        <v>593</v>
      </c>
      <c r="V99" s="65"/>
      <c r="W99" s="160" t="s">
        <v>69</v>
      </c>
      <c r="X99" s="165" t="s">
        <v>594</v>
      </c>
    </row>
    <row r="100" s="102" customFormat="true" ht="28.5" hidden="false" customHeight="true" outlineLevel="2" collapsed="false">
      <c r="A100" s="59" t="s">
        <v>595</v>
      </c>
      <c r="B100" s="60" t="s">
        <v>596</v>
      </c>
      <c r="C100" s="59"/>
      <c r="D100" s="61" t="s">
        <v>109</v>
      </c>
      <c r="E100" s="62" t="n">
        <f aca="false">F100+H100</f>
        <v>24</v>
      </c>
      <c r="F100" s="63" t="n">
        <v>12</v>
      </c>
      <c r="G100" s="64" t="n">
        <v>1</v>
      </c>
      <c r="H100" s="65" t="n">
        <v>12</v>
      </c>
      <c r="I100" s="64" t="n">
        <v>2</v>
      </c>
      <c r="J100" s="65" t="s">
        <v>62</v>
      </c>
      <c r="K100" s="66" t="n">
        <f aca="false">F100*G100*1.5+H100*I100</f>
        <v>42</v>
      </c>
      <c r="L100" s="166" t="s">
        <v>597</v>
      </c>
      <c r="M100" s="160"/>
      <c r="N100" s="160" t="s">
        <v>39</v>
      </c>
      <c r="O100" s="161" t="s">
        <v>392</v>
      </c>
      <c r="P100" s="160" t="s">
        <v>89</v>
      </c>
      <c r="Q100" s="160" t="s">
        <v>75</v>
      </c>
      <c r="R100" s="160" t="s">
        <v>77</v>
      </c>
      <c r="S100" s="160" t="n">
        <v>12</v>
      </c>
      <c r="T100" s="161" t="s">
        <v>68</v>
      </c>
      <c r="U100" s="160"/>
      <c r="V100" s="65"/>
      <c r="W100" s="160" t="s">
        <v>69</v>
      </c>
      <c r="X100" s="70" t="s">
        <v>379</v>
      </c>
    </row>
    <row r="101" s="102" customFormat="true" ht="28.5" hidden="false" customHeight="true" outlineLevel="2" collapsed="false">
      <c r="A101" s="59"/>
      <c r="B101" s="60"/>
      <c r="C101" s="59"/>
      <c r="D101" s="61"/>
      <c r="E101" s="62"/>
      <c r="F101" s="63"/>
      <c r="G101" s="64"/>
      <c r="H101" s="65"/>
      <c r="I101" s="64"/>
      <c r="J101" s="65"/>
      <c r="K101" s="66"/>
      <c r="L101" s="167" t="s">
        <v>598</v>
      </c>
      <c r="M101" s="160" t="s">
        <v>72</v>
      </c>
      <c r="N101" s="160" t="s">
        <v>40</v>
      </c>
      <c r="O101" s="161" t="s">
        <v>392</v>
      </c>
      <c r="P101" s="160" t="s">
        <v>89</v>
      </c>
      <c r="Q101" s="160" t="s">
        <v>66</v>
      </c>
      <c r="R101" s="160" t="s">
        <v>67</v>
      </c>
      <c r="S101" s="160" t="n">
        <v>12</v>
      </c>
      <c r="T101" s="161" t="s">
        <v>68</v>
      </c>
      <c r="U101" s="160"/>
      <c r="V101" s="65"/>
      <c r="W101" s="160" t="s">
        <v>69</v>
      </c>
      <c r="X101" s="70"/>
    </row>
    <row r="102" s="102" customFormat="true" ht="28.5" hidden="false" customHeight="true" outlineLevel="2" collapsed="false">
      <c r="A102" s="59"/>
      <c r="B102" s="60"/>
      <c r="C102" s="59"/>
      <c r="D102" s="61"/>
      <c r="E102" s="62"/>
      <c r="F102" s="63"/>
      <c r="G102" s="64"/>
      <c r="H102" s="65"/>
      <c r="I102" s="64"/>
      <c r="J102" s="65"/>
      <c r="K102" s="66"/>
      <c r="L102" s="167" t="s">
        <v>598</v>
      </c>
      <c r="M102" s="160" t="s">
        <v>76</v>
      </c>
      <c r="N102" s="160" t="s">
        <v>40</v>
      </c>
      <c r="O102" s="161" t="s">
        <v>392</v>
      </c>
      <c r="P102" s="160" t="s">
        <v>89</v>
      </c>
      <c r="Q102" s="160" t="s">
        <v>79</v>
      </c>
      <c r="R102" s="160" t="s">
        <v>66</v>
      </c>
      <c r="S102" s="160" t="n">
        <v>12</v>
      </c>
      <c r="T102" s="161" t="s">
        <v>68</v>
      </c>
      <c r="U102" s="160"/>
      <c r="V102" s="65"/>
      <c r="W102" s="160" t="s">
        <v>69</v>
      </c>
      <c r="X102" s="70"/>
    </row>
    <row r="103" s="102" customFormat="true" ht="19.5" hidden="false" customHeight="true" outlineLevel="2" collapsed="false">
      <c r="A103" s="59" t="s">
        <v>599</v>
      </c>
      <c r="B103" s="60" t="s">
        <v>422</v>
      </c>
      <c r="C103" s="59"/>
      <c r="D103" s="61" t="s">
        <v>109</v>
      </c>
      <c r="E103" s="62"/>
      <c r="F103" s="63"/>
      <c r="G103" s="64"/>
      <c r="H103" s="63"/>
      <c r="I103" s="64"/>
      <c r="J103" s="65"/>
      <c r="K103" s="66"/>
      <c r="L103" s="160"/>
      <c r="M103" s="160"/>
      <c r="N103" s="160"/>
      <c r="O103" s="161"/>
      <c r="P103" s="160"/>
      <c r="Q103" s="160"/>
      <c r="R103" s="160"/>
      <c r="S103" s="160"/>
      <c r="T103" s="160"/>
      <c r="U103" s="160"/>
      <c r="V103" s="168"/>
      <c r="W103" s="160"/>
      <c r="X103" s="66"/>
    </row>
    <row r="104" s="102" customFormat="true" ht="19.5" hidden="false" customHeight="true" outlineLevel="3" collapsed="false">
      <c r="A104" s="59" t="s">
        <v>600</v>
      </c>
      <c r="B104" s="60" t="s">
        <v>601</v>
      </c>
      <c r="C104" s="59"/>
      <c r="D104" s="61" t="s">
        <v>109</v>
      </c>
      <c r="E104" s="62" t="n">
        <f aca="false">F104+H104</f>
        <v>24</v>
      </c>
      <c r="F104" s="63" t="n">
        <v>24</v>
      </c>
      <c r="G104" s="64" t="n">
        <v>1</v>
      </c>
      <c r="H104" s="65"/>
      <c r="I104" s="64"/>
      <c r="J104" s="65" t="s">
        <v>62</v>
      </c>
      <c r="K104" s="66" t="n">
        <f aca="false">F104*G104*1.5+H104*I104</f>
        <v>36</v>
      </c>
      <c r="L104" s="160" t="s">
        <v>602</v>
      </c>
      <c r="M104" s="160"/>
      <c r="N104" s="160" t="s">
        <v>39</v>
      </c>
      <c r="O104" s="161" t="s">
        <v>603</v>
      </c>
      <c r="P104" s="160" t="s">
        <v>89</v>
      </c>
      <c r="Q104" s="160" t="s">
        <v>67</v>
      </c>
      <c r="R104" s="160" t="s">
        <v>106</v>
      </c>
      <c r="S104" s="160" t="n">
        <v>12</v>
      </c>
      <c r="T104" s="161" t="s">
        <v>68</v>
      </c>
      <c r="U104" s="160"/>
      <c r="V104" s="65"/>
      <c r="W104" s="160" t="s">
        <v>69</v>
      </c>
      <c r="X104" s="150" t="s">
        <v>604</v>
      </c>
    </row>
    <row r="105" s="102" customFormat="true" ht="19.5" hidden="false" customHeight="true" outlineLevel="3" collapsed="false">
      <c r="A105" s="59" t="s">
        <v>605</v>
      </c>
      <c r="B105" s="60" t="s">
        <v>606</v>
      </c>
      <c r="C105" s="59"/>
      <c r="D105" s="61" t="s">
        <v>109</v>
      </c>
      <c r="E105" s="62" t="n">
        <f aca="false">F105+H105</f>
        <v>24</v>
      </c>
      <c r="F105" s="63"/>
      <c r="G105" s="64"/>
      <c r="H105" s="65" t="n">
        <v>24</v>
      </c>
      <c r="I105" s="64" t="n">
        <v>1</v>
      </c>
      <c r="J105" s="65" t="s">
        <v>62</v>
      </c>
      <c r="K105" s="66" t="n">
        <f aca="false">F105*G105*1.5+H105*I105</f>
        <v>24</v>
      </c>
      <c r="L105" s="160" t="s">
        <v>607</v>
      </c>
      <c r="M105" s="160"/>
      <c r="N105" s="160" t="s">
        <v>40</v>
      </c>
      <c r="O105" s="161" t="s">
        <v>608</v>
      </c>
      <c r="P105" s="160" t="s">
        <v>89</v>
      </c>
      <c r="Q105" s="160" t="s">
        <v>67</v>
      </c>
      <c r="R105" s="160" t="s">
        <v>106</v>
      </c>
      <c r="S105" s="160" t="n">
        <v>12</v>
      </c>
      <c r="T105" s="161" t="s">
        <v>68</v>
      </c>
      <c r="U105" s="160"/>
      <c r="V105" s="65"/>
      <c r="W105" s="160" t="s">
        <v>69</v>
      </c>
      <c r="X105" s="150"/>
    </row>
    <row r="106" s="102" customFormat="true" ht="19.5" hidden="false" customHeight="true" outlineLevel="3" collapsed="false">
      <c r="A106" s="59" t="s">
        <v>609</v>
      </c>
      <c r="B106" s="60" t="s">
        <v>241</v>
      </c>
      <c r="C106" s="59"/>
      <c r="D106" s="61" t="s">
        <v>109</v>
      </c>
      <c r="E106" s="62"/>
      <c r="F106" s="63"/>
      <c r="G106" s="64"/>
      <c r="H106" s="63"/>
      <c r="I106" s="64"/>
      <c r="J106" s="65"/>
      <c r="K106" s="66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150"/>
    </row>
    <row r="107" s="102" customFormat="true" ht="19.5" hidden="false" customHeight="true" outlineLevel="4" collapsed="false">
      <c r="A107" s="82" t="s">
        <v>610</v>
      </c>
      <c r="B107" s="83" t="s">
        <v>611</v>
      </c>
      <c r="C107" s="82"/>
      <c r="D107" s="82" t="s">
        <v>109</v>
      </c>
      <c r="E107" s="62" t="n">
        <f aca="false">F107+H107</f>
        <v>24</v>
      </c>
      <c r="F107" s="84"/>
      <c r="G107" s="85"/>
      <c r="H107" s="86" t="n">
        <v>24</v>
      </c>
      <c r="I107" s="87" t="n">
        <v>1</v>
      </c>
      <c r="J107" s="88" t="s">
        <v>132</v>
      </c>
      <c r="K107" s="89" t="s">
        <v>133</v>
      </c>
      <c r="L107" s="82" t="s">
        <v>610</v>
      </c>
      <c r="M107" s="88"/>
      <c r="N107" s="65" t="s">
        <v>40</v>
      </c>
      <c r="O107" s="88"/>
      <c r="P107" s="88"/>
      <c r="Q107" s="88"/>
      <c r="R107" s="88"/>
      <c r="S107" s="88"/>
      <c r="T107" s="88"/>
      <c r="U107" s="88"/>
      <c r="V107" s="88"/>
      <c r="W107" s="88"/>
      <c r="X107" s="150"/>
    </row>
    <row r="108" s="102" customFormat="true" ht="19.5" hidden="false" customHeight="true" outlineLevel="4" collapsed="false">
      <c r="A108" s="82" t="s">
        <v>612</v>
      </c>
      <c r="B108" s="83" t="s">
        <v>613</v>
      </c>
      <c r="C108" s="82"/>
      <c r="D108" s="82" t="s">
        <v>109</v>
      </c>
      <c r="E108" s="62" t="n">
        <f aca="false">F108+H108</f>
        <v>24</v>
      </c>
      <c r="F108" s="84"/>
      <c r="G108" s="85"/>
      <c r="H108" s="86" t="n">
        <v>24</v>
      </c>
      <c r="I108" s="87" t="n">
        <v>1</v>
      </c>
      <c r="J108" s="88" t="s">
        <v>132</v>
      </c>
      <c r="K108" s="89" t="s">
        <v>133</v>
      </c>
      <c r="L108" s="82" t="s">
        <v>612</v>
      </c>
      <c r="M108" s="88"/>
      <c r="N108" s="65" t="s">
        <v>40</v>
      </c>
      <c r="O108" s="88"/>
      <c r="P108" s="88"/>
      <c r="Q108" s="88"/>
      <c r="R108" s="88"/>
      <c r="S108" s="88"/>
      <c r="T108" s="88"/>
      <c r="U108" s="88"/>
      <c r="V108" s="88"/>
      <c r="W108" s="88"/>
      <c r="X108" s="150"/>
    </row>
    <row r="109" s="102" customFormat="true" ht="19.5" hidden="false" customHeight="true" outlineLevel="4" collapsed="false">
      <c r="A109" s="82" t="s">
        <v>614</v>
      </c>
      <c r="B109" s="83" t="s">
        <v>615</v>
      </c>
      <c r="C109" s="82"/>
      <c r="D109" s="82" t="s">
        <v>109</v>
      </c>
      <c r="E109" s="62" t="n">
        <f aca="false">F109+H109</f>
        <v>24</v>
      </c>
      <c r="F109" s="84"/>
      <c r="G109" s="85"/>
      <c r="H109" s="86" t="n">
        <v>24</v>
      </c>
      <c r="I109" s="87" t="n">
        <v>1</v>
      </c>
      <c r="J109" s="88" t="s">
        <v>132</v>
      </c>
      <c r="K109" s="89" t="s">
        <v>133</v>
      </c>
      <c r="L109" s="82" t="s">
        <v>614</v>
      </c>
      <c r="M109" s="88"/>
      <c r="N109" s="65" t="s">
        <v>40</v>
      </c>
      <c r="O109" s="88"/>
      <c r="P109" s="88"/>
      <c r="Q109" s="88"/>
      <c r="R109" s="88"/>
      <c r="S109" s="88"/>
      <c r="T109" s="88"/>
      <c r="U109" s="88"/>
      <c r="V109" s="88"/>
      <c r="W109" s="88"/>
      <c r="X109" s="150"/>
    </row>
    <row r="110" s="102" customFormat="true" ht="19.5" hidden="false" customHeight="true" outlineLevel="4" collapsed="false">
      <c r="A110" s="82" t="s">
        <v>616</v>
      </c>
      <c r="B110" s="83" t="s">
        <v>617</v>
      </c>
      <c r="C110" s="82"/>
      <c r="D110" s="82" t="s">
        <v>109</v>
      </c>
      <c r="E110" s="62" t="n">
        <f aca="false">F110+H110</f>
        <v>24</v>
      </c>
      <c r="F110" s="84"/>
      <c r="G110" s="85"/>
      <c r="H110" s="86" t="n">
        <v>24</v>
      </c>
      <c r="I110" s="87" t="n">
        <v>1</v>
      </c>
      <c r="J110" s="88" t="s">
        <v>132</v>
      </c>
      <c r="K110" s="89" t="s">
        <v>133</v>
      </c>
      <c r="L110" s="82" t="s">
        <v>616</v>
      </c>
      <c r="M110" s="88"/>
      <c r="N110" s="65" t="s">
        <v>40</v>
      </c>
      <c r="O110" s="88"/>
      <c r="P110" s="88"/>
      <c r="Q110" s="88"/>
      <c r="R110" s="88"/>
      <c r="S110" s="88"/>
      <c r="T110" s="88"/>
      <c r="U110" s="88"/>
      <c r="V110" s="88"/>
      <c r="W110" s="88"/>
      <c r="X110" s="150"/>
    </row>
    <row r="111" s="102" customFormat="true" ht="19.5" hidden="false" customHeight="true" outlineLevel="4" collapsed="false">
      <c r="A111" s="82" t="s">
        <v>618</v>
      </c>
      <c r="B111" s="83" t="s">
        <v>619</v>
      </c>
      <c r="C111" s="82"/>
      <c r="D111" s="82" t="s">
        <v>109</v>
      </c>
      <c r="E111" s="62" t="n">
        <f aca="false">F111+H111</f>
        <v>24</v>
      </c>
      <c r="F111" s="84"/>
      <c r="G111" s="85"/>
      <c r="H111" s="86" t="n">
        <v>24</v>
      </c>
      <c r="I111" s="87" t="n">
        <v>1</v>
      </c>
      <c r="J111" s="88" t="s">
        <v>132</v>
      </c>
      <c r="K111" s="89" t="s">
        <v>133</v>
      </c>
      <c r="L111" s="82" t="s">
        <v>618</v>
      </c>
      <c r="M111" s="88"/>
      <c r="N111" s="65" t="s">
        <v>40</v>
      </c>
      <c r="O111" s="88"/>
      <c r="P111" s="88"/>
      <c r="Q111" s="88"/>
      <c r="R111" s="88"/>
      <c r="S111" s="88"/>
      <c r="T111" s="88"/>
      <c r="U111" s="88"/>
      <c r="V111" s="88"/>
      <c r="W111" s="88"/>
      <c r="X111" s="150"/>
    </row>
    <row r="112" s="102" customFormat="true" ht="19.5" hidden="false" customHeight="true" outlineLevel="4" collapsed="false">
      <c r="A112" s="82" t="s">
        <v>620</v>
      </c>
      <c r="B112" s="83" t="s">
        <v>621</v>
      </c>
      <c r="C112" s="82"/>
      <c r="D112" s="82" t="s">
        <v>109</v>
      </c>
      <c r="E112" s="62" t="n">
        <f aca="false">F112+H112</f>
        <v>24</v>
      </c>
      <c r="F112" s="84"/>
      <c r="G112" s="85"/>
      <c r="H112" s="86" t="n">
        <v>24</v>
      </c>
      <c r="I112" s="87" t="n">
        <v>1</v>
      </c>
      <c r="J112" s="88" t="s">
        <v>132</v>
      </c>
      <c r="K112" s="89" t="s">
        <v>133</v>
      </c>
      <c r="L112" s="82" t="s">
        <v>620</v>
      </c>
      <c r="M112" s="88"/>
      <c r="N112" s="65" t="s">
        <v>40</v>
      </c>
      <c r="O112" s="88"/>
      <c r="P112" s="88"/>
      <c r="Q112" s="88"/>
      <c r="R112" s="88"/>
      <c r="S112" s="88"/>
      <c r="T112" s="88"/>
      <c r="U112" s="88"/>
      <c r="V112" s="88"/>
      <c r="W112" s="88"/>
      <c r="X112" s="150"/>
    </row>
    <row r="113" s="102" customFormat="true" ht="19.5" hidden="false" customHeight="true" outlineLevel="4" collapsed="false">
      <c r="A113" s="82" t="s">
        <v>622</v>
      </c>
      <c r="B113" s="83" t="s">
        <v>623</v>
      </c>
      <c r="C113" s="82"/>
      <c r="D113" s="82" t="s">
        <v>109</v>
      </c>
      <c r="E113" s="62" t="n">
        <f aca="false">F113+H113</f>
        <v>24</v>
      </c>
      <c r="F113" s="84"/>
      <c r="G113" s="85"/>
      <c r="H113" s="86" t="n">
        <v>24</v>
      </c>
      <c r="I113" s="87" t="n">
        <v>1</v>
      </c>
      <c r="J113" s="88" t="s">
        <v>132</v>
      </c>
      <c r="K113" s="89" t="s">
        <v>133</v>
      </c>
      <c r="L113" s="82" t="s">
        <v>622</v>
      </c>
      <c r="M113" s="88"/>
      <c r="N113" s="65" t="s">
        <v>40</v>
      </c>
      <c r="O113" s="88"/>
      <c r="P113" s="88"/>
      <c r="Q113" s="88"/>
      <c r="R113" s="88"/>
      <c r="S113" s="88"/>
      <c r="T113" s="88"/>
      <c r="U113" s="88"/>
      <c r="V113" s="88"/>
      <c r="W113" s="88"/>
      <c r="X113" s="150"/>
    </row>
    <row r="114" s="102" customFormat="true" ht="19.5" hidden="false" customHeight="true" outlineLevel="4" collapsed="false">
      <c r="A114" s="82" t="s">
        <v>624</v>
      </c>
      <c r="B114" s="83" t="s">
        <v>625</v>
      </c>
      <c r="C114" s="82"/>
      <c r="D114" s="82" t="s">
        <v>109</v>
      </c>
      <c r="E114" s="62" t="n">
        <f aca="false">F114+H114</f>
        <v>24</v>
      </c>
      <c r="F114" s="84"/>
      <c r="G114" s="85"/>
      <c r="H114" s="86" t="n">
        <v>24</v>
      </c>
      <c r="I114" s="87" t="n">
        <v>1</v>
      </c>
      <c r="J114" s="88" t="s">
        <v>132</v>
      </c>
      <c r="K114" s="89" t="s">
        <v>133</v>
      </c>
      <c r="L114" s="82" t="s">
        <v>624</v>
      </c>
      <c r="M114" s="88"/>
      <c r="N114" s="65" t="s">
        <v>40</v>
      </c>
      <c r="O114" s="88"/>
      <c r="P114" s="88"/>
      <c r="Q114" s="88"/>
      <c r="R114" s="88"/>
      <c r="S114" s="88"/>
      <c r="T114" s="88"/>
      <c r="U114" s="88"/>
      <c r="V114" s="88"/>
      <c r="W114" s="88"/>
      <c r="X114" s="150"/>
    </row>
    <row r="115" s="102" customFormat="true" ht="19.5" hidden="false" customHeight="true" outlineLevel="4" collapsed="false">
      <c r="A115" s="82" t="s">
        <v>626</v>
      </c>
      <c r="B115" s="83" t="s">
        <v>627</v>
      </c>
      <c r="C115" s="82"/>
      <c r="D115" s="82" t="s">
        <v>109</v>
      </c>
      <c r="E115" s="62" t="n">
        <f aca="false">F115+H115</f>
        <v>24</v>
      </c>
      <c r="F115" s="84"/>
      <c r="G115" s="85"/>
      <c r="H115" s="86" t="n">
        <v>24</v>
      </c>
      <c r="I115" s="87" t="n">
        <v>1</v>
      </c>
      <c r="J115" s="88" t="s">
        <v>132</v>
      </c>
      <c r="K115" s="89" t="s">
        <v>133</v>
      </c>
      <c r="L115" s="82" t="s">
        <v>626</v>
      </c>
      <c r="M115" s="88"/>
      <c r="N115" s="65" t="s">
        <v>40</v>
      </c>
      <c r="O115" s="88"/>
      <c r="P115" s="88"/>
      <c r="Q115" s="88"/>
      <c r="R115" s="88"/>
      <c r="S115" s="88"/>
      <c r="T115" s="88"/>
      <c r="U115" s="88"/>
      <c r="V115" s="88"/>
      <c r="W115" s="88"/>
      <c r="X115" s="150"/>
    </row>
    <row r="116" s="102" customFormat="true" ht="19.5" hidden="false" customHeight="true" outlineLevel="4" collapsed="false">
      <c r="A116" s="82" t="s">
        <v>628</v>
      </c>
      <c r="B116" s="83" t="s">
        <v>629</v>
      </c>
      <c r="C116" s="82"/>
      <c r="D116" s="82" t="s">
        <v>109</v>
      </c>
      <c r="E116" s="62" t="n">
        <f aca="false">F116+H116</f>
        <v>24</v>
      </c>
      <c r="F116" s="84"/>
      <c r="G116" s="85"/>
      <c r="H116" s="86" t="n">
        <v>24</v>
      </c>
      <c r="I116" s="87" t="n">
        <v>1</v>
      </c>
      <c r="J116" s="88" t="s">
        <v>132</v>
      </c>
      <c r="K116" s="89" t="s">
        <v>133</v>
      </c>
      <c r="L116" s="82" t="s">
        <v>628</v>
      </c>
      <c r="M116" s="88"/>
      <c r="N116" s="65" t="s">
        <v>40</v>
      </c>
      <c r="O116" s="88"/>
      <c r="P116" s="88"/>
      <c r="Q116" s="88"/>
      <c r="R116" s="88"/>
      <c r="S116" s="88"/>
      <c r="T116" s="88"/>
      <c r="U116" s="88"/>
      <c r="V116" s="88"/>
      <c r="W116" s="88"/>
      <c r="X116" s="150"/>
    </row>
    <row r="117" s="102" customFormat="true" ht="19.5" hidden="false" customHeight="true" outlineLevel="4" collapsed="false">
      <c r="A117" s="82" t="s">
        <v>630</v>
      </c>
      <c r="B117" s="83" t="s">
        <v>631</v>
      </c>
      <c r="C117" s="82"/>
      <c r="D117" s="82" t="s">
        <v>109</v>
      </c>
      <c r="E117" s="62" t="n">
        <f aca="false">F117+H117</f>
        <v>24</v>
      </c>
      <c r="F117" s="84"/>
      <c r="G117" s="85"/>
      <c r="H117" s="86" t="n">
        <v>24</v>
      </c>
      <c r="I117" s="87" t="n">
        <v>1</v>
      </c>
      <c r="J117" s="88" t="s">
        <v>132</v>
      </c>
      <c r="K117" s="89" t="s">
        <v>133</v>
      </c>
      <c r="L117" s="82" t="s">
        <v>630</v>
      </c>
      <c r="M117" s="88"/>
      <c r="N117" s="65" t="s">
        <v>40</v>
      </c>
      <c r="O117" s="88"/>
      <c r="P117" s="88"/>
      <c r="Q117" s="88"/>
      <c r="R117" s="88"/>
      <c r="S117" s="88"/>
      <c r="T117" s="88"/>
      <c r="U117" s="88"/>
      <c r="V117" s="88"/>
      <c r="W117" s="88"/>
      <c r="X117" s="150"/>
    </row>
    <row r="118" s="102" customFormat="true" ht="19.5" hidden="false" customHeight="true" outlineLevel="4" collapsed="false">
      <c r="A118" s="82" t="s">
        <v>632</v>
      </c>
      <c r="B118" s="83" t="s">
        <v>633</v>
      </c>
      <c r="C118" s="82"/>
      <c r="D118" s="82" t="s">
        <v>109</v>
      </c>
      <c r="E118" s="62" t="n">
        <f aca="false">F118+H118</f>
        <v>24</v>
      </c>
      <c r="F118" s="84"/>
      <c r="G118" s="85"/>
      <c r="H118" s="86" t="n">
        <v>24</v>
      </c>
      <c r="I118" s="87" t="n">
        <v>1</v>
      </c>
      <c r="J118" s="88" t="s">
        <v>132</v>
      </c>
      <c r="K118" s="89" t="s">
        <v>133</v>
      </c>
      <c r="L118" s="82" t="s">
        <v>632</v>
      </c>
      <c r="M118" s="88"/>
      <c r="N118" s="65" t="s">
        <v>40</v>
      </c>
      <c r="O118" s="88"/>
      <c r="P118" s="88"/>
      <c r="Q118" s="88"/>
      <c r="R118" s="88"/>
      <c r="S118" s="88"/>
      <c r="T118" s="88"/>
      <c r="U118" s="88"/>
      <c r="V118" s="88"/>
      <c r="W118" s="88"/>
      <c r="X118" s="150"/>
    </row>
    <row r="119" s="102" customFormat="true" ht="19.5" hidden="false" customHeight="true" outlineLevel="4" collapsed="false">
      <c r="A119" s="82" t="s">
        <v>634</v>
      </c>
      <c r="B119" s="83" t="s">
        <v>635</v>
      </c>
      <c r="C119" s="82"/>
      <c r="D119" s="82" t="s">
        <v>109</v>
      </c>
      <c r="E119" s="62" t="n">
        <f aca="false">F119+H119</f>
        <v>24</v>
      </c>
      <c r="F119" s="84"/>
      <c r="G119" s="85"/>
      <c r="H119" s="86" t="n">
        <v>24</v>
      </c>
      <c r="I119" s="87" t="n">
        <v>1</v>
      </c>
      <c r="J119" s="88" t="s">
        <v>132</v>
      </c>
      <c r="K119" s="89" t="s">
        <v>133</v>
      </c>
      <c r="L119" s="82" t="s">
        <v>634</v>
      </c>
      <c r="M119" s="88"/>
      <c r="N119" s="65" t="s">
        <v>40</v>
      </c>
      <c r="O119" s="88"/>
      <c r="P119" s="88"/>
      <c r="Q119" s="88"/>
      <c r="R119" s="88"/>
      <c r="S119" s="88"/>
      <c r="T119" s="88"/>
      <c r="U119" s="88"/>
      <c r="V119" s="88"/>
      <c r="W119" s="88"/>
      <c r="X119" s="150"/>
    </row>
    <row r="120" s="102" customFormat="true" ht="19.5" hidden="false" customHeight="true" outlineLevel="4" collapsed="false">
      <c r="A120" s="82" t="s">
        <v>636</v>
      </c>
      <c r="B120" s="83" t="s">
        <v>637</v>
      </c>
      <c r="C120" s="82"/>
      <c r="D120" s="82" t="s">
        <v>109</v>
      </c>
      <c r="E120" s="62" t="n">
        <f aca="false">F120+H120</f>
        <v>24</v>
      </c>
      <c r="F120" s="84"/>
      <c r="G120" s="85"/>
      <c r="H120" s="86" t="n">
        <v>24</v>
      </c>
      <c r="I120" s="87" t="n">
        <v>1</v>
      </c>
      <c r="J120" s="88" t="s">
        <v>132</v>
      </c>
      <c r="K120" s="89" t="s">
        <v>133</v>
      </c>
      <c r="L120" s="82" t="s">
        <v>636</v>
      </c>
      <c r="M120" s="88"/>
      <c r="N120" s="65" t="s">
        <v>40</v>
      </c>
      <c r="O120" s="88"/>
      <c r="P120" s="88"/>
      <c r="Q120" s="88"/>
      <c r="R120" s="88"/>
      <c r="S120" s="88"/>
      <c r="T120" s="88"/>
      <c r="U120" s="88"/>
      <c r="V120" s="88"/>
      <c r="W120" s="88"/>
      <c r="X120" s="150"/>
    </row>
    <row r="121" s="102" customFormat="true" ht="19.5" hidden="false" customHeight="true" outlineLevel="4" collapsed="false">
      <c r="A121" s="82" t="s">
        <v>638</v>
      </c>
      <c r="B121" s="83" t="s">
        <v>639</v>
      </c>
      <c r="C121" s="82"/>
      <c r="D121" s="82" t="s">
        <v>109</v>
      </c>
      <c r="E121" s="62" t="n">
        <f aca="false">F121+H121</f>
        <v>24</v>
      </c>
      <c r="F121" s="84"/>
      <c r="G121" s="85"/>
      <c r="H121" s="86" t="n">
        <v>24</v>
      </c>
      <c r="I121" s="87" t="n">
        <v>1</v>
      </c>
      <c r="J121" s="88" t="s">
        <v>132</v>
      </c>
      <c r="K121" s="89" t="s">
        <v>133</v>
      </c>
      <c r="L121" s="82" t="s">
        <v>638</v>
      </c>
      <c r="M121" s="88"/>
      <c r="N121" s="65" t="s">
        <v>40</v>
      </c>
      <c r="O121" s="88"/>
      <c r="P121" s="88"/>
      <c r="Q121" s="88"/>
      <c r="R121" s="88"/>
      <c r="S121" s="88"/>
      <c r="T121" s="88"/>
      <c r="U121" s="88"/>
      <c r="V121" s="88"/>
      <c r="W121" s="88"/>
      <c r="X121" s="150"/>
    </row>
    <row r="122" s="102" customFormat="true" ht="19.5" hidden="false" customHeight="true" outlineLevel="4" collapsed="false">
      <c r="A122" s="82" t="s">
        <v>640</v>
      </c>
      <c r="B122" s="83" t="s">
        <v>641</v>
      </c>
      <c r="C122" s="82"/>
      <c r="D122" s="82" t="s">
        <v>109</v>
      </c>
      <c r="E122" s="62" t="n">
        <f aca="false">F122+H122</f>
        <v>24</v>
      </c>
      <c r="F122" s="84"/>
      <c r="G122" s="85"/>
      <c r="H122" s="86" t="n">
        <v>24</v>
      </c>
      <c r="I122" s="87" t="n">
        <v>1</v>
      </c>
      <c r="J122" s="88" t="s">
        <v>132</v>
      </c>
      <c r="K122" s="89" t="s">
        <v>133</v>
      </c>
      <c r="L122" s="82" t="s">
        <v>640</v>
      </c>
      <c r="M122" s="88"/>
      <c r="N122" s="65" t="s">
        <v>40</v>
      </c>
      <c r="O122" s="88"/>
      <c r="P122" s="88"/>
      <c r="Q122" s="88"/>
      <c r="R122" s="88"/>
      <c r="S122" s="88"/>
      <c r="T122" s="88"/>
      <c r="U122" s="88"/>
      <c r="V122" s="88"/>
      <c r="W122" s="88"/>
      <c r="X122" s="150"/>
    </row>
    <row r="123" s="102" customFormat="true" ht="19.5" hidden="false" customHeight="true" outlineLevel="4" collapsed="false">
      <c r="A123" s="82" t="s">
        <v>642</v>
      </c>
      <c r="B123" s="83" t="s">
        <v>643</v>
      </c>
      <c r="C123" s="82"/>
      <c r="D123" s="82" t="s">
        <v>109</v>
      </c>
      <c r="E123" s="62" t="n">
        <f aca="false">F123+H123</f>
        <v>24</v>
      </c>
      <c r="F123" s="84"/>
      <c r="G123" s="85"/>
      <c r="H123" s="86" t="n">
        <v>24</v>
      </c>
      <c r="I123" s="87" t="n">
        <v>1</v>
      </c>
      <c r="J123" s="88" t="s">
        <v>132</v>
      </c>
      <c r="K123" s="89" t="s">
        <v>133</v>
      </c>
      <c r="L123" s="82" t="s">
        <v>642</v>
      </c>
      <c r="M123" s="88"/>
      <c r="N123" s="65" t="s">
        <v>40</v>
      </c>
      <c r="O123" s="88"/>
      <c r="P123" s="88"/>
      <c r="Q123" s="88"/>
      <c r="R123" s="88"/>
      <c r="S123" s="88"/>
      <c r="T123" s="88"/>
      <c r="U123" s="88"/>
      <c r="V123" s="88"/>
      <c r="W123" s="88"/>
      <c r="X123" s="150"/>
    </row>
    <row r="124" s="102" customFormat="true" ht="19.5" hidden="false" customHeight="true" outlineLevel="4" collapsed="false">
      <c r="A124" s="82" t="s">
        <v>644</v>
      </c>
      <c r="B124" s="83" t="s">
        <v>645</v>
      </c>
      <c r="C124" s="82"/>
      <c r="D124" s="82" t="s">
        <v>109</v>
      </c>
      <c r="E124" s="62" t="n">
        <f aca="false">F124+H124</f>
        <v>24</v>
      </c>
      <c r="F124" s="84"/>
      <c r="G124" s="85"/>
      <c r="H124" s="86" t="n">
        <v>24</v>
      </c>
      <c r="I124" s="87" t="n">
        <v>1</v>
      </c>
      <c r="J124" s="88" t="s">
        <v>132</v>
      </c>
      <c r="K124" s="89" t="s">
        <v>133</v>
      </c>
      <c r="L124" s="82" t="s">
        <v>644</v>
      </c>
      <c r="M124" s="88"/>
      <c r="N124" s="65" t="s">
        <v>40</v>
      </c>
      <c r="O124" s="88"/>
      <c r="P124" s="88"/>
      <c r="Q124" s="88"/>
      <c r="R124" s="88"/>
      <c r="S124" s="88"/>
      <c r="T124" s="88"/>
      <c r="U124" s="88"/>
      <c r="V124" s="88"/>
      <c r="W124" s="88"/>
      <c r="X124" s="150"/>
    </row>
    <row r="125" s="102" customFormat="true" ht="19.5" hidden="false" customHeight="true" outlineLevel="4" collapsed="false">
      <c r="A125" s="82" t="s">
        <v>646</v>
      </c>
      <c r="B125" s="83" t="s">
        <v>647</v>
      </c>
      <c r="C125" s="82"/>
      <c r="D125" s="82" t="s">
        <v>109</v>
      </c>
      <c r="E125" s="62" t="n">
        <f aca="false">F125+H125</f>
        <v>24</v>
      </c>
      <c r="F125" s="84"/>
      <c r="G125" s="85"/>
      <c r="H125" s="86" t="n">
        <v>24</v>
      </c>
      <c r="I125" s="87" t="n">
        <v>1</v>
      </c>
      <c r="J125" s="88" t="s">
        <v>132</v>
      </c>
      <c r="K125" s="89" t="s">
        <v>133</v>
      </c>
      <c r="L125" s="82" t="s">
        <v>646</v>
      </c>
      <c r="M125" s="88"/>
      <c r="N125" s="65" t="s">
        <v>40</v>
      </c>
      <c r="O125" s="88"/>
      <c r="P125" s="88"/>
      <c r="Q125" s="88"/>
      <c r="R125" s="88"/>
      <c r="S125" s="88"/>
      <c r="T125" s="88"/>
      <c r="U125" s="88"/>
      <c r="V125" s="88"/>
      <c r="W125" s="88"/>
      <c r="X125" s="150"/>
    </row>
    <row r="126" s="102" customFormat="true" ht="19.5" hidden="false" customHeight="true" outlineLevel="2" collapsed="false">
      <c r="A126" s="59" t="s">
        <v>648</v>
      </c>
      <c r="B126" s="60" t="s">
        <v>649</v>
      </c>
      <c r="C126" s="59"/>
      <c r="D126" s="61" t="s">
        <v>61</v>
      </c>
      <c r="E126" s="62"/>
      <c r="F126" s="63"/>
      <c r="G126" s="64"/>
      <c r="H126" s="63"/>
      <c r="I126" s="64"/>
      <c r="J126" s="65"/>
      <c r="K126" s="66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6"/>
    </row>
    <row r="127" s="102" customFormat="true" ht="27" hidden="false" customHeight="true" outlineLevel="3" collapsed="false">
      <c r="A127" s="61" t="s">
        <v>650</v>
      </c>
      <c r="B127" s="80" t="s">
        <v>237</v>
      </c>
      <c r="C127" s="61"/>
      <c r="D127" s="61" t="s">
        <v>109</v>
      </c>
      <c r="E127" s="62" t="n">
        <f aca="false">F127+H127</f>
        <v>24</v>
      </c>
      <c r="F127" s="63"/>
      <c r="G127" s="64"/>
      <c r="H127" s="65" t="n">
        <v>24</v>
      </c>
      <c r="I127" s="64" t="n">
        <v>2</v>
      </c>
      <c r="J127" s="65" t="s">
        <v>62</v>
      </c>
      <c r="K127" s="66" t="n">
        <f aca="false">F127*G127*1.5+H127*I127</f>
        <v>48</v>
      </c>
      <c r="L127" s="115" t="s">
        <v>651</v>
      </c>
      <c r="M127" s="65"/>
      <c r="N127" s="65" t="s">
        <v>40</v>
      </c>
      <c r="O127" s="161" t="s">
        <v>239</v>
      </c>
      <c r="P127" s="160" t="s">
        <v>65</v>
      </c>
      <c r="Q127" s="160" t="s">
        <v>127</v>
      </c>
      <c r="R127" s="160" t="s">
        <v>74</v>
      </c>
      <c r="S127" s="160" t="n">
        <v>12</v>
      </c>
      <c r="T127" s="161" t="s">
        <v>68</v>
      </c>
      <c r="U127" s="169" t="s">
        <v>652</v>
      </c>
      <c r="V127" s="65"/>
      <c r="W127" s="65"/>
      <c r="X127" s="70" t="s">
        <v>379</v>
      </c>
    </row>
    <row r="128" s="102" customFormat="true" ht="27" hidden="false" customHeight="true" outlineLevel="3" collapsed="false">
      <c r="A128" s="61"/>
      <c r="B128" s="80"/>
      <c r="C128" s="61"/>
      <c r="D128" s="61"/>
      <c r="E128" s="62"/>
      <c r="F128" s="63"/>
      <c r="G128" s="64"/>
      <c r="H128" s="65"/>
      <c r="I128" s="64"/>
      <c r="J128" s="65"/>
      <c r="K128" s="66"/>
      <c r="L128" s="115" t="s">
        <v>651</v>
      </c>
      <c r="M128" s="65"/>
      <c r="N128" s="65" t="s">
        <v>40</v>
      </c>
      <c r="O128" s="161" t="s">
        <v>239</v>
      </c>
      <c r="P128" s="160" t="s">
        <v>65</v>
      </c>
      <c r="Q128" s="160" t="s">
        <v>74</v>
      </c>
      <c r="R128" s="160" t="s">
        <v>77</v>
      </c>
      <c r="S128" s="160" t="n">
        <v>12</v>
      </c>
      <c r="T128" s="161" t="s">
        <v>68</v>
      </c>
      <c r="U128" s="169"/>
      <c r="V128" s="65"/>
      <c r="W128" s="65"/>
      <c r="X128" s="70"/>
    </row>
    <row r="129" s="102" customFormat="true" ht="32.25" hidden="false" customHeight="true" outlineLevel="3" collapsed="false">
      <c r="A129" s="82" t="s">
        <v>653</v>
      </c>
      <c r="B129" s="83" t="s">
        <v>654</v>
      </c>
      <c r="C129" s="82"/>
      <c r="D129" s="82" t="s">
        <v>109</v>
      </c>
      <c r="E129" s="62" t="n">
        <f aca="false">F129+H129</f>
        <v>24</v>
      </c>
      <c r="F129" s="84"/>
      <c r="G129" s="85"/>
      <c r="H129" s="86" t="n">
        <v>24</v>
      </c>
      <c r="I129" s="87" t="n">
        <v>1</v>
      </c>
      <c r="J129" s="88" t="s">
        <v>132</v>
      </c>
      <c r="K129" s="89" t="s">
        <v>133</v>
      </c>
      <c r="L129" s="88" t="s">
        <v>655</v>
      </c>
      <c r="M129" s="88"/>
      <c r="N129" s="65" t="s">
        <v>40</v>
      </c>
      <c r="O129" s="170" t="s">
        <v>656</v>
      </c>
      <c r="P129" s="171"/>
      <c r="Q129" s="171"/>
      <c r="R129" s="171"/>
      <c r="S129" s="171"/>
      <c r="T129" s="171"/>
      <c r="U129" s="172" t="s">
        <v>657</v>
      </c>
      <c r="V129" s="88"/>
      <c r="W129" s="88"/>
      <c r="X129" s="173" t="s">
        <v>658</v>
      </c>
    </row>
    <row r="130" s="138" customFormat="true" ht="19.5" hidden="false" customHeight="true" outlineLevel="0" collapsed="false">
      <c r="A130" s="139" t="s">
        <v>368</v>
      </c>
      <c r="B130" s="174"/>
      <c r="C130" s="175"/>
      <c r="D130" s="174"/>
      <c r="E130" s="174"/>
      <c r="F130" s="175"/>
      <c r="G130" s="175"/>
      <c r="H130" s="175"/>
      <c r="I130" s="175"/>
      <c r="J130" s="174"/>
      <c r="K130" s="176" t="n">
        <f aca="false">SUM(K79,K4)</f>
        <v>843</v>
      </c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39"/>
    </row>
    <row r="131" customFormat="false" ht="12.75" hidden="false" customHeight="true" outlineLevel="0" collapsed="false">
      <c r="H131" s="34"/>
      <c r="I131" s="34"/>
      <c r="J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</row>
  </sheetData>
  <mergeCells count="5">
    <mergeCell ref="F3:G3"/>
    <mergeCell ref="H3:I3"/>
    <mergeCell ref="X30:X51"/>
    <mergeCell ref="X104:X125"/>
    <mergeCell ref="U127:U128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66FF"/>
    <pageSetUpPr fitToPage="false"/>
  </sheetPr>
  <dimension ref="A1:AU7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3" topLeftCell="A58" activePane="bottomLeft" state="frozen"/>
      <selection pane="topLeft" activeCell="A1" activeCellId="0" sqref="A1"/>
      <selection pane="bottomLeft" activeCell="U67" activeCellId="1" sqref="P21:U23 U67"/>
    </sheetView>
  </sheetViews>
  <sheetFormatPr defaultColWidth="10.55078125" defaultRowHeight="12.75" zeroHeight="false" outlineLevelRow="4" outlineLevelCol="0"/>
  <cols>
    <col collapsed="false" customWidth="true" hidden="false" outlineLevel="0" max="1" min="1" style="0" width="11.42"/>
    <col collapsed="false" customWidth="true" hidden="false" outlineLevel="0" max="2" min="2" style="0" width="37.14"/>
    <col collapsed="false" customWidth="true" hidden="false" outlineLevel="0" max="3" min="3" style="34" width="7.57"/>
    <col collapsed="false" customWidth="true" hidden="false" outlineLevel="0" max="4" min="4" style="0" width="4.86"/>
    <col collapsed="false" customWidth="true" hidden="false" outlineLevel="0" max="6" min="6" style="34" width="6.43"/>
    <col collapsed="false" customWidth="true" hidden="false" outlineLevel="0" max="7" min="7" style="34" width="7.43"/>
    <col collapsed="false" customWidth="true" hidden="false" outlineLevel="0" max="8" min="8" style="0" width="6.86"/>
    <col collapsed="false" customWidth="true" hidden="false" outlineLevel="0" max="9" min="9" style="0" width="5.42"/>
    <col collapsed="false" customWidth="true" hidden="false" outlineLevel="0" max="10" min="10" style="0" width="5"/>
    <col collapsed="false" customWidth="true" hidden="false" outlineLevel="0" max="11" min="11" style="0" width="6.71"/>
    <col collapsed="false" customWidth="true" hidden="false" outlineLevel="0" max="12" min="12" style="0" width="12"/>
    <col collapsed="false" customWidth="true" hidden="false" outlineLevel="0" max="13" min="13" style="0" width="5.71"/>
    <col collapsed="false" customWidth="true" hidden="false" outlineLevel="0" max="14" min="14" style="0" width="6.86"/>
    <col collapsed="false" customWidth="true" hidden="false" outlineLevel="0" max="15" min="15" style="0" width="15.57"/>
    <col collapsed="false" customWidth="true" hidden="false" outlineLevel="0" max="18" min="16" style="0" width="10"/>
    <col collapsed="false" customWidth="true" hidden="false" outlineLevel="0" max="19" min="19" style="0" width="5.71"/>
    <col collapsed="false" customWidth="true" hidden="false" outlineLevel="0" max="20" min="20" style="0" width="15"/>
    <col collapsed="false" customWidth="true" hidden="false" outlineLevel="0" max="21" min="21" style="0" width="15.14"/>
    <col collapsed="false" customWidth="true" hidden="false" outlineLevel="0" max="22" min="22" style="0" width="6.71"/>
    <col collapsed="false" customWidth="true" hidden="false" outlineLevel="0" max="23" min="23" style="0" width="11.42"/>
    <col collapsed="false" customWidth="true" hidden="false" outlineLevel="0" max="24" min="24" style="0" width="50.57"/>
    <col collapsed="false" customWidth="true" hidden="false" outlineLevel="0" max="39" min="25" style="0" width="12.86"/>
    <col collapsed="false" customWidth="true" hidden="false" outlineLevel="0" max="40" min="40" style="0" width="7.14"/>
    <col collapsed="false" customWidth="true" hidden="false" outlineLevel="0" max="47" min="41" style="0" width="5"/>
    <col collapsed="false" customWidth="true" hidden="false" outlineLevel="0" max="48" min="48" style="0" width="10"/>
  </cols>
  <sheetData>
    <row r="1" s="35" customFormat="true" ht="15" hidden="false" customHeight="false" outlineLevel="0" collapsed="false">
      <c r="A1" s="35" t="s">
        <v>659</v>
      </c>
      <c r="C1" s="36"/>
      <c r="F1" s="36"/>
      <c r="G1" s="36"/>
    </row>
    <row r="2" customFormat="false" ht="13.8" hidden="false" customHeight="false" outlineLevel="0" collapsed="false">
      <c r="D2" s="37"/>
      <c r="E2" s="37"/>
      <c r="F2" s="38"/>
      <c r="G2" s="38"/>
      <c r="H2" s="38"/>
      <c r="I2" s="38"/>
    </row>
    <row r="3" s="138" customFormat="true" ht="19.5" hidden="false" customHeight="true" outlineLevel="0" collapsed="false">
      <c r="A3" s="177" t="s">
        <v>35</v>
      </c>
      <c r="B3" s="177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180" t="s">
        <v>54</v>
      </c>
    </row>
    <row r="4" s="139" customFormat="true" ht="19.5" hidden="false" customHeight="true" outlineLevel="1" collapsed="false">
      <c r="A4" s="48" t="s">
        <v>660</v>
      </c>
      <c r="B4" s="49" t="s">
        <v>661</v>
      </c>
      <c r="C4" s="48"/>
      <c r="D4" s="48" t="s">
        <v>56</v>
      </c>
      <c r="E4" s="50" t="n">
        <f aca="false">SUM(E5:E25,E38)</f>
        <v>252</v>
      </c>
      <c r="F4" s="51" t="s">
        <v>57</v>
      </c>
      <c r="G4" s="52" t="s">
        <v>58</v>
      </c>
      <c r="H4" s="51" t="s">
        <v>4</v>
      </c>
      <c r="I4" s="52" t="s">
        <v>58</v>
      </c>
      <c r="J4" s="53"/>
      <c r="K4" s="54" t="n">
        <f aca="false">SUM(K5:K38)</f>
        <v>624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57"/>
    </row>
    <row r="5" s="102" customFormat="true" ht="19.5" hidden="false" customHeight="true" outlineLevel="2" collapsed="false">
      <c r="A5" s="59" t="s">
        <v>662</v>
      </c>
      <c r="B5" s="60" t="s">
        <v>663</v>
      </c>
      <c r="C5" s="59"/>
      <c r="D5" s="59" t="s">
        <v>61</v>
      </c>
      <c r="E5" s="183"/>
      <c r="F5" s="63"/>
      <c r="G5" s="64"/>
      <c r="H5" s="63"/>
      <c r="I5" s="64"/>
      <c r="J5" s="65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66"/>
    </row>
    <row r="6" s="102" customFormat="true" ht="19.5" hidden="false" customHeight="true" outlineLevel="3" collapsed="false">
      <c r="A6" s="61" t="s">
        <v>664</v>
      </c>
      <c r="B6" s="80" t="s">
        <v>665</v>
      </c>
      <c r="C6" s="61" t="n">
        <v>60</v>
      </c>
      <c r="D6" s="61" t="s">
        <v>109</v>
      </c>
      <c r="E6" s="62" t="n">
        <f aca="false">F6+H6</f>
        <v>24</v>
      </c>
      <c r="F6" s="63" t="n">
        <v>24</v>
      </c>
      <c r="G6" s="64" t="n">
        <v>1</v>
      </c>
      <c r="H6" s="65"/>
      <c r="I6" s="64"/>
      <c r="J6" s="65" t="s">
        <v>62</v>
      </c>
      <c r="K6" s="66" t="n">
        <f aca="false">F6*G6*1.5+H6*I6</f>
        <v>36</v>
      </c>
      <c r="L6" s="184" t="s">
        <v>666</v>
      </c>
      <c r="M6" s="74"/>
      <c r="N6" s="74" t="s">
        <v>39</v>
      </c>
      <c r="O6" s="74" t="s">
        <v>667</v>
      </c>
      <c r="P6" s="74" t="s">
        <v>89</v>
      </c>
      <c r="Q6" s="74" t="s">
        <v>67</v>
      </c>
      <c r="R6" s="74" t="s">
        <v>106</v>
      </c>
      <c r="S6" s="74" t="n">
        <v>12</v>
      </c>
      <c r="T6" s="74" t="s">
        <v>68</v>
      </c>
      <c r="U6" s="66"/>
      <c r="V6" s="66"/>
      <c r="W6" s="185" t="s">
        <v>194</v>
      </c>
      <c r="X6" s="142" t="s">
        <v>115</v>
      </c>
    </row>
    <row r="7" s="102" customFormat="true" ht="32.25" hidden="false" customHeight="true" outlineLevel="3" collapsed="false">
      <c r="A7" s="61" t="s">
        <v>668</v>
      </c>
      <c r="B7" s="80" t="s">
        <v>669</v>
      </c>
      <c r="C7" s="61" t="n">
        <v>60</v>
      </c>
      <c r="D7" s="61" t="s">
        <v>109</v>
      </c>
      <c r="E7" s="62" t="n">
        <f aca="false">F7+H7</f>
        <v>24</v>
      </c>
      <c r="F7" s="63" t="n">
        <v>12</v>
      </c>
      <c r="G7" s="64" t="n">
        <v>1</v>
      </c>
      <c r="H7" s="65" t="n">
        <v>12</v>
      </c>
      <c r="I7" s="64" t="n">
        <v>2</v>
      </c>
      <c r="J7" s="65" t="s">
        <v>62</v>
      </c>
      <c r="K7" s="66" t="n">
        <f aca="false">F7*G7*1.5+H7*I7</f>
        <v>42</v>
      </c>
      <c r="L7" s="184" t="s">
        <v>670</v>
      </c>
      <c r="M7" s="74"/>
      <c r="N7" s="74" t="s">
        <v>39</v>
      </c>
      <c r="O7" s="74" t="s">
        <v>671</v>
      </c>
      <c r="P7" s="74" t="s">
        <v>90</v>
      </c>
      <c r="Q7" s="74" t="s">
        <v>74</v>
      </c>
      <c r="R7" s="74" t="s">
        <v>75</v>
      </c>
      <c r="S7" s="74" t="n">
        <v>12</v>
      </c>
      <c r="T7" s="74" t="s">
        <v>68</v>
      </c>
      <c r="U7" s="66"/>
      <c r="V7" s="66"/>
      <c r="W7" s="185" t="s">
        <v>194</v>
      </c>
      <c r="X7" s="70" t="s">
        <v>379</v>
      </c>
    </row>
    <row r="8" s="102" customFormat="true" ht="32.25" hidden="false" customHeight="true" outlineLevel="3" collapsed="false">
      <c r="A8" s="61"/>
      <c r="B8" s="80"/>
      <c r="C8" s="61"/>
      <c r="D8" s="61"/>
      <c r="E8" s="62"/>
      <c r="F8" s="63"/>
      <c r="G8" s="64"/>
      <c r="H8" s="65"/>
      <c r="I8" s="64"/>
      <c r="J8" s="65"/>
      <c r="K8" s="66"/>
      <c r="L8" s="184" t="s">
        <v>672</v>
      </c>
      <c r="M8" s="74"/>
      <c r="N8" s="74" t="s">
        <v>76</v>
      </c>
      <c r="O8" s="74" t="s">
        <v>671</v>
      </c>
      <c r="P8" s="74" t="s">
        <v>104</v>
      </c>
      <c r="Q8" s="74" t="s">
        <v>74</v>
      </c>
      <c r="R8" s="74" t="s">
        <v>75</v>
      </c>
      <c r="S8" s="74" t="n">
        <v>12</v>
      </c>
      <c r="T8" s="186" t="s">
        <v>673</v>
      </c>
      <c r="U8" s="66"/>
      <c r="V8" s="66"/>
      <c r="W8" s="185" t="s">
        <v>194</v>
      </c>
      <c r="X8" s="70"/>
    </row>
    <row r="9" s="102" customFormat="true" ht="32.25" hidden="false" customHeight="true" outlineLevel="3" collapsed="false">
      <c r="A9" s="61"/>
      <c r="B9" s="80"/>
      <c r="C9" s="61"/>
      <c r="D9" s="61"/>
      <c r="E9" s="62"/>
      <c r="F9" s="63"/>
      <c r="G9" s="64"/>
      <c r="H9" s="65"/>
      <c r="I9" s="64"/>
      <c r="J9" s="65"/>
      <c r="K9" s="66"/>
      <c r="L9" s="184" t="s">
        <v>672</v>
      </c>
      <c r="M9" s="74"/>
      <c r="N9" s="74" t="s">
        <v>72</v>
      </c>
      <c r="O9" s="74" t="s">
        <v>671</v>
      </c>
      <c r="P9" s="74" t="s">
        <v>104</v>
      </c>
      <c r="Q9" s="74" t="s">
        <v>75</v>
      </c>
      <c r="R9" s="74" t="s">
        <v>77</v>
      </c>
      <c r="S9" s="74" t="n">
        <v>12</v>
      </c>
      <c r="T9" s="186" t="s">
        <v>673</v>
      </c>
      <c r="U9" s="66"/>
      <c r="V9" s="66"/>
      <c r="W9" s="185" t="s">
        <v>194</v>
      </c>
      <c r="X9" s="70"/>
    </row>
    <row r="10" s="102" customFormat="true" ht="19.5" hidden="false" customHeight="true" outlineLevel="2" collapsed="false">
      <c r="A10" s="59" t="s">
        <v>674</v>
      </c>
      <c r="B10" s="60" t="s">
        <v>675</v>
      </c>
      <c r="C10" s="59"/>
      <c r="D10" s="59" t="s">
        <v>61</v>
      </c>
      <c r="E10" s="183"/>
      <c r="F10" s="63"/>
      <c r="G10" s="64"/>
      <c r="H10" s="63"/>
      <c r="I10" s="64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9"/>
      <c r="X10" s="66"/>
    </row>
    <row r="11" s="102" customFormat="true" ht="133.5" hidden="false" customHeight="true" outlineLevel="3" collapsed="false">
      <c r="A11" s="61" t="s">
        <v>676</v>
      </c>
      <c r="B11" s="80" t="s">
        <v>677</v>
      </c>
      <c r="C11" s="61" t="n">
        <v>60</v>
      </c>
      <c r="D11" s="61" t="s">
        <v>109</v>
      </c>
      <c r="E11" s="62" t="n">
        <f aca="false">F11+H11</f>
        <v>24</v>
      </c>
      <c r="F11" s="63" t="n">
        <v>24</v>
      </c>
      <c r="G11" s="64" t="n">
        <v>1</v>
      </c>
      <c r="H11" s="65"/>
      <c r="I11" s="64"/>
      <c r="J11" s="65" t="s">
        <v>62</v>
      </c>
      <c r="K11" s="66" t="n">
        <f aca="false">F11*G11*1.5+H11*I11</f>
        <v>36</v>
      </c>
      <c r="L11" s="184" t="s">
        <v>678</v>
      </c>
      <c r="M11" s="74"/>
      <c r="N11" s="74" t="s">
        <v>39</v>
      </c>
      <c r="O11" s="74" t="s">
        <v>120</v>
      </c>
      <c r="P11" s="74" t="s">
        <v>104</v>
      </c>
      <c r="Q11" s="74" t="s">
        <v>79</v>
      </c>
      <c r="R11" s="74" t="s">
        <v>67</v>
      </c>
      <c r="S11" s="74" t="s">
        <v>408</v>
      </c>
      <c r="T11" s="74" t="s">
        <v>68</v>
      </c>
      <c r="U11" s="78" t="s">
        <v>679</v>
      </c>
      <c r="V11" s="66"/>
      <c r="W11" s="185" t="s">
        <v>194</v>
      </c>
      <c r="X11" s="150" t="s">
        <v>680</v>
      </c>
    </row>
    <row r="12" s="102" customFormat="true" ht="39.75" hidden="false" customHeight="true" outlineLevel="3" collapsed="false">
      <c r="A12" s="61" t="s">
        <v>681</v>
      </c>
      <c r="B12" s="80" t="s">
        <v>682</v>
      </c>
      <c r="C12" s="61" t="n">
        <v>60</v>
      </c>
      <c r="D12" s="61" t="s">
        <v>109</v>
      </c>
      <c r="E12" s="62" t="n">
        <f aca="false">F12+H12</f>
        <v>24</v>
      </c>
      <c r="F12" s="63" t="n">
        <v>24</v>
      </c>
      <c r="G12" s="64" t="n">
        <v>1</v>
      </c>
      <c r="H12" s="65"/>
      <c r="I12" s="64"/>
      <c r="J12" s="65" t="s">
        <v>62</v>
      </c>
      <c r="K12" s="66" t="n">
        <f aca="false">F12*G12*1.5+H12*I12</f>
        <v>36</v>
      </c>
      <c r="L12" s="184" t="s">
        <v>683</v>
      </c>
      <c r="M12" s="74"/>
      <c r="N12" s="74" t="s">
        <v>39</v>
      </c>
      <c r="O12" s="74" t="s">
        <v>684</v>
      </c>
      <c r="P12" s="74" t="s">
        <v>73</v>
      </c>
      <c r="Q12" s="74" t="s">
        <v>74</v>
      </c>
      <c r="R12" s="74" t="s">
        <v>77</v>
      </c>
      <c r="S12" s="74" t="n">
        <v>12</v>
      </c>
      <c r="T12" s="78" t="s">
        <v>378</v>
      </c>
      <c r="U12" s="74"/>
      <c r="V12" s="66"/>
      <c r="W12" s="185" t="s">
        <v>194</v>
      </c>
      <c r="X12" s="142" t="s">
        <v>115</v>
      </c>
    </row>
    <row r="13" s="102" customFormat="true" ht="19.5" hidden="false" customHeight="true" outlineLevel="2" collapsed="false">
      <c r="A13" s="59" t="s">
        <v>685</v>
      </c>
      <c r="B13" s="60" t="s">
        <v>686</v>
      </c>
      <c r="C13" s="59"/>
      <c r="D13" s="59" t="s">
        <v>61</v>
      </c>
      <c r="E13" s="183"/>
      <c r="F13" s="63"/>
      <c r="G13" s="64"/>
      <c r="H13" s="63"/>
      <c r="I13" s="64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9"/>
      <c r="X13" s="66"/>
    </row>
    <row r="14" s="102" customFormat="true" ht="19.5" hidden="false" customHeight="true" outlineLevel="3" collapsed="false">
      <c r="A14" s="61" t="s">
        <v>687</v>
      </c>
      <c r="B14" s="80" t="s">
        <v>688</v>
      </c>
      <c r="C14" s="61" t="n">
        <v>70</v>
      </c>
      <c r="D14" s="61" t="s">
        <v>109</v>
      </c>
      <c r="E14" s="62" t="n">
        <f aca="false">F14+H14</f>
        <v>24</v>
      </c>
      <c r="F14" s="63" t="n">
        <v>24</v>
      </c>
      <c r="G14" s="64" t="n">
        <v>1</v>
      </c>
      <c r="H14" s="65"/>
      <c r="I14" s="64"/>
      <c r="J14" s="65" t="s">
        <v>62</v>
      </c>
      <c r="K14" s="66" t="n">
        <f aca="false">F14*G14*1.5+H14*I14</f>
        <v>36</v>
      </c>
      <c r="L14" s="184" t="s">
        <v>689</v>
      </c>
      <c r="M14" s="74"/>
      <c r="N14" s="74" t="s">
        <v>39</v>
      </c>
      <c r="O14" s="74" t="s">
        <v>690</v>
      </c>
      <c r="P14" s="74" t="s">
        <v>89</v>
      </c>
      <c r="Q14" s="74" t="s">
        <v>74</v>
      </c>
      <c r="R14" s="74" t="s">
        <v>77</v>
      </c>
      <c r="S14" s="74" t="n">
        <v>12</v>
      </c>
      <c r="T14" s="74" t="s">
        <v>68</v>
      </c>
      <c r="U14" s="66"/>
      <c r="V14" s="66"/>
      <c r="W14" s="185" t="s">
        <v>194</v>
      </c>
      <c r="X14" s="142" t="s">
        <v>115</v>
      </c>
    </row>
    <row r="15" s="102" customFormat="true" ht="39.75" hidden="false" customHeight="true" outlineLevel="3" collapsed="false">
      <c r="A15" s="61" t="s">
        <v>691</v>
      </c>
      <c r="B15" s="80" t="s">
        <v>692</v>
      </c>
      <c r="C15" s="61" t="n">
        <v>60</v>
      </c>
      <c r="D15" s="61" t="s">
        <v>109</v>
      </c>
      <c r="E15" s="62" t="n">
        <f aca="false">F15+H15</f>
        <v>24</v>
      </c>
      <c r="F15" s="63" t="n">
        <v>12</v>
      </c>
      <c r="G15" s="64" t="n">
        <v>1</v>
      </c>
      <c r="H15" s="65" t="n">
        <v>12</v>
      </c>
      <c r="I15" s="64" t="n">
        <v>3</v>
      </c>
      <c r="J15" s="65" t="s">
        <v>62</v>
      </c>
      <c r="K15" s="66" t="n">
        <f aca="false">F15*G15*1.5+H15*I15</f>
        <v>54</v>
      </c>
      <c r="L15" s="184" t="s">
        <v>693</v>
      </c>
      <c r="M15" s="74"/>
      <c r="N15" s="74" t="s">
        <v>39</v>
      </c>
      <c r="O15" s="74" t="s">
        <v>694</v>
      </c>
      <c r="P15" s="74" t="s">
        <v>89</v>
      </c>
      <c r="Q15" s="74" t="s">
        <v>79</v>
      </c>
      <c r="R15" s="74" t="s">
        <v>66</v>
      </c>
      <c r="S15" s="74" t="n">
        <v>12</v>
      </c>
      <c r="T15" s="74" t="s">
        <v>68</v>
      </c>
      <c r="U15" s="66"/>
      <c r="V15" s="66"/>
      <c r="W15" s="185" t="s">
        <v>194</v>
      </c>
      <c r="X15" s="70" t="s">
        <v>695</v>
      </c>
    </row>
    <row r="16" s="102" customFormat="true" ht="39.75" hidden="false" customHeight="true" outlineLevel="3" collapsed="false">
      <c r="A16" s="61"/>
      <c r="B16" s="80"/>
      <c r="C16" s="61"/>
      <c r="D16" s="61"/>
      <c r="E16" s="62"/>
      <c r="F16" s="63"/>
      <c r="G16" s="64"/>
      <c r="H16" s="65"/>
      <c r="I16" s="64"/>
      <c r="J16" s="65"/>
      <c r="K16" s="66"/>
      <c r="L16" s="184" t="s">
        <v>696</v>
      </c>
      <c r="M16" s="74" t="s">
        <v>72</v>
      </c>
      <c r="N16" s="74" t="s">
        <v>40</v>
      </c>
      <c r="O16" s="74" t="s">
        <v>694</v>
      </c>
      <c r="P16" s="74" t="s">
        <v>104</v>
      </c>
      <c r="Q16" s="74" t="s">
        <v>74</v>
      </c>
      <c r="R16" s="74" t="s">
        <v>75</v>
      </c>
      <c r="S16" s="74" t="n">
        <v>12</v>
      </c>
      <c r="T16" s="74" t="s">
        <v>697</v>
      </c>
      <c r="U16" s="66"/>
      <c r="V16" s="66"/>
      <c r="W16" s="185" t="s">
        <v>194</v>
      </c>
      <c r="X16" s="70"/>
    </row>
    <row r="17" s="102" customFormat="true" ht="39.75" hidden="false" customHeight="true" outlineLevel="3" collapsed="false">
      <c r="A17" s="61"/>
      <c r="B17" s="80"/>
      <c r="C17" s="61"/>
      <c r="D17" s="61"/>
      <c r="E17" s="62"/>
      <c r="F17" s="63"/>
      <c r="G17" s="64"/>
      <c r="H17" s="65"/>
      <c r="I17" s="64"/>
      <c r="J17" s="65"/>
      <c r="K17" s="66"/>
      <c r="L17" s="184" t="s">
        <v>696</v>
      </c>
      <c r="M17" s="74" t="s">
        <v>76</v>
      </c>
      <c r="N17" s="74" t="s">
        <v>40</v>
      </c>
      <c r="O17" s="74" t="s">
        <v>694</v>
      </c>
      <c r="P17" s="74" t="s">
        <v>104</v>
      </c>
      <c r="Q17" s="74" t="s">
        <v>81</v>
      </c>
      <c r="R17" s="74" t="s">
        <v>74</v>
      </c>
      <c r="S17" s="74" t="n">
        <v>12</v>
      </c>
      <c r="T17" s="74" t="s">
        <v>697</v>
      </c>
      <c r="U17" s="66"/>
      <c r="V17" s="66"/>
      <c r="W17" s="185" t="s">
        <v>194</v>
      </c>
      <c r="X17" s="70"/>
    </row>
    <row r="18" s="102" customFormat="true" ht="39.75" hidden="false" customHeight="true" outlineLevel="3" collapsed="false">
      <c r="A18" s="61"/>
      <c r="B18" s="80"/>
      <c r="C18" s="61"/>
      <c r="D18" s="61"/>
      <c r="E18" s="62"/>
      <c r="F18" s="63"/>
      <c r="G18" s="64"/>
      <c r="H18" s="65"/>
      <c r="I18" s="64"/>
      <c r="J18" s="65"/>
      <c r="K18" s="66"/>
      <c r="L18" s="184" t="s">
        <v>696</v>
      </c>
      <c r="M18" s="74" t="s">
        <v>78</v>
      </c>
      <c r="N18" s="74" t="s">
        <v>40</v>
      </c>
      <c r="O18" s="74" t="s">
        <v>694</v>
      </c>
      <c r="P18" s="74" t="s">
        <v>104</v>
      </c>
      <c r="Q18" s="74" t="s">
        <v>75</v>
      </c>
      <c r="R18" s="74" t="s">
        <v>77</v>
      </c>
      <c r="S18" s="74" t="n">
        <v>12</v>
      </c>
      <c r="T18" s="74" t="s">
        <v>697</v>
      </c>
      <c r="U18" s="66"/>
      <c r="V18" s="66"/>
      <c r="W18" s="185" t="s">
        <v>194</v>
      </c>
      <c r="X18" s="70"/>
    </row>
    <row r="19" s="102" customFormat="true" ht="19.5" hidden="false" customHeight="true" outlineLevel="2" collapsed="false">
      <c r="A19" s="59" t="s">
        <v>698</v>
      </c>
      <c r="B19" s="60" t="s">
        <v>699</v>
      </c>
      <c r="C19" s="61" t="n">
        <v>60</v>
      </c>
      <c r="D19" s="59" t="s">
        <v>109</v>
      </c>
      <c r="E19" s="62" t="n">
        <f aca="false">F19+H19</f>
        <v>36</v>
      </c>
      <c r="F19" s="63" t="n">
        <v>24</v>
      </c>
      <c r="G19" s="64" t="n">
        <v>1</v>
      </c>
      <c r="H19" s="65" t="n">
        <v>12</v>
      </c>
      <c r="I19" s="64" t="n">
        <v>2</v>
      </c>
      <c r="J19" s="65" t="s">
        <v>62</v>
      </c>
      <c r="K19" s="66" t="n">
        <f aca="false">F19*G19*1.5+H19*I19</f>
        <v>60</v>
      </c>
      <c r="L19" s="74" t="s">
        <v>700</v>
      </c>
      <c r="M19" s="74"/>
      <c r="N19" s="74" t="s">
        <v>39</v>
      </c>
      <c r="O19" s="74" t="s">
        <v>701</v>
      </c>
      <c r="P19" s="74" t="s">
        <v>73</v>
      </c>
      <c r="Q19" s="74" t="s">
        <v>79</v>
      </c>
      <c r="R19" s="74" t="s">
        <v>67</v>
      </c>
      <c r="S19" s="74" t="n">
        <v>12</v>
      </c>
      <c r="T19" s="74" t="s">
        <v>702</v>
      </c>
      <c r="U19" s="66"/>
      <c r="V19" s="66"/>
      <c r="W19" s="185" t="s">
        <v>194</v>
      </c>
      <c r="X19" s="66"/>
    </row>
    <row r="20" s="102" customFormat="true" ht="19.5" hidden="false" customHeight="true" outlineLevel="2" collapsed="false">
      <c r="A20" s="59"/>
      <c r="B20" s="60"/>
      <c r="C20" s="61"/>
      <c r="D20" s="59"/>
      <c r="E20" s="62"/>
      <c r="F20" s="63"/>
      <c r="G20" s="64"/>
      <c r="H20" s="65"/>
      <c r="I20" s="64"/>
      <c r="J20" s="65"/>
      <c r="K20" s="66"/>
      <c r="L20" s="74" t="s">
        <v>703</v>
      </c>
      <c r="M20" s="74" t="s">
        <v>72</v>
      </c>
      <c r="N20" s="74" t="s">
        <v>40</v>
      </c>
      <c r="O20" s="74" t="s">
        <v>701</v>
      </c>
      <c r="P20" s="74" t="s">
        <v>73</v>
      </c>
      <c r="Q20" s="74" t="s">
        <v>67</v>
      </c>
      <c r="R20" s="74" t="s">
        <v>91</v>
      </c>
      <c r="S20" s="74" t="n">
        <v>12</v>
      </c>
      <c r="T20" s="74" t="s">
        <v>68</v>
      </c>
      <c r="U20" s="66"/>
      <c r="V20" s="66"/>
      <c r="W20" s="185" t="s">
        <v>194</v>
      </c>
      <c r="X20" s="66"/>
    </row>
    <row r="21" s="102" customFormat="true" ht="19.5" hidden="false" customHeight="true" outlineLevel="2" collapsed="false">
      <c r="A21" s="59"/>
      <c r="B21" s="60"/>
      <c r="C21" s="61"/>
      <c r="D21" s="59"/>
      <c r="E21" s="62"/>
      <c r="F21" s="63"/>
      <c r="G21" s="64"/>
      <c r="H21" s="65"/>
      <c r="I21" s="64"/>
      <c r="J21" s="65"/>
      <c r="K21" s="66"/>
      <c r="L21" s="74" t="s">
        <v>703</v>
      </c>
      <c r="M21" s="74" t="s">
        <v>76</v>
      </c>
      <c r="N21" s="74" t="s">
        <v>40</v>
      </c>
      <c r="O21" s="74" t="s">
        <v>701</v>
      </c>
      <c r="P21" s="74" t="s">
        <v>73</v>
      </c>
      <c r="Q21" s="74" t="s">
        <v>91</v>
      </c>
      <c r="R21" s="74" t="s">
        <v>106</v>
      </c>
      <c r="S21" s="74" t="n">
        <v>12</v>
      </c>
      <c r="T21" s="74" t="s">
        <v>68</v>
      </c>
      <c r="U21" s="66"/>
      <c r="V21" s="66"/>
      <c r="W21" s="185" t="s">
        <v>194</v>
      </c>
      <c r="X21" s="66"/>
    </row>
    <row r="22" s="102" customFormat="true" ht="19.5" hidden="false" customHeight="true" outlineLevel="2" collapsed="false">
      <c r="A22" s="59" t="s">
        <v>704</v>
      </c>
      <c r="B22" s="60" t="s">
        <v>705</v>
      </c>
      <c r="C22" s="59"/>
      <c r="D22" s="59" t="s">
        <v>61</v>
      </c>
      <c r="E22" s="183"/>
      <c r="F22" s="63"/>
      <c r="G22" s="64"/>
      <c r="H22" s="63"/>
      <c r="I22" s="64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9"/>
      <c r="X22" s="66"/>
    </row>
    <row r="23" s="102" customFormat="true" ht="19.5" hidden="false" customHeight="true" outlineLevel="3" collapsed="false">
      <c r="A23" s="59" t="s">
        <v>706</v>
      </c>
      <c r="B23" s="60" t="s">
        <v>707</v>
      </c>
      <c r="C23" s="59"/>
      <c r="D23" s="59" t="s">
        <v>61</v>
      </c>
      <c r="E23" s="183"/>
      <c r="F23" s="63"/>
      <c r="G23" s="64"/>
      <c r="H23" s="63"/>
      <c r="I23" s="64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9"/>
      <c r="X23" s="66"/>
    </row>
    <row r="24" s="102" customFormat="true" ht="55.5" hidden="false" customHeight="true" outlineLevel="4" collapsed="false">
      <c r="A24" s="61" t="s">
        <v>708</v>
      </c>
      <c r="B24" s="80" t="s">
        <v>709</v>
      </c>
      <c r="C24" s="61" t="n">
        <v>120</v>
      </c>
      <c r="D24" s="61" t="s">
        <v>109</v>
      </c>
      <c r="E24" s="62" t="n">
        <f aca="false">F24+H24</f>
        <v>24</v>
      </c>
      <c r="F24" s="63" t="n">
        <v>24</v>
      </c>
      <c r="G24" s="64" t="n">
        <v>1</v>
      </c>
      <c r="H24" s="65"/>
      <c r="I24" s="64"/>
      <c r="J24" s="65" t="s">
        <v>62</v>
      </c>
      <c r="K24" s="66" t="n">
        <f aca="false">F24*G24*1.5+H24*I24</f>
        <v>36</v>
      </c>
      <c r="L24" s="184" t="s">
        <v>710</v>
      </c>
      <c r="M24" s="74"/>
      <c r="N24" s="74" t="s">
        <v>39</v>
      </c>
      <c r="O24" s="78" t="s">
        <v>711</v>
      </c>
      <c r="P24" s="74" t="s">
        <v>90</v>
      </c>
      <c r="Q24" s="74" t="s">
        <v>79</v>
      </c>
      <c r="R24" s="74" t="s">
        <v>67</v>
      </c>
      <c r="S24" s="74" t="n">
        <v>12</v>
      </c>
      <c r="T24" s="74" t="s">
        <v>68</v>
      </c>
      <c r="U24" s="78" t="s">
        <v>712</v>
      </c>
      <c r="V24" s="66"/>
      <c r="W24" s="185" t="s">
        <v>194</v>
      </c>
      <c r="X24" s="150" t="s">
        <v>713</v>
      </c>
    </row>
    <row r="25" s="102" customFormat="true" ht="76.5" hidden="false" customHeight="true" outlineLevel="4" collapsed="false">
      <c r="A25" s="61" t="s">
        <v>714</v>
      </c>
      <c r="B25" s="80" t="s">
        <v>715</v>
      </c>
      <c r="C25" s="61"/>
      <c r="D25" s="61" t="s">
        <v>109</v>
      </c>
      <c r="E25" s="62" t="n">
        <f aca="false">F25+H25</f>
        <v>24</v>
      </c>
      <c r="F25" s="187"/>
      <c r="G25" s="188"/>
      <c r="H25" s="187" t="n">
        <v>24</v>
      </c>
      <c r="I25" s="188" t="n">
        <v>4</v>
      </c>
      <c r="J25" s="65" t="s">
        <v>62</v>
      </c>
      <c r="K25" s="189" t="n">
        <f aca="false">F25*G25*1.5+H25*I25</f>
        <v>96</v>
      </c>
      <c r="L25" s="69" t="s">
        <v>716</v>
      </c>
      <c r="M25" s="116" t="s">
        <v>717</v>
      </c>
      <c r="N25" s="69" t="s">
        <v>40</v>
      </c>
      <c r="O25" s="116" t="s">
        <v>718</v>
      </c>
      <c r="P25" s="69" t="s">
        <v>90</v>
      </c>
      <c r="Q25" s="69" t="s">
        <v>67</v>
      </c>
      <c r="R25" s="69" t="s">
        <v>106</v>
      </c>
      <c r="S25" s="69" t="n">
        <v>8</v>
      </c>
      <c r="T25" s="69" t="s">
        <v>68</v>
      </c>
      <c r="U25" s="189"/>
      <c r="V25" s="189"/>
      <c r="W25" s="185" t="s">
        <v>194</v>
      </c>
      <c r="X25" s="150" t="s">
        <v>719</v>
      </c>
    </row>
    <row r="26" s="102" customFormat="true" ht="76.5" hidden="false" customHeight="true" outlineLevel="4" collapsed="false">
      <c r="A26" s="61"/>
      <c r="B26" s="80"/>
      <c r="C26" s="61"/>
      <c r="D26" s="61"/>
      <c r="E26" s="62"/>
      <c r="F26" s="187"/>
      <c r="G26" s="188"/>
      <c r="H26" s="187"/>
      <c r="I26" s="188"/>
      <c r="J26" s="65"/>
      <c r="K26" s="189"/>
      <c r="L26" s="69" t="s">
        <v>716</v>
      </c>
      <c r="M26" s="116" t="s">
        <v>720</v>
      </c>
      <c r="N26" s="69" t="s">
        <v>40</v>
      </c>
      <c r="O26" s="190" t="s">
        <v>721</v>
      </c>
      <c r="P26" s="69" t="s">
        <v>90</v>
      </c>
      <c r="Q26" s="69" t="s">
        <v>67</v>
      </c>
      <c r="R26" s="69" t="s">
        <v>106</v>
      </c>
      <c r="S26" s="69" t="n">
        <v>8</v>
      </c>
      <c r="T26" s="69" t="s">
        <v>68</v>
      </c>
      <c r="U26" s="189"/>
      <c r="V26" s="189"/>
      <c r="W26" s="185" t="s">
        <v>194</v>
      </c>
      <c r="X26" s="191"/>
    </row>
    <row r="27" s="102" customFormat="true" ht="76.5" hidden="false" customHeight="true" outlineLevel="4" collapsed="false">
      <c r="A27" s="61"/>
      <c r="B27" s="80"/>
      <c r="C27" s="61"/>
      <c r="D27" s="61"/>
      <c r="E27" s="62"/>
      <c r="F27" s="187"/>
      <c r="G27" s="188"/>
      <c r="H27" s="187"/>
      <c r="I27" s="188"/>
      <c r="J27" s="65"/>
      <c r="K27" s="189"/>
      <c r="L27" s="69" t="s">
        <v>716</v>
      </c>
      <c r="M27" s="116" t="s">
        <v>722</v>
      </c>
      <c r="N27" s="69" t="s">
        <v>40</v>
      </c>
      <c r="O27" s="192" t="s">
        <v>723</v>
      </c>
      <c r="P27" s="69" t="s">
        <v>90</v>
      </c>
      <c r="Q27" s="69" t="s">
        <v>67</v>
      </c>
      <c r="R27" s="69" t="s">
        <v>106</v>
      </c>
      <c r="S27" s="69" t="n">
        <v>8</v>
      </c>
      <c r="T27" s="69" t="s">
        <v>68</v>
      </c>
      <c r="U27" s="189"/>
      <c r="V27" s="189"/>
      <c r="W27" s="185" t="s">
        <v>194</v>
      </c>
      <c r="X27" s="150"/>
    </row>
    <row r="28" s="102" customFormat="true" ht="76.5" hidden="false" customHeight="true" outlineLevel="4" collapsed="false">
      <c r="A28" s="61"/>
      <c r="B28" s="80"/>
      <c r="C28" s="61"/>
      <c r="D28" s="61"/>
      <c r="E28" s="62"/>
      <c r="F28" s="187"/>
      <c r="G28" s="188"/>
      <c r="H28" s="187"/>
      <c r="I28" s="188"/>
      <c r="J28" s="65"/>
      <c r="K28" s="189"/>
      <c r="L28" s="67" t="s">
        <v>716</v>
      </c>
      <c r="M28" s="193" t="s">
        <v>724</v>
      </c>
      <c r="N28" s="189" t="s">
        <v>40</v>
      </c>
      <c r="O28" s="194" t="s">
        <v>725</v>
      </c>
      <c r="P28" s="67" t="s">
        <v>90</v>
      </c>
      <c r="Q28" s="67" t="s">
        <v>67</v>
      </c>
      <c r="R28" s="67" t="s">
        <v>106</v>
      </c>
      <c r="S28" s="69" t="n">
        <v>8</v>
      </c>
      <c r="T28" s="69" t="s">
        <v>68</v>
      </c>
      <c r="U28" s="195" t="s">
        <v>726</v>
      </c>
      <c r="V28" s="189"/>
      <c r="W28" s="185" t="s">
        <v>194</v>
      </c>
      <c r="X28" s="196"/>
    </row>
    <row r="29" s="102" customFormat="true" ht="76.5" hidden="false" customHeight="true" outlineLevel="4" collapsed="false">
      <c r="A29" s="61"/>
      <c r="B29" s="80"/>
      <c r="C29" s="61"/>
      <c r="D29" s="61"/>
      <c r="E29" s="62"/>
      <c r="F29" s="187"/>
      <c r="G29" s="188"/>
      <c r="H29" s="187"/>
      <c r="I29" s="188"/>
      <c r="J29" s="65"/>
      <c r="K29" s="189"/>
      <c r="L29" s="189"/>
      <c r="M29" s="189"/>
      <c r="N29" s="189"/>
      <c r="O29" s="189" t="s">
        <v>727</v>
      </c>
      <c r="P29" s="189"/>
      <c r="Q29" s="189"/>
      <c r="R29" s="189"/>
      <c r="S29" s="189"/>
      <c r="T29" s="189"/>
      <c r="U29" s="189"/>
      <c r="V29" s="189"/>
      <c r="W29" s="79"/>
      <c r="X29" s="150"/>
    </row>
    <row r="30" s="102" customFormat="true" ht="19.5" hidden="false" customHeight="true" outlineLevel="3" collapsed="false">
      <c r="A30" s="59" t="s">
        <v>728</v>
      </c>
      <c r="B30" s="60" t="s">
        <v>729</v>
      </c>
      <c r="C30" s="59"/>
      <c r="D30" s="59" t="s">
        <v>61</v>
      </c>
      <c r="E30" s="183"/>
      <c r="F30" s="63"/>
      <c r="G30" s="64"/>
      <c r="H30" s="63"/>
      <c r="I30" s="64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9"/>
      <c r="X30" s="66"/>
    </row>
    <row r="31" s="102" customFormat="true" ht="60" hidden="false" customHeight="true" outlineLevel="4" collapsed="false">
      <c r="A31" s="61" t="s">
        <v>730</v>
      </c>
      <c r="B31" s="80" t="s">
        <v>731</v>
      </c>
      <c r="C31" s="61"/>
      <c r="D31" s="61" t="s">
        <v>109</v>
      </c>
      <c r="E31" s="62" t="n">
        <f aca="false">F31+H31</f>
        <v>24</v>
      </c>
      <c r="F31" s="187"/>
      <c r="G31" s="188"/>
      <c r="H31" s="187" t="n">
        <v>24</v>
      </c>
      <c r="I31" s="188" t="n">
        <v>2</v>
      </c>
      <c r="J31" s="65" t="s">
        <v>62</v>
      </c>
      <c r="K31" s="189" t="n">
        <f aca="false">F31*G31*1.5+H31*I31</f>
        <v>48</v>
      </c>
      <c r="L31" s="144" t="s">
        <v>732</v>
      </c>
      <c r="M31" s="67" t="s">
        <v>733</v>
      </c>
      <c r="N31" s="144" t="s">
        <v>40</v>
      </c>
      <c r="O31" s="197" t="s">
        <v>734</v>
      </c>
      <c r="P31" s="67" t="s">
        <v>90</v>
      </c>
      <c r="Q31" s="67" t="s">
        <v>79</v>
      </c>
      <c r="R31" s="67" t="s">
        <v>67</v>
      </c>
      <c r="S31" s="67" t="n">
        <v>12</v>
      </c>
      <c r="T31" s="67" t="s">
        <v>68</v>
      </c>
      <c r="U31" s="189"/>
      <c r="V31" s="189"/>
      <c r="W31" s="185" t="s">
        <v>194</v>
      </c>
      <c r="X31" s="150" t="s">
        <v>735</v>
      </c>
    </row>
    <row r="32" s="102" customFormat="true" ht="45" hidden="false" customHeight="true" outlineLevel="4" collapsed="false">
      <c r="A32" s="61"/>
      <c r="B32" s="80"/>
      <c r="C32" s="61"/>
      <c r="D32" s="61"/>
      <c r="E32" s="62"/>
      <c r="F32" s="187"/>
      <c r="G32" s="188"/>
      <c r="H32" s="187"/>
      <c r="I32" s="188"/>
      <c r="J32" s="65"/>
      <c r="K32" s="189"/>
      <c r="L32" s="61" t="s">
        <v>732</v>
      </c>
      <c r="M32" s="189" t="s">
        <v>736</v>
      </c>
      <c r="N32" s="61" t="s">
        <v>40</v>
      </c>
      <c r="O32" s="189"/>
      <c r="P32" s="189"/>
      <c r="Q32" s="189"/>
      <c r="R32" s="189"/>
      <c r="S32" s="189"/>
      <c r="T32" s="189"/>
      <c r="U32" s="189"/>
      <c r="V32" s="189"/>
      <c r="W32" s="79"/>
      <c r="X32" s="150"/>
    </row>
    <row r="33" s="102" customFormat="true" ht="63" hidden="false" customHeight="true" outlineLevel="4" collapsed="false">
      <c r="A33" s="61" t="s">
        <v>737</v>
      </c>
      <c r="B33" s="80" t="s">
        <v>738</v>
      </c>
      <c r="C33" s="61"/>
      <c r="D33" s="61" t="s">
        <v>109</v>
      </c>
      <c r="E33" s="62" t="n">
        <f aca="false">F33+H33</f>
        <v>24</v>
      </c>
      <c r="F33" s="187"/>
      <c r="G33" s="188"/>
      <c r="H33" s="187" t="n">
        <v>24</v>
      </c>
      <c r="I33" s="188" t="n">
        <v>2</v>
      </c>
      <c r="J33" s="65" t="s">
        <v>62</v>
      </c>
      <c r="K33" s="189" t="n">
        <f aca="false">F33*G33*1.5+H33*I33</f>
        <v>48</v>
      </c>
      <c r="L33" s="144" t="s">
        <v>739</v>
      </c>
      <c r="M33" s="67"/>
      <c r="N33" s="144" t="s">
        <v>40</v>
      </c>
      <c r="O33" s="198" t="s">
        <v>740</v>
      </c>
      <c r="P33" s="67" t="s">
        <v>90</v>
      </c>
      <c r="Q33" s="67" t="s">
        <v>67</v>
      </c>
      <c r="R33" s="67" t="s">
        <v>106</v>
      </c>
      <c r="S33" s="67" t="n">
        <v>12</v>
      </c>
      <c r="T33" s="67" t="s">
        <v>68</v>
      </c>
      <c r="U33" s="189"/>
      <c r="V33" s="189"/>
      <c r="W33" s="185" t="s">
        <v>194</v>
      </c>
      <c r="X33" s="150" t="s">
        <v>741</v>
      </c>
    </row>
    <row r="34" s="102" customFormat="true" ht="46.5" hidden="false" customHeight="true" outlineLevel="4" collapsed="false">
      <c r="A34" s="61"/>
      <c r="B34" s="80"/>
      <c r="C34" s="61"/>
      <c r="D34" s="61"/>
      <c r="E34" s="62"/>
      <c r="F34" s="187"/>
      <c r="G34" s="188"/>
      <c r="H34" s="187"/>
      <c r="I34" s="188"/>
      <c r="J34" s="65"/>
      <c r="K34" s="189"/>
      <c r="L34" s="61" t="s">
        <v>739</v>
      </c>
      <c r="M34" s="189"/>
      <c r="N34" s="61" t="s">
        <v>40</v>
      </c>
      <c r="O34" s="189"/>
      <c r="P34" s="189"/>
      <c r="Q34" s="189"/>
      <c r="R34" s="189"/>
      <c r="S34" s="189"/>
      <c r="T34" s="189"/>
      <c r="U34" s="189"/>
      <c r="V34" s="189"/>
      <c r="W34" s="79"/>
      <c r="X34" s="150"/>
    </row>
    <row r="35" s="102" customFormat="true" ht="19.5" hidden="false" customHeight="true" outlineLevel="3" collapsed="false">
      <c r="A35" s="59" t="s">
        <v>742</v>
      </c>
      <c r="B35" s="60" t="s">
        <v>743</v>
      </c>
      <c r="C35" s="59"/>
      <c r="D35" s="59" t="s">
        <v>61</v>
      </c>
      <c r="E35" s="183"/>
      <c r="F35" s="63"/>
      <c r="G35" s="64"/>
      <c r="H35" s="63"/>
      <c r="I35" s="64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9"/>
      <c r="X35" s="66"/>
    </row>
    <row r="36" s="102" customFormat="true" ht="51" hidden="false" customHeight="true" outlineLevel="4" collapsed="false">
      <c r="A36" s="61" t="s">
        <v>744</v>
      </c>
      <c r="B36" s="80" t="s">
        <v>745</v>
      </c>
      <c r="C36" s="61"/>
      <c r="D36" s="61" t="s">
        <v>109</v>
      </c>
      <c r="E36" s="62" t="n">
        <f aca="false">F36+H36</f>
        <v>24</v>
      </c>
      <c r="F36" s="187"/>
      <c r="G36" s="188"/>
      <c r="H36" s="187" t="n">
        <v>24</v>
      </c>
      <c r="I36" s="188" t="n">
        <v>1</v>
      </c>
      <c r="J36" s="65" t="s">
        <v>62</v>
      </c>
      <c r="K36" s="189" t="n">
        <f aca="false">F36*G36*1.5+H36*I36</f>
        <v>24</v>
      </c>
      <c r="L36" s="67" t="s">
        <v>746</v>
      </c>
      <c r="M36" s="67"/>
      <c r="N36" s="144" t="s">
        <v>40</v>
      </c>
      <c r="O36" s="69" t="s">
        <v>747</v>
      </c>
      <c r="P36" s="69" t="s">
        <v>65</v>
      </c>
      <c r="Q36" s="69" t="s">
        <v>91</v>
      </c>
      <c r="R36" s="69" t="s">
        <v>218</v>
      </c>
      <c r="S36" s="69" t="n">
        <v>12</v>
      </c>
      <c r="T36" s="69" t="s">
        <v>68</v>
      </c>
      <c r="U36" s="69"/>
      <c r="V36" s="189"/>
      <c r="W36" s="199" t="s">
        <v>69</v>
      </c>
      <c r="X36" s="200" t="s">
        <v>748</v>
      </c>
      <c r="Y36" s="201"/>
      <c r="Z36" s="202"/>
      <c r="AA36" s="202"/>
      <c r="AB36" s="202"/>
      <c r="AC36" s="202"/>
      <c r="AD36" s="202"/>
      <c r="AE36" s="202"/>
      <c r="AF36" s="203"/>
      <c r="AG36" s="204"/>
      <c r="AH36" s="204"/>
      <c r="AI36" s="203"/>
      <c r="AJ36" s="203"/>
      <c r="AK36" s="203"/>
      <c r="AL36" s="204"/>
      <c r="AM36" s="202"/>
      <c r="AN36" s="202"/>
      <c r="AO36" s="202"/>
      <c r="AP36" s="202"/>
      <c r="AQ36" s="202"/>
      <c r="AR36" s="202"/>
      <c r="AS36" s="203"/>
      <c r="AT36" s="205"/>
      <c r="AU36" s="205"/>
    </row>
    <row r="37" s="102" customFormat="true" ht="26.25" hidden="false" customHeight="true" outlineLevel="4" collapsed="false">
      <c r="A37" s="61" t="s">
        <v>749</v>
      </c>
      <c r="B37" s="80" t="s">
        <v>750</v>
      </c>
      <c r="C37" s="61"/>
      <c r="D37" s="61" t="s">
        <v>109</v>
      </c>
      <c r="E37" s="62" t="n">
        <f aca="false">F37+H37</f>
        <v>24</v>
      </c>
      <c r="F37" s="187"/>
      <c r="G37" s="188"/>
      <c r="H37" s="187" t="n">
        <v>24</v>
      </c>
      <c r="I37" s="188" t="n">
        <v>1</v>
      </c>
      <c r="J37" s="65" t="s">
        <v>62</v>
      </c>
      <c r="K37" s="189" t="n">
        <f aca="false">F37*G37*1.5+H37*I37</f>
        <v>24</v>
      </c>
      <c r="L37" s="115" t="s">
        <v>751</v>
      </c>
      <c r="M37" s="69"/>
      <c r="N37" s="69" t="s">
        <v>40</v>
      </c>
      <c r="O37" s="194" t="s">
        <v>752</v>
      </c>
      <c r="P37" s="156" t="s">
        <v>65</v>
      </c>
      <c r="Q37" s="156" t="s">
        <v>79</v>
      </c>
      <c r="R37" s="156" t="s">
        <v>67</v>
      </c>
      <c r="S37" s="156" t="s">
        <v>408</v>
      </c>
      <c r="T37" s="156" t="s">
        <v>68</v>
      </c>
      <c r="U37" s="206"/>
      <c r="V37" s="189"/>
      <c r="W37" s="199" t="s">
        <v>69</v>
      </c>
      <c r="X37" s="200" t="s">
        <v>748</v>
      </c>
      <c r="Y37" s="201"/>
      <c r="Z37" s="207"/>
      <c r="AA37" s="201"/>
      <c r="AB37" s="201"/>
      <c r="AC37" s="204"/>
      <c r="AD37" s="204"/>
      <c r="AE37" s="204"/>
      <c r="AF37" s="204"/>
      <c r="AG37" s="204"/>
      <c r="AH37" s="204"/>
      <c r="AI37" s="203"/>
      <c r="AJ37" s="204"/>
      <c r="AK37" s="203"/>
      <c r="AL37" s="203"/>
      <c r="AM37" s="203"/>
      <c r="AN37" s="203"/>
      <c r="AO37" s="203"/>
      <c r="AP37" s="203"/>
      <c r="AQ37" s="203"/>
      <c r="AR37" s="203"/>
      <c r="AS37" s="203"/>
      <c r="AT37" s="205"/>
      <c r="AU37" s="205"/>
    </row>
    <row r="38" s="102" customFormat="true" ht="28.5" hidden="false" customHeight="true" outlineLevel="2" collapsed="false">
      <c r="A38" s="59" t="s">
        <v>753</v>
      </c>
      <c r="B38" s="60" t="s">
        <v>754</v>
      </c>
      <c r="C38" s="59"/>
      <c r="D38" s="59" t="s">
        <v>109</v>
      </c>
      <c r="E38" s="62" t="n">
        <f aca="false">F38+H38</f>
        <v>24</v>
      </c>
      <c r="F38" s="187"/>
      <c r="G38" s="188"/>
      <c r="H38" s="187" t="n">
        <v>24</v>
      </c>
      <c r="I38" s="208" t="n">
        <v>2</v>
      </c>
      <c r="J38" s="65" t="s">
        <v>62</v>
      </c>
      <c r="K38" s="189" t="n">
        <f aca="false">F38*G38*1.5+H38*I38</f>
        <v>48</v>
      </c>
      <c r="L38" s="69" t="s">
        <v>755</v>
      </c>
      <c r="M38" s="69" t="s">
        <v>72</v>
      </c>
      <c r="N38" s="69" t="s">
        <v>40</v>
      </c>
      <c r="O38" s="69" t="s">
        <v>239</v>
      </c>
      <c r="P38" s="69" t="s">
        <v>89</v>
      </c>
      <c r="Q38" s="69" t="s">
        <v>127</v>
      </c>
      <c r="R38" s="69" t="s">
        <v>74</v>
      </c>
      <c r="S38" s="69" t="n">
        <v>12</v>
      </c>
      <c r="T38" s="69" t="s">
        <v>68</v>
      </c>
      <c r="U38" s="69"/>
      <c r="V38" s="189"/>
      <c r="W38" s="199" t="s">
        <v>69</v>
      </c>
      <c r="X38" s="70" t="s">
        <v>379</v>
      </c>
    </row>
    <row r="39" s="102" customFormat="true" ht="28.5" hidden="false" customHeight="true" outlineLevel="2" collapsed="false">
      <c r="A39" s="59"/>
      <c r="B39" s="60"/>
      <c r="C39" s="59"/>
      <c r="D39" s="59"/>
      <c r="E39" s="62"/>
      <c r="F39" s="187"/>
      <c r="G39" s="188"/>
      <c r="H39" s="187"/>
      <c r="I39" s="188"/>
      <c r="J39" s="65"/>
      <c r="K39" s="189"/>
      <c r="L39" s="69"/>
      <c r="M39" s="69" t="s">
        <v>76</v>
      </c>
      <c r="N39" s="69" t="s">
        <v>40</v>
      </c>
      <c r="O39" s="69" t="s">
        <v>239</v>
      </c>
      <c r="P39" s="69" t="s">
        <v>90</v>
      </c>
      <c r="Q39" s="69" t="s">
        <v>127</v>
      </c>
      <c r="R39" s="69" t="s">
        <v>74</v>
      </c>
      <c r="S39" s="69" t="n">
        <v>12</v>
      </c>
      <c r="T39" s="69" t="s">
        <v>68</v>
      </c>
      <c r="U39" s="69"/>
      <c r="V39" s="189"/>
      <c r="W39" s="199" t="s">
        <v>69</v>
      </c>
      <c r="X39" s="70"/>
    </row>
    <row r="40" s="138" customFormat="true" ht="19.5" hidden="false" customHeight="true" outlineLevel="1" collapsed="false">
      <c r="A40" s="48" t="s">
        <v>756</v>
      </c>
      <c r="B40" s="49" t="s">
        <v>757</v>
      </c>
      <c r="C40" s="48"/>
      <c r="D40" s="48" t="s">
        <v>56</v>
      </c>
      <c r="E40" s="50" t="n">
        <f aca="false">SUM(E41:E60,E67)</f>
        <v>240</v>
      </c>
      <c r="F40" s="51" t="s">
        <v>57</v>
      </c>
      <c r="G40" s="52" t="s">
        <v>58</v>
      </c>
      <c r="H40" s="51" t="s">
        <v>4</v>
      </c>
      <c r="I40" s="52" t="s">
        <v>58</v>
      </c>
      <c r="J40" s="53"/>
      <c r="K40" s="54" t="n">
        <f aca="false">SUM(K41:K67)</f>
        <v>600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209"/>
      <c r="X40" s="57"/>
    </row>
    <row r="41" s="102" customFormat="true" ht="19.5" hidden="false" customHeight="true" outlineLevel="2" collapsed="false">
      <c r="A41" s="59" t="s">
        <v>758</v>
      </c>
      <c r="B41" s="60" t="s">
        <v>759</v>
      </c>
      <c r="C41" s="59"/>
      <c r="D41" s="59" t="s">
        <v>61</v>
      </c>
      <c r="E41" s="183"/>
      <c r="F41" s="63"/>
      <c r="G41" s="64"/>
      <c r="H41" s="63"/>
      <c r="I41" s="64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9"/>
      <c r="X41" s="66"/>
    </row>
    <row r="42" s="102" customFormat="true" ht="42.75" hidden="false" customHeight="true" outlineLevel="3" collapsed="false">
      <c r="A42" s="61" t="s">
        <v>760</v>
      </c>
      <c r="B42" s="80" t="s">
        <v>761</v>
      </c>
      <c r="C42" s="61"/>
      <c r="D42" s="61" t="s">
        <v>109</v>
      </c>
      <c r="E42" s="62" t="n">
        <f aca="false">F42+H42</f>
        <v>24</v>
      </c>
      <c r="F42" s="63" t="n">
        <v>12</v>
      </c>
      <c r="G42" s="64" t="n">
        <v>1</v>
      </c>
      <c r="H42" s="65" t="n">
        <v>12</v>
      </c>
      <c r="I42" s="64" t="n">
        <v>3</v>
      </c>
      <c r="J42" s="65" t="s">
        <v>62</v>
      </c>
      <c r="K42" s="66" t="n">
        <f aca="false">F42*G42*1.5+H42*I42</f>
        <v>54</v>
      </c>
      <c r="L42" s="184" t="s">
        <v>762</v>
      </c>
      <c r="M42" s="74"/>
      <c r="N42" s="74" t="s">
        <v>39</v>
      </c>
      <c r="O42" s="210" t="s">
        <v>763</v>
      </c>
      <c r="P42" s="211" t="s">
        <v>104</v>
      </c>
      <c r="Q42" s="211" t="s">
        <v>81</v>
      </c>
      <c r="R42" s="211" t="s">
        <v>74</v>
      </c>
      <c r="S42" s="211" t="n">
        <v>12</v>
      </c>
      <c r="T42" s="210" t="s">
        <v>68</v>
      </c>
      <c r="U42" s="69"/>
      <c r="V42" s="66"/>
      <c r="W42" s="199" t="s">
        <v>69</v>
      </c>
      <c r="X42" s="70" t="s">
        <v>695</v>
      </c>
    </row>
    <row r="43" s="102" customFormat="true" ht="42.75" hidden="false" customHeight="true" outlineLevel="3" collapsed="false">
      <c r="A43" s="61"/>
      <c r="B43" s="80"/>
      <c r="C43" s="61"/>
      <c r="D43" s="61"/>
      <c r="E43" s="62"/>
      <c r="F43" s="63"/>
      <c r="G43" s="64"/>
      <c r="H43" s="65"/>
      <c r="I43" s="64"/>
      <c r="J43" s="65"/>
      <c r="K43" s="66"/>
      <c r="L43" s="184" t="s">
        <v>764</v>
      </c>
      <c r="M43" s="74"/>
      <c r="N43" s="184" t="s">
        <v>40</v>
      </c>
      <c r="O43" s="210" t="s">
        <v>763</v>
      </c>
      <c r="P43" s="211" t="s">
        <v>104</v>
      </c>
      <c r="Q43" s="211" t="s">
        <v>74</v>
      </c>
      <c r="R43" s="211" t="s">
        <v>75</v>
      </c>
      <c r="S43" s="211" t="n">
        <v>12</v>
      </c>
      <c r="T43" s="210" t="s">
        <v>765</v>
      </c>
      <c r="U43" s="69"/>
      <c r="V43" s="66"/>
      <c r="W43" s="199" t="s">
        <v>69</v>
      </c>
      <c r="X43" s="70"/>
    </row>
    <row r="44" s="102" customFormat="true" ht="42.75" hidden="false" customHeight="true" outlineLevel="3" collapsed="false">
      <c r="A44" s="61"/>
      <c r="B44" s="80"/>
      <c r="C44" s="61"/>
      <c r="D44" s="61"/>
      <c r="E44" s="62"/>
      <c r="F44" s="63"/>
      <c r="G44" s="64"/>
      <c r="H44" s="65"/>
      <c r="I44" s="64"/>
      <c r="J44" s="65"/>
      <c r="K44" s="66"/>
      <c r="L44" s="184" t="s">
        <v>764</v>
      </c>
      <c r="M44" s="74"/>
      <c r="N44" s="74" t="s">
        <v>40</v>
      </c>
      <c r="O44" s="210" t="s">
        <v>763</v>
      </c>
      <c r="P44" s="211" t="s">
        <v>104</v>
      </c>
      <c r="Q44" s="211" t="s">
        <v>75</v>
      </c>
      <c r="R44" s="211" t="s">
        <v>77</v>
      </c>
      <c r="S44" s="211" t="n">
        <v>12</v>
      </c>
      <c r="T44" s="210" t="s">
        <v>765</v>
      </c>
      <c r="U44" s="69"/>
      <c r="V44" s="66"/>
      <c r="W44" s="199" t="s">
        <v>69</v>
      </c>
      <c r="X44" s="70"/>
    </row>
    <row r="45" s="102" customFormat="true" ht="42.75" hidden="false" customHeight="true" outlineLevel="3" collapsed="false">
      <c r="A45" s="61"/>
      <c r="B45" s="80"/>
      <c r="C45" s="61"/>
      <c r="D45" s="61"/>
      <c r="E45" s="62"/>
      <c r="F45" s="63"/>
      <c r="G45" s="64"/>
      <c r="H45" s="65"/>
      <c r="I45" s="64"/>
      <c r="J45" s="65"/>
      <c r="K45" s="66"/>
      <c r="L45" s="184" t="s">
        <v>764</v>
      </c>
      <c r="M45" s="74"/>
      <c r="N45" s="74" t="s">
        <v>40</v>
      </c>
      <c r="O45" s="210" t="s">
        <v>763</v>
      </c>
      <c r="P45" s="211" t="s">
        <v>104</v>
      </c>
      <c r="Q45" s="211" t="s">
        <v>77</v>
      </c>
      <c r="R45" s="211" t="s">
        <v>79</v>
      </c>
      <c r="S45" s="211" t="n">
        <v>12</v>
      </c>
      <c r="T45" s="210" t="s">
        <v>765</v>
      </c>
      <c r="U45" s="69"/>
      <c r="V45" s="66"/>
      <c r="W45" s="199" t="s">
        <v>69</v>
      </c>
      <c r="X45" s="70"/>
    </row>
    <row r="46" s="102" customFormat="true" ht="42.75" hidden="false" customHeight="true" outlineLevel="3" collapsed="false">
      <c r="A46" s="61" t="s">
        <v>766</v>
      </c>
      <c r="B46" s="80" t="s">
        <v>767</v>
      </c>
      <c r="C46" s="61"/>
      <c r="D46" s="61" t="s">
        <v>109</v>
      </c>
      <c r="E46" s="62" t="n">
        <f aca="false">F46+H46</f>
        <v>24</v>
      </c>
      <c r="F46" s="63" t="n">
        <v>12</v>
      </c>
      <c r="G46" s="64" t="n">
        <v>1</v>
      </c>
      <c r="H46" s="65" t="n">
        <v>12</v>
      </c>
      <c r="I46" s="64" t="n">
        <v>3</v>
      </c>
      <c r="J46" s="65" t="s">
        <v>62</v>
      </c>
      <c r="K46" s="66" t="n">
        <f aca="false">F46*G46*1.5+H46*I46</f>
        <v>54</v>
      </c>
      <c r="L46" s="184" t="s">
        <v>768</v>
      </c>
      <c r="M46" s="74"/>
      <c r="N46" s="74" t="s">
        <v>39</v>
      </c>
      <c r="O46" s="116" t="s">
        <v>694</v>
      </c>
      <c r="P46" s="69" t="s">
        <v>89</v>
      </c>
      <c r="Q46" s="69" t="s">
        <v>79</v>
      </c>
      <c r="R46" s="69" t="s">
        <v>66</v>
      </c>
      <c r="S46" s="69" t="n">
        <v>12</v>
      </c>
      <c r="T46" s="116" t="s">
        <v>68</v>
      </c>
      <c r="U46" s="69"/>
      <c r="V46" s="66"/>
      <c r="W46" s="199" t="s">
        <v>69</v>
      </c>
      <c r="X46" s="70" t="s">
        <v>695</v>
      </c>
    </row>
    <row r="47" s="102" customFormat="true" ht="42.75" hidden="false" customHeight="true" outlineLevel="3" collapsed="false">
      <c r="A47" s="61"/>
      <c r="B47" s="80"/>
      <c r="C47" s="61"/>
      <c r="D47" s="61"/>
      <c r="E47" s="62"/>
      <c r="F47" s="63"/>
      <c r="G47" s="64"/>
      <c r="H47" s="65"/>
      <c r="I47" s="64"/>
      <c r="J47" s="65"/>
      <c r="K47" s="66"/>
      <c r="L47" s="184" t="s">
        <v>769</v>
      </c>
      <c r="M47" s="74" t="s">
        <v>72</v>
      </c>
      <c r="N47" s="74" t="s">
        <v>40</v>
      </c>
      <c r="O47" s="116" t="s">
        <v>694</v>
      </c>
      <c r="P47" s="69" t="s">
        <v>89</v>
      </c>
      <c r="Q47" s="69" t="s">
        <v>66</v>
      </c>
      <c r="R47" s="69" t="s">
        <v>67</v>
      </c>
      <c r="S47" s="69" t="n">
        <v>12</v>
      </c>
      <c r="T47" s="116" t="s">
        <v>765</v>
      </c>
      <c r="U47" s="69"/>
      <c r="V47" s="66"/>
      <c r="W47" s="199" t="s">
        <v>69</v>
      </c>
      <c r="X47" s="70"/>
    </row>
    <row r="48" s="102" customFormat="true" ht="42.75" hidden="false" customHeight="true" outlineLevel="3" collapsed="false">
      <c r="A48" s="61"/>
      <c r="B48" s="80"/>
      <c r="C48" s="61"/>
      <c r="D48" s="61"/>
      <c r="E48" s="62"/>
      <c r="F48" s="63"/>
      <c r="G48" s="64"/>
      <c r="H48" s="65"/>
      <c r="I48" s="64"/>
      <c r="J48" s="65"/>
      <c r="K48" s="66"/>
      <c r="L48" s="184" t="s">
        <v>769</v>
      </c>
      <c r="M48" s="74" t="s">
        <v>76</v>
      </c>
      <c r="N48" s="74" t="s">
        <v>40</v>
      </c>
      <c r="O48" s="116" t="s">
        <v>694</v>
      </c>
      <c r="P48" s="69" t="s">
        <v>89</v>
      </c>
      <c r="Q48" s="69" t="s">
        <v>67</v>
      </c>
      <c r="R48" s="69" t="s">
        <v>91</v>
      </c>
      <c r="S48" s="69" t="n">
        <v>12</v>
      </c>
      <c r="T48" s="116" t="s">
        <v>765</v>
      </c>
      <c r="U48" s="69"/>
      <c r="V48" s="66"/>
      <c r="W48" s="199" t="s">
        <v>69</v>
      </c>
      <c r="X48" s="70"/>
    </row>
    <row r="49" s="102" customFormat="true" ht="42.75" hidden="false" customHeight="true" outlineLevel="3" collapsed="false">
      <c r="A49" s="61"/>
      <c r="B49" s="80"/>
      <c r="C49" s="61"/>
      <c r="D49" s="61"/>
      <c r="E49" s="62"/>
      <c r="F49" s="63"/>
      <c r="G49" s="64"/>
      <c r="H49" s="65"/>
      <c r="I49" s="64"/>
      <c r="J49" s="65"/>
      <c r="K49" s="66"/>
      <c r="L49" s="184" t="s">
        <v>769</v>
      </c>
      <c r="M49" s="74" t="s">
        <v>78</v>
      </c>
      <c r="N49" s="74" t="s">
        <v>40</v>
      </c>
      <c r="O49" s="116" t="s">
        <v>694</v>
      </c>
      <c r="P49" s="69" t="s">
        <v>89</v>
      </c>
      <c r="Q49" s="69" t="s">
        <v>91</v>
      </c>
      <c r="R49" s="69" t="s">
        <v>106</v>
      </c>
      <c r="S49" s="69" t="n">
        <v>12</v>
      </c>
      <c r="T49" s="116" t="s">
        <v>765</v>
      </c>
      <c r="U49" s="69"/>
      <c r="V49" s="66"/>
      <c r="W49" s="199" t="s">
        <v>69</v>
      </c>
      <c r="X49" s="70"/>
    </row>
    <row r="50" s="102" customFormat="true" ht="19.5" hidden="false" customHeight="true" outlineLevel="2" collapsed="false">
      <c r="A50" s="59" t="s">
        <v>770</v>
      </c>
      <c r="B50" s="60" t="s">
        <v>771</v>
      </c>
      <c r="C50" s="59"/>
      <c r="D50" s="59" t="s">
        <v>61</v>
      </c>
      <c r="E50" s="183"/>
      <c r="F50" s="63"/>
      <c r="G50" s="64"/>
      <c r="H50" s="63"/>
      <c r="I50" s="64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9"/>
      <c r="X50" s="66"/>
    </row>
    <row r="51" s="102" customFormat="true" ht="19.5" hidden="false" customHeight="true" outlineLevel="3" collapsed="false">
      <c r="A51" s="61" t="s">
        <v>772</v>
      </c>
      <c r="B51" s="80" t="s">
        <v>773</v>
      </c>
      <c r="C51" s="61"/>
      <c r="D51" s="61" t="s">
        <v>109</v>
      </c>
      <c r="E51" s="62" t="n">
        <f aca="false">F51+H51</f>
        <v>24</v>
      </c>
      <c r="F51" s="63" t="n">
        <v>24</v>
      </c>
      <c r="G51" s="64" t="n">
        <v>1</v>
      </c>
      <c r="H51" s="65"/>
      <c r="I51" s="64"/>
      <c r="J51" s="65" t="s">
        <v>62</v>
      </c>
      <c r="K51" s="66" t="n">
        <f aca="false">F51*G51*1.5+H51*I51</f>
        <v>36</v>
      </c>
      <c r="L51" s="184" t="s">
        <v>774</v>
      </c>
      <c r="M51" s="74"/>
      <c r="N51" s="74" t="s">
        <v>39</v>
      </c>
      <c r="O51" s="116" t="s">
        <v>775</v>
      </c>
      <c r="P51" s="69" t="s">
        <v>89</v>
      </c>
      <c r="Q51" s="69" t="s">
        <v>74</v>
      </c>
      <c r="R51" s="69" t="s">
        <v>77</v>
      </c>
      <c r="S51" s="69" t="n">
        <v>12</v>
      </c>
      <c r="T51" s="69" t="s">
        <v>68</v>
      </c>
      <c r="U51" s="69"/>
      <c r="V51" s="66"/>
      <c r="W51" s="199" t="s">
        <v>69</v>
      </c>
      <c r="X51" s="142" t="s">
        <v>115</v>
      </c>
    </row>
    <row r="52" s="102" customFormat="true" ht="19.5" hidden="false" customHeight="true" outlineLevel="3" collapsed="false">
      <c r="A52" s="61" t="s">
        <v>776</v>
      </c>
      <c r="B52" s="80" t="s">
        <v>777</v>
      </c>
      <c r="C52" s="61"/>
      <c r="D52" s="61" t="s">
        <v>109</v>
      </c>
      <c r="E52" s="62" t="n">
        <f aca="false">F52+H52</f>
        <v>24</v>
      </c>
      <c r="F52" s="63" t="n">
        <v>24</v>
      </c>
      <c r="G52" s="64" t="n">
        <v>1</v>
      </c>
      <c r="H52" s="65"/>
      <c r="I52" s="64"/>
      <c r="J52" s="65" t="s">
        <v>62</v>
      </c>
      <c r="K52" s="66" t="n">
        <f aca="false">F52*G52*1.5+H52*I52</f>
        <v>36</v>
      </c>
      <c r="L52" s="184" t="s">
        <v>778</v>
      </c>
      <c r="M52" s="74"/>
      <c r="N52" s="74" t="s">
        <v>39</v>
      </c>
      <c r="O52" s="116" t="s">
        <v>779</v>
      </c>
      <c r="P52" s="69" t="s">
        <v>65</v>
      </c>
      <c r="Q52" s="69" t="s">
        <v>74</v>
      </c>
      <c r="R52" s="69" t="s">
        <v>77</v>
      </c>
      <c r="S52" s="69" t="n">
        <v>12</v>
      </c>
      <c r="T52" s="69" t="s">
        <v>68</v>
      </c>
      <c r="U52" s="69"/>
      <c r="V52" s="66"/>
      <c r="W52" s="199" t="s">
        <v>69</v>
      </c>
      <c r="X52" s="142" t="s">
        <v>115</v>
      </c>
    </row>
    <row r="53" s="102" customFormat="true" ht="19.5" hidden="false" customHeight="true" outlineLevel="2" collapsed="false">
      <c r="A53" s="59" t="s">
        <v>780</v>
      </c>
      <c r="B53" s="60" t="s">
        <v>781</v>
      </c>
      <c r="C53" s="59"/>
      <c r="D53" s="59" t="s">
        <v>61</v>
      </c>
      <c r="E53" s="183"/>
      <c r="F53" s="63"/>
      <c r="G53" s="64"/>
      <c r="H53" s="63"/>
      <c r="I53" s="64"/>
      <c r="J53" s="65"/>
      <c r="K53" s="66"/>
      <c r="L53" s="77"/>
      <c r="M53" s="74"/>
      <c r="N53" s="74"/>
      <c r="O53" s="116"/>
      <c r="P53" s="69"/>
      <c r="Q53" s="69"/>
      <c r="R53" s="69"/>
      <c r="S53" s="69"/>
      <c r="T53" s="69"/>
      <c r="U53" s="69"/>
      <c r="V53" s="66"/>
      <c r="W53" s="199" t="s">
        <v>69</v>
      </c>
      <c r="X53" s="66"/>
    </row>
    <row r="54" s="102" customFormat="true" ht="19.5" hidden="false" customHeight="true" outlineLevel="3" collapsed="false">
      <c r="A54" s="61" t="s">
        <v>782</v>
      </c>
      <c r="B54" s="80" t="s">
        <v>783</v>
      </c>
      <c r="C54" s="61"/>
      <c r="D54" s="61" t="s">
        <v>109</v>
      </c>
      <c r="E54" s="62" t="n">
        <f aca="false">F54+H54</f>
        <v>24</v>
      </c>
      <c r="F54" s="63" t="n">
        <v>24</v>
      </c>
      <c r="G54" s="64" t="n">
        <v>1</v>
      </c>
      <c r="H54" s="65"/>
      <c r="I54" s="64"/>
      <c r="J54" s="65" t="s">
        <v>62</v>
      </c>
      <c r="K54" s="66" t="n">
        <f aca="false">F54*G54*1.5+H54*I54</f>
        <v>36</v>
      </c>
      <c r="L54" s="184" t="s">
        <v>784</v>
      </c>
      <c r="M54" s="74"/>
      <c r="N54" s="74" t="s">
        <v>39</v>
      </c>
      <c r="O54" s="116" t="s">
        <v>202</v>
      </c>
      <c r="P54" s="69" t="s">
        <v>73</v>
      </c>
      <c r="Q54" s="69" t="s">
        <v>79</v>
      </c>
      <c r="R54" s="69" t="s">
        <v>67</v>
      </c>
      <c r="S54" s="69" t="n">
        <v>12</v>
      </c>
      <c r="T54" s="69" t="s">
        <v>68</v>
      </c>
      <c r="U54" s="69"/>
      <c r="V54" s="66"/>
      <c r="W54" s="199" t="s">
        <v>69</v>
      </c>
      <c r="X54" s="142" t="s">
        <v>115</v>
      </c>
    </row>
    <row r="55" s="102" customFormat="true" ht="19.5" hidden="false" customHeight="true" outlineLevel="3" collapsed="false">
      <c r="A55" s="61" t="s">
        <v>785</v>
      </c>
      <c r="B55" s="80" t="s">
        <v>786</v>
      </c>
      <c r="C55" s="61"/>
      <c r="D55" s="61" t="s">
        <v>109</v>
      </c>
      <c r="E55" s="62" t="n">
        <f aca="false">F55+H55</f>
        <v>24</v>
      </c>
      <c r="F55" s="63" t="n">
        <v>24</v>
      </c>
      <c r="G55" s="64" t="n">
        <v>1</v>
      </c>
      <c r="H55" s="65"/>
      <c r="I55" s="64"/>
      <c r="J55" s="65" t="s">
        <v>62</v>
      </c>
      <c r="K55" s="66" t="n">
        <f aca="false">F55*G55*1.5+H55*I55</f>
        <v>36</v>
      </c>
      <c r="L55" s="184" t="s">
        <v>787</v>
      </c>
      <c r="M55" s="74"/>
      <c r="N55" s="74" t="s">
        <v>39</v>
      </c>
      <c r="O55" s="116" t="s">
        <v>377</v>
      </c>
      <c r="P55" s="69" t="s">
        <v>90</v>
      </c>
      <c r="Q55" s="69" t="s">
        <v>74</v>
      </c>
      <c r="R55" s="69" t="s">
        <v>77</v>
      </c>
      <c r="S55" s="69" t="n">
        <v>12</v>
      </c>
      <c r="T55" s="69" t="s">
        <v>378</v>
      </c>
      <c r="U55" s="69"/>
      <c r="V55" s="66"/>
      <c r="W55" s="199" t="s">
        <v>69</v>
      </c>
      <c r="X55" s="142" t="s">
        <v>115</v>
      </c>
    </row>
    <row r="56" s="102" customFormat="true" ht="19.5" hidden="false" customHeight="true" outlineLevel="2" collapsed="false">
      <c r="A56" s="59" t="s">
        <v>788</v>
      </c>
      <c r="B56" s="60" t="s">
        <v>789</v>
      </c>
      <c r="C56" s="59"/>
      <c r="D56" s="59" t="s">
        <v>109</v>
      </c>
      <c r="E56" s="62" t="n">
        <f aca="false">F56+H56</f>
        <v>24</v>
      </c>
      <c r="F56" s="63" t="n">
        <v>24</v>
      </c>
      <c r="G56" s="64" t="n">
        <v>1</v>
      </c>
      <c r="H56" s="65"/>
      <c r="I56" s="64"/>
      <c r="J56" s="65" t="s">
        <v>62</v>
      </c>
      <c r="K56" s="66" t="n">
        <f aca="false">F56*G56*1.5+H56*I56</f>
        <v>36</v>
      </c>
      <c r="L56" s="74" t="s">
        <v>790</v>
      </c>
      <c r="M56" s="74"/>
      <c r="N56" s="74" t="s">
        <v>39</v>
      </c>
      <c r="O56" s="116" t="s">
        <v>392</v>
      </c>
      <c r="P56" s="69" t="s">
        <v>89</v>
      </c>
      <c r="Q56" s="69" t="s">
        <v>127</v>
      </c>
      <c r="R56" s="69" t="s">
        <v>74</v>
      </c>
      <c r="S56" s="69" t="n">
        <v>12</v>
      </c>
      <c r="T56" s="69" t="s">
        <v>68</v>
      </c>
      <c r="U56" s="69"/>
      <c r="V56" s="66"/>
      <c r="W56" s="199" t="s">
        <v>69</v>
      </c>
      <c r="X56" s="66"/>
    </row>
    <row r="57" s="102" customFormat="true" ht="19.5" hidden="false" customHeight="true" outlineLevel="2" collapsed="false">
      <c r="A57" s="59" t="s">
        <v>791</v>
      </c>
      <c r="B57" s="60" t="s">
        <v>705</v>
      </c>
      <c r="C57" s="59"/>
      <c r="D57" s="59" t="s">
        <v>61</v>
      </c>
      <c r="E57" s="183"/>
      <c r="F57" s="63"/>
      <c r="G57" s="64"/>
      <c r="H57" s="63"/>
      <c r="I57" s="64"/>
      <c r="J57" s="65"/>
      <c r="K57" s="66"/>
      <c r="L57" s="74"/>
      <c r="M57" s="74"/>
      <c r="N57" s="74"/>
      <c r="O57" s="66"/>
      <c r="P57" s="66"/>
      <c r="Q57" s="66"/>
      <c r="R57" s="66"/>
      <c r="S57" s="66"/>
      <c r="T57" s="66"/>
      <c r="U57" s="66"/>
      <c r="V57" s="66"/>
      <c r="W57" s="79"/>
      <c r="X57" s="66"/>
    </row>
    <row r="58" s="102" customFormat="true" ht="19.5" hidden="false" customHeight="true" outlineLevel="3" collapsed="false">
      <c r="A58" s="59" t="s">
        <v>792</v>
      </c>
      <c r="B58" s="60" t="s">
        <v>793</v>
      </c>
      <c r="C58" s="59"/>
      <c r="D58" s="59" t="s">
        <v>61</v>
      </c>
      <c r="E58" s="183"/>
      <c r="F58" s="63"/>
      <c r="G58" s="64"/>
      <c r="H58" s="63"/>
      <c r="I58" s="64"/>
      <c r="J58" s="65"/>
      <c r="K58" s="66"/>
      <c r="L58" s="74"/>
      <c r="M58" s="74"/>
      <c r="N58" s="74"/>
      <c r="O58" s="66"/>
      <c r="P58" s="66"/>
      <c r="Q58" s="66"/>
      <c r="R58" s="66"/>
      <c r="S58" s="66"/>
      <c r="T58" s="66"/>
      <c r="U58" s="66"/>
      <c r="V58" s="66"/>
      <c r="W58" s="79"/>
      <c r="X58" s="66"/>
    </row>
    <row r="59" s="102" customFormat="true" ht="27" hidden="false" customHeight="true" outlineLevel="4" collapsed="false">
      <c r="A59" s="61" t="s">
        <v>794</v>
      </c>
      <c r="B59" s="80" t="s">
        <v>795</v>
      </c>
      <c r="C59" s="61"/>
      <c r="D59" s="61" t="s">
        <v>109</v>
      </c>
      <c r="E59" s="62" t="n">
        <f aca="false">F59+H59</f>
        <v>24</v>
      </c>
      <c r="F59" s="187"/>
      <c r="G59" s="188"/>
      <c r="H59" s="187" t="n">
        <v>24</v>
      </c>
      <c r="I59" s="188" t="n">
        <v>3</v>
      </c>
      <c r="J59" s="65" t="s">
        <v>62</v>
      </c>
      <c r="K59" s="189" t="n">
        <f aca="false">F59*G59*1.5+H59*I59</f>
        <v>72</v>
      </c>
      <c r="L59" s="184" t="s">
        <v>796</v>
      </c>
      <c r="M59" s="74"/>
      <c r="N59" s="74" t="s">
        <v>40</v>
      </c>
      <c r="O59" s="116" t="s">
        <v>797</v>
      </c>
      <c r="P59" s="69" t="s">
        <v>90</v>
      </c>
      <c r="Q59" s="69" t="s">
        <v>67</v>
      </c>
      <c r="R59" s="69" t="s">
        <v>106</v>
      </c>
      <c r="S59" s="69" t="n">
        <v>12</v>
      </c>
      <c r="T59" s="69" t="s">
        <v>68</v>
      </c>
      <c r="U59" s="69"/>
      <c r="V59" s="189"/>
      <c r="W59" s="199" t="s">
        <v>69</v>
      </c>
      <c r="X59" s="150" t="s">
        <v>798</v>
      </c>
    </row>
    <row r="60" s="102" customFormat="true" ht="78" hidden="false" customHeight="true" outlineLevel="4" collapsed="false">
      <c r="A60" s="61" t="s">
        <v>799</v>
      </c>
      <c r="B60" s="80" t="s">
        <v>800</v>
      </c>
      <c r="C60" s="61"/>
      <c r="D60" s="61" t="s">
        <v>109</v>
      </c>
      <c r="E60" s="62" t="n">
        <f aca="false">F60+H60</f>
        <v>24</v>
      </c>
      <c r="F60" s="187"/>
      <c r="G60" s="188"/>
      <c r="H60" s="187" t="n">
        <v>24</v>
      </c>
      <c r="I60" s="188" t="n">
        <v>3</v>
      </c>
      <c r="J60" s="65" t="s">
        <v>62</v>
      </c>
      <c r="K60" s="189" t="n">
        <f aca="false">F60*G60*1.5+H60*I60</f>
        <v>72</v>
      </c>
      <c r="L60" s="184" t="s">
        <v>801</v>
      </c>
      <c r="M60" s="74"/>
      <c r="N60" s="212" t="s">
        <v>40</v>
      </c>
      <c r="O60" s="116" t="s">
        <v>802</v>
      </c>
      <c r="P60" s="69" t="s">
        <v>90</v>
      </c>
      <c r="Q60" s="69" t="s">
        <v>79</v>
      </c>
      <c r="R60" s="69" t="s">
        <v>67</v>
      </c>
      <c r="S60" s="69" t="n">
        <v>12</v>
      </c>
      <c r="T60" s="69"/>
      <c r="U60" s="69"/>
      <c r="V60" s="189"/>
      <c r="W60" s="199" t="s">
        <v>69</v>
      </c>
      <c r="X60" s="150" t="s">
        <v>803</v>
      </c>
    </row>
    <row r="61" s="102" customFormat="true" ht="19.5" hidden="false" customHeight="true" outlineLevel="3" collapsed="false">
      <c r="A61" s="59" t="s">
        <v>804</v>
      </c>
      <c r="B61" s="60" t="s">
        <v>729</v>
      </c>
      <c r="C61" s="59"/>
      <c r="D61" s="59" t="s">
        <v>61</v>
      </c>
      <c r="E61" s="183"/>
      <c r="F61" s="63"/>
      <c r="G61" s="64"/>
      <c r="H61" s="63"/>
      <c r="I61" s="64"/>
      <c r="J61" s="65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9"/>
      <c r="X61" s="66"/>
    </row>
    <row r="62" s="102" customFormat="true" ht="19.5" hidden="false" customHeight="true" outlineLevel="4" collapsed="false">
      <c r="A62" s="61" t="s">
        <v>805</v>
      </c>
      <c r="B62" s="80" t="s">
        <v>806</v>
      </c>
      <c r="C62" s="61"/>
      <c r="D62" s="61" t="s">
        <v>109</v>
      </c>
      <c r="E62" s="62" t="n">
        <f aca="false">F62+H62</f>
        <v>24</v>
      </c>
      <c r="F62" s="63" t="n">
        <v>24</v>
      </c>
      <c r="G62" s="64" t="n">
        <v>1</v>
      </c>
      <c r="H62" s="65"/>
      <c r="I62" s="64"/>
      <c r="J62" s="65" t="s">
        <v>62</v>
      </c>
      <c r="K62" s="66" t="n">
        <f aca="false">F62*G62*1.5+H62*I62</f>
        <v>36</v>
      </c>
      <c r="L62" s="184" t="s">
        <v>807</v>
      </c>
      <c r="M62" s="74"/>
      <c r="N62" s="74" t="s">
        <v>39</v>
      </c>
      <c r="O62" s="116" t="s">
        <v>808</v>
      </c>
      <c r="P62" s="69" t="s">
        <v>90</v>
      </c>
      <c r="Q62" s="69" t="s">
        <v>79</v>
      </c>
      <c r="R62" s="69" t="s">
        <v>67</v>
      </c>
      <c r="S62" s="69" t="s">
        <v>408</v>
      </c>
      <c r="T62" s="69" t="s">
        <v>68</v>
      </c>
      <c r="U62" s="69"/>
      <c r="V62" s="66"/>
      <c r="W62" s="199"/>
      <c r="X62" s="142" t="s">
        <v>115</v>
      </c>
    </row>
    <row r="63" s="102" customFormat="true" ht="34.5" hidden="false" customHeight="true" outlineLevel="4" collapsed="false">
      <c r="A63" s="61" t="s">
        <v>809</v>
      </c>
      <c r="B63" s="80" t="s">
        <v>810</v>
      </c>
      <c r="C63" s="61"/>
      <c r="D63" s="61" t="s">
        <v>109</v>
      </c>
      <c r="E63" s="62" t="n">
        <f aca="false">F63+H63</f>
        <v>24</v>
      </c>
      <c r="F63" s="63" t="n">
        <v>24</v>
      </c>
      <c r="G63" s="64" t="n">
        <v>1</v>
      </c>
      <c r="H63" s="65"/>
      <c r="I63" s="64"/>
      <c r="J63" s="65" t="s">
        <v>62</v>
      </c>
      <c r="K63" s="66" t="n">
        <f aca="false">F63*G63*1.5+H63*I63</f>
        <v>36</v>
      </c>
      <c r="L63" s="184" t="s">
        <v>811</v>
      </c>
      <c r="M63" s="74"/>
      <c r="N63" s="74" t="s">
        <v>39</v>
      </c>
      <c r="O63" s="213" t="s">
        <v>812</v>
      </c>
      <c r="P63" s="69" t="s">
        <v>90</v>
      </c>
      <c r="Q63" s="69" t="s">
        <v>67</v>
      </c>
      <c r="R63" s="69" t="s">
        <v>106</v>
      </c>
      <c r="S63" s="69" t="n">
        <v>12</v>
      </c>
      <c r="T63" s="69" t="s">
        <v>68</v>
      </c>
      <c r="U63" s="66"/>
      <c r="V63" s="66"/>
      <c r="W63" s="214" t="s">
        <v>813</v>
      </c>
      <c r="X63" s="142" t="s">
        <v>814</v>
      </c>
    </row>
    <row r="64" s="102" customFormat="true" ht="19.5" hidden="false" customHeight="true" outlineLevel="3" collapsed="false">
      <c r="A64" s="59" t="s">
        <v>815</v>
      </c>
      <c r="B64" s="60" t="s">
        <v>743</v>
      </c>
      <c r="C64" s="59"/>
      <c r="D64" s="59" t="s">
        <v>61</v>
      </c>
      <c r="E64" s="183"/>
      <c r="F64" s="63"/>
      <c r="G64" s="64"/>
      <c r="H64" s="63"/>
      <c r="I64" s="64"/>
      <c r="J64" s="65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79"/>
      <c r="X64" s="66"/>
    </row>
    <row r="65" s="102" customFormat="true" ht="25.5" hidden="false" customHeight="true" outlineLevel="4" collapsed="false">
      <c r="A65" s="61" t="s">
        <v>816</v>
      </c>
      <c r="B65" s="80" t="s">
        <v>817</v>
      </c>
      <c r="C65" s="61"/>
      <c r="D65" s="61" t="s">
        <v>109</v>
      </c>
      <c r="E65" s="62" t="n">
        <f aca="false">F65+H65</f>
        <v>24</v>
      </c>
      <c r="F65" s="187"/>
      <c r="G65" s="188"/>
      <c r="H65" s="187" t="n">
        <v>24</v>
      </c>
      <c r="I65" s="188" t="n">
        <v>1</v>
      </c>
      <c r="J65" s="65" t="s">
        <v>62</v>
      </c>
      <c r="K65" s="189" t="n">
        <f aca="false">F65*G65*1.5+H65*I65</f>
        <v>24</v>
      </c>
      <c r="L65" s="184" t="s">
        <v>818</v>
      </c>
      <c r="M65" s="74"/>
      <c r="N65" s="74" t="s">
        <v>40</v>
      </c>
      <c r="O65" s="215" t="s">
        <v>819</v>
      </c>
      <c r="P65" s="215" t="s">
        <v>819</v>
      </c>
      <c r="Q65" s="215" t="s">
        <v>819</v>
      </c>
      <c r="R65" s="215" t="s">
        <v>819</v>
      </c>
      <c r="S65" s="215" t="s">
        <v>819</v>
      </c>
      <c r="T65" s="215" t="s">
        <v>819</v>
      </c>
      <c r="U65" s="189"/>
      <c r="V65" s="189"/>
      <c r="W65" s="214" t="s">
        <v>820</v>
      </c>
      <c r="X65" s="70" t="s">
        <v>748</v>
      </c>
    </row>
    <row r="66" s="102" customFormat="true" ht="25.5" hidden="false" customHeight="true" outlineLevel="4" collapsed="false">
      <c r="A66" s="61" t="s">
        <v>821</v>
      </c>
      <c r="B66" s="80" t="s">
        <v>822</v>
      </c>
      <c r="C66" s="61"/>
      <c r="D66" s="61" t="s">
        <v>109</v>
      </c>
      <c r="E66" s="62" t="n">
        <f aca="false">F66+H66</f>
        <v>24</v>
      </c>
      <c r="F66" s="187"/>
      <c r="G66" s="188"/>
      <c r="H66" s="187" t="n">
        <v>24</v>
      </c>
      <c r="I66" s="188" t="n">
        <v>1</v>
      </c>
      <c r="J66" s="65" t="s">
        <v>62</v>
      </c>
      <c r="K66" s="189" t="n">
        <f aca="false">F66*G66*1.5+H66*I66</f>
        <v>24</v>
      </c>
      <c r="L66" s="216" t="s">
        <v>823</v>
      </c>
      <c r="M66" s="189"/>
      <c r="N66" s="212" t="s">
        <v>40</v>
      </c>
      <c r="O66" s="116" t="s">
        <v>824</v>
      </c>
      <c r="P66" s="69" t="s">
        <v>90</v>
      </c>
      <c r="Q66" s="69" t="s">
        <v>79</v>
      </c>
      <c r="R66" s="69" t="s">
        <v>67</v>
      </c>
      <c r="S66" s="69" t="s">
        <v>408</v>
      </c>
      <c r="T66" s="69" t="s">
        <v>68</v>
      </c>
      <c r="U66" s="195" t="s">
        <v>825</v>
      </c>
      <c r="V66" s="189"/>
      <c r="W66" s="214" t="s">
        <v>826</v>
      </c>
      <c r="X66" s="70" t="s">
        <v>748</v>
      </c>
    </row>
    <row r="67" s="102" customFormat="true" ht="30.75" hidden="false" customHeight="true" outlineLevel="2" collapsed="false">
      <c r="A67" s="59" t="s">
        <v>827</v>
      </c>
      <c r="B67" s="60" t="s">
        <v>754</v>
      </c>
      <c r="C67" s="59"/>
      <c r="D67" s="59" t="s">
        <v>109</v>
      </c>
      <c r="E67" s="62" t="n">
        <f aca="false">F67+H67</f>
        <v>24</v>
      </c>
      <c r="F67" s="187"/>
      <c r="G67" s="188"/>
      <c r="H67" s="187" t="n">
        <v>24</v>
      </c>
      <c r="I67" s="188" t="n">
        <v>2</v>
      </c>
      <c r="J67" s="65" t="s">
        <v>62</v>
      </c>
      <c r="K67" s="189" t="n">
        <f aca="false">F67*G67*1.5+H67*I67</f>
        <v>48</v>
      </c>
      <c r="L67" s="77" t="s">
        <v>828</v>
      </c>
      <c r="M67" s="74"/>
      <c r="N67" s="74" t="s">
        <v>40</v>
      </c>
      <c r="O67" s="116" t="s">
        <v>239</v>
      </c>
      <c r="P67" s="69" t="s">
        <v>73</v>
      </c>
      <c r="Q67" s="213" t="s">
        <v>74</v>
      </c>
      <c r="R67" s="213" t="s">
        <v>77</v>
      </c>
      <c r="S67" s="69" t="n">
        <v>12</v>
      </c>
      <c r="T67" s="69" t="s">
        <v>68</v>
      </c>
      <c r="U67" s="213"/>
      <c r="V67" s="189"/>
      <c r="W67" s="217" t="s">
        <v>829</v>
      </c>
      <c r="X67" s="70" t="s">
        <v>379</v>
      </c>
    </row>
    <row r="68" s="102" customFormat="true" ht="30.75" hidden="false" customHeight="true" outlineLevel="2" collapsed="false">
      <c r="A68" s="218"/>
      <c r="B68" s="219"/>
      <c r="C68" s="218"/>
      <c r="D68" s="218"/>
      <c r="E68" s="201"/>
      <c r="F68" s="220"/>
      <c r="G68" s="220"/>
      <c r="H68" s="220"/>
      <c r="I68" s="220"/>
      <c r="J68" s="201"/>
      <c r="K68" s="221"/>
      <c r="L68" s="59" t="s">
        <v>828</v>
      </c>
      <c r="M68" s="221"/>
      <c r="N68" s="221" t="s">
        <v>40</v>
      </c>
      <c r="O68" s="116" t="s">
        <v>239</v>
      </c>
      <c r="P68" s="222" t="s">
        <v>65</v>
      </c>
      <c r="Q68" s="222" t="s">
        <v>79</v>
      </c>
      <c r="R68" s="222" t="s">
        <v>67</v>
      </c>
      <c r="S68" s="222" t="n">
        <v>12</v>
      </c>
      <c r="T68" s="222" t="s">
        <v>68</v>
      </c>
      <c r="U68" s="221"/>
      <c r="V68" s="221"/>
      <c r="W68" s="223"/>
      <c r="X68" s="205"/>
    </row>
    <row r="69" s="226" customFormat="true" ht="24.75" hidden="false" customHeight="true" outlineLevel="0" collapsed="false">
      <c r="A69" s="224" t="s">
        <v>368</v>
      </c>
      <c r="B69" s="37"/>
      <c r="C69" s="38"/>
      <c r="D69" s="37"/>
      <c r="E69" s="37"/>
      <c r="F69" s="38"/>
      <c r="G69" s="38"/>
      <c r="H69" s="38"/>
      <c r="I69" s="38"/>
      <c r="J69" s="37"/>
      <c r="K69" s="225" t="n">
        <f aca="false">SUM(K40,K4)</f>
        <v>1224</v>
      </c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X69" s="224"/>
    </row>
    <row r="70" customFormat="false" ht="12.75" hidden="false" customHeight="true" outlineLevel="0" collapsed="false">
      <c r="H70" s="34"/>
      <c r="I70" s="34"/>
      <c r="J70" s="137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2022&amp;R18/10/21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X87"/>
  <sheetViews>
    <sheetView showFormulas="false" showGridLines="true" showRowColHeaders="true" showZeros="true" rightToLeft="false" tabSelected="false" showOutlineSymbols="true" defaultGridColor="true" view="normal" topLeftCell="C1" colorId="64" zoomScale="83" zoomScaleNormal="83" zoomScalePageLayoutView="100" workbookViewId="0">
      <pane xSplit="0" ySplit="3" topLeftCell="A67" activePane="bottomLeft" state="frozen"/>
      <selection pane="topLeft" activeCell="C1" activeCellId="0" sqref="C1"/>
      <selection pane="bottomLeft" activeCell="L77" activeCellId="1" sqref="P21:U23 L77"/>
    </sheetView>
  </sheetViews>
  <sheetFormatPr defaultColWidth="11.42578125" defaultRowHeight="12.75" zeroHeight="false" outlineLevelRow="4" outlineLevelCol="0"/>
  <cols>
    <col collapsed="false" customWidth="true" hidden="false" outlineLevel="0" max="1" min="1" style="1" width="17.42"/>
    <col collapsed="false" customWidth="true" hidden="false" outlineLevel="0" max="2" min="2" style="1" width="65.14"/>
    <col collapsed="false" customWidth="true" hidden="false" outlineLevel="0" max="3" min="3" style="1" width="9.86"/>
    <col collapsed="false" customWidth="true" hidden="false" outlineLevel="0" max="4" min="4" style="1" width="4.86"/>
    <col collapsed="false" customWidth="true" hidden="false" outlineLevel="0" max="5" min="5" style="1" width="10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0" min="20" style="1" width="11.57"/>
    <col collapsed="false" customWidth="true" hidden="false" outlineLevel="0" max="21" min="21" style="1" width="22.86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35.42"/>
    <col collapsed="false" customWidth="true" hidden="false" outlineLevel="0" max="26" min="25" style="1" width="12.86"/>
    <col collapsed="false" customWidth="true" hidden="false" outlineLevel="0" max="27" min="27" style="1" width="7.14"/>
    <col collapsed="false" customWidth="true" hidden="false" outlineLevel="0" max="34" min="28" style="1" width="5"/>
    <col collapsed="false" customWidth="true" hidden="false" outlineLevel="0" max="35" min="35" style="1" width="10"/>
    <col collapsed="false" customWidth="false" hidden="false" outlineLevel="0" max="16384" min="36" style="1" width="11.42"/>
  </cols>
  <sheetData>
    <row r="1" s="228" customFormat="true" ht="15.75" hidden="false" customHeight="true" outlineLevel="0" collapsed="false">
      <c r="A1" s="228" t="s">
        <v>830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1.25" hidden="false" customHeight="true" outlineLevel="0" collapsed="false">
      <c r="D2" s="230"/>
      <c r="E2" s="230"/>
      <c r="F2" s="231"/>
      <c r="G2" s="231"/>
      <c r="H2" s="231"/>
      <c r="I2" s="231"/>
    </row>
    <row r="3" s="232" customFormat="true" ht="28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54</v>
      </c>
    </row>
    <row r="4" s="232" customFormat="true" ht="19.5" hidden="false" customHeight="true" outlineLevel="1" collapsed="false">
      <c r="A4" s="233" t="s">
        <v>831</v>
      </c>
      <c r="B4" s="234" t="s">
        <v>832</v>
      </c>
      <c r="C4" s="233"/>
      <c r="D4" s="233" t="s">
        <v>56</v>
      </c>
      <c r="E4" s="50" t="n">
        <f aca="false">SUM(E5:E22,E28,E41)</f>
        <v>186</v>
      </c>
      <c r="F4" s="235" t="s">
        <v>57</v>
      </c>
      <c r="G4" s="236" t="s">
        <v>58</v>
      </c>
      <c r="H4" s="235" t="s">
        <v>4</v>
      </c>
      <c r="I4" s="236" t="s">
        <v>58</v>
      </c>
      <c r="J4" s="237"/>
      <c r="K4" s="54" t="n">
        <f aca="false">SUM(K5:K51)</f>
        <v>327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238"/>
    </row>
    <row r="5" s="232" customFormat="true" ht="19.5" hidden="false" customHeight="true" outlineLevel="2" collapsed="false">
      <c r="A5" s="239" t="s">
        <v>833</v>
      </c>
      <c r="B5" s="240" t="s">
        <v>834</v>
      </c>
      <c r="C5" s="240"/>
      <c r="D5" s="239" t="s">
        <v>835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242"/>
    </row>
    <row r="6" s="232" customFormat="true" ht="58.5" hidden="false" customHeight="true" outlineLevel="2" collapsed="false">
      <c r="A6" s="243" t="s">
        <v>836</v>
      </c>
      <c r="B6" s="244" t="s">
        <v>837</v>
      </c>
      <c r="C6" s="244"/>
      <c r="D6" s="243" t="s">
        <v>835</v>
      </c>
      <c r="E6" s="245" t="n">
        <v>38</v>
      </c>
      <c r="F6" s="246" t="n">
        <v>14</v>
      </c>
      <c r="G6" s="247" t="n">
        <v>1</v>
      </c>
      <c r="H6" s="248" t="n">
        <v>24</v>
      </c>
      <c r="I6" s="247" t="n">
        <v>1</v>
      </c>
      <c r="J6" s="65" t="s">
        <v>62</v>
      </c>
      <c r="K6" s="189" t="n">
        <f aca="false">F6*G6*1.5+H6*I6</f>
        <v>45</v>
      </c>
      <c r="L6" s="249" t="s">
        <v>838</v>
      </c>
      <c r="M6" s="69"/>
      <c r="N6" s="69" t="s">
        <v>839</v>
      </c>
      <c r="O6" s="69" t="s">
        <v>840</v>
      </c>
      <c r="P6" s="69" t="s">
        <v>89</v>
      </c>
      <c r="Q6" s="69" t="s">
        <v>81</v>
      </c>
      <c r="R6" s="69" t="s">
        <v>77</v>
      </c>
      <c r="S6" s="69" t="n">
        <v>12</v>
      </c>
      <c r="T6" s="69" t="s">
        <v>697</v>
      </c>
      <c r="U6" s="116" t="s">
        <v>841</v>
      </c>
      <c r="V6" s="66"/>
      <c r="W6" s="199"/>
      <c r="X6" s="242" t="s">
        <v>842</v>
      </c>
    </row>
    <row r="7" s="66" customFormat="true" ht="39" hidden="false" customHeight="true" outlineLevel="2" collapsed="false">
      <c r="L7" s="243" t="s">
        <v>843</v>
      </c>
      <c r="M7" s="66" t="s">
        <v>72</v>
      </c>
      <c r="N7" s="66" t="s">
        <v>40</v>
      </c>
      <c r="X7" s="250"/>
    </row>
    <row r="8" s="232" customFormat="true" ht="21.75" hidden="false" customHeight="true" outlineLevel="2" collapsed="false">
      <c r="A8" s="243"/>
      <c r="B8" s="244"/>
      <c r="C8" s="244"/>
      <c r="D8" s="243"/>
      <c r="E8" s="62"/>
      <c r="F8" s="187"/>
      <c r="G8" s="188"/>
      <c r="H8" s="187"/>
      <c r="I8" s="188"/>
      <c r="J8" s="65"/>
      <c r="K8" s="189"/>
      <c r="L8" s="243" t="s">
        <v>843</v>
      </c>
      <c r="M8" s="66" t="s">
        <v>76</v>
      </c>
      <c r="N8" s="66" t="s">
        <v>40</v>
      </c>
      <c r="O8" s="66"/>
      <c r="P8" s="66"/>
      <c r="Q8" s="66"/>
      <c r="R8" s="66"/>
      <c r="S8" s="66"/>
      <c r="T8" s="66"/>
      <c r="U8" s="66"/>
      <c r="V8" s="66"/>
      <c r="W8" s="79"/>
      <c r="X8" s="242"/>
    </row>
    <row r="9" s="232" customFormat="true" ht="22.5" hidden="false" customHeight="true" outlineLevel="2" collapsed="false">
      <c r="A9" s="251" t="s">
        <v>844</v>
      </c>
      <c r="B9" s="240" t="s">
        <v>845</v>
      </c>
      <c r="C9" s="240"/>
      <c r="D9" s="239" t="s">
        <v>835</v>
      </c>
      <c r="E9" s="241"/>
      <c r="F9" s="127"/>
      <c r="G9" s="128"/>
      <c r="H9" s="127"/>
      <c r="I9" s="128"/>
      <c r="J9" s="129"/>
      <c r="K9" s="130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9"/>
      <c r="X9" s="252"/>
    </row>
    <row r="10" s="232" customFormat="true" ht="33" hidden="false" customHeight="true" outlineLevel="3" collapsed="false">
      <c r="A10" s="243" t="s">
        <v>846</v>
      </c>
      <c r="B10" s="244" t="s">
        <v>847</v>
      </c>
      <c r="C10" s="244"/>
      <c r="D10" s="243" t="s">
        <v>112</v>
      </c>
      <c r="E10" s="253" t="n">
        <v>22</v>
      </c>
      <c r="F10" s="254" t="n">
        <v>6</v>
      </c>
      <c r="G10" s="255" t="n">
        <v>1</v>
      </c>
      <c r="H10" s="256" t="n">
        <v>16</v>
      </c>
      <c r="I10" s="255" t="n">
        <v>2</v>
      </c>
      <c r="J10" s="65" t="s">
        <v>62</v>
      </c>
      <c r="K10" s="189" t="n">
        <f aca="false">F10*G10*1.5+H10*I10</f>
        <v>41</v>
      </c>
      <c r="L10" s="257" t="s">
        <v>848</v>
      </c>
      <c r="M10" s="66"/>
      <c r="N10" s="74" t="s">
        <v>39</v>
      </c>
      <c r="O10" s="78" t="s">
        <v>377</v>
      </c>
      <c r="P10" s="74" t="s">
        <v>65</v>
      </c>
      <c r="Q10" s="74" t="s">
        <v>67</v>
      </c>
      <c r="R10" s="74" t="s">
        <v>91</v>
      </c>
      <c r="S10" s="74" t="n">
        <v>6</v>
      </c>
      <c r="T10" s="74" t="s">
        <v>378</v>
      </c>
      <c r="U10" s="78" t="s">
        <v>849</v>
      </c>
      <c r="V10" s="66"/>
      <c r="W10" s="199" t="s">
        <v>194</v>
      </c>
      <c r="X10" s="242" t="s">
        <v>850</v>
      </c>
    </row>
    <row r="11" s="232" customFormat="true" ht="31.5" hidden="false" customHeight="true" outlineLevel="3" collapsed="false">
      <c r="A11" s="243"/>
      <c r="B11" s="244"/>
      <c r="C11" s="244"/>
      <c r="D11" s="243"/>
      <c r="E11" s="62"/>
      <c r="F11" s="187"/>
      <c r="G11" s="188"/>
      <c r="H11" s="187"/>
      <c r="I11" s="188"/>
      <c r="J11" s="65"/>
      <c r="K11" s="189"/>
      <c r="L11" s="257" t="s">
        <v>851</v>
      </c>
      <c r="M11" s="69" t="s">
        <v>852</v>
      </c>
      <c r="N11" s="69" t="s">
        <v>40</v>
      </c>
      <c r="O11" s="78" t="s">
        <v>377</v>
      </c>
      <c r="P11" s="74" t="s">
        <v>65</v>
      </c>
      <c r="Q11" s="74" t="s">
        <v>66</v>
      </c>
      <c r="R11" s="74" t="s">
        <v>67</v>
      </c>
      <c r="S11" s="74" t="n">
        <v>12</v>
      </c>
      <c r="T11" s="74" t="s">
        <v>378</v>
      </c>
      <c r="U11" s="74" t="s">
        <v>853</v>
      </c>
      <c r="V11" s="66"/>
      <c r="W11" s="199" t="s">
        <v>194</v>
      </c>
      <c r="X11" s="258" t="s">
        <v>854</v>
      </c>
    </row>
    <row r="12" s="232" customFormat="true" ht="37.5" hidden="false" customHeight="true" outlineLevel="3" collapsed="false">
      <c r="A12" s="243"/>
      <c r="B12" s="244"/>
      <c r="C12" s="244"/>
      <c r="D12" s="243"/>
      <c r="E12" s="62"/>
      <c r="F12" s="187"/>
      <c r="G12" s="188"/>
      <c r="H12" s="187"/>
      <c r="I12" s="188"/>
      <c r="J12" s="65"/>
      <c r="K12" s="189"/>
      <c r="L12" s="257" t="s">
        <v>851</v>
      </c>
      <c r="M12" s="69" t="s">
        <v>855</v>
      </c>
      <c r="N12" s="69" t="s">
        <v>40</v>
      </c>
      <c r="O12" s="78" t="s">
        <v>377</v>
      </c>
      <c r="P12" s="74" t="s">
        <v>65</v>
      </c>
      <c r="Q12" s="74" t="s">
        <v>79</v>
      </c>
      <c r="R12" s="74" t="s">
        <v>66</v>
      </c>
      <c r="S12" s="74" t="n">
        <v>12</v>
      </c>
      <c r="T12" s="74" t="s">
        <v>378</v>
      </c>
      <c r="U12" s="74" t="s">
        <v>856</v>
      </c>
      <c r="V12" s="66"/>
      <c r="W12" s="199" t="s">
        <v>194</v>
      </c>
      <c r="X12" s="242" t="s">
        <v>857</v>
      </c>
    </row>
    <row r="13" s="232" customFormat="true" ht="20.25" hidden="false" customHeight="true" outlineLevel="3" collapsed="false">
      <c r="A13" s="259" t="s">
        <v>858</v>
      </c>
      <c r="B13" s="244" t="s">
        <v>859</v>
      </c>
      <c r="C13" s="244"/>
      <c r="D13" s="243" t="s">
        <v>109</v>
      </c>
      <c r="E13" s="260" t="n">
        <v>24</v>
      </c>
      <c r="F13" s="261" t="n">
        <v>8</v>
      </c>
      <c r="G13" s="262" t="n">
        <v>1</v>
      </c>
      <c r="H13" s="261" t="n">
        <v>16</v>
      </c>
      <c r="I13" s="262" t="n">
        <v>1</v>
      </c>
      <c r="J13" s="65" t="s">
        <v>62</v>
      </c>
      <c r="K13" s="189" t="n">
        <f aca="false">F13*G13*1.5+H13*I13</f>
        <v>28</v>
      </c>
      <c r="L13" s="259" t="s">
        <v>860</v>
      </c>
      <c r="M13" s="66"/>
      <c r="N13" s="66" t="s">
        <v>839</v>
      </c>
      <c r="O13" s="66" t="s">
        <v>222</v>
      </c>
      <c r="P13" s="66" t="s">
        <v>73</v>
      </c>
      <c r="Q13" s="66" t="s">
        <v>67</v>
      </c>
      <c r="R13" s="66" t="s">
        <v>106</v>
      </c>
      <c r="S13" s="66" t="n">
        <v>9</v>
      </c>
      <c r="T13" s="66" t="s">
        <v>68</v>
      </c>
      <c r="U13" s="66" t="s">
        <v>853</v>
      </c>
      <c r="V13" s="66"/>
      <c r="W13" s="79"/>
      <c r="X13" s="258" t="s">
        <v>861</v>
      </c>
    </row>
    <row r="14" s="232" customFormat="true" ht="36" hidden="false" customHeight="true" outlineLevel="3" collapsed="false">
      <c r="A14" s="259"/>
      <c r="B14" s="244"/>
      <c r="C14" s="244"/>
      <c r="D14" s="243"/>
      <c r="E14" s="62"/>
      <c r="F14" s="187"/>
      <c r="G14" s="188"/>
      <c r="H14" s="187"/>
      <c r="I14" s="188"/>
      <c r="J14" s="65"/>
      <c r="K14" s="189"/>
      <c r="L14" s="259" t="s">
        <v>862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250"/>
    </row>
    <row r="15" s="232" customFormat="true" ht="21.75" hidden="false" customHeight="true" outlineLevel="2" collapsed="false">
      <c r="A15" s="251" t="s">
        <v>863</v>
      </c>
      <c r="B15" s="240" t="s">
        <v>864</v>
      </c>
      <c r="C15" s="240"/>
      <c r="D15" s="239" t="s">
        <v>835</v>
      </c>
      <c r="E15" s="241"/>
      <c r="F15" s="127"/>
      <c r="G15" s="128"/>
      <c r="H15" s="127"/>
      <c r="I15" s="128"/>
      <c r="J15" s="129"/>
      <c r="K15" s="130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9"/>
      <c r="X15" s="252"/>
    </row>
    <row r="16" s="232" customFormat="true" ht="30" hidden="false" customHeight="true" outlineLevel="3" collapsed="false">
      <c r="A16" s="263" t="s">
        <v>865</v>
      </c>
      <c r="B16" s="244" t="s">
        <v>866</v>
      </c>
      <c r="C16" s="244"/>
      <c r="D16" s="243" t="s">
        <v>112</v>
      </c>
      <c r="E16" s="62" t="n">
        <f aca="false">F16+H16</f>
        <v>18</v>
      </c>
      <c r="F16" s="187" t="n">
        <v>6</v>
      </c>
      <c r="G16" s="188" t="n">
        <v>1</v>
      </c>
      <c r="H16" s="187" t="n">
        <v>12</v>
      </c>
      <c r="I16" s="188" t="n">
        <v>2</v>
      </c>
      <c r="J16" s="65" t="s">
        <v>62</v>
      </c>
      <c r="K16" s="189" t="n">
        <f aca="false">F16*G16*1.5+H16*I16</f>
        <v>33</v>
      </c>
      <c r="L16" s="249" t="s">
        <v>867</v>
      </c>
      <c r="M16" s="69"/>
      <c r="N16" s="69" t="s">
        <v>39</v>
      </c>
      <c r="O16" s="69" t="s">
        <v>392</v>
      </c>
      <c r="P16" s="69" t="s">
        <v>73</v>
      </c>
      <c r="Q16" s="69" t="s">
        <v>74</v>
      </c>
      <c r="R16" s="69" t="s">
        <v>75</v>
      </c>
      <c r="S16" s="69" t="n">
        <v>6</v>
      </c>
      <c r="T16" s="69" t="s">
        <v>68</v>
      </c>
      <c r="U16" s="116" t="s">
        <v>868</v>
      </c>
      <c r="V16" s="66"/>
      <c r="W16" s="199" t="s">
        <v>194</v>
      </c>
      <c r="X16" s="242" t="s">
        <v>850</v>
      </c>
    </row>
    <row r="17" s="232" customFormat="true" ht="19.5" hidden="false" customHeight="true" outlineLevel="3" collapsed="false">
      <c r="A17" s="243"/>
      <c r="B17" s="244"/>
      <c r="C17" s="244"/>
      <c r="D17" s="243"/>
      <c r="E17" s="62"/>
      <c r="F17" s="187"/>
      <c r="G17" s="188"/>
      <c r="H17" s="187"/>
      <c r="I17" s="188"/>
      <c r="J17" s="65"/>
      <c r="K17" s="189"/>
      <c r="L17" s="249" t="s">
        <v>869</v>
      </c>
      <c r="M17" s="69"/>
      <c r="N17" s="69" t="s">
        <v>40</v>
      </c>
      <c r="O17" s="69" t="s">
        <v>392</v>
      </c>
      <c r="P17" s="69" t="s">
        <v>73</v>
      </c>
      <c r="Q17" s="69" t="s">
        <v>75</v>
      </c>
      <c r="R17" s="69" t="s">
        <v>77</v>
      </c>
      <c r="S17" s="69" t="n">
        <v>12</v>
      </c>
      <c r="T17" s="69" t="s">
        <v>68</v>
      </c>
      <c r="U17" s="69" t="s">
        <v>853</v>
      </c>
      <c r="V17" s="66"/>
      <c r="W17" s="199" t="s">
        <v>194</v>
      </c>
      <c r="X17" s="242" t="s">
        <v>861</v>
      </c>
    </row>
    <row r="18" s="232" customFormat="true" ht="19.5" hidden="false" customHeight="true" outlineLevel="3" collapsed="false">
      <c r="A18" s="243"/>
      <c r="B18" s="244"/>
      <c r="C18" s="244"/>
      <c r="D18" s="243"/>
      <c r="E18" s="62"/>
      <c r="F18" s="187"/>
      <c r="G18" s="188"/>
      <c r="H18" s="187"/>
      <c r="I18" s="188"/>
      <c r="J18" s="65"/>
      <c r="K18" s="189"/>
      <c r="L18" s="249" t="s">
        <v>869</v>
      </c>
      <c r="M18" s="69"/>
      <c r="N18" s="69" t="s">
        <v>40</v>
      </c>
      <c r="O18" s="69" t="s">
        <v>392</v>
      </c>
      <c r="P18" s="69" t="s">
        <v>89</v>
      </c>
      <c r="Q18" s="69" t="s">
        <v>67</v>
      </c>
      <c r="R18" s="69" t="s">
        <v>91</v>
      </c>
      <c r="S18" s="69" t="n">
        <v>12</v>
      </c>
      <c r="T18" s="69" t="s">
        <v>68</v>
      </c>
      <c r="U18" s="69" t="s">
        <v>853</v>
      </c>
      <c r="V18" s="66"/>
      <c r="W18" s="199" t="s">
        <v>194</v>
      </c>
      <c r="X18" s="242" t="s">
        <v>870</v>
      </c>
    </row>
    <row r="19" s="232" customFormat="true" ht="21" hidden="false" customHeight="true" outlineLevel="3" collapsed="false">
      <c r="A19" s="264" t="s">
        <v>871</v>
      </c>
      <c r="B19" s="265" t="s">
        <v>872</v>
      </c>
      <c r="C19" s="244"/>
      <c r="D19" s="243" t="s">
        <v>109</v>
      </c>
      <c r="E19" s="266" t="n">
        <f aca="false">F19+H19</f>
        <v>18</v>
      </c>
      <c r="F19" s="267" t="n">
        <v>6</v>
      </c>
      <c r="G19" s="268" t="n">
        <v>1</v>
      </c>
      <c r="H19" s="267" t="n">
        <v>12</v>
      </c>
      <c r="I19" s="268" t="n">
        <v>1</v>
      </c>
      <c r="J19" s="65" t="s">
        <v>62</v>
      </c>
      <c r="K19" s="189" t="n">
        <v>0</v>
      </c>
      <c r="L19" s="259" t="s">
        <v>873</v>
      </c>
      <c r="M19" s="66"/>
      <c r="N19" s="66" t="s">
        <v>39</v>
      </c>
      <c r="O19" s="66"/>
      <c r="P19" s="66"/>
      <c r="Q19" s="66"/>
      <c r="R19" s="66"/>
      <c r="S19" s="66"/>
      <c r="T19" s="66"/>
      <c r="U19" s="66"/>
      <c r="V19" s="66"/>
      <c r="W19" s="79"/>
      <c r="X19" s="131" t="s">
        <v>874</v>
      </c>
    </row>
    <row r="20" s="232" customFormat="true" ht="21" hidden="false" customHeight="true" outlineLevel="3" collapsed="false">
      <c r="A20" s="259"/>
      <c r="B20" s="244"/>
      <c r="C20" s="244"/>
      <c r="D20" s="243"/>
      <c r="E20" s="62"/>
      <c r="F20" s="187"/>
      <c r="G20" s="188"/>
      <c r="H20" s="187"/>
      <c r="I20" s="188"/>
      <c r="J20" s="65"/>
      <c r="K20" s="189"/>
      <c r="L20" s="259" t="s">
        <v>875</v>
      </c>
      <c r="M20" s="66"/>
      <c r="N20" s="66" t="s">
        <v>40</v>
      </c>
      <c r="O20" s="66"/>
      <c r="P20" s="66"/>
      <c r="Q20" s="66"/>
      <c r="R20" s="66"/>
      <c r="S20" s="66"/>
      <c r="T20" s="66"/>
      <c r="U20" s="66"/>
      <c r="V20" s="66"/>
      <c r="W20" s="79"/>
      <c r="X20" s="131"/>
    </row>
    <row r="21" s="232" customFormat="true" ht="19.5" hidden="false" customHeight="true" outlineLevel="3" collapsed="false">
      <c r="A21" s="251" t="s">
        <v>876</v>
      </c>
      <c r="B21" s="240" t="s">
        <v>877</v>
      </c>
      <c r="C21" s="240"/>
      <c r="D21" s="239" t="s">
        <v>878</v>
      </c>
      <c r="E21" s="241"/>
      <c r="F21" s="127"/>
      <c r="G21" s="128"/>
      <c r="H21" s="127"/>
      <c r="I21" s="128"/>
      <c r="J21" s="129"/>
      <c r="K21" s="130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9"/>
      <c r="X21" s="258" t="s">
        <v>879</v>
      </c>
    </row>
    <row r="22" s="232" customFormat="true" ht="19.5" hidden="false" customHeight="true" outlineLevel="4" collapsed="false">
      <c r="A22" s="243" t="s">
        <v>880</v>
      </c>
      <c r="B22" s="244" t="s">
        <v>881</v>
      </c>
      <c r="C22" s="244"/>
      <c r="D22" s="243" t="s">
        <v>882</v>
      </c>
      <c r="E22" s="62" t="n">
        <f aca="false">F22+H22</f>
        <v>18</v>
      </c>
      <c r="F22" s="187"/>
      <c r="G22" s="188"/>
      <c r="H22" s="187" t="n">
        <v>18</v>
      </c>
      <c r="I22" s="188" t="n">
        <v>1</v>
      </c>
      <c r="J22" s="65" t="s">
        <v>62</v>
      </c>
      <c r="K22" s="189" t="n">
        <f aca="false">F22*G22*1.5+H22*I22</f>
        <v>18</v>
      </c>
      <c r="L22" s="249" t="s">
        <v>883</v>
      </c>
      <c r="M22" s="69"/>
      <c r="N22" s="69" t="s">
        <v>40</v>
      </c>
      <c r="O22" s="69" t="s">
        <v>884</v>
      </c>
      <c r="P22" s="69" t="s">
        <v>73</v>
      </c>
      <c r="Q22" s="69" t="s">
        <v>79</v>
      </c>
      <c r="R22" s="69" t="s">
        <v>67</v>
      </c>
      <c r="S22" s="69" t="n">
        <v>9</v>
      </c>
      <c r="T22" s="69" t="s">
        <v>68</v>
      </c>
      <c r="U22" s="69" t="s">
        <v>853</v>
      </c>
      <c r="V22" s="66"/>
      <c r="W22" s="199" t="s">
        <v>194</v>
      </c>
      <c r="X22" s="242" t="s">
        <v>861</v>
      </c>
    </row>
    <row r="23" s="232" customFormat="true" ht="30.75" hidden="false" customHeight="true" outlineLevel="4" collapsed="false">
      <c r="A23" s="243" t="s">
        <v>885</v>
      </c>
      <c r="B23" s="244" t="s">
        <v>886</v>
      </c>
      <c r="C23" s="244"/>
      <c r="D23" s="243" t="s">
        <v>882</v>
      </c>
      <c r="E23" s="62" t="n">
        <f aca="false">F23+H23</f>
        <v>18</v>
      </c>
      <c r="F23" s="187"/>
      <c r="G23" s="188"/>
      <c r="H23" s="187" t="n">
        <v>18</v>
      </c>
      <c r="I23" s="188" t="n">
        <v>1</v>
      </c>
      <c r="J23" s="65" t="s">
        <v>62</v>
      </c>
      <c r="K23" s="189" t="n">
        <f aca="false">F23*G23*1.5+H23*I23</f>
        <v>18</v>
      </c>
      <c r="L23" s="249" t="s">
        <v>887</v>
      </c>
      <c r="M23" s="69"/>
      <c r="N23" s="69" t="s">
        <v>40</v>
      </c>
      <c r="O23" s="269" t="s">
        <v>797</v>
      </c>
      <c r="P23" s="69" t="s">
        <v>89</v>
      </c>
      <c r="Q23" s="69" t="s">
        <v>79</v>
      </c>
      <c r="R23" s="69" t="s">
        <v>67</v>
      </c>
      <c r="S23" s="69" t="n">
        <v>9</v>
      </c>
      <c r="T23" s="69" t="s">
        <v>68</v>
      </c>
      <c r="U23" s="69" t="s">
        <v>888</v>
      </c>
      <c r="V23" s="66"/>
      <c r="W23" s="199" t="s">
        <v>194</v>
      </c>
      <c r="X23" s="242" t="s">
        <v>889</v>
      </c>
    </row>
    <row r="24" s="232" customFormat="true" ht="19.5" hidden="false" customHeight="true" outlineLevel="4" collapsed="false">
      <c r="A24" s="243" t="s">
        <v>890</v>
      </c>
      <c r="B24" s="244" t="s">
        <v>891</v>
      </c>
      <c r="C24" s="244"/>
      <c r="D24" s="243" t="s">
        <v>882</v>
      </c>
      <c r="E24" s="62" t="n">
        <f aca="false">F24+H24</f>
        <v>18</v>
      </c>
      <c r="F24" s="187"/>
      <c r="G24" s="188"/>
      <c r="H24" s="187" t="n">
        <v>18</v>
      </c>
      <c r="I24" s="188" t="n">
        <v>1</v>
      </c>
      <c r="J24" s="65" t="s">
        <v>62</v>
      </c>
      <c r="K24" s="189" t="n">
        <f aca="false">F24*G24*1.5+H24*I24</f>
        <v>18</v>
      </c>
      <c r="L24" s="249" t="s">
        <v>892</v>
      </c>
      <c r="M24" s="69"/>
      <c r="N24" s="69" t="s">
        <v>40</v>
      </c>
      <c r="O24" s="69" t="s">
        <v>671</v>
      </c>
      <c r="P24" s="69" t="s">
        <v>104</v>
      </c>
      <c r="Q24" s="69" t="s">
        <v>67</v>
      </c>
      <c r="R24" s="69" t="s">
        <v>106</v>
      </c>
      <c r="S24" s="69" t="n">
        <v>5</v>
      </c>
      <c r="T24" s="69" t="s">
        <v>68</v>
      </c>
      <c r="U24" s="69" t="s">
        <v>893</v>
      </c>
      <c r="V24" s="66"/>
      <c r="W24" s="199" t="s">
        <v>194</v>
      </c>
      <c r="X24" s="242" t="s">
        <v>861</v>
      </c>
    </row>
    <row r="25" s="232" customFormat="true" ht="19.5" hidden="false" customHeight="true" outlineLevel="4" collapsed="false">
      <c r="A25" s="243"/>
      <c r="B25" s="244"/>
      <c r="C25" s="244"/>
      <c r="D25" s="243"/>
      <c r="E25" s="62"/>
      <c r="F25" s="187"/>
      <c r="G25" s="188"/>
      <c r="H25" s="187"/>
      <c r="I25" s="188"/>
      <c r="J25" s="65"/>
      <c r="K25" s="189"/>
      <c r="L25" s="249"/>
      <c r="M25" s="69"/>
      <c r="N25" s="69"/>
      <c r="O25" s="69" t="s">
        <v>671</v>
      </c>
      <c r="P25" s="69" t="s">
        <v>65</v>
      </c>
      <c r="Q25" s="69" t="s">
        <v>127</v>
      </c>
      <c r="R25" s="69" t="s">
        <v>74</v>
      </c>
      <c r="S25" s="69" t="n">
        <v>4</v>
      </c>
      <c r="T25" s="69" t="s">
        <v>68</v>
      </c>
      <c r="U25" s="69" t="s">
        <v>894</v>
      </c>
      <c r="V25" s="66"/>
      <c r="W25" s="199" t="s">
        <v>194</v>
      </c>
      <c r="X25" s="242"/>
    </row>
    <row r="26" s="232" customFormat="true" ht="34.5" hidden="false" customHeight="true" outlineLevel="4" collapsed="false">
      <c r="A26" s="243" t="s">
        <v>895</v>
      </c>
      <c r="B26" s="244" t="s">
        <v>896</v>
      </c>
      <c r="C26" s="244"/>
      <c r="D26" s="243" t="s">
        <v>882</v>
      </c>
      <c r="E26" s="62" t="n">
        <f aca="false">F26+H26</f>
        <v>18</v>
      </c>
      <c r="F26" s="187"/>
      <c r="G26" s="188"/>
      <c r="H26" s="187" t="n">
        <v>18</v>
      </c>
      <c r="I26" s="188" t="n">
        <v>1</v>
      </c>
      <c r="J26" s="65" t="s">
        <v>62</v>
      </c>
      <c r="K26" s="189" t="n">
        <f aca="false">F26*G26*1.5+H26*I26</f>
        <v>18</v>
      </c>
      <c r="L26" s="249" t="s">
        <v>897</v>
      </c>
      <c r="M26" s="69"/>
      <c r="N26" s="69" t="s">
        <v>40</v>
      </c>
      <c r="O26" s="116" t="s">
        <v>377</v>
      </c>
      <c r="P26" s="69" t="s">
        <v>90</v>
      </c>
      <c r="Q26" s="69" t="s">
        <v>79</v>
      </c>
      <c r="R26" s="69" t="s">
        <v>67</v>
      </c>
      <c r="S26" s="69" t="n">
        <v>9</v>
      </c>
      <c r="T26" s="69" t="s">
        <v>378</v>
      </c>
      <c r="U26" s="69" t="s">
        <v>853</v>
      </c>
      <c r="V26" s="66"/>
      <c r="W26" s="199" t="s">
        <v>194</v>
      </c>
      <c r="X26" s="242" t="s">
        <v>861</v>
      </c>
    </row>
    <row r="27" s="232" customFormat="true" ht="19.5" hidden="false" customHeight="true" outlineLevel="3" collapsed="false">
      <c r="A27" s="251" t="s">
        <v>898</v>
      </c>
      <c r="B27" s="240" t="s">
        <v>899</v>
      </c>
      <c r="C27" s="240"/>
      <c r="D27" s="239" t="s">
        <v>109</v>
      </c>
      <c r="E27" s="241"/>
      <c r="F27" s="127"/>
      <c r="G27" s="128"/>
      <c r="H27" s="127"/>
      <c r="I27" s="128"/>
      <c r="J27" s="129"/>
      <c r="K27" s="130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79"/>
      <c r="X27" s="258" t="s">
        <v>900</v>
      </c>
    </row>
    <row r="28" s="232" customFormat="true" ht="40.5" hidden="false" customHeight="true" outlineLevel="4" collapsed="false">
      <c r="A28" s="243" t="s">
        <v>901</v>
      </c>
      <c r="B28" s="244" t="s">
        <v>902</v>
      </c>
      <c r="C28" s="244"/>
      <c r="D28" s="243" t="s">
        <v>109</v>
      </c>
      <c r="E28" s="62" t="n">
        <f aca="false">F28+H28</f>
        <v>24</v>
      </c>
      <c r="F28" s="187" t="n">
        <v>6</v>
      </c>
      <c r="G28" s="188" t="n">
        <v>1</v>
      </c>
      <c r="H28" s="187" t="n">
        <v>18</v>
      </c>
      <c r="I28" s="188" t="n">
        <v>1</v>
      </c>
      <c r="J28" s="65" t="s">
        <v>62</v>
      </c>
      <c r="K28" s="189" t="n">
        <f aca="false">F28*G28*1.5+H28*I28</f>
        <v>27</v>
      </c>
      <c r="L28" s="249" t="s">
        <v>903</v>
      </c>
      <c r="M28" s="69"/>
      <c r="N28" s="69" t="s">
        <v>39</v>
      </c>
      <c r="O28" s="69" t="s">
        <v>904</v>
      </c>
      <c r="P28" s="69" t="s">
        <v>104</v>
      </c>
      <c r="Q28" s="69" t="s">
        <v>79</v>
      </c>
      <c r="R28" s="69" t="s">
        <v>67</v>
      </c>
      <c r="S28" s="69" t="s">
        <v>905</v>
      </c>
      <c r="T28" s="69" t="s">
        <v>409</v>
      </c>
      <c r="U28" s="116" t="s">
        <v>906</v>
      </c>
      <c r="V28" s="66"/>
      <c r="W28" s="199"/>
      <c r="X28" s="258" t="s">
        <v>907</v>
      </c>
    </row>
    <row r="29" s="232" customFormat="true" ht="30" hidden="false" customHeight="true" outlineLevel="4" collapsed="false">
      <c r="A29" s="243"/>
      <c r="B29" s="244"/>
      <c r="C29" s="244"/>
      <c r="D29" s="243"/>
      <c r="E29" s="62"/>
      <c r="F29" s="187"/>
      <c r="G29" s="188"/>
      <c r="H29" s="187"/>
      <c r="I29" s="188"/>
      <c r="J29" s="65"/>
      <c r="K29" s="189"/>
      <c r="L29" s="249" t="s">
        <v>908</v>
      </c>
      <c r="M29" s="69"/>
      <c r="N29" s="69" t="s">
        <v>40</v>
      </c>
      <c r="O29" s="69"/>
      <c r="P29" s="69"/>
      <c r="Q29" s="69"/>
      <c r="R29" s="69"/>
      <c r="S29" s="69"/>
      <c r="T29" s="69"/>
      <c r="U29" s="69"/>
      <c r="V29" s="66"/>
      <c r="W29" s="199"/>
      <c r="X29" s="258"/>
    </row>
    <row r="30" s="232" customFormat="true" ht="48" hidden="false" customHeight="true" outlineLevel="4" collapsed="false">
      <c r="A30" s="243" t="s">
        <v>909</v>
      </c>
      <c r="B30" s="244" t="s">
        <v>910</v>
      </c>
      <c r="C30" s="244"/>
      <c r="D30" s="243" t="s">
        <v>109</v>
      </c>
      <c r="E30" s="62" t="n">
        <f aca="false">F30+H30</f>
        <v>24</v>
      </c>
      <c r="F30" s="187" t="n">
        <v>6</v>
      </c>
      <c r="G30" s="188" t="n">
        <v>1</v>
      </c>
      <c r="H30" s="187" t="n">
        <v>18</v>
      </c>
      <c r="I30" s="188" t="n">
        <v>1</v>
      </c>
      <c r="J30" s="65" t="s">
        <v>62</v>
      </c>
      <c r="K30" s="189" t="n">
        <f aca="false">F30*G30*1.5+H30*I30</f>
        <v>27</v>
      </c>
      <c r="L30" s="249" t="s">
        <v>911</v>
      </c>
      <c r="M30" s="69"/>
      <c r="N30" s="69" t="s">
        <v>39</v>
      </c>
      <c r="O30" s="69" t="s">
        <v>384</v>
      </c>
      <c r="P30" s="69" t="s">
        <v>65</v>
      </c>
      <c r="Q30" s="69" t="s">
        <v>74</v>
      </c>
      <c r="R30" s="69" t="s">
        <v>77</v>
      </c>
      <c r="S30" s="69" t="n">
        <v>12</v>
      </c>
      <c r="T30" s="69" t="s">
        <v>68</v>
      </c>
      <c r="U30" s="116" t="s">
        <v>912</v>
      </c>
      <c r="V30" s="189"/>
      <c r="W30" s="199" t="s">
        <v>194</v>
      </c>
      <c r="X30" s="258" t="s">
        <v>913</v>
      </c>
    </row>
    <row r="31" s="232" customFormat="true" ht="30" hidden="false" customHeight="true" outlineLevel="4" collapsed="false">
      <c r="A31" s="243"/>
      <c r="B31" s="244"/>
      <c r="C31" s="244"/>
      <c r="D31" s="243"/>
      <c r="E31" s="62"/>
      <c r="F31" s="187"/>
      <c r="G31" s="188"/>
      <c r="H31" s="187"/>
      <c r="I31" s="188"/>
      <c r="J31" s="65"/>
      <c r="K31" s="189"/>
      <c r="L31" s="249" t="s">
        <v>914</v>
      </c>
      <c r="M31" s="69"/>
      <c r="N31" s="69" t="s">
        <v>40</v>
      </c>
      <c r="O31" s="69"/>
      <c r="P31" s="69"/>
      <c r="Q31" s="69"/>
      <c r="R31" s="69"/>
      <c r="S31" s="69"/>
      <c r="T31" s="69"/>
      <c r="U31" s="69"/>
      <c r="V31" s="189"/>
      <c r="W31" s="199" t="s">
        <v>194</v>
      </c>
      <c r="X31" s="258"/>
    </row>
    <row r="32" s="232" customFormat="true" ht="30" hidden="false" customHeight="true" outlineLevel="4" collapsed="false">
      <c r="A32" s="243" t="s">
        <v>915</v>
      </c>
      <c r="B32" s="244" t="s">
        <v>916</v>
      </c>
      <c r="C32" s="244"/>
      <c r="D32" s="243" t="s">
        <v>109</v>
      </c>
      <c r="E32" s="62" t="n">
        <f aca="false">F32+H32</f>
        <v>24</v>
      </c>
      <c r="F32" s="187" t="n">
        <v>6</v>
      </c>
      <c r="G32" s="188" t="n">
        <v>1</v>
      </c>
      <c r="H32" s="187" t="n">
        <v>18</v>
      </c>
      <c r="I32" s="188" t="n">
        <v>1</v>
      </c>
      <c r="J32" s="65" t="s">
        <v>62</v>
      </c>
      <c r="K32" s="189" t="n">
        <f aca="false">F32*G32*1.5+H32*I32</f>
        <v>27</v>
      </c>
      <c r="L32" s="249" t="s">
        <v>917</v>
      </c>
      <c r="M32" s="69"/>
      <c r="N32" s="69" t="s">
        <v>39</v>
      </c>
      <c r="O32" s="69" t="s">
        <v>918</v>
      </c>
      <c r="P32" s="69" t="s">
        <v>90</v>
      </c>
      <c r="Q32" s="69" t="s">
        <v>67</v>
      </c>
      <c r="R32" s="69" t="s">
        <v>106</v>
      </c>
      <c r="S32" s="69" t="n">
        <v>12</v>
      </c>
      <c r="T32" s="69" t="s">
        <v>68</v>
      </c>
      <c r="U32" s="116" t="s">
        <v>912</v>
      </c>
      <c r="V32" s="189"/>
      <c r="W32" s="199" t="s">
        <v>194</v>
      </c>
      <c r="X32" s="258" t="s">
        <v>919</v>
      </c>
    </row>
    <row r="33" s="232" customFormat="true" ht="30" hidden="false" customHeight="true" outlineLevel="4" collapsed="false">
      <c r="A33" s="243"/>
      <c r="B33" s="244"/>
      <c r="C33" s="244"/>
      <c r="D33" s="243"/>
      <c r="E33" s="62"/>
      <c r="F33" s="187"/>
      <c r="G33" s="188"/>
      <c r="H33" s="187"/>
      <c r="I33" s="188"/>
      <c r="J33" s="65"/>
      <c r="K33" s="189"/>
      <c r="L33" s="249" t="s">
        <v>920</v>
      </c>
      <c r="M33" s="69"/>
      <c r="N33" s="69" t="s">
        <v>40</v>
      </c>
      <c r="O33" s="69"/>
      <c r="P33" s="69"/>
      <c r="Q33" s="69"/>
      <c r="R33" s="69"/>
      <c r="S33" s="69"/>
      <c r="T33" s="69"/>
      <c r="U33" s="69"/>
      <c r="V33" s="189"/>
      <c r="W33" s="199" t="s">
        <v>194</v>
      </c>
      <c r="X33" s="258"/>
    </row>
    <row r="34" s="232" customFormat="true" ht="30" hidden="false" customHeight="true" outlineLevel="4" collapsed="false">
      <c r="A34" s="243" t="s">
        <v>921</v>
      </c>
      <c r="B34" s="244" t="s">
        <v>922</v>
      </c>
      <c r="C34" s="244"/>
      <c r="D34" s="243" t="s">
        <v>109</v>
      </c>
      <c r="E34" s="62" t="n">
        <f aca="false">F34+H34</f>
        <v>24</v>
      </c>
      <c r="F34" s="187" t="n">
        <v>6</v>
      </c>
      <c r="G34" s="188" t="n">
        <v>1</v>
      </c>
      <c r="H34" s="187" t="n">
        <v>18</v>
      </c>
      <c r="I34" s="188" t="n">
        <v>1</v>
      </c>
      <c r="J34" s="65" t="s">
        <v>62</v>
      </c>
      <c r="K34" s="189" t="n">
        <f aca="false">F34*G34*1.5+H34*I34</f>
        <v>27</v>
      </c>
      <c r="L34" s="249" t="s">
        <v>923</v>
      </c>
      <c r="M34" s="69"/>
      <c r="N34" s="69" t="s">
        <v>39</v>
      </c>
      <c r="O34" s="69" t="s">
        <v>568</v>
      </c>
      <c r="P34" s="69" t="s">
        <v>90</v>
      </c>
      <c r="Q34" s="69" t="s">
        <v>74</v>
      </c>
      <c r="R34" s="69" t="s">
        <v>77</v>
      </c>
      <c r="S34" s="69" t="n">
        <v>12</v>
      </c>
      <c r="T34" s="69" t="s">
        <v>68</v>
      </c>
      <c r="U34" s="270" t="s">
        <v>912</v>
      </c>
      <c r="V34" s="66"/>
      <c r="W34" s="199" t="s">
        <v>194</v>
      </c>
      <c r="X34" s="258" t="s">
        <v>924</v>
      </c>
    </row>
    <row r="35" s="232" customFormat="true" ht="30" hidden="false" customHeight="true" outlineLevel="4" collapsed="false">
      <c r="A35" s="243"/>
      <c r="B35" s="244"/>
      <c r="C35" s="244"/>
      <c r="D35" s="243"/>
      <c r="E35" s="62"/>
      <c r="F35" s="187"/>
      <c r="G35" s="188"/>
      <c r="H35" s="187"/>
      <c r="I35" s="188"/>
      <c r="J35" s="65"/>
      <c r="K35" s="189"/>
      <c r="L35" s="243" t="s">
        <v>925</v>
      </c>
      <c r="M35" s="66"/>
      <c r="N35" s="66" t="s">
        <v>40</v>
      </c>
      <c r="O35" s="66"/>
      <c r="P35" s="66"/>
      <c r="Q35" s="66"/>
      <c r="R35" s="66"/>
      <c r="S35" s="66"/>
      <c r="T35" s="66"/>
      <c r="U35" s="66"/>
      <c r="V35" s="66"/>
      <c r="W35" s="79"/>
      <c r="X35" s="258"/>
    </row>
    <row r="36" s="232" customFormat="true" ht="21.75" hidden="false" customHeight="true" outlineLevel="3" collapsed="false">
      <c r="A36" s="251" t="s">
        <v>926</v>
      </c>
      <c r="B36" s="240" t="s">
        <v>927</v>
      </c>
      <c r="C36" s="240"/>
      <c r="D36" s="239" t="s">
        <v>882</v>
      </c>
      <c r="E36" s="241"/>
      <c r="F36" s="127"/>
      <c r="G36" s="128"/>
      <c r="H36" s="127"/>
      <c r="I36" s="128"/>
      <c r="J36" s="129"/>
      <c r="K36" s="130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79"/>
      <c r="X36" s="252"/>
    </row>
    <row r="37" s="232" customFormat="true" ht="19.5" hidden="false" customHeight="true" outlineLevel="4" collapsed="false">
      <c r="A37" s="271" t="s">
        <v>880</v>
      </c>
      <c r="B37" s="272" t="s">
        <v>881</v>
      </c>
      <c r="C37" s="272"/>
      <c r="D37" s="271" t="s">
        <v>882</v>
      </c>
      <c r="E37" s="62" t="n">
        <f aca="false">F37+H37</f>
        <v>18</v>
      </c>
      <c r="F37" s="273"/>
      <c r="G37" s="274"/>
      <c r="H37" s="273" t="n">
        <v>18</v>
      </c>
      <c r="I37" s="274" t="n">
        <v>1</v>
      </c>
      <c r="J37" s="88" t="s">
        <v>132</v>
      </c>
      <c r="K37" s="89" t="s">
        <v>133</v>
      </c>
      <c r="L37" s="271" t="s">
        <v>883</v>
      </c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79"/>
      <c r="X37" s="275" t="s">
        <v>861</v>
      </c>
    </row>
    <row r="38" s="232" customFormat="true" ht="19.5" hidden="false" customHeight="true" outlineLevel="4" collapsed="false">
      <c r="A38" s="271" t="s">
        <v>885</v>
      </c>
      <c r="B38" s="272" t="s">
        <v>886</v>
      </c>
      <c r="C38" s="272"/>
      <c r="D38" s="271" t="s">
        <v>882</v>
      </c>
      <c r="E38" s="62" t="n">
        <f aca="false">F38+H38</f>
        <v>18</v>
      </c>
      <c r="F38" s="273"/>
      <c r="G38" s="274"/>
      <c r="H38" s="273" t="n">
        <v>18</v>
      </c>
      <c r="I38" s="274" t="n">
        <v>1</v>
      </c>
      <c r="J38" s="88" t="s">
        <v>132</v>
      </c>
      <c r="K38" s="89" t="s">
        <v>133</v>
      </c>
      <c r="L38" s="271" t="s">
        <v>887</v>
      </c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79"/>
      <c r="X38" s="275" t="s">
        <v>861</v>
      </c>
    </row>
    <row r="39" s="232" customFormat="true" ht="19.5" hidden="false" customHeight="true" outlineLevel="4" collapsed="false">
      <c r="A39" s="271" t="s">
        <v>890</v>
      </c>
      <c r="B39" s="272" t="s">
        <v>891</v>
      </c>
      <c r="C39" s="272"/>
      <c r="D39" s="271" t="s">
        <v>882</v>
      </c>
      <c r="E39" s="62" t="n">
        <f aca="false">F39+H39</f>
        <v>18</v>
      </c>
      <c r="F39" s="273"/>
      <c r="G39" s="274"/>
      <c r="H39" s="273" t="n">
        <v>18</v>
      </c>
      <c r="I39" s="274" t="n">
        <v>1</v>
      </c>
      <c r="J39" s="88" t="s">
        <v>132</v>
      </c>
      <c r="K39" s="89" t="s">
        <v>133</v>
      </c>
      <c r="L39" s="271" t="s">
        <v>892</v>
      </c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09"/>
      <c r="X39" s="275" t="s">
        <v>861</v>
      </c>
    </row>
    <row r="40" s="232" customFormat="true" ht="19.5" hidden="false" customHeight="true" outlineLevel="4" collapsed="false">
      <c r="A40" s="271" t="s">
        <v>895</v>
      </c>
      <c r="B40" s="272" t="s">
        <v>896</v>
      </c>
      <c r="C40" s="272"/>
      <c r="D40" s="271" t="s">
        <v>882</v>
      </c>
      <c r="E40" s="62" t="n">
        <f aca="false">F40+H40</f>
        <v>18</v>
      </c>
      <c r="F40" s="273"/>
      <c r="G40" s="274"/>
      <c r="H40" s="273" t="n">
        <v>18</v>
      </c>
      <c r="I40" s="274" t="n">
        <v>1</v>
      </c>
      <c r="J40" s="88" t="s">
        <v>132</v>
      </c>
      <c r="K40" s="89" t="s">
        <v>133</v>
      </c>
      <c r="L40" s="271" t="s">
        <v>897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9"/>
      <c r="X40" s="275" t="s">
        <v>861</v>
      </c>
    </row>
    <row r="41" s="232" customFormat="true" ht="19.5" hidden="false" customHeight="true" outlineLevel="4" collapsed="false">
      <c r="A41" s="271" t="s">
        <v>928</v>
      </c>
      <c r="B41" s="272" t="s">
        <v>929</v>
      </c>
      <c r="C41" s="272"/>
      <c r="D41" s="271" t="n">
        <v>4</v>
      </c>
      <c r="E41" s="62" t="n">
        <f aca="false">F41+H41</f>
        <v>24</v>
      </c>
      <c r="F41" s="273" t="n">
        <v>12</v>
      </c>
      <c r="G41" s="274" t="n">
        <v>1</v>
      </c>
      <c r="H41" s="273" t="n">
        <v>12</v>
      </c>
      <c r="I41" s="274" t="n">
        <v>1</v>
      </c>
      <c r="J41" s="88" t="s">
        <v>132</v>
      </c>
      <c r="K41" s="89" t="s">
        <v>133</v>
      </c>
      <c r="L41" s="271" t="s">
        <v>930</v>
      </c>
      <c r="M41" s="66"/>
      <c r="N41" s="66" t="s">
        <v>931</v>
      </c>
      <c r="O41" s="277" t="s">
        <v>932</v>
      </c>
      <c r="P41" s="66" t="s">
        <v>90</v>
      </c>
      <c r="Q41" s="61" t="s">
        <v>79</v>
      </c>
      <c r="R41" s="66" t="s">
        <v>67</v>
      </c>
      <c r="S41" s="66" t="n">
        <v>12</v>
      </c>
      <c r="T41" s="66"/>
      <c r="U41" s="66"/>
      <c r="V41" s="66"/>
      <c r="W41" s="79"/>
      <c r="X41" s="275" t="s">
        <v>933</v>
      </c>
    </row>
    <row r="42" s="232" customFormat="true" ht="19.5" hidden="false" customHeight="true" outlineLevel="4" collapsed="false">
      <c r="A42" s="271"/>
      <c r="B42" s="272"/>
      <c r="C42" s="272"/>
      <c r="D42" s="271"/>
      <c r="E42" s="62"/>
      <c r="F42" s="273"/>
      <c r="G42" s="274"/>
      <c r="H42" s="273"/>
      <c r="I42" s="274"/>
      <c r="J42" s="88"/>
      <c r="K42" s="89"/>
      <c r="L42" s="271" t="s">
        <v>934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9"/>
      <c r="X42" s="275"/>
    </row>
    <row r="43" s="232" customFormat="true" ht="19.5" hidden="false" customHeight="true" outlineLevel="4" collapsed="false">
      <c r="A43" s="271" t="s">
        <v>935</v>
      </c>
      <c r="B43" s="272" t="s">
        <v>936</v>
      </c>
      <c r="C43" s="272"/>
      <c r="D43" s="271" t="s">
        <v>882</v>
      </c>
      <c r="E43" s="62" t="n">
        <f aca="false">F43+H43</f>
        <v>18</v>
      </c>
      <c r="F43" s="273" t="n">
        <v>9</v>
      </c>
      <c r="G43" s="274" t="n">
        <v>1</v>
      </c>
      <c r="H43" s="273" t="n">
        <v>9</v>
      </c>
      <c r="I43" s="274" t="n">
        <v>1</v>
      </c>
      <c r="J43" s="88" t="s">
        <v>132</v>
      </c>
      <c r="K43" s="89" t="s">
        <v>133</v>
      </c>
      <c r="L43" s="271" t="s">
        <v>935</v>
      </c>
      <c r="M43" s="66"/>
      <c r="N43" s="66" t="s">
        <v>931</v>
      </c>
      <c r="O43" s="66" t="s">
        <v>937</v>
      </c>
      <c r="P43" s="66" t="s">
        <v>89</v>
      </c>
      <c r="Q43" s="66" t="s">
        <v>66</v>
      </c>
      <c r="R43" s="66" t="s">
        <v>91</v>
      </c>
      <c r="S43" s="66" t="n">
        <v>9</v>
      </c>
      <c r="T43" s="66"/>
      <c r="U43" s="66"/>
      <c r="V43" s="66"/>
      <c r="W43" s="79"/>
      <c r="X43" s="278" t="s">
        <v>938</v>
      </c>
    </row>
    <row r="44" s="232" customFormat="true" ht="19.5" hidden="false" customHeight="true" outlineLevel="4" collapsed="false">
      <c r="A44" s="271"/>
      <c r="B44" s="272"/>
      <c r="C44" s="272"/>
      <c r="D44" s="271"/>
      <c r="E44" s="62"/>
      <c r="F44" s="273"/>
      <c r="G44" s="274"/>
      <c r="H44" s="273"/>
      <c r="I44" s="274"/>
      <c r="J44" s="88"/>
      <c r="K44" s="89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9"/>
      <c r="X44" s="278"/>
    </row>
    <row r="45" s="232" customFormat="true" ht="19.5" hidden="false" customHeight="true" outlineLevel="4" collapsed="false">
      <c r="A45" s="271" t="s">
        <v>939</v>
      </c>
      <c r="B45" s="272" t="s">
        <v>940</v>
      </c>
      <c r="C45" s="272"/>
      <c r="D45" s="271" t="s">
        <v>882</v>
      </c>
      <c r="E45" s="62" t="n">
        <f aca="false">F45+H45</f>
        <v>18</v>
      </c>
      <c r="F45" s="273" t="n">
        <v>9</v>
      </c>
      <c r="G45" s="274" t="n">
        <v>1</v>
      </c>
      <c r="H45" s="273" t="n">
        <v>9</v>
      </c>
      <c r="I45" s="274" t="n">
        <v>1</v>
      </c>
      <c r="J45" s="88" t="s">
        <v>132</v>
      </c>
      <c r="K45" s="89" t="s">
        <v>133</v>
      </c>
      <c r="L45" s="271" t="s">
        <v>939</v>
      </c>
      <c r="M45" s="66"/>
      <c r="N45" s="66" t="s">
        <v>931</v>
      </c>
      <c r="O45" s="66" t="s">
        <v>941</v>
      </c>
      <c r="P45" s="66" t="s">
        <v>104</v>
      </c>
      <c r="Q45" s="66" t="s">
        <v>74</v>
      </c>
      <c r="R45" s="66" t="s">
        <v>77</v>
      </c>
      <c r="S45" s="66" t="n">
        <v>9</v>
      </c>
      <c r="T45" s="66"/>
      <c r="U45" s="66"/>
      <c r="V45" s="66"/>
      <c r="W45" s="79"/>
      <c r="X45" s="278" t="s">
        <v>938</v>
      </c>
    </row>
    <row r="46" s="232" customFormat="true" ht="19.5" hidden="false" customHeight="true" outlineLevel="4" collapsed="false">
      <c r="A46" s="271"/>
      <c r="B46" s="272"/>
      <c r="C46" s="272"/>
      <c r="D46" s="271"/>
      <c r="E46" s="62"/>
      <c r="F46" s="273"/>
      <c r="G46" s="274"/>
      <c r="H46" s="273"/>
      <c r="I46" s="274"/>
      <c r="J46" s="88"/>
      <c r="K46" s="89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9"/>
      <c r="X46" s="278"/>
    </row>
    <row r="47" s="232" customFormat="true" ht="19.5" hidden="false" customHeight="true" outlineLevel="4" collapsed="false">
      <c r="A47" s="271" t="s">
        <v>942</v>
      </c>
      <c r="B47" s="272" t="s">
        <v>943</v>
      </c>
      <c r="C47" s="272"/>
      <c r="D47" s="271" t="n">
        <v>4</v>
      </c>
      <c r="E47" s="62" t="n">
        <f aca="false">F47+H47</f>
        <v>24</v>
      </c>
      <c r="F47" s="273" t="n">
        <v>12</v>
      </c>
      <c r="G47" s="274" t="n">
        <v>1</v>
      </c>
      <c r="H47" s="273" t="n">
        <v>12</v>
      </c>
      <c r="I47" s="274" t="n">
        <v>1</v>
      </c>
      <c r="J47" s="88" t="s">
        <v>132</v>
      </c>
      <c r="K47" s="89" t="s">
        <v>133</v>
      </c>
      <c r="L47" s="271" t="s">
        <v>942</v>
      </c>
      <c r="M47" s="66"/>
      <c r="N47" s="66" t="s">
        <v>931</v>
      </c>
      <c r="O47" s="66"/>
      <c r="P47" s="66"/>
      <c r="Q47" s="66"/>
      <c r="R47" s="66"/>
      <c r="S47" s="66"/>
      <c r="T47" s="66"/>
      <c r="U47" s="66"/>
      <c r="V47" s="66"/>
      <c r="W47" s="79"/>
      <c r="X47" s="275" t="s">
        <v>944</v>
      </c>
    </row>
    <row r="48" s="232" customFormat="true" ht="19.5" hidden="false" customHeight="true" outlineLevel="4" collapsed="false">
      <c r="A48" s="271"/>
      <c r="B48" s="272"/>
      <c r="C48" s="272"/>
      <c r="D48" s="271"/>
      <c r="E48" s="62"/>
      <c r="F48" s="273"/>
      <c r="G48" s="274"/>
      <c r="H48" s="273"/>
      <c r="I48" s="274"/>
      <c r="J48" s="88"/>
      <c r="K48" s="89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9"/>
      <c r="X48" s="275"/>
    </row>
    <row r="49" s="232" customFormat="true" ht="19.5" hidden="false" customHeight="true" outlineLevel="4" collapsed="false">
      <c r="A49" s="271" t="s">
        <v>945</v>
      </c>
      <c r="B49" s="272" t="s">
        <v>946</v>
      </c>
      <c r="C49" s="272"/>
      <c r="D49" s="271" t="n">
        <v>4</v>
      </c>
      <c r="E49" s="62" t="n">
        <f aca="false">F49+H49</f>
        <v>24</v>
      </c>
      <c r="F49" s="273" t="n">
        <v>6</v>
      </c>
      <c r="G49" s="274" t="n">
        <v>1</v>
      </c>
      <c r="H49" s="273" t="n">
        <v>18</v>
      </c>
      <c r="I49" s="274" t="n">
        <v>1</v>
      </c>
      <c r="J49" s="88" t="s">
        <v>132</v>
      </c>
      <c r="K49" s="89" t="s">
        <v>133</v>
      </c>
      <c r="L49" s="279" t="s">
        <v>947</v>
      </c>
      <c r="M49" s="69"/>
      <c r="N49" s="69" t="s">
        <v>839</v>
      </c>
      <c r="O49" s="280" t="s">
        <v>711</v>
      </c>
      <c r="P49" s="281" t="s">
        <v>104</v>
      </c>
      <c r="Q49" s="282" t="s">
        <v>74</v>
      </c>
      <c r="R49" s="282" t="s">
        <v>77</v>
      </c>
      <c r="S49" s="282" t="n">
        <v>9</v>
      </c>
      <c r="T49" s="282" t="s">
        <v>68</v>
      </c>
      <c r="U49" s="283" t="s">
        <v>948</v>
      </c>
      <c r="V49" s="66"/>
      <c r="W49" s="199" t="s">
        <v>194</v>
      </c>
      <c r="X49" s="278" t="s">
        <v>949</v>
      </c>
    </row>
    <row r="50" s="232" customFormat="true" ht="19.5" hidden="false" customHeight="true" outlineLevel="4" collapsed="false">
      <c r="A50" s="271"/>
      <c r="B50" s="272"/>
      <c r="C50" s="272"/>
      <c r="D50" s="271"/>
      <c r="E50" s="62"/>
      <c r="F50" s="273"/>
      <c r="G50" s="274"/>
      <c r="H50" s="273"/>
      <c r="I50" s="274"/>
      <c r="J50" s="88"/>
      <c r="K50" s="89"/>
      <c r="L50" s="279" t="s">
        <v>950</v>
      </c>
      <c r="M50" s="69"/>
      <c r="N50" s="69" t="s">
        <v>839</v>
      </c>
      <c r="O50" s="280" t="s">
        <v>711</v>
      </c>
      <c r="P50" s="222" t="s">
        <v>104</v>
      </c>
      <c r="Q50" s="282" t="s">
        <v>81</v>
      </c>
      <c r="R50" s="282" t="s">
        <v>77</v>
      </c>
      <c r="S50" s="282" t="n">
        <v>2</v>
      </c>
      <c r="T50" s="282" t="s">
        <v>68</v>
      </c>
      <c r="U50" s="283" t="s">
        <v>951</v>
      </c>
      <c r="V50" s="66"/>
      <c r="W50" s="199" t="s">
        <v>194</v>
      </c>
      <c r="X50" s="278"/>
    </row>
    <row r="51" s="232" customFormat="true" ht="21.75" hidden="false" customHeight="true" outlineLevel="4" collapsed="false">
      <c r="A51" s="271" t="s">
        <v>952</v>
      </c>
      <c r="B51" s="272" t="s">
        <v>953</v>
      </c>
      <c r="C51" s="272"/>
      <c r="D51" s="271" t="n">
        <v>4</v>
      </c>
      <c r="E51" s="62" t="n">
        <f aca="false">F51+H51</f>
        <v>20</v>
      </c>
      <c r="F51" s="273"/>
      <c r="G51" s="274"/>
      <c r="H51" s="273" t="n">
        <v>20</v>
      </c>
      <c r="I51" s="274" t="n">
        <v>1</v>
      </c>
      <c r="J51" s="88" t="s">
        <v>132</v>
      </c>
      <c r="K51" s="89" t="s">
        <v>133</v>
      </c>
      <c r="L51" s="279" t="s">
        <v>954</v>
      </c>
      <c r="M51" s="69"/>
      <c r="N51" s="69" t="s">
        <v>40</v>
      </c>
      <c r="O51" s="280" t="s">
        <v>711</v>
      </c>
      <c r="P51" s="284" t="s">
        <v>65</v>
      </c>
      <c r="Q51" s="69" t="s">
        <v>127</v>
      </c>
      <c r="R51" s="69" t="s">
        <v>74</v>
      </c>
      <c r="S51" s="69" t="n">
        <v>8</v>
      </c>
      <c r="T51" s="69" t="s">
        <v>68</v>
      </c>
      <c r="U51" s="285" t="s">
        <v>955</v>
      </c>
      <c r="V51" s="66"/>
      <c r="W51" s="199" t="s">
        <v>194</v>
      </c>
      <c r="X51" s="278" t="s">
        <v>949</v>
      </c>
    </row>
    <row r="52" s="232" customFormat="true" ht="21.75" hidden="false" customHeight="true" outlineLevel="4" collapsed="false">
      <c r="A52" s="271"/>
      <c r="B52" s="272"/>
      <c r="C52" s="272"/>
      <c r="D52" s="271"/>
      <c r="E52" s="62"/>
      <c r="F52" s="273"/>
      <c r="G52" s="274"/>
      <c r="H52" s="273"/>
      <c r="I52" s="274"/>
      <c r="J52" s="88"/>
      <c r="K52" s="89"/>
      <c r="L52" s="279" t="s">
        <v>954</v>
      </c>
      <c r="M52" s="69"/>
      <c r="N52" s="69" t="s">
        <v>40</v>
      </c>
      <c r="O52" s="116" t="s">
        <v>956</v>
      </c>
      <c r="P52" s="69" t="s">
        <v>90</v>
      </c>
      <c r="Q52" s="69" t="s">
        <v>127</v>
      </c>
      <c r="R52" s="69" t="s">
        <v>77</v>
      </c>
      <c r="S52" s="69" t="n">
        <v>1</v>
      </c>
      <c r="T52" s="69" t="s">
        <v>68</v>
      </c>
      <c r="U52" s="69" t="s">
        <v>957</v>
      </c>
      <c r="V52" s="66"/>
      <c r="W52" s="199" t="s">
        <v>194</v>
      </c>
      <c r="X52" s="278"/>
    </row>
    <row r="53" s="232" customFormat="true" ht="19.5" hidden="false" customHeight="true" outlineLevel="1" collapsed="false">
      <c r="A53" s="233" t="s">
        <v>958</v>
      </c>
      <c r="B53" s="234" t="s">
        <v>959</v>
      </c>
      <c r="C53" s="233"/>
      <c r="D53" s="233" t="s">
        <v>56</v>
      </c>
      <c r="E53" s="50" t="n">
        <f aca="false">SUM(E54:E61,E69,E83:E85)</f>
        <v>162</v>
      </c>
      <c r="F53" s="235" t="s">
        <v>57</v>
      </c>
      <c r="G53" s="236" t="s">
        <v>58</v>
      </c>
      <c r="H53" s="235" t="s">
        <v>4</v>
      </c>
      <c r="I53" s="236" t="s">
        <v>58</v>
      </c>
      <c r="J53" s="237"/>
      <c r="K53" s="54" t="n">
        <f aca="false">SUM(K54:K85)</f>
        <v>218.5</v>
      </c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  <c r="X53" s="238"/>
    </row>
    <row r="54" s="232" customFormat="true" ht="62.25" hidden="false" customHeight="true" outlineLevel="2" collapsed="false">
      <c r="A54" s="251" t="s">
        <v>960</v>
      </c>
      <c r="B54" s="240" t="s">
        <v>961</v>
      </c>
      <c r="C54" s="240"/>
      <c r="D54" s="239" t="s">
        <v>835</v>
      </c>
      <c r="E54" s="286" t="n">
        <v>42</v>
      </c>
      <c r="F54" s="287" t="n">
        <v>14</v>
      </c>
      <c r="G54" s="288" t="n">
        <v>1</v>
      </c>
      <c r="H54" s="287" t="n">
        <v>28</v>
      </c>
      <c r="I54" s="288" t="n">
        <v>1</v>
      </c>
      <c r="J54" s="289" t="s">
        <v>62</v>
      </c>
      <c r="K54" s="189" t="n">
        <f aca="false">F54*G54*1.5+H54*I54</f>
        <v>49</v>
      </c>
      <c r="L54" s="251" t="s">
        <v>962</v>
      </c>
      <c r="M54" s="66"/>
      <c r="N54" s="69" t="s">
        <v>39</v>
      </c>
      <c r="O54" s="116" t="s">
        <v>963</v>
      </c>
      <c r="P54" s="69" t="s">
        <v>89</v>
      </c>
      <c r="Q54" s="69" t="s">
        <v>67</v>
      </c>
      <c r="R54" s="69" t="s">
        <v>218</v>
      </c>
      <c r="S54" s="69" t="n">
        <v>12</v>
      </c>
      <c r="T54" s="69" t="s">
        <v>68</v>
      </c>
      <c r="U54" s="69" t="s">
        <v>964</v>
      </c>
      <c r="V54" s="66"/>
      <c r="W54" s="214" t="s">
        <v>965</v>
      </c>
      <c r="X54" s="258" t="s">
        <v>861</v>
      </c>
    </row>
    <row r="55" s="232" customFormat="true" ht="20.25" hidden="false" customHeight="true" outlineLevel="2" collapsed="false">
      <c r="A55" s="251"/>
      <c r="B55" s="240"/>
      <c r="C55" s="240"/>
      <c r="D55" s="239"/>
      <c r="E55" s="62"/>
      <c r="F55" s="187"/>
      <c r="G55" s="188"/>
      <c r="H55" s="187"/>
      <c r="I55" s="188"/>
      <c r="J55" s="65"/>
      <c r="K55" s="189"/>
      <c r="L55" s="251" t="s">
        <v>966</v>
      </c>
      <c r="M55" s="66"/>
      <c r="N55" s="69" t="s">
        <v>40</v>
      </c>
      <c r="O55" s="116"/>
      <c r="P55" s="69"/>
      <c r="Q55" s="69"/>
      <c r="R55" s="69"/>
      <c r="S55" s="69"/>
      <c r="T55" s="69"/>
      <c r="U55" s="69"/>
      <c r="V55" s="66"/>
      <c r="W55" s="79"/>
      <c r="X55" s="258"/>
    </row>
    <row r="56" s="232" customFormat="true" ht="20.25" hidden="false" customHeight="true" outlineLevel="2" collapsed="false">
      <c r="A56" s="251"/>
      <c r="B56" s="240"/>
      <c r="C56" s="240"/>
      <c r="D56" s="239"/>
      <c r="E56" s="62"/>
      <c r="F56" s="187"/>
      <c r="G56" s="188"/>
      <c r="H56" s="187"/>
      <c r="I56" s="188"/>
      <c r="J56" s="65"/>
      <c r="K56" s="189"/>
      <c r="L56" s="251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9"/>
      <c r="X56" s="258"/>
    </row>
    <row r="57" s="232" customFormat="true" ht="21" hidden="false" customHeight="true" outlineLevel="2" collapsed="false">
      <c r="A57" s="251" t="s">
        <v>967</v>
      </c>
      <c r="B57" s="240" t="s">
        <v>968</v>
      </c>
      <c r="C57" s="240"/>
      <c r="D57" s="239" t="s">
        <v>109</v>
      </c>
      <c r="E57" s="62" t="n">
        <f aca="false">F57+H57</f>
        <v>12</v>
      </c>
      <c r="F57" s="187" t="n">
        <v>3</v>
      </c>
      <c r="G57" s="188" t="n">
        <v>1</v>
      </c>
      <c r="H57" s="187" t="n">
        <v>9</v>
      </c>
      <c r="I57" s="188" t="n">
        <v>1</v>
      </c>
      <c r="J57" s="65" t="s">
        <v>62</v>
      </c>
      <c r="K57" s="290" t="n">
        <f aca="false">F57*G57*1.5+H57*I57</f>
        <v>13.5</v>
      </c>
      <c r="L57" s="251" t="s">
        <v>969</v>
      </c>
      <c r="M57" s="66"/>
      <c r="N57" s="66" t="s">
        <v>39</v>
      </c>
      <c r="O57" s="291" t="s">
        <v>970</v>
      </c>
      <c r="P57" s="66"/>
      <c r="Q57" s="66"/>
      <c r="R57" s="66"/>
      <c r="S57" s="66"/>
      <c r="T57" s="66"/>
      <c r="U57" s="66"/>
      <c r="V57" s="66"/>
      <c r="W57" s="79"/>
      <c r="X57" s="258" t="s">
        <v>861</v>
      </c>
    </row>
    <row r="58" s="232" customFormat="true" ht="21" hidden="false" customHeight="true" outlineLevel="2" collapsed="false">
      <c r="A58" s="251"/>
      <c r="B58" s="240"/>
      <c r="C58" s="240"/>
      <c r="D58" s="239"/>
      <c r="E58" s="62"/>
      <c r="F58" s="187"/>
      <c r="G58" s="188"/>
      <c r="H58" s="187"/>
      <c r="I58" s="188"/>
      <c r="J58" s="65"/>
      <c r="K58" s="290"/>
      <c r="L58" s="251" t="s">
        <v>971</v>
      </c>
      <c r="M58" s="66"/>
      <c r="N58" s="66" t="s">
        <v>40</v>
      </c>
      <c r="O58" s="66"/>
      <c r="P58" s="66"/>
      <c r="Q58" s="66"/>
      <c r="R58" s="66"/>
      <c r="S58" s="66"/>
      <c r="T58" s="66"/>
      <c r="U58" s="66"/>
      <c r="V58" s="66"/>
      <c r="W58" s="79"/>
      <c r="X58" s="258"/>
    </row>
    <row r="59" s="232" customFormat="true" ht="23.25" hidden="false" customHeight="true" outlineLevel="2" collapsed="false">
      <c r="A59" s="251" t="s">
        <v>972</v>
      </c>
      <c r="B59" s="240" t="s">
        <v>973</v>
      </c>
      <c r="C59" s="240"/>
      <c r="D59" s="239" t="s">
        <v>109</v>
      </c>
      <c r="E59" s="62" t="n">
        <f aca="false">F59+H59</f>
        <v>24</v>
      </c>
      <c r="F59" s="187"/>
      <c r="G59" s="188"/>
      <c r="H59" s="187" t="n">
        <v>24</v>
      </c>
      <c r="I59" s="188" t="n">
        <v>1</v>
      </c>
      <c r="J59" s="65" t="s">
        <v>62</v>
      </c>
      <c r="K59" s="189" t="n">
        <f aca="false">F59*G59*1.5+H59*I59</f>
        <v>24</v>
      </c>
      <c r="L59" s="251" t="s">
        <v>974</v>
      </c>
      <c r="M59" s="66"/>
      <c r="N59" s="69" t="s">
        <v>40</v>
      </c>
      <c r="O59" s="292" t="s">
        <v>975</v>
      </c>
      <c r="P59" s="69" t="s">
        <v>65</v>
      </c>
      <c r="Q59" s="69" t="s">
        <v>74</v>
      </c>
      <c r="R59" s="69" t="s">
        <v>77</v>
      </c>
      <c r="S59" s="69" t="n">
        <v>12</v>
      </c>
      <c r="T59" s="69" t="s">
        <v>68</v>
      </c>
      <c r="U59" s="69" t="s">
        <v>976</v>
      </c>
      <c r="V59" s="66"/>
      <c r="W59" s="199" t="s">
        <v>194</v>
      </c>
      <c r="X59" s="258" t="s">
        <v>977</v>
      </c>
    </row>
    <row r="60" s="232" customFormat="true" ht="22.5" hidden="false" customHeight="true" outlineLevel="3" collapsed="false">
      <c r="A60" s="251" t="s">
        <v>978</v>
      </c>
      <c r="B60" s="240" t="s">
        <v>979</v>
      </c>
      <c r="C60" s="240"/>
      <c r="D60" s="239" t="s">
        <v>980</v>
      </c>
      <c r="E60" s="241"/>
      <c r="F60" s="127"/>
      <c r="G60" s="128"/>
      <c r="H60" s="127"/>
      <c r="I60" s="128"/>
      <c r="J60" s="129"/>
      <c r="K60" s="130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  <c r="X60" s="258" t="s">
        <v>981</v>
      </c>
    </row>
    <row r="61" s="232" customFormat="true" ht="19.5" hidden="false" customHeight="true" outlineLevel="4" collapsed="false">
      <c r="A61" s="243" t="s">
        <v>982</v>
      </c>
      <c r="B61" s="244" t="s">
        <v>983</v>
      </c>
      <c r="C61" s="244"/>
      <c r="D61" s="243" t="s">
        <v>882</v>
      </c>
      <c r="E61" s="62" t="n">
        <f aca="false">F61+H61</f>
        <v>18</v>
      </c>
      <c r="F61" s="187"/>
      <c r="G61" s="188"/>
      <c r="H61" s="187" t="n">
        <v>18</v>
      </c>
      <c r="I61" s="188" t="n">
        <v>1</v>
      </c>
      <c r="J61" s="65" t="s">
        <v>62</v>
      </c>
      <c r="K61" s="189" t="n">
        <f aca="false">F61*G61*1.5+H61*I61</f>
        <v>18</v>
      </c>
      <c r="L61" s="243" t="s">
        <v>982</v>
      </c>
      <c r="M61" s="189"/>
      <c r="N61" s="69" t="s">
        <v>40</v>
      </c>
      <c r="O61" s="69" t="s">
        <v>779</v>
      </c>
      <c r="P61" s="69" t="s">
        <v>65</v>
      </c>
      <c r="Q61" s="69" t="s">
        <v>79</v>
      </c>
      <c r="R61" s="69" t="s">
        <v>67</v>
      </c>
      <c r="S61" s="69" t="n">
        <v>9</v>
      </c>
      <c r="T61" s="69"/>
      <c r="U61" s="69" t="s">
        <v>984</v>
      </c>
      <c r="V61" s="189"/>
      <c r="W61" s="199" t="s">
        <v>194</v>
      </c>
      <c r="X61" s="242" t="s">
        <v>861</v>
      </c>
    </row>
    <row r="62" s="232" customFormat="true" ht="27.75" hidden="false" customHeight="true" outlineLevel="4" collapsed="false">
      <c r="A62" s="293" t="s">
        <v>985</v>
      </c>
      <c r="B62" s="294" t="s">
        <v>986</v>
      </c>
      <c r="C62" s="244"/>
      <c r="D62" s="243" t="s">
        <v>882</v>
      </c>
      <c r="E62" s="62" t="n">
        <f aca="false">F62+H62</f>
        <v>18</v>
      </c>
      <c r="F62" s="187"/>
      <c r="G62" s="188"/>
      <c r="H62" s="187" t="n">
        <v>18</v>
      </c>
      <c r="I62" s="188" t="n">
        <v>1</v>
      </c>
      <c r="J62" s="65" t="s">
        <v>62</v>
      </c>
      <c r="K62" s="189" t="n">
        <f aca="false">F62*G62*1.5+H62*I62</f>
        <v>18</v>
      </c>
      <c r="L62" s="293" t="s">
        <v>985</v>
      </c>
      <c r="M62" s="189"/>
      <c r="N62" s="69" t="s">
        <v>40</v>
      </c>
      <c r="O62" s="69" t="s">
        <v>202</v>
      </c>
      <c r="P62" s="69" t="s">
        <v>89</v>
      </c>
      <c r="Q62" s="69" t="s">
        <v>74</v>
      </c>
      <c r="R62" s="69" t="s">
        <v>77</v>
      </c>
      <c r="S62" s="69" t="n">
        <v>9</v>
      </c>
      <c r="T62" s="69" t="s">
        <v>68</v>
      </c>
      <c r="U62" s="69" t="s">
        <v>984</v>
      </c>
      <c r="V62" s="189"/>
      <c r="W62" s="199" t="s">
        <v>194</v>
      </c>
      <c r="X62" s="242" t="s">
        <v>861</v>
      </c>
    </row>
    <row r="63" s="232" customFormat="true" ht="19.5" hidden="false" customHeight="true" outlineLevel="4" collapsed="false">
      <c r="A63" s="243" t="s">
        <v>987</v>
      </c>
      <c r="B63" s="244" t="s">
        <v>988</v>
      </c>
      <c r="C63" s="244"/>
      <c r="D63" s="243" t="s">
        <v>882</v>
      </c>
      <c r="E63" s="62" t="n">
        <f aca="false">F63+H63</f>
        <v>18</v>
      </c>
      <c r="F63" s="187"/>
      <c r="G63" s="188"/>
      <c r="H63" s="187" t="n">
        <v>18</v>
      </c>
      <c r="I63" s="188" t="n">
        <v>1</v>
      </c>
      <c r="J63" s="65" t="s">
        <v>62</v>
      </c>
      <c r="K63" s="189" t="n">
        <f aca="false">F63*G63*1.5+H63*I63</f>
        <v>18</v>
      </c>
      <c r="L63" s="243" t="s">
        <v>987</v>
      </c>
      <c r="M63" s="66"/>
      <c r="N63" s="69" t="s">
        <v>40</v>
      </c>
      <c r="O63" s="69" t="s">
        <v>568</v>
      </c>
      <c r="P63" s="69" t="s">
        <v>89</v>
      </c>
      <c r="Q63" s="69" t="s">
        <v>79</v>
      </c>
      <c r="R63" s="69" t="s">
        <v>67</v>
      </c>
      <c r="S63" s="69" t="n">
        <v>9</v>
      </c>
      <c r="T63" s="69" t="s">
        <v>68</v>
      </c>
      <c r="U63" s="69" t="s">
        <v>984</v>
      </c>
      <c r="V63" s="66"/>
      <c r="W63" s="199" t="s">
        <v>194</v>
      </c>
      <c r="X63" s="242" t="s">
        <v>861</v>
      </c>
    </row>
    <row r="64" s="232" customFormat="true" ht="19.5" hidden="false" customHeight="true" outlineLevel="4" collapsed="false">
      <c r="A64" s="271" t="s">
        <v>989</v>
      </c>
      <c r="B64" s="272" t="s">
        <v>990</v>
      </c>
      <c r="C64" s="272"/>
      <c r="D64" s="271" t="n">
        <v>4</v>
      </c>
      <c r="E64" s="62" t="n">
        <f aca="false">F64+H64</f>
        <v>18</v>
      </c>
      <c r="F64" s="273" t="n">
        <v>6</v>
      </c>
      <c r="G64" s="274" t="n">
        <v>1</v>
      </c>
      <c r="H64" s="273" t="n">
        <v>12</v>
      </c>
      <c r="I64" s="274" t="n">
        <v>1</v>
      </c>
      <c r="J64" s="88" t="s">
        <v>132</v>
      </c>
      <c r="K64" s="89" t="s">
        <v>133</v>
      </c>
      <c r="L64" s="271" t="s">
        <v>991</v>
      </c>
      <c r="M64" s="66"/>
      <c r="N64" s="69" t="s">
        <v>39</v>
      </c>
      <c r="O64" s="69" t="s">
        <v>102</v>
      </c>
      <c r="P64" s="69" t="s">
        <v>90</v>
      </c>
      <c r="Q64" s="69" t="s">
        <v>74</v>
      </c>
      <c r="R64" s="69" t="s">
        <v>77</v>
      </c>
      <c r="S64" s="69" t="n">
        <v>9</v>
      </c>
      <c r="T64" s="69" t="s">
        <v>68</v>
      </c>
      <c r="U64" s="69" t="s">
        <v>984</v>
      </c>
      <c r="V64" s="66"/>
      <c r="W64" s="199" t="s">
        <v>194</v>
      </c>
      <c r="X64" s="295" t="s">
        <v>949</v>
      </c>
    </row>
    <row r="65" s="232" customFormat="true" ht="19.5" hidden="false" customHeight="true" outlineLevel="4" collapsed="false">
      <c r="A65" s="271"/>
      <c r="B65" s="272"/>
      <c r="C65" s="272"/>
      <c r="D65" s="271"/>
      <c r="E65" s="62"/>
      <c r="F65" s="273"/>
      <c r="G65" s="274"/>
      <c r="H65" s="273"/>
      <c r="I65" s="274"/>
      <c r="J65" s="88"/>
      <c r="K65" s="89"/>
      <c r="L65" s="271" t="s">
        <v>992</v>
      </c>
      <c r="M65" s="66"/>
      <c r="N65" s="68" t="s">
        <v>40</v>
      </c>
      <c r="O65" s="68"/>
      <c r="P65" s="68"/>
      <c r="Q65" s="68"/>
      <c r="R65" s="68"/>
      <c r="S65" s="68"/>
      <c r="T65" s="68"/>
      <c r="U65" s="68"/>
      <c r="V65" s="66"/>
      <c r="W65" s="79"/>
      <c r="X65" s="295"/>
    </row>
    <row r="66" s="232" customFormat="true" ht="19.5" hidden="false" customHeight="true" outlineLevel="4" collapsed="false">
      <c r="A66" s="243" t="s">
        <v>993</v>
      </c>
      <c r="B66" s="244" t="s">
        <v>994</v>
      </c>
      <c r="C66" s="244"/>
      <c r="D66" s="243" t="s">
        <v>882</v>
      </c>
      <c r="E66" s="62" t="n">
        <f aca="false">F66+H66</f>
        <v>18</v>
      </c>
      <c r="F66" s="187"/>
      <c r="G66" s="188"/>
      <c r="H66" s="187" t="n">
        <v>18</v>
      </c>
      <c r="I66" s="188" t="n">
        <v>1</v>
      </c>
      <c r="J66" s="65" t="s">
        <v>62</v>
      </c>
      <c r="K66" s="189" t="n">
        <f aca="false">F66*G66*1.5+H66*I66</f>
        <v>18</v>
      </c>
      <c r="L66" s="243" t="s">
        <v>995</v>
      </c>
      <c r="M66" s="66"/>
      <c r="N66" s="69" t="s">
        <v>40</v>
      </c>
      <c r="O66" s="69" t="s">
        <v>694</v>
      </c>
      <c r="P66" s="69" t="s">
        <v>104</v>
      </c>
      <c r="Q66" s="69" t="s">
        <v>74</v>
      </c>
      <c r="R66" s="69" t="s">
        <v>77</v>
      </c>
      <c r="S66" s="69" t="n">
        <v>9</v>
      </c>
      <c r="T66" s="69" t="s">
        <v>409</v>
      </c>
      <c r="U66" s="69"/>
      <c r="V66" s="66"/>
      <c r="W66" s="199" t="s">
        <v>194</v>
      </c>
      <c r="X66" s="242" t="s">
        <v>861</v>
      </c>
    </row>
    <row r="67" s="232" customFormat="true" ht="19.5" hidden="false" customHeight="true" outlineLevel="4" collapsed="false">
      <c r="A67" s="243" t="s">
        <v>996</v>
      </c>
      <c r="B67" s="244" t="s">
        <v>997</v>
      </c>
      <c r="C67" s="244"/>
      <c r="D67" s="243" t="s">
        <v>882</v>
      </c>
      <c r="E67" s="62" t="n">
        <f aca="false">F67+H67</f>
        <v>18</v>
      </c>
      <c r="F67" s="187"/>
      <c r="G67" s="188"/>
      <c r="H67" s="187" t="n">
        <v>18</v>
      </c>
      <c r="I67" s="188" t="n">
        <v>1</v>
      </c>
      <c r="J67" s="65" t="s">
        <v>62</v>
      </c>
      <c r="K67" s="189" t="n">
        <f aca="false">F67*G67*1.5+H67*I67</f>
        <v>18</v>
      </c>
      <c r="L67" s="243" t="s">
        <v>998</v>
      </c>
      <c r="M67" s="66"/>
      <c r="N67" s="69" t="s">
        <v>40</v>
      </c>
      <c r="O67" s="69" t="s">
        <v>392</v>
      </c>
      <c r="P67" s="69" t="s">
        <v>73</v>
      </c>
      <c r="Q67" s="69" t="s">
        <v>79</v>
      </c>
      <c r="R67" s="69" t="s">
        <v>67</v>
      </c>
      <c r="S67" s="69" t="n">
        <v>9</v>
      </c>
      <c r="T67" s="69" t="s">
        <v>68</v>
      </c>
      <c r="U67" s="69"/>
      <c r="V67" s="66"/>
      <c r="W67" s="199"/>
      <c r="X67" s="242" t="s">
        <v>861</v>
      </c>
    </row>
    <row r="68" s="232" customFormat="true" ht="22.5" hidden="false" customHeight="true" outlineLevel="3" collapsed="false">
      <c r="A68" s="251" t="s">
        <v>999</v>
      </c>
      <c r="B68" s="240" t="s">
        <v>1000</v>
      </c>
      <c r="C68" s="240"/>
      <c r="D68" s="239" t="s">
        <v>109</v>
      </c>
      <c r="E68" s="241"/>
      <c r="F68" s="127"/>
      <c r="G68" s="128"/>
      <c r="H68" s="127"/>
      <c r="I68" s="128"/>
      <c r="J68" s="129"/>
      <c r="K68" s="130"/>
      <c r="L68" s="189"/>
      <c r="M68" s="189"/>
      <c r="N68" s="68"/>
      <c r="O68" s="68"/>
      <c r="P68" s="68"/>
      <c r="Q68" s="68"/>
      <c r="R68" s="68"/>
      <c r="S68" s="68"/>
      <c r="T68" s="68"/>
      <c r="U68" s="68"/>
      <c r="V68" s="189"/>
      <c r="W68" s="79"/>
      <c r="X68" s="252"/>
    </row>
    <row r="69" s="232" customFormat="true" ht="31.5" hidden="false" customHeight="true" outlineLevel="4" collapsed="false">
      <c r="A69" s="271" t="s">
        <v>982</v>
      </c>
      <c r="B69" s="272" t="s">
        <v>983</v>
      </c>
      <c r="C69" s="272"/>
      <c r="D69" s="271" t="n">
        <v>3</v>
      </c>
      <c r="E69" s="62" t="n">
        <f aca="false">F69+H69</f>
        <v>18</v>
      </c>
      <c r="F69" s="273"/>
      <c r="G69" s="274"/>
      <c r="H69" s="273" t="n">
        <v>18</v>
      </c>
      <c r="I69" s="274" t="n">
        <v>1</v>
      </c>
      <c r="J69" s="88" t="s">
        <v>132</v>
      </c>
      <c r="K69" s="89" t="s">
        <v>133</v>
      </c>
      <c r="L69" s="271" t="s">
        <v>1001</v>
      </c>
      <c r="M69" s="189"/>
      <c r="N69" s="69" t="s">
        <v>40</v>
      </c>
      <c r="O69" s="116" t="s">
        <v>779</v>
      </c>
      <c r="P69" s="69" t="s">
        <v>65</v>
      </c>
      <c r="Q69" s="69" t="s">
        <v>79</v>
      </c>
      <c r="R69" s="69" t="s">
        <v>67</v>
      </c>
      <c r="S69" s="69" t="n">
        <v>9</v>
      </c>
      <c r="T69" s="69"/>
      <c r="U69" s="69" t="s">
        <v>984</v>
      </c>
      <c r="V69" s="189"/>
      <c r="W69" s="199" t="s">
        <v>194</v>
      </c>
      <c r="X69" s="295" t="s">
        <v>861</v>
      </c>
    </row>
    <row r="70" s="232" customFormat="true" ht="19.5" hidden="false" customHeight="true" outlineLevel="4" collapsed="false">
      <c r="A70" s="271" t="s">
        <v>1002</v>
      </c>
      <c r="B70" s="272" t="s">
        <v>1003</v>
      </c>
      <c r="C70" s="272"/>
      <c r="D70" s="271" t="n">
        <v>3</v>
      </c>
      <c r="E70" s="62" t="n">
        <f aca="false">F70+H70</f>
        <v>18</v>
      </c>
      <c r="F70" s="273"/>
      <c r="G70" s="274"/>
      <c r="H70" s="273" t="n">
        <v>18</v>
      </c>
      <c r="I70" s="274" t="n">
        <v>1</v>
      </c>
      <c r="J70" s="88" t="s">
        <v>132</v>
      </c>
      <c r="K70" s="89" t="s">
        <v>133</v>
      </c>
      <c r="L70" s="271" t="s">
        <v>1004</v>
      </c>
      <c r="M70" s="189"/>
      <c r="N70" s="69" t="s">
        <v>40</v>
      </c>
      <c r="O70" s="69" t="s">
        <v>202</v>
      </c>
      <c r="P70" s="69" t="s">
        <v>89</v>
      </c>
      <c r="Q70" s="69" t="s">
        <v>74</v>
      </c>
      <c r="R70" s="69" t="s">
        <v>77</v>
      </c>
      <c r="S70" s="69" t="n">
        <v>9</v>
      </c>
      <c r="T70" s="69" t="s">
        <v>68</v>
      </c>
      <c r="U70" s="69" t="s">
        <v>984</v>
      </c>
      <c r="V70" s="189"/>
      <c r="W70" s="199" t="s">
        <v>194</v>
      </c>
      <c r="X70" s="295" t="s">
        <v>861</v>
      </c>
    </row>
    <row r="71" s="232" customFormat="true" ht="27.75" hidden="false" customHeight="true" outlineLevel="4" collapsed="false">
      <c r="A71" s="271" t="s">
        <v>987</v>
      </c>
      <c r="B71" s="272" t="s">
        <v>988</v>
      </c>
      <c r="C71" s="272"/>
      <c r="D71" s="271" t="n">
        <v>3</v>
      </c>
      <c r="E71" s="62" t="n">
        <f aca="false">F71+H71</f>
        <v>18</v>
      </c>
      <c r="F71" s="273"/>
      <c r="G71" s="274"/>
      <c r="H71" s="273" t="n">
        <v>18</v>
      </c>
      <c r="I71" s="274" t="n">
        <v>1</v>
      </c>
      <c r="J71" s="88" t="s">
        <v>132</v>
      </c>
      <c r="K71" s="89" t="s">
        <v>133</v>
      </c>
      <c r="L71" s="271" t="s">
        <v>1005</v>
      </c>
      <c r="M71" s="296"/>
      <c r="N71" s="69" t="s">
        <v>40</v>
      </c>
      <c r="O71" s="116" t="s">
        <v>568</v>
      </c>
      <c r="P71" s="69" t="s">
        <v>89</v>
      </c>
      <c r="Q71" s="69" t="s">
        <v>79</v>
      </c>
      <c r="R71" s="69" t="s">
        <v>67</v>
      </c>
      <c r="S71" s="69" t="n">
        <v>9</v>
      </c>
      <c r="T71" s="69" t="s">
        <v>68</v>
      </c>
      <c r="U71" s="69" t="s">
        <v>984</v>
      </c>
      <c r="V71" s="296"/>
      <c r="W71" s="199" t="s">
        <v>194</v>
      </c>
      <c r="X71" s="295" t="s">
        <v>861</v>
      </c>
    </row>
    <row r="72" s="232" customFormat="true" ht="19.5" hidden="false" customHeight="true" outlineLevel="4" collapsed="false">
      <c r="A72" s="271" t="s">
        <v>989</v>
      </c>
      <c r="B72" s="272" t="s">
        <v>990</v>
      </c>
      <c r="C72" s="272"/>
      <c r="D72" s="271" t="n">
        <v>3</v>
      </c>
      <c r="E72" s="62" t="n">
        <f aca="false">F72+H72</f>
        <v>18</v>
      </c>
      <c r="F72" s="273" t="n">
        <v>6</v>
      </c>
      <c r="G72" s="274" t="n">
        <v>1</v>
      </c>
      <c r="H72" s="273" t="n">
        <v>12</v>
      </c>
      <c r="I72" s="274" t="n">
        <v>1</v>
      </c>
      <c r="J72" s="88" t="s">
        <v>132</v>
      </c>
      <c r="K72" s="89" t="s">
        <v>133</v>
      </c>
      <c r="L72" s="271" t="s">
        <v>1006</v>
      </c>
      <c r="M72" s="296"/>
      <c r="N72" s="297" t="s">
        <v>839</v>
      </c>
      <c r="O72" s="69" t="s">
        <v>102</v>
      </c>
      <c r="P72" s="69" t="s">
        <v>90</v>
      </c>
      <c r="Q72" s="69" t="s">
        <v>74</v>
      </c>
      <c r="R72" s="69" t="s">
        <v>77</v>
      </c>
      <c r="S72" s="69" t="n">
        <v>9</v>
      </c>
      <c r="T72" s="69" t="s">
        <v>68</v>
      </c>
      <c r="U72" s="69" t="s">
        <v>984</v>
      </c>
      <c r="V72" s="296"/>
      <c r="W72" s="199" t="s">
        <v>194</v>
      </c>
      <c r="X72" s="295" t="s">
        <v>949</v>
      </c>
    </row>
    <row r="73" s="232" customFormat="true" ht="19.5" hidden="false" customHeight="true" outlineLevel="4" collapsed="false">
      <c r="A73" s="271"/>
      <c r="B73" s="272"/>
      <c r="C73" s="272"/>
      <c r="D73" s="271"/>
      <c r="E73" s="62"/>
      <c r="F73" s="273"/>
      <c r="G73" s="274"/>
      <c r="H73" s="273"/>
      <c r="I73" s="274"/>
      <c r="J73" s="88"/>
      <c r="K73" s="89"/>
      <c r="L73" s="295"/>
      <c r="M73" s="296"/>
      <c r="N73" s="298"/>
      <c r="O73" s="298"/>
      <c r="P73" s="298"/>
      <c r="Q73" s="298"/>
      <c r="R73" s="298"/>
      <c r="S73" s="298"/>
      <c r="T73" s="298"/>
      <c r="U73" s="298"/>
      <c r="V73" s="296"/>
      <c r="W73" s="299"/>
      <c r="X73" s="295"/>
    </row>
    <row r="74" s="232" customFormat="true" ht="19.5" hidden="false" customHeight="true" outlineLevel="4" collapsed="false">
      <c r="A74" s="271" t="s">
        <v>993</v>
      </c>
      <c r="B74" s="272" t="s">
        <v>994</v>
      </c>
      <c r="C74" s="272"/>
      <c r="D74" s="271" t="n">
        <v>3</v>
      </c>
      <c r="E74" s="62" t="n">
        <f aca="false">F74+H74</f>
        <v>18</v>
      </c>
      <c r="F74" s="273"/>
      <c r="G74" s="274"/>
      <c r="H74" s="273" t="n">
        <v>18</v>
      </c>
      <c r="I74" s="274" t="n">
        <v>1</v>
      </c>
      <c r="J74" s="88" t="s">
        <v>132</v>
      </c>
      <c r="K74" s="89" t="s">
        <v>133</v>
      </c>
      <c r="L74" s="271" t="s">
        <v>995</v>
      </c>
      <c r="M74" s="296"/>
      <c r="N74" s="69" t="s">
        <v>40</v>
      </c>
      <c r="O74" s="69" t="s">
        <v>694</v>
      </c>
      <c r="P74" s="69" t="s">
        <v>104</v>
      </c>
      <c r="Q74" s="69" t="s">
        <v>74</v>
      </c>
      <c r="R74" s="69" t="s">
        <v>77</v>
      </c>
      <c r="S74" s="69" t="n">
        <v>9</v>
      </c>
      <c r="T74" s="69" t="s">
        <v>409</v>
      </c>
      <c r="U74" s="69"/>
      <c r="V74" s="298"/>
      <c r="W74" s="199" t="s">
        <v>194</v>
      </c>
      <c r="X74" s="295" t="s">
        <v>861</v>
      </c>
    </row>
    <row r="75" s="232" customFormat="true" ht="19.5" hidden="false" customHeight="true" outlineLevel="4" collapsed="false">
      <c r="A75" s="271" t="s">
        <v>996</v>
      </c>
      <c r="B75" s="272" t="s">
        <v>997</v>
      </c>
      <c r="C75" s="272"/>
      <c r="D75" s="271" t="n">
        <v>3</v>
      </c>
      <c r="E75" s="62" t="n">
        <f aca="false">F75+H75</f>
        <v>18</v>
      </c>
      <c r="F75" s="273"/>
      <c r="G75" s="274"/>
      <c r="H75" s="273" t="n">
        <v>18</v>
      </c>
      <c r="I75" s="274" t="n">
        <v>1</v>
      </c>
      <c r="J75" s="88" t="s">
        <v>132</v>
      </c>
      <c r="K75" s="89" t="s">
        <v>133</v>
      </c>
      <c r="L75" s="271" t="s">
        <v>998</v>
      </c>
      <c r="M75" s="296"/>
      <c r="N75" s="69" t="s">
        <v>40</v>
      </c>
      <c r="O75" s="69" t="s">
        <v>392</v>
      </c>
      <c r="P75" s="69" t="s">
        <v>73</v>
      </c>
      <c r="Q75" s="69" t="s">
        <v>79</v>
      </c>
      <c r="R75" s="69" t="s">
        <v>67</v>
      </c>
      <c r="S75" s="69" t="n">
        <v>9</v>
      </c>
      <c r="T75" s="69" t="s">
        <v>68</v>
      </c>
      <c r="U75" s="69"/>
      <c r="V75" s="298"/>
      <c r="W75" s="199" t="s">
        <v>194</v>
      </c>
      <c r="X75" s="295" t="s">
        <v>861</v>
      </c>
    </row>
    <row r="76" s="232" customFormat="true" ht="26.25" hidden="false" customHeight="true" outlineLevel="4" collapsed="false">
      <c r="A76" s="271" t="s">
        <v>1007</v>
      </c>
      <c r="B76" s="272" t="s">
        <v>1008</v>
      </c>
      <c r="C76" s="272"/>
      <c r="D76" s="271" t="n">
        <v>3</v>
      </c>
      <c r="E76" s="62" t="n">
        <f aca="false">F76+H76</f>
        <v>18</v>
      </c>
      <c r="F76" s="273"/>
      <c r="G76" s="274"/>
      <c r="H76" s="273" t="n">
        <v>18</v>
      </c>
      <c r="I76" s="274" t="n">
        <v>1</v>
      </c>
      <c r="J76" s="88" t="s">
        <v>132</v>
      </c>
      <c r="K76" s="89" t="s">
        <v>133</v>
      </c>
      <c r="L76" s="271" t="s">
        <v>1009</v>
      </c>
      <c r="M76" s="296"/>
      <c r="N76" s="69" t="s">
        <v>40</v>
      </c>
      <c r="O76" s="300" t="s">
        <v>711</v>
      </c>
      <c r="P76" s="282" t="s">
        <v>90</v>
      </c>
      <c r="Q76" s="282" t="s">
        <v>79</v>
      </c>
      <c r="R76" s="282" t="s">
        <v>67</v>
      </c>
      <c r="S76" s="282" t="n">
        <v>9</v>
      </c>
      <c r="T76" s="282" t="s">
        <v>68</v>
      </c>
      <c r="U76" s="297"/>
      <c r="V76" s="296"/>
      <c r="W76" s="297"/>
      <c r="X76" s="295" t="s">
        <v>949</v>
      </c>
    </row>
    <row r="77" s="232" customFormat="true" ht="29.25" hidden="false" customHeight="true" outlineLevel="4" collapsed="false">
      <c r="A77" s="301" t="s">
        <v>1010</v>
      </c>
      <c r="B77" s="302" t="s">
        <v>1011</v>
      </c>
      <c r="C77" s="272"/>
      <c r="D77" s="271" t="n">
        <v>3</v>
      </c>
      <c r="E77" s="62" t="n">
        <f aca="false">F77+H77</f>
        <v>24</v>
      </c>
      <c r="F77" s="273" t="n">
        <v>12</v>
      </c>
      <c r="G77" s="274" t="n">
        <v>1</v>
      </c>
      <c r="H77" s="273" t="n">
        <v>12</v>
      </c>
      <c r="I77" s="274" t="n">
        <v>1</v>
      </c>
      <c r="J77" s="88" t="s">
        <v>132</v>
      </c>
      <c r="K77" s="89" t="s">
        <v>133</v>
      </c>
      <c r="L77" s="259" t="s">
        <v>1012</v>
      </c>
      <c r="M77" s="296"/>
      <c r="N77" s="303" t="s">
        <v>839</v>
      </c>
      <c r="O77" s="304" t="s">
        <v>932</v>
      </c>
      <c r="P77" s="305" t="s">
        <v>90</v>
      </c>
      <c r="Q77" s="305" t="s">
        <v>79</v>
      </c>
      <c r="R77" s="305" t="s">
        <v>67</v>
      </c>
      <c r="S77" s="305" t="n">
        <v>12</v>
      </c>
      <c r="T77" s="305" t="s">
        <v>68</v>
      </c>
      <c r="U77" s="303"/>
      <c r="V77" s="296"/>
      <c r="W77" s="296"/>
      <c r="X77" s="306" t="s">
        <v>1013</v>
      </c>
    </row>
    <row r="78" s="232" customFormat="true" ht="29.25" hidden="false" customHeight="true" outlineLevel="4" collapsed="false">
      <c r="A78" s="259"/>
      <c r="B78" s="244"/>
      <c r="C78" s="272"/>
      <c r="D78" s="271"/>
      <c r="E78" s="62"/>
      <c r="F78" s="273"/>
      <c r="G78" s="274"/>
      <c r="H78" s="273"/>
      <c r="I78" s="274"/>
      <c r="J78" s="88"/>
      <c r="K78" s="89"/>
      <c r="L78" s="306"/>
      <c r="M78" s="296"/>
      <c r="N78" s="298"/>
      <c r="O78" s="298"/>
      <c r="P78" s="298"/>
      <c r="Q78" s="298"/>
      <c r="R78" s="298"/>
      <c r="S78" s="298"/>
      <c r="T78" s="298"/>
      <c r="U78" s="298"/>
      <c r="V78" s="296"/>
      <c r="W78" s="296"/>
      <c r="X78" s="306"/>
    </row>
    <row r="79" s="232" customFormat="true" ht="19.5" hidden="false" customHeight="true" outlineLevel="4" collapsed="false">
      <c r="A79" s="271" t="s">
        <v>1014</v>
      </c>
      <c r="B79" s="272" t="s">
        <v>1015</v>
      </c>
      <c r="C79" s="272"/>
      <c r="D79" s="271" t="n">
        <v>3</v>
      </c>
      <c r="E79" s="62" t="n">
        <f aca="false">F79+H79</f>
        <v>18</v>
      </c>
      <c r="F79" s="273"/>
      <c r="G79" s="274"/>
      <c r="H79" s="273" t="n">
        <v>18</v>
      </c>
      <c r="I79" s="274" t="n">
        <v>1</v>
      </c>
      <c r="J79" s="88" t="s">
        <v>132</v>
      </c>
      <c r="K79" s="89" t="s">
        <v>133</v>
      </c>
      <c r="L79" s="271" t="s">
        <v>1016</v>
      </c>
      <c r="M79" s="296"/>
      <c r="N79" s="282" t="s">
        <v>40</v>
      </c>
      <c r="O79" s="297" t="s">
        <v>797</v>
      </c>
      <c r="P79" s="282" t="s">
        <v>90</v>
      </c>
      <c r="Q79" s="282" t="s">
        <v>127</v>
      </c>
      <c r="R79" s="282" t="s">
        <v>74</v>
      </c>
      <c r="S79" s="282" t="n">
        <v>9</v>
      </c>
      <c r="T79" s="282" t="s">
        <v>68</v>
      </c>
      <c r="U79" s="297"/>
      <c r="V79" s="296"/>
      <c r="W79" s="199" t="s">
        <v>194</v>
      </c>
      <c r="X79" s="295" t="s">
        <v>949</v>
      </c>
    </row>
    <row r="80" s="232" customFormat="true" ht="19.5" hidden="false" customHeight="true" outlineLevel="4" collapsed="false">
      <c r="A80" s="271"/>
      <c r="B80" s="272"/>
      <c r="C80" s="272"/>
      <c r="D80" s="271"/>
      <c r="E80" s="62"/>
      <c r="F80" s="273"/>
      <c r="G80" s="274"/>
      <c r="H80" s="273"/>
      <c r="I80" s="274"/>
      <c r="J80" s="88"/>
      <c r="K80" s="89"/>
      <c r="L80" s="295"/>
      <c r="M80" s="296"/>
      <c r="N80" s="307"/>
      <c r="O80" s="298"/>
      <c r="P80" s="298"/>
      <c r="Q80" s="298"/>
      <c r="R80" s="298"/>
      <c r="S80" s="298"/>
      <c r="T80" s="298"/>
      <c r="U80" s="298"/>
      <c r="V80" s="296"/>
      <c r="W80" s="296"/>
      <c r="X80" s="295"/>
    </row>
    <row r="81" s="232" customFormat="true" ht="19.5" hidden="false" customHeight="true" outlineLevel="4" collapsed="false">
      <c r="A81" s="271" t="s">
        <v>1017</v>
      </c>
      <c r="B81" s="272" t="s">
        <v>1018</v>
      </c>
      <c r="C81" s="272"/>
      <c r="D81" s="271" t="n">
        <v>3</v>
      </c>
      <c r="E81" s="62" t="n">
        <f aca="false">F81+H81</f>
        <v>24</v>
      </c>
      <c r="F81" s="273" t="n">
        <v>12</v>
      </c>
      <c r="G81" s="274" t="n">
        <v>1</v>
      </c>
      <c r="H81" s="273" t="n">
        <v>12</v>
      </c>
      <c r="I81" s="274" t="n">
        <v>1</v>
      </c>
      <c r="J81" s="88" t="s">
        <v>132</v>
      </c>
      <c r="K81" s="89" t="s">
        <v>133</v>
      </c>
      <c r="L81" s="271" t="s">
        <v>1019</v>
      </c>
      <c r="M81" s="296"/>
      <c r="N81" s="282" t="s">
        <v>40</v>
      </c>
      <c r="O81" s="297" t="s">
        <v>1020</v>
      </c>
      <c r="P81" s="282" t="s">
        <v>90</v>
      </c>
      <c r="Q81" s="282" t="s">
        <v>79</v>
      </c>
      <c r="R81" s="282" t="s">
        <v>67</v>
      </c>
      <c r="S81" s="282" t="n">
        <v>12</v>
      </c>
      <c r="T81" s="297"/>
      <c r="U81" s="297"/>
      <c r="V81" s="296"/>
      <c r="W81" s="199" t="s">
        <v>194</v>
      </c>
      <c r="X81" s="295" t="s">
        <v>938</v>
      </c>
    </row>
    <row r="82" s="232" customFormat="true" ht="21" hidden="false" customHeight="true" outlineLevel="2" collapsed="false">
      <c r="A82" s="251" t="s">
        <v>1021</v>
      </c>
      <c r="B82" s="240" t="s">
        <v>1022</v>
      </c>
      <c r="C82" s="240"/>
      <c r="D82" s="239" t="s">
        <v>882</v>
      </c>
      <c r="E82" s="241"/>
      <c r="F82" s="127"/>
      <c r="G82" s="128"/>
      <c r="H82" s="127"/>
      <c r="I82" s="128"/>
      <c r="J82" s="129"/>
      <c r="K82" s="130"/>
      <c r="L82" s="252"/>
      <c r="M82" s="296"/>
      <c r="N82" s="307"/>
      <c r="O82" s="298"/>
      <c r="P82" s="298"/>
      <c r="Q82" s="298"/>
      <c r="R82" s="298"/>
      <c r="S82" s="298"/>
      <c r="T82" s="298"/>
      <c r="U82" s="298"/>
      <c r="V82" s="296"/>
      <c r="W82" s="296"/>
      <c r="X82" s="252"/>
    </row>
    <row r="83" s="232" customFormat="true" ht="20.25" hidden="false" customHeight="true" outlineLevel="3" collapsed="false">
      <c r="A83" s="259" t="s">
        <v>1023</v>
      </c>
      <c r="B83" s="244" t="s">
        <v>1024</v>
      </c>
      <c r="C83" s="244"/>
      <c r="D83" s="243" t="s">
        <v>118</v>
      </c>
      <c r="E83" s="62" t="n">
        <f aca="false">F83+H83</f>
        <v>18</v>
      </c>
      <c r="F83" s="187"/>
      <c r="G83" s="188"/>
      <c r="H83" s="187" t="n">
        <v>18</v>
      </c>
      <c r="I83" s="188" t="n">
        <v>1</v>
      </c>
      <c r="J83" s="65" t="s">
        <v>62</v>
      </c>
      <c r="K83" s="189" t="n">
        <f aca="false">F83*G83*1.5+H83*I83</f>
        <v>18</v>
      </c>
      <c r="L83" s="259" t="s">
        <v>1025</v>
      </c>
      <c r="M83" s="296"/>
      <c r="N83" s="282" t="s">
        <v>40</v>
      </c>
      <c r="O83" s="297" t="s">
        <v>384</v>
      </c>
      <c r="P83" s="282" t="s">
        <v>65</v>
      </c>
      <c r="Q83" s="282" t="s">
        <v>127</v>
      </c>
      <c r="R83" s="282" t="s">
        <v>74</v>
      </c>
      <c r="S83" s="282" t="n">
        <v>9</v>
      </c>
      <c r="T83" s="282" t="s">
        <v>68</v>
      </c>
      <c r="U83" s="297"/>
      <c r="V83" s="296"/>
      <c r="W83" s="199" t="s">
        <v>194</v>
      </c>
      <c r="X83" s="258" t="s">
        <v>861</v>
      </c>
    </row>
    <row r="84" s="232" customFormat="true" ht="19.5" hidden="false" customHeight="true" outlineLevel="3" collapsed="false">
      <c r="A84" s="271" t="s">
        <v>1026</v>
      </c>
      <c r="B84" s="272" t="s">
        <v>1027</v>
      </c>
      <c r="C84" s="272"/>
      <c r="D84" s="271" t="s">
        <v>118</v>
      </c>
      <c r="E84" s="62" t="n">
        <f aca="false">F84+H84</f>
        <v>6</v>
      </c>
      <c r="F84" s="273"/>
      <c r="G84" s="274"/>
      <c r="H84" s="273" t="n">
        <v>6</v>
      </c>
      <c r="I84" s="274" t="n">
        <v>1</v>
      </c>
      <c r="J84" s="88" t="s">
        <v>132</v>
      </c>
      <c r="K84" s="89" t="s">
        <v>133</v>
      </c>
      <c r="L84" s="271" t="s">
        <v>1028</v>
      </c>
      <c r="M84" s="296"/>
      <c r="N84" s="307" t="s">
        <v>40</v>
      </c>
      <c r="O84" s="298"/>
      <c r="P84" s="298"/>
      <c r="Q84" s="298"/>
      <c r="R84" s="298"/>
      <c r="S84" s="298"/>
      <c r="T84" s="298"/>
      <c r="U84" s="298"/>
      <c r="V84" s="296"/>
      <c r="W84" s="296"/>
      <c r="X84" s="89"/>
    </row>
    <row r="85" s="232" customFormat="true" ht="26.25" hidden="false" customHeight="true" outlineLevel="3" collapsed="false">
      <c r="A85" s="259" t="s">
        <v>1029</v>
      </c>
      <c r="B85" s="244" t="s">
        <v>1030</v>
      </c>
      <c r="C85" s="244"/>
      <c r="D85" s="243" t="s">
        <v>112</v>
      </c>
      <c r="E85" s="62" t="n">
        <f aca="false">F85+H85</f>
        <v>24</v>
      </c>
      <c r="F85" s="187"/>
      <c r="G85" s="188"/>
      <c r="H85" s="187" t="n">
        <v>24</v>
      </c>
      <c r="I85" s="188" t="n">
        <v>1</v>
      </c>
      <c r="J85" s="65" t="s">
        <v>62</v>
      </c>
      <c r="K85" s="189" t="n">
        <f aca="false">F85*G85*1.5+H85*I85</f>
        <v>24</v>
      </c>
      <c r="L85" s="259" t="s">
        <v>1031</v>
      </c>
      <c r="M85" s="296"/>
      <c r="N85" s="308" t="s">
        <v>40</v>
      </c>
      <c r="O85" s="309" t="s">
        <v>932</v>
      </c>
      <c r="P85" s="308" t="s">
        <v>90</v>
      </c>
      <c r="Q85" s="308" t="s">
        <v>67</v>
      </c>
      <c r="R85" s="308" t="s">
        <v>91</v>
      </c>
      <c r="S85" s="308" t="n">
        <v>2</v>
      </c>
      <c r="T85" s="308" t="s">
        <v>68</v>
      </c>
      <c r="U85" s="308" t="s">
        <v>1032</v>
      </c>
      <c r="V85" s="296"/>
      <c r="W85" s="309" t="s">
        <v>1033</v>
      </c>
      <c r="X85" s="258" t="s">
        <v>861</v>
      </c>
    </row>
    <row r="86" customFormat="false" ht="30" hidden="false" customHeight="true" outlineLevel="0" collapsed="false">
      <c r="A86" s="1" t="s">
        <v>368</v>
      </c>
      <c r="B86" s="230"/>
      <c r="C86" s="230"/>
      <c r="D86" s="230"/>
      <c r="E86" s="230"/>
      <c r="F86" s="231"/>
      <c r="G86" s="231"/>
      <c r="H86" s="231"/>
      <c r="I86" s="231"/>
      <c r="J86" s="230"/>
      <c r="K86" s="310" t="n">
        <f aca="false">SUM(K53,K4)</f>
        <v>545.5</v>
      </c>
      <c r="N86" s="311"/>
      <c r="O86" s="309" t="s">
        <v>932</v>
      </c>
      <c r="P86" s="308" t="s">
        <v>90</v>
      </c>
      <c r="Q86" s="312" t="s">
        <v>67</v>
      </c>
      <c r="R86" s="312" t="s">
        <v>106</v>
      </c>
      <c r="S86" s="312" t="n">
        <v>10</v>
      </c>
      <c r="T86" s="312" t="s">
        <v>68</v>
      </c>
      <c r="U86" s="312" t="s">
        <v>1034</v>
      </c>
      <c r="W86" s="309"/>
    </row>
    <row r="87" customFormat="false" ht="12.75" hidden="false" customHeight="true" outlineLevel="0" collapsed="false">
      <c r="H87" s="227"/>
      <c r="I87" s="227"/>
      <c r="J87" s="313"/>
    </row>
  </sheetData>
  <mergeCells count="4">
    <mergeCell ref="F3:G3"/>
    <mergeCell ref="H3:I3"/>
    <mergeCell ref="X19:X20"/>
    <mergeCell ref="O54:O55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X89"/>
  <sheetViews>
    <sheetView showFormulas="false" showGridLines="true" showRowColHeaders="true" showZeros="true" rightToLeft="false" tabSelected="true" showOutlineSymbols="true" defaultGridColor="true" view="normal" topLeftCell="C1" colorId="64" zoomScale="60" zoomScaleNormal="60" zoomScalePageLayoutView="100" workbookViewId="0">
      <pane xSplit="0" ySplit="3" topLeftCell="A4" activePane="bottomLeft" state="frozen"/>
      <selection pane="topLeft" activeCell="C1" activeCellId="0" sqref="C1"/>
      <selection pane="bottomLeft" activeCell="P21" activeCellId="0" sqref="P21:U23"/>
    </sheetView>
  </sheetViews>
  <sheetFormatPr defaultColWidth="11.42578125" defaultRowHeight="12.75" zeroHeight="false" outlineLevelRow="4" outlineLevelCol="0"/>
  <cols>
    <col collapsed="false" customWidth="true" hidden="false" outlineLevel="0" max="1" min="1" style="1" width="12.43"/>
    <col collapsed="false" customWidth="true" hidden="false" outlineLevel="0" max="2" min="2" style="1" width="60.86"/>
    <col collapsed="false" customWidth="true" hidden="false" outlineLevel="0" max="3" min="3" style="1" width="11.14"/>
    <col collapsed="false" customWidth="true" hidden="false" outlineLevel="0" max="4" min="4" style="1" width="4.86"/>
    <col collapsed="false" customWidth="true" hidden="false" outlineLevel="0" max="5" min="5" style="1" width="11.14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62.14"/>
    <col collapsed="false" customWidth="true" hidden="false" outlineLevel="0" max="37" min="25" style="1" width="12.86"/>
    <col collapsed="false" customWidth="true" hidden="false" outlineLevel="0" max="43" min="38" style="1" width="5"/>
    <col collapsed="false" customWidth="true" hidden="false" outlineLevel="0" max="44" min="44" style="1" width="10"/>
    <col collapsed="false" customWidth="false" hidden="false" outlineLevel="0" max="16384" min="45" style="1" width="11.42"/>
  </cols>
  <sheetData>
    <row r="1" s="316" customFormat="true" ht="21" hidden="false" customHeight="true" outlineLevel="0" collapsed="false">
      <c r="A1" s="314" t="s">
        <v>1035</v>
      </c>
      <c r="B1" s="315"/>
      <c r="C1" s="315"/>
      <c r="F1" s="317"/>
      <c r="G1" s="317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="32" customFormat="true" ht="23.25" hidden="false" customHeight="true" outlineLevel="0" collapsed="false">
      <c r="A2" s="318"/>
      <c r="B2" s="318"/>
      <c r="C2" s="318"/>
      <c r="D2" s="318"/>
      <c r="E2" s="318"/>
      <c r="F2" s="318"/>
      <c r="G2" s="318"/>
      <c r="H2" s="318"/>
      <c r="I2" s="319"/>
    </row>
    <row r="3" s="232" customFormat="true" ht="19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1036</v>
      </c>
    </row>
    <row r="4" s="232" customFormat="true" ht="19.5" hidden="false" customHeight="true" outlineLevel="1" collapsed="false">
      <c r="A4" s="233" t="s">
        <v>1037</v>
      </c>
      <c r="B4" s="234" t="s">
        <v>1038</v>
      </c>
      <c r="C4" s="233"/>
      <c r="D4" s="233" t="s">
        <v>56</v>
      </c>
      <c r="E4" s="50" t="n">
        <f aca="false">SUM(E5:E6,E11,E19:E21)</f>
        <v>108</v>
      </c>
      <c r="F4" s="235" t="s">
        <v>57</v>
      </c>
      <c r="G4" s="236" t="s">
        <v>58</v>
      </c>
      <c r="H4" s="235" t="s">
        <v>4</v>
      </c>
      <c r="I4" s="236" t="s">
        <v>58</v>
      </c>
      <c r="J4" s="237"/>
      <c r="K4" s="54" t="n">
        <f aca="false">SUM(K5:K21)</f>
        <v>36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238"/>
    </row>
    <row r="5" s="232" customFormat="true" ht="25.5" hidden="false" customHeight="true" outlineLevel="2" collapsed="false">
      <c r="A5" s="320" t="s">
        <v>1039</v>
      </c>
      <c r="B5" s="321" t="s">
        <v>1040</v>
      </c>
      <c r="C5" s="321"/>
      <c r="D5" s="239" t="s">
        <v>1041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252"/>
    </row>
    <row r="6" s="232" customFormat="true" ht="39.75" hidden="false" customHeight="true" outlineLevel="3" collapsed="false">
      <c r="A6" s="271" t="s">
        <v>1042</v>
      </c>
      <c r="B6" s="272" t="s">
        <v>902</v>
      </c>
      <c r="C6" s="272"/>
      <c r="D6" s="271" t="n">
        <v>10</v>
      </c>
      <c r="E6" s="62" t="n">
        <f aca="false">F6+H6</f>
        <v>24</v>
      </c>
      <c r="F6" s="273" t="n">
        <v>6</v>
      </c>
      <c r="G6" s="274" t="n">
        <v>1</v>
      </c>
      <c r="H6" s="273" t="n">
        <v>18</v>
      </c>
      <c r="I6" s="274" t="n">
        <v>1</v>
      </c>
      <c r="J6" s="88" t="s">
        <v>132</v>
      </c>
      <c r="K6" s="89" t="s">
        <v>133</v>
      </c>
      <c r="L6" s="271" t="s">
        <v>1043</v>
      </c>
      <c r="M6" s="66"/>
      <c r="N6" s="66" t="s">
        <v>39</v>
      </c>
      <c r="O6" s="66" t="s">
        <v>1044</v>
      </c>
      <c r="P6" s="66"/>
      <c r="Q6" s="66"/>
      <c r="R6" s="66"/>
      <c r="S6" s="66"/>
      <c r="T6" s="66"/>
      <c r="U6" s="66" t="s">
        <v>1045</v>
      </c>
      <c r="V6" s="66"/>
      <c r="W6" s="79"/>
      <c r="X6" s="258" t="s">
        <v>907</v>
      </c>
    </row>
    <row r="7" s="232" customFormat="true" ht="39.75" hidden="false" customHeight="true" outlineLevel="3" collapsed="false">
      <c r="A7" s="271"/>
      <c r="B7" s="272"/>
      <c r="C7" s="272"/>
      <c r="D7" s="271"/>
      <c r="E7" s="62"/>
      <c r="F7" s="273"/>
      <c r="G7" s="274"/>
      <c r="H7" s="273"/>
      <c r="I7" s="274"/>
      <c r="J7" s="88"/>
      <c r="K7" s="89"/>
      <c r="L7" s="271" t="s">
        <v>1046</v>
      </c>
      <c r="M7" s="66"/>
      <c r="N7" s="66" t="s">
        <v>40</v>
      </c>
      <c r="O7" s="66"/>
      <c r="P7" s="66"/>
      <c r="Q7" s="66"/>
      <c r="R7" s="66"/>
      <c r="S7" s="66"/>
      <c r="T7" s="66"/>
      <c r="U7" s="66"/>
      <c r="V7" s="66"/>
      <c r="W7" s="79"/>
      <c r="X7" s="258"/>
    </row>
    <row r="8" s="232" customFormat="true" ht="33.75" hidden="false" customHeight="true" outlineLevel="3" collapsed="false">
      <c r="A8" s="271" t="s">
        <v>1047</v>
      </c>
      <c r="B8" s="272" t="s">
        <v>910</v>
      </c>
      <c r="C8" s="272"/>
      <c r="D8" s="271" t="n">
        <v>10</v>
      </c>
      <c r="E8" s="62" t="n">
        <f aca="false">F8+H8</f>
        <v>24</v>
      </c>
      <c r="F8" s="273" t="n">
        <v>6</v>
      </c>
      <c r="G8" s="274" t="n">
        <v>1</v>
      </c>
      <c r="H8" s="273" t="n">
        <v>18</v>
      </c>
      <c r="I8" s="274" t="n">
        <v>1</v>
      </c>
      <c r="J8" s="88" t="s">
        <v>132</v>
      </c>
      <c r="K8" s="89" t="s">
        <v>133</v>
      </c>
      <c r="L8" s="271" t="s">
        <v>1048</v>
      </c>
      <c r="M8" s="66"/>
      <c r="N8" s="66" t="s">
        <v>39</v>
      </c>
      <c r="O8" s="66" t="s">
        <v>1044</v>
      </c>
      <c r="P8" s="66"/>
      <c r="Q8" s="66"/>
      <c r="R8" s="66"/>
      <c r="S8" s="66"/>
      <c r="T8" s="66"/>
      <c r="U8" s="66" t="s">
        <v>1045</v>
      </c>
      <c r="V8" s="66"/>
      <c r="W8" s="79"/>
      <c r="X8" s="258" t="s">
        <v>913</v>
      </c>
    </row>
    <row r="9" s="232" customFormat="true" ht="33.75" hidden="false" customHeight="true" outlineLevel="3" collapsed="false">
      <c r="A9" s="271"/>
      <c r="B9" s="272"/>
      <c r="C9" s="272"/>
      <c r="D9" s="271"/>
      <c r="E9" s="62"/>
      <c r="F9" s="273"/>
      <c r="G9" s="274"/>
      <c r="H9" s="273"/>
      <c r="I9" s="274"/>
      <c r="J9" s="88"/>
      <c r="K9" s="89"/>
      <c r="L9" s="271" t="s">
        <v>1049</v>
      </c>
      <c r="M9" s="66"/>
      <c r="N9" s="66" t="s">
        <v>40</v>
      </c>
      <c r="O9" s="66"/>
      <c r="P9" s="66"/>
      <c r="Q9" s="66"/>
      <c r="R9" s="66"/>
      <c r="S9" s="66"/>
      <c r="T9" s="66"/>
      <c r="U9" s="66"/>
      <c r="V9" s="66"/>
      <c r="W9" s="79"/>
      <c r="X9" s="258"/>
    </row>
    <row r="10" s="232" customFormat="true" ht="23.25" hidden="false" customHeight="true" outlineLevel="3" collapsed="false">
      <c r="A10" s="320" t="s">
        <v>1050</v>
      </c>
      <c r="B10" s="240" t="s">
        <v>1051</v>
      </c>
      <c r="C10" s="240"/>
      <c r="D10" s="239" t="s">
        <v>1041</v>
      </c>
      <c r="E10" s="241"/>
      <c r="F10" s="127"/>
      <c r="G10" s="128"/>
      <c r="H10" s="127"/>
      <c r="I10" s="128"/>
      <c r="J10" s="129"/>
      <c r="K10" s="130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9"/>
      <c r="X10" s="252"/>
    </row>
    <row r="11" s="232" customFormat="true" ht="30.75" hidden="false" customHeight="true" outlineLevel="3" collapsed="false">
      <c r="A11" s="271" t="s">
        <v>1042</v>
      </c>
      <c r="B11" s="272" t="s">
        <v>902</v>
      </c>
      <c r="C11" s="272"/>
      <c r="D11" s="271" t="n">
        <v>10</v>
      </c>
      <c r="E11" s="62" t="n">
        <f aca="false">F11+H11</f>
        <v>24</v>
      </c>
      <c r="F11" s="273" t="n">
        <v>6</v>
      </c>
      <c r="G11" s="274" t="n">
        <v>1</v>
      </c>
      <c r="H11" s="273" t="n">
        <v>18</v>
      </c>
      <c r="I11" s="274" t="n">
        <v>1</v>
      </c>
      <c r="J11" s="88" t="s">
        <v>132</v>
      </c>
      <c r="K11" s="89" t="s">
        <v>133</v>
      </c>
      <c r="L11" s="271" t="s">
        <v>1043</v>
      </c>
      <c r="M11" s="66"/>
      <c r="N11" s="66" t="s">
        <v>39</v>
      </c>
      <c r="O11" s="66" t="s">
        <v>1044</v>
      </c>
      <c r="P11" s="66"/>
      <c r="Q11" s="66"/>
      <c r="R11" s="66"/>
      <c r="S11" s="66"/>
      <c r="T11" s="66"/>
      <c r="U11" s="66" t="s">
        <v>1045</v>
      </c>
      <c r="V11" s="66"/>
      <c r="W11" s="79"/>
      <c r="X11" s="258" t="s">
        <v>907</v>
      </c>
    </row>
    <row r="12" s="232" customFormat="true" ht="30.75" hidden="false" customHeight="true" outlineLevel="3" collapsed="false">
      <c r="A12" s="271"/>
      <c r="B12" s="272"/>
      <c r="C12" s="272"/>
      <c r="D12" s="271"/>
      <c r="E12" s="62"/>
      <c r="F12" s="273"/>
      <c r="G12" s="274"/>
      <c r="H12" s="273"/>
      <c r="I12" s="274"/>
      <c r="J12" s="88"/>
      <c r="K12" s="89"/>
      <c r="L12" s="271" t="s">
        <v>1046</v>
      </c>
      <c r="M12" s="66"/>
      <c r="N12" s="66" t="s">
        <v>40</v>
      </c>
      <c r="O12" s="66"/>
      <c r="P12" s="66"/>
      <c r="Q12" s="66"/>
      <c r="R12" s="66"/>
      <c r="S12" s="66"/>
      <c r="T12" s="66"/>
      <c r="U12" s="66"/>
      <c r="V12" s="66"/>
      <c r="W12" s="79"/>
      <c r="X12" s="258"/>
    </row>
    <row r="13" s="232" customFormat="true" ht="30.75" hidden="false" customHeight="true" outlineLevel="4" collapsed="false">
      <c r="A13" s="271" t="s">
        <v>1047</v>
      </c>
      <c r="B13" s="272" t="s">
        <v>910</v>
      </c>
      <c r="C13" s="272"/>
      <c r="D13" s="271" t="n">
        <v>10</v>
      </c>
      <c r="E13" s="62" t="n">
        <f aca="false">F13+H13</f>
        <v>24</v>
      </c>
      <c r="F13" s="273" t="n">
        <v>6</v>
      </c>
      <c r="G13" s="274" t="n">
        <v>1</v>
      </c>
      <c r="H13" s="273" t="n">
        <v>18</v>
      </c>
      <c r="I13" s="274" t="n">
        <v>1</v>
      </c>
      <c r="J13" s="88" t="s">
        <v>132</v>
      </c>
      <c r="K13" s="89" t="s">
        <v>133</v>
      </c>
      <c r="L13" s="271" t="s">
        <v>1048</v>
      </c>
      <c r="M13" s="66"/>
      <c r="N13" s="66" t="s">
        <v>39</v>
      </c>
      <c r="O13" s="66" t="s">
        <v>1044</v>
      </c>
      <c r="P13" s="66"/>
      <c r="Q13" s="66"/>
      <c r="R13" s="66"/>
      <c r="S13" s="66"/>
      <c r="T13" s="66"/>
      <c r="U13" s="66" t="s">
        <v>1045</v>
      </c>
      <c r="V13" s="66"/>
      <c r="W13" s="79"/>
      <c r="X13" s="258" t="s">
        <v>913</v>
      </c>
    </row>
    <row r="14" s="232" customFormat="true" ht="30.75" hidden="false" customHeight="true" outlineLevel="4" collapsed="false">
      <c r="A14" s="271"/>
      <c r="B14" s="272"/>
      <c r="C14" s="272"/>
      <c r="D14" s="271"/>
      <c r="E14" s="62"/>
      <c r="F14" s="273"/>
      <c r="G14" s="274"/>
      <c r="H14" s="273"/>
      <c r="I14" s="274"/>
      <c r="J14" s="88"/>
      <c r="K14" s="89"/>
      <c r="L14" s="271" t="s">
        <v>1049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258"/>
    </row>
    <row r="15" s="232" customFormat="true" ht="30.75" hidden="false" customHeight="true" outlineLevel="4" collapsed="false">
      <c r="A15" s="271" t="s">
        <v>1052</v>
      </c>
      <c r="B15" s="272" t="s">
        <v>916</v>
      </c>
      <c r="C15" s="272"/>
      <c r="D15" s="271" t="n">
        <v>10</v>
      </c>
      <c r="E15" s="62" t="n">
        <f aca="false">F15+H15</f>
        <v>24</v>
      </c>
      <c r="F15" s="273" t="n">
        <v>6</v>
      </c>
      <c r="G15" s="274" t="n">
        <v>1</v>
      </c>
      <c r="H15" s="273" t="n">
        <v>18</v>
      </c>
      <c r="I15" s="274" t="n">
        <v>1</v>
      </c>
      <c r="J15" s="88" t="s">
        <v>132</v>
      </c>
      <c r="K15" s="89" t="s">
        <v>133</v>
      </c>
      <c r="L15" s="271" t="s">
        <v>1053</v>
      </c>
      <c r="M15" s="66"/>
      <c r="N15" s="66" t="s">
        <v>39</v>
      </c>
      <c r="O15" s="66" t="s">
        <v>1044</v>
      </c>
      <c r="P15" s="66"/>
      <c r="Q15" s="66"/>
      <c r="R15" s="66"/>
      <c r="S15" s="66"/>
      <c r="T15" s="66"/>
      <c r="U15" s="66" t="s">
        <v>1045</v>
      </c>
      <c r="V15" s="66"/>
      <c r="W15" s="79"/>
      <c r="X15" s="258" t="s">
        <v>919</v>
      </c>
    </row>
    <row r="16" s="232" customFormat="true" ht="30.75" hidden="false" customHeight="true" outlineLevel="4" collapsed="false">
      <c r="A16" s="271"/>
      <c r="B16" s="272"/>
      <c r="C16" s="272"/>
      <c r="D16" s="271"/>
      <c r="E16" s="62"/>
      <c r="F16" s="273"/>
      <c r="G16" s="274"/>
      <c r="H16" s="273"/>
      <c r="I16" s="274"/>
      <c r="J16" s="88"/>
      <c r="K16" s="89"/>
      <c r="L16" s="271" t="s">
        <v>1054</v>
      </c>
      <c r="M16" s="66"/>
      <c r="N16" s="66" t="s">
        <v>40</v>
      </c>
      <c r="O16" s="66"/>
      <c r="P16" s="66"/>
      <c r="Q16" s="66"/>
      <c r="R16" s="66"/>
      <c r="S16" s="66"/>
      <c r="T16" s="66"/>
      <c r="U16" s="66"/>
      <c r="V16" s="66"/>
      <c r="W16" s="79"/>
      <c r="X16" s="258"/>
    </row>
    <row r="17" s="232" customFormat="true" ht="30.75" hidden="false" customHeight="true" outlineLevel="4" collapsed="false">
      <c r="A17" s="271" t="s">
        <v>1055</v>
      </c>
      <c r="B17" s="272" t="s">
        <v>922</v>
      </c>
      <c r="C17" s="272"/>
      <c r="D17" s="271" t="n">
        <v>10</v>
      </c>
      <c r="E17" s="62" t="n">
        <f aca="false">F17+H17</f>
        <v>24</v>
      </c>
      <c r="F17" s="273" t="n">
        <v>6</v>
      </c>
      <c r="G17" s="274" t="n">
        <v>1</v>
      </c>
      <c r="H17" s="273" t="n">
        <v>18</v>
      </c>
      <c r="I17" s="274" t="n">
        <v>1</v>
      </c>
      <c r="J17" s="88" t="s">
        <v>132</v>
      </c>
      <c r="K17" s="89" t="s">
        <v>133</v>
      </c>
      <c r="L17" s="271" t="s">
        <v>1056</v>
      </c>
      <c r="M17" s="66"/>
      <c r="N17" s="66" t="s">
        <v>39</v>
      </c>
      <c r="O17" s="66" t="s">
        <v>1044</v>
      </c>
      <c r="P17" s="66"/>
      <c r="Q17" s="66"/>
      <c r="R17" s="66"/>
      <c r="S17" s="66"/>
      <c r="T17" s="66"/>
      <c r="U17" s="66" t="s">
        <v>1045</v>
      </c>
      <c r="V17" s="66"/>
      <c r="W17" s="79"/>
      <c r="X17" s="258" t="s">
        <v>924</v>
      </c>
    </row>
    <row r="18" s="232" customFormat="true" ht="30.75" hidden="false" customHeight="true" outlineLevel="4" collapsed="false">
      <c r="A18" s="271"/>
      <c r="B18" s="272"/>
      <c r="C18" s="272"/>
      <c r="D18" s="271"/>
      <c r="E18" s="62"/>
      <c r="F18" s="273"/>
      <c r="G18" s="274"/>
      <c r="H18" s="273"/>
      <c r="I18" s="274"/>
      <c r="J18" s="88"/>
      <c r="K18" s="89"/>
      <c r="L18" s="271" t="s">
        <v>1057</v>
      </c>
      <c r="M18" s="66"/>
      <c r="N18" s="66" t="s">
        <v>40</v>
      </c>
      <c r="O18" s="66"/>
      <c r="P18" s="66"/>
      <c r="Q18" s="66"/>
      <c r="R18" s="66"/>
      <c r="S18" s="66"/>
      <c r="T18" s="66"/>
      <c r="U18" s="66"/>
      <c r="V18" s="66"/>
      <c r="W18" s="79"/>
      <c r="X18" s="258"/>
    </row>
    <row r="19" s="232" customFormat="true" ht="19.5" hidden="false" customHeight="true" outlineLevel="2" collapsed="false">
      <c r="A19" s="239" t="s">
        <v>1058</v>
      </c>
      <c r="B19" s="240" t="s">
        <v>1059</v>
      </c>
      <c r="C19" s="240"/>
      <c r="D19" s="239" t="n">
        <v>6</v>
      </c>
      <c r="E19" s="62" t="n">
        <f aca="false">F19+H19</f>
        <v>24</v>
      </c>
      <c r="F19" s="187"/>
      <c r="G19" s="188"/>
      <c r="H19" s="187" t="n">
        <v>24</v>
      </c>
      <c r="I19" s="188" t="n">
        <v>1</v>
      </c>
      <c r="J19" s="65" t="s">
        <v>62</v>
      </c>
      <c r="K19" s="189" t="n">
        <f aca="false">F19*G19*1.5+H19*I19</f>
        <v>24</v>
      </c>
      <c r="L19" s="322" t="s">
        <v>1060</v>
      </c>
      <c r="M19" s="69"/>
      <c r="N19" s="69" t="s">
        <v>40</v>
      </c>
      <c r="O19" s="323" t="s">
        <v>694</v>
      </c>
      <c r="P19" s="69" t="s">
        <v>89</v>
      </c>
      <c r="Q19" s="69" t="s">
        <v>67</v>
      </c>
      <c r="R19" s="69" t="s">
        <v>106</v>
      </c>
      <c r="S19" s="69" t="n">
        <v>12</v>
      </c>
      <c r="T19" s="69" t="s">
        <v>68</v>
      </c>
      <c r="U19" s="69" t="s">
        <v>1061</v>
      </c>
      <c r="V19" s="69"/>
      <c r="W19" s="199"/>
      <c r="X19" s="242" t="s">
        <v>1062</v>
      </c>
    </row>
    <row r="20" s="232" customFormat="true" ht="48.75" hidden="false" customHeight="true" outlineLevel="2" collapsed="false">
      <c r="A20" s="239" t="s">
        <v>1063</v>
      </c>
      <c r="B20" s="240" t="s">
        <v>1064</v>
      </c>
      <c r="C20" s="240"/>
      <c r="D20" s="239" t="n">
        <v>1</v>
      </c>
      <c r="E20" s="62" t="n">
        <v>24</v>
      </c>
      <c r="F20" s="273"/>
      <c r="G20" s="274"/>
      <c r="H20" s="273"/>
      <c r="I20" s="274"/>
      <c r="J20" s="88" t="s">
        <v>132</v>
      </c>
      <c r="K20" s="89" t="s">
        <v>133</v>
      </c>
      <c r="L20" s="69" t="s">
        <v>1063</v>
      </c>
      <c r="M20" s="69"/>
      <c r="N20" s="69"/>
      <c r="O20" s="116" t="s">
        <v>222</v>
      </c>
      <c r="P20" s="69" t="s">
        <v>65</v>
      </c>
      <c r="Q20" s="69" t="s">
        <v>67</v>
      </c>
      <c r="R20" s="69" t="s">
        <v>106</v>
      </c>
      <c r="S20" s="69" t="n">
        <v>12</v>
      </c>
      <c r="T20" s="69" t="s">
        <v>68</v>
      </c>
      <c r="U20" s="81" t="s">
        <v>1065</v>
      </c>
      <c r="V20" s="66"/>
      <c r="W20" s="199" t="s">
        <v>194</v>
      </c>
      <c r="X20" s="242" t="s">
        <v>1066</v>
      </c>
    </row>
    <row r="21" s="232" customFormat="true" ht="36.75" hidden="false" customHeight="true" outlineLevel="2" collapsed="false">
      <c r="A21" s="239" t="s">
        <v>1067</v>
      </c>
      <c r="B21" s="240" t="s">
        <v>1068</v>
      </c>
      <c r="C21" s="240"/>
      <c r="D21" s="239" t="s">
        <v>109</v>
      </c>
      <c r="E21" s="62" t="n">
        <f aca="false">F21+H21</f>
        <v>12</v>
      </c>
      <c r="F21" s="187"/>
      <c r="G21" s="188"/>
      <c r="H21" s="187" t="n">
        <v>12</v>
      </c>
      <c r="I21" s="188" t="n">
        <v>1</v>
      </c>
      <c r="J21" s="65" t="s">
        <v>62</v>
      </c>
      <c r="K21" s="189" t="n">
        <f aca="false">F21*G21*1.5+H21*I21</f>
        <v>12</v>
      </c>
      <c r="L21" s="322" t="s">
        <v>1067</v>
      </c>
      <c r="M21" s="69"/>
      <c r="N21" s="69" t="s">
        <v>40</v>
      </c>
      <c r="O21" s="0"/>
      <c r="P21" s="69" t="s">
        <v>90</v>
      </c>
      <c r="Q21" s="69" t="s">
        <v>106</v>
      </c>
      <c r="R21" s="69" t="s">
        <v>218</v>
      </c>
      <c r="S21" s="69" t="n">
        <v>2</v>
      </c>
      <c r="T21" s="69" t="s">
        <v>68</v>
      </c>
      <c r="U21" s="69" t="s">
        <v>1069</v>
      </c>
      <c r="V21" s="66"/>
      <c r="W21" s="199" t="s">
        <v>194</v>
      </c>
      <c r="X21" s="242" t="s">
        <v>1062</v>
      </c>
    </row>
    <row r="22" s="232" customFormat="true" ht="36.75" hidden="false" customHeight="true" outlineLevel="2" collapsed="false">
      <c r="A22" s="239"/>
      <c r="B22" s="240"/>
      <c r="C22" s="240"/>
      <c r="D22" s="239"/>
      <c r="E22" s="62"/>
      <c r="F22" s="187"/>
      <c r="G22" s="188"/>
      <c r="H22" s="187"/>
      <c r="I22" s="188"/>
      <c r="J22" s="65"/>
      <c r="K22" s="189"/>
      <c r="L22" s="322"/>
      <c r="M22" s="69"/>
      <c r="N22" s="69"/>
      <c r="O22" s="0"/>
      <c r="P22" s="69" t="s">
        <v>90</v>
      </c>
      <c r="Q22" s="69" t="s">
        <v>106</v>
      </c>
      <c r="R22" s="69" t="s">
        <v>1070</v>
      </c>
      <c r="S22" s="69" t="n">
        <v>2</v>
      </c>
      <c r="T22" s="69" t="s">
        <v>68</v>
      </c>
      <c r="U22" s="69" t="s">
        <v>1071</v>
      </c>
      <c r="V22" s="66"/>
      <c r="W22" s="199" t="s">
        <v>194</v>
      </c>
      <c r="X22" s="242"/>
    </row>
    <row r="23" s="232" customFormat="true" ht="36.75" hidden="false" customHeight="true" outlineLevel="2" collapsed="false">
      <c r="A23" s="239"/>
      <c r="B23" s="240"/>
      <c r="C23" s="240"/>
      <c r="D23" s="239"/>
      <c r="E23" s="62"/>
      <c r="F23" s="187"/>
      <c r="G23" s="188"/>
      <c r="H23" s="187"/>
      <c r="I23" s="188"/>
      <c r="J23" s="65"/>
      <c r="K23" s="189"/>
      <c r="L23" s="322"/>
      <c r="M23" s="69"/>
      <c r="N23" s="69"/>
      <c r="O23" s="0"/>
      <c r="P23" s="69" t="s">
        <v>104</v>
      </c>
      <c r="Q23" s="69" t="s">
        <v>81</v>
      </c>
      <c r="R23" s="69" t="s">
        <v>74</v>
      </c>
      <c r="S23" s="69" t="n">
        <v>6</v>
      </c>
      <c r="T23" s="69" t="s">
        <v>1072</v>
      </c>
      <c r="U23" s="324" t="s">
        <v>1073</v>
      </c>
      <c r="V23" s="66"/>
      <c r="W23" s="199" t="s">
        <v>194</v>
      </c>
      <c r="X23" s="242"/>
    </row>
    <row r="24" s="232" customFormat="true" ht="19.5" hidden="false" customHeight="true" outlineLevel="1" collapsed="false">
      <c r="A24" s="233" t="s">
        <v>1074</v>
      </c>
      <c r="B24" s="234" t="s">
        <v>1075</v>
      </c>
      <c r="C24" s="233"/>
      <c r="D24" s="233" t="s">
        <v>56</v>
      </c>
      <c r="E24" s="50" t="n">
        <f aca="false">SUM(E25:E27)</f>
        <v>0</v>
      </c>
      <c r="F24" s="235" t="s">
        <v>57</v>
      </c>
      <c r="G24" s="236" t="s">
        <v>58</v>
      </c>
      <c r="H24" s="235" t="s">
        <v>4</v>
      </c>
      <c r="I24" s="236" t="s">
        <v>58</v>
      </c>
      <c r="J24" s="237"/>
      <c r="K24" s="54" t="n">
        <f aca="false">SUM(K25:K27)</f>
        <v>0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9"/>
      <c r="X24" s="238"/>
    </row>
    <row r="25" s="232" customFormat="true" ht="19.5" hidden="false" customHeight="true" outlineLevel="2" collapsed="false">
      <c r="A25" s="239" t="s">
        <v>1076</v>
      </c>
      <c r="B25" s="240" t="s">
        <v>1077</v>
      </c>
      <c r="C25" s="240"/>
      <c r="D25" s="239" t="s">
        <v>56</v>
      </c>
      <c r="E25" s="241"/>
      <c r="F25" s="127"/>
      <c r="G25" s="128"/>
      <c r="H25" s="127"/>
      <c r="I25" s="128"/>
      <c r="J25" s="129" t="s">
        <v>62</v>
      </c>
      <c r="K25" s="130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9"/>
      <c r="X25" s="130"/>
    </row>
    <row r="26" s="232" customFormat="true" ht="19.5" hidden="false" customHeight="true" outlineLevel="3" collapsed="false">
      <c r="A26" s="239" t="s">
        <v>1078</v>
      </c>
      <c r="B26" s="240" t="s">
        <v>1079</v>
      </c>
      <c r="C26" s="240"/>
      <c r="D26" s="239" t="s">
        <v>56</v>
      </c>
      <c r="E26" s="241"/>
      <c r="F26" s="127"/>
      <c r="G26" s="128"/>
      <c r="H26" s="127"/>
      <c r="I26" s="128"/>
      <c r="J26" s="129" t="s">
        <v>62</v>
      </c>
      <c r="K26" s="130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9"/>
      <c r="X26" s="130"/>
    </row>
    <row r="27" s="232" customFormat="true" ht="19.5" hidden="false" customHeight="true" outlineLevel="3" collapsed="false">
      <c r="A27" s="239" t="s">
        <v>1080</v>
      </c>
      <c r="B27" s="240" t="s">
        <v>1081</v>
      </c>
      <c r="C27" s="240"/>
      <c r="D27" s="239" t="s">
        <v>56</v>
      </c>
      <c r="E27" s="241"/>
      <c r="F27" s="127"/>
      <c r="G27" s="128"/>
      <c r="H27" s="127"/>
      <c r="I27" s="128"/>
      <c r="J27" s="129" t="s">
        <v>62</v>
      </c>
      <c r="K27" s="130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  <c r="X27" s="130"/>
    </row>
    <row r="28" customFormat="false" ht="21" hidden="false" customHeight="true" outlineLevel="0" collapsed="false">
      <c r="A28" s="1" t="s">
        <v>368</v>
      </c>
      <c r="B28" s="230"/>
      <c r="C28" s="230"/>
      <c r="D28" s="230"/>
      <c r="E28" s="230"/>
      <c r="F28" s="231"/>
      <c r="G28" s="231"/>
      <c r="H28" s="231"/>
      <c r="I28" s="231"/>
      <c r="J28" s="230"/>
      <c r="K28" s="325" t="n">
        <f aca="false">SUM(K4,K24)</f>
        <v>36</v>
      </c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9"/>
    </row>
    <row r="29" customFormat="false" ht="12.75" hidden="false" customHeight="true" outlineLevel="0" collapsed="false">
      <c r="H29" s="227"/>
      <c r="I29" s="227"/>
      <c r="J29" s="313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9"/>
    </row>
    <row r="30" customFormat="false" ht="12.75" hidden="false" customHeight="false" outlineLevel="0" collapsed="false"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9"/>
    </row>
    <row r="31" customFormat="false" ht="12.75" hidden="false" customHeight="false" outlineLevel="0" collapsed="false"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9"/>
    </row>
    <row r="32" customFormat="false" ht="12.75" hidden="false" customHeight="false" outlineLevel="0" collapsed="false"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9"/>
    </row>
    <row r="33" customFormat="false" ht="12.75" hidden="false" customHeight="false" outlineLevel="0" collapsed="false"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79"/>
    </row>
    <row r="34" customFormat="false" ht="12.75" hidden="false" customHeight="false" outlineLevel="0" collapsed="false"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79"/>
    </row>
    <row r="35" customFormat="false" ht="12.75" hidden="false" customHeight="false" outlineLevel="0" collapsed="false"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9"/>
    </row>
    <row r="36" customFormat="false" ht="12.75" hidden="false" customHeight="false" outlineLevel="0" collapsed="false"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79"/>
    </row>
    <row r="37" customFormat="false" ht="12.75" hidden="false" customHeight="false" outlineLevel="0" collapsed="false"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79"/>
    </row>
    <row r="38" customFormat="false" ht="12.75" hidden="false" customHeight="false" outlineLevel="0" collapsed="false"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79"/>
    </row>
    <row r="39" customFormat="false" ht="12.75" hidden="false" customHeight="false" outlineLevel="0" collapsed="false"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79"/>
    </row>
    <row r="40" customFormat="false" ht="12.75" hidden="false" customHeight="false" outlineLevel="0" collapsed="false"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9"/>
    </row>
    <row r="41" customFormat="false" ht="12.75" hidden="false" customHeight="false" outlineLevel="0" collapsed="false"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9"/>
    </row>
    <row r="42" customFormat="false" ht="12.75" hidden="false" customHeight="false" outlineLevel="0" collapsed="false"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79"/>
    </row>
    <row r="43" customFormat="false" ht="12.75" hidden="false" customHeight="false" outlineLevel="0" collapsed="false"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79"/>
    </row>
    <row r="44" customFormat="false" ht="12.75" hidden="false" customHeight="false" outlineLevel="0" collapsed="false"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79"/>
    </row>
    <row r="45" customFormat="false" ht="12.75" hidden="false" customHeight="false" outlineLevel="0" collapsed="false"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209"/>
    </row>
    <row r="46" customFormat="false" ht="12.75" hidden="false" customHeight="false" outlineLevel="0" collapsed="false"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9"/>
    </row>
    <row r="47" customFormat="false" ht="12.75" hidden="false" customHeight="false" outlineLevel="0" collapsed="false"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9"/>
    </row>
    <row r="48" customFormat="false" ht="12.75" hidden="false" customHeight="false" outlineLevel="0" collapsed="false"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9"/>
    </row>
    <row r="49" customFormat="false" ht="12.75" hidden="false" customHeight="false" outlineLevel="0" collapsed="false"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9"/>
    </row>
    <row r="50" customFormat="false" ht="12.75" hidden="false" customHeight="false" outlineLevel="0" collapsed="false"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9"/>
    </row>
    <row r="51" customFormat="false" ht="12.75" hidden="false" customHeight="false" outlineLevel="0" collapsed="false"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9"/>
    </row>
    <row r="52" customFormat="false" ht="12.75" hidden="false" customHeight="false" outlineLevel="0" collapsed="false"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9"/>
    </row>
    <row r="53" customFormat="false" ht="12.75" hidden="false" customHeight="false" outlineLevel="0" collapsed="false"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</row>
    <row r="54" customFormat="false" ht="12.75" hidden="false" customHeight="false" outlineLevel="0" collapsed="false"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79"/>
    </row>
    <row r="55" customFormat="false" ht="12.75" hidden="false" customHeight="false" outlineLevel="0" collapsed="false"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9"/>
    </row>
    <row r="56" customFormat="false" ht="12.75" hidden="false" customHeight="false" outlineLevel="0" collapsed="false"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9"/>
    </row>
    <row r="57" customFormat="false" ht="12.75" hidden="false" customHeight="false" outlineLevel="0" collapsed="false"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79"/>
    </row>
    <row r="58" customFormat="false" ht="12.75" hidden="false" customHeight="false" outlineLevel="0" collapsed="false"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79"/>
    </row>
    <row r="59" customFormat="false" ht="12.75" hidden="false" customHeight="false" outlineLevel="0" collapsed="false"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9"/>
    </row>
    <row r="60" customFormat="false" ht="12.75" hidden="false" customHeight="false" outlineLevel="0" collapsed="false"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</row>
    <row r="61" customFormat="false" ht="12.75" hidden="false" customHeight="false" outlineLevel="0" collapsed="false"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9"/>
    </row>
    <row r="62" customFormat="false" ht="12.75" hidden="false" customHeight="false" outlineLevel="0" collapsed="false"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79"/>
    </row>
    <row r="63" customFormat="false" ht="12.75" hidden="false" customHeight="false" outlineLevel="0" collapsed="false"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79"/>
    </row>
    <row r="64" customFormat="false" ht="12.75" hidden="false" customHeight="false" outlineLevel="0" collapsed="false"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79"/>
    </row>
    <row r="65" customFormat="false" ht="12.75" hidden="false" customHeight="false" outlineLevel="0" collapsed="false"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79"/>
    </row>
    <row r="66" customFormat="false" ht="12.75" hidden="false" customHeight="false" outlineLevel="0" collapsed="false"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79"/>
    </row>
    <row r="67" customFormat="false" ht="12.75" hidden="false" customHeight="false" outlineLevel="0" collapsed="false"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79"/>
    </row>
    <row r="68" customFormat="false" ht="12.75" hidden="false" customHeight="false" outlineLevel="0" collapsed="false"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79"/>
    </row>
    <row r="69" customFormat="false" ht="12.75" hidden="false" customHeight="false" outlineLevel="0" collapsed="false"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79"/>
    </row>
    <row r="70" customFormat="false" ht="12.75" hidden="false" customHeight="false" outlineLevel="0" collapsed="false"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79"/>
    </row>
    <row r="71" customFormat="false" ht="12.75" hidden="false" customHeight="false" outlineLevel="0" collapsed="false"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79"/>
    </row>
    <row r="72" customFormat="false" ht="12.75" hidden="false" customHeight="false" outlineLevel="0" collapsed="false"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79"/>
    </row>
    <row r="73" customFormat="false" ht="12.75" hidden="false" customHeight="false" outlineLevel="0" collapsed="false"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79"/>
    </row>
    <row r="74" customFormat="false" ht="12.75" hidden="false" customHeight="false" outlineLevel="0" collapsed="false"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79"/>
    </row>
    <row r="75" customFormat="false" ht="12.75" hidden="false" customHeight="false" outlineLevel="0" collapsed="false">
      <c r="L75" s="295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</row>
    <row r="76" customFormat="false" ht="12.75" hidden="false" customHeight="false" outlineLevel="0" collapsed="false">
      <c r="L76" s="295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</row>
    <row r="77" customFormat="false" ht="12.75" hidden="false" customHeight="false" outlineLevel="0" collapsed="false">
      <c r="L77" s="295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</row>
    <row r="78" customFormat="false" ht="12.75" hidden="false" customHeight="false" outlineLevel="0" collapsed="false">
      <c r="L78" s="295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</row>
    <row r="79" customFormat="false" ht="12.75" hidden="false" customHeight="false" outlineLevel="0" collapsed="false">
      <c r="L79" s="295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</row>
    <row r="80" customFormat="false" ht="12.75" hidden="false" customHeight="false" outlineLevel="0" collapsed="false">
      <c r="L80" s="295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</row>
    <row r="81" customFormat="false" ht="12.75" hidden="false" customHeight="false" outlineLevel="0" collapsed="false">
      <c r="L81" s="30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</row>
    <row r="82" customFormat="false" ht="12.75" hidden="false" customHeight="false" outlineLevel="0" collapsed="false">
      <c r="L82" s="30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</row>
    <row r="83" customFormat="false" ht="12.75" hidden="false" customHeight="false" outlineLevel="0" collapsed="false">
      <c r="L83" s="295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</row>
    <row r="84" customFormat="false" ht="12.75" hidden="false" customHeight="false" outlineLevel="0" collapsed="false">
      <c r="L84" s="295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</row>
    <row r="85" customFormat="false" ht="12.75" hidden="false" customHeight="false" outlineLevel="0" collapsed="false">
      <c r="L85" s="295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</row>
    <row r="86" customFormat="false" ht="12.75" hidden="false" customHeight="false" outlineLevel="0" collapsed="false">
      <c r="L86" s="252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</row>
    <row r="87" customFormat="false" ht="12.75" hidden="false" customHeight="false" outlineLevel="0" collapsed="false">
      <c r="L87" s="258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</row>
    <row r="88" customFormat="false" ht="12.75" hidden="false" customHeight="false" outlineLevel="0" collapsed="false">
      <c r="L88" s="89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</row>
    <row r="89" customFormat="false" ht="12.75" hidden="false" customHeight="false" outlineLevel="0" collapsed="false">
      <c r="L89" s="258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</row>
  </sheetData>
  <mergeCells count="3">
    <mergeCell ref="A2:H2"/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X8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L14" activeCellId="1" sqref="P21:U23 L14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0"/>
    <col collapsed="false" customWidth="true" hidden="false" outlineLevel="0" max="2" min="2" style="1" width="53.42"/>
    <col collapsed="false" customWidth="true" hidden="false" outlineLevel="0" max="3" min="3" style="1" width="9.14"/>
    <col collapsed="false" customWidth="true" hidden="false" outlineLevel="0" max="4" min="4" style="1" width="4.86"/>
    <col collapsed="false" customWidth="true" hidden="false" outlineLevel="0" max="5" min="5" style="1" width="8.14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39.43"/>
    <col collapsed="false" customWidth="true" hidden="false" outlineLevel="0" max="28" min="25" style="1" width="12.86"/>
    <col collapsed="false" customWidth="true" hidden="false" outlineLevel="0" max="34" min="29" style="1" width="5"/>
    <col collapsed="false" customWidth="true" hidden="false" outlineLevel="0" max="35" min="35" style="1" width="10"/>
    <col collapsed="false" customWidth="false" hidden="false" outlineLevel="0" max="16384" min="36" style="1" width="11.42"/>
  </cols>
  <sheetData>
    <row r="1" s="228" customFormat="true" ht="15" hidden="false" customHeight="false" outlineLevel="0" collapsed="false">
      <c r="A1" s="228" t="s">
        <v>1082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32" customFormat="true" ht="1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1036</v>
      </c>
    </row>
    <row r="4" s="232" customFormat="true" ht="19.5" hidden="false" customHeight="true" outlineLevel="1" collapsed="false">
      <c r="A4" s="233" t="s">
        <v>1083</v>
      </c>
      <c r="B4" s="234" t="s">
        <v>1084</v>
      </c>
      <c r="C4" s="233"/>
      <c r="D4" s="233" t="s">
        <v>56</v>
      </c>
      <c r="E4" s="50" t="n">
        <f aca="false">SUM(E5:E6,E9,E15:E18)</f>
        <v>108</v>
      </c>
      <c r="F4" s="235" t="s">
        <v>57</v>
      </c>
      <c r="G4" s="236" t="s">
        <v>58</v>
      </c>
      <c r="H4" s="235" t="s">
        <v>4</v>
      </c>
      <c r="I4" s="236" t="s">
        <v>58</v>
      </c>
      <c r="J4" s="237"/>
      <c r="K4" s="54" t="n">
        <f aca="false">SUM(K5:K18)</f>
        <v>0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233" t="s">
        <v>56</v>
      </c>
    </row>
    <row r="5" s="232" customFormat="true" ht="19.5" hidden="false" customHeight="true" outlineLevel="2" collapsed="false">
      <c r="A5" s="239" t="s">
        <v>1085</v>
      </c>
      <c r="B5" s="240" t="s">
        <v>1086</v>
      </c>
      <c r="C5" s="240"/>
      <c r="D5" s="239" t="n">
        <v>10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29.25" hidden="false" customHeight="true" outlineLevel="3" collapsed="false">
      <c r="A6" s="271" t="s">
        <v>1052</v>
      </c>
      <c r="B6" s="272" t="s">
        <v>916</v>
      </c>
      <c r="C6" s="272"/>
      <c r="D6" s="271" t="n">
        <v>10</v>
      </c>
      <c r="E6" s="62" t="n">
        <f aca="false">F6+H6</f>
        <v>24</v>
      </c>
      <c r="F6" s="273" t="n">
        <v>6</v>
      </c>
      <c r="G6" s="274" t="n">
        <v>1</v>
      </c>
      <c r="H6" s="273" t="n">
        <v>18</v>
      </c>
      <c r="I6" s="274" t="n">
        <v>1</v>
      </c>
      <c r="J6" s="88" t="s">
        <v>132</v>
      </c>
      <c r="K6" s="89" t="s">
        <v>133</v>
      </c>
      <c r="L6" s="271" t="s">
        <v>1053</v>
      </c>
      <c r="M6" s="66"/>
      <c r="N6" s="66" t="s">
        <v>39</v>
      </c>
      <c r="O6" s="66"/>
      <c r="P6" s="66"/>
      <c r="Q6" s="66"/>
      <c r="R6" s="66"/>
      <c r="S6" s="66"/>
      <c r="T6" s="66"/>
      <c r="U6" s="66"/>
      <c r="V6" s="66"/>
      <c r="W6" s="79"/>
      <c r="X6" s="326" t="s">
        <v>919</v>
      </c>
    </row>
    <row r="7" s="232" customFormat="true" ht="29.25" hidden="false" customHeight="true" outlineLevel="3" collapsed="false">
      <c r="A7" s="271"/>
      <c r="B7" s="272"/>
      <c r="C7" s="272"/>
      <c r="D7" s="271"/>
      <c r="E7" s="62"/>
      <c r="F7" s="273"/>
      <c r="G7" s="274"/>
      <c r="H7" s="273"/>
      <c r="I7" s="274"/>
      <c r="J7" s="88"/>
      <c r="K7" s="89"/>
      <c r="L7" s="271" t="s">
        <v>1054</v>
      </c>
      <c r="M7" s="66"/>
      <c r="N7" s="66" t="s">
        <v>40</v>
      </c>
      <c r="O7" s="66"/>
      <c r="P7" s="66"/>
      <c r="Q7" s="66"/>
      <c r="R7" s="66"/>
      <c r="S7" s="66"/>
      <c r="T7" s="66"/>
      <c r="U7" s="66"/>
      <c r="V7" s="66"/>
      <c r="W7" s="79"/>
      <c r="X7" s="326"/>
    </row>
    <row r="8" s="232" customFormat="true" ht="22.5" hidden="false" customHeight="true" outlineLevel="2" collapsed="false">
      <c r="A8" s="251" t="s">
        <v>1087</v>
      </c>
      <c r="B8" s="240" t="s">
        <v>899</v>
      </c>
      <c r="C8" s="240"/>
      <c r="D8" s="239" t="n">
        <v>10</v>
      </c>
      <c r="E8" s="241"/>
      <c r="F8" s="127"/>
      <c r="G8" s="128"/>
      <c r="H8" s="127"/>
      <c r="I8" s="128"/>
      <c r="J8" s="129"/>
      <c r="K8" s="130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9"/>
      <c r="X8" s="252"/>
    </row>
    <row r="9" s="232" customFormat="true" ht="30.75" hidden="false" customHeight="true" outlineLevel="3" collapsed="false">
      <c r="A9" s="271" t="s">
        <v>1042</v>
      </c>
      <c r="B9" s="272" t="s">
        <v>902</v>
      </c>
      <c r="C9" s="272"/>
      <c r="D9" s="271" t="n">
        <v>10</v>
      </c>
      <c r="E9" s="62" t="n">
        <f aca="false">F9+H9</f>
        <v>24</v>
      </c>
      <c r="F9" s="273" t="n">
        <v>6</v>
      </c>
      <c r="G9" s="274" t="n">
        <v>1</v>
      </c>
      <c r="H9" s="273" t="n">
        <v>18</v>
      </c>
      <c r="I9" s="274" t="n">
        <v>1</v>
      </c>
      <c r="J9" s="88" t="s">
        <v>132</v>
      </c>
      <c r="K9" s="89" t="s">
        <v>133</v>
      </c>
      <c r="L9" s="271" t="s">
        <v>1043</v>
      </c>
      <c r="M9" s="66"/>
      <c r="N9" s="66" t="s">
        <v>39</v>
      </c>
      <c r="O9" s="66"/>
      <c r="P9" s="66"/>
      <c r="Q9" s="66"/>
      <c r="R9" s="66"/>
      <c r="S9" s="66"/>
      <c r="T9" s="66"/>
      <c r="U9" s="66"/>
      <c r="V9" s="66"/>
      <c r="W9" s="79"/>
      <c r="X9" s="326" t="s">
        <v>907</v>
      </c>
    </row>
    <row r="10" s="232" customFormat="true" ht="30.75" hidden="false" customHeight="true" outlineLevel="3" collapsed="false">
      <c r="A10" s="271"/>
      <c r="B10" s="272"/>
      <c r="C10" s="272"/>
      <c r="D10" s="271"/>
      <c r="E10" s="62"/>
      <c r="F10" s="273"/>
      <c r="G10" s="274"/>
      <c r="H10" s="273"/>
      <c r="I10" s="274"/>
      <c r="J10" s="88"/>
      <c r="K10" s="89"/>
      <c r="L10" s="271" t="s">
        <v>1046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/>
      <c r="V10" s="66"/>
      <c r="W10" s="79"/>
      <c r="X10" s="326"/>
    </row>
    <row r="11" s="232" customFormat="true" ht="30.75" hidden="false" customHeight="true" outlineLevel="3" collapsed="false">
      <c r="A11" s="271" t="s">
        <v>1047</v>
      </c>
      <c r="B11" s="272" t="s">
        <v>910</v>
      </c>
      <c r="C11" s="272"/>
      <c r="D11" s="271" t="n">
        <v>10</v>
      </c>
      <c r="E11" s="62" t="n">
        <f aca="false">F11+H11</f>
        <v>24</v>
      </c>
      <c r="F11" s="273" t="n">
        <v>6</v>
      </c>
      <c r="G11" s="274" t="n">
        <v>1</v>
      </c>
      <c r="H11" s="273" t="n">
        <v>18</v>
      </c>
      <c r="I11" s="274" t="n">
        <v>1</v>
      </c>
      <c r="J11" s="88" t="s">
        <v>132</v>
      </c>
      <c r="K11" s="89" t="s">
        <v>133</v>
      </c>
      <c r="L11" s="271" t="s">
        <v>1048</v>
      </c>
      <c r="M11" s="66"/>
      <c r="N11" s="66" t="s">
        <v>39</v>
      </c>
      <c r="O11" s="66"/>
      <c r="P11" s="66"/>
      <c r="Q11" s="66"/>
      <c r="R11" s="66"/>
      <c r="S11" s="66"/>
      <c r="T11" s="66"/>
      <c r="U11" s="66"/>
      <c r="V11" s="66"/>
      <c r="W11" s="79"/>
      <c r="X11" s="326" t="s">
        <v>913</v>
      </c>
    </row>
    <row r="12" s="232" customFormat="true" ht="30.75" hidden="false" customHeight="true" outlineLevel="3" collapsed="false">
      <c r="A12" s="271"/>
      <c r="B12" s="272"/>
      <c r="C12" s="272"/>
      <c r="D12" s="271"/>
      <c r="E12" s="62"/>
      <c r="F12" s="273"/>
      <c r="G12" s="274"/>
      <c r="H12" s="273"/>
      <c r="I12" s="274"/>
      <c r="J12" s="88"/>
      <c r="K12" s="89"/>
      <c r="L12" s="271" t="s">
        <v>1049</v>
      </c>
      <c r="M12" s="66"/>
      <c r="N12" s="66" t="s">
        <v>40</v>
      </c>
      <c r="O12" s="66"/>
      <c r="P12" s="66"/>
      <c r="Q12" s="66"/>
      <c r="R12" s="66"/>
      <c r="S12" s="66"/>
      <c r="T12" s="66"/>
      <c r="U12" s="66"/>
      <c r="V12" s="66"/>
      <c r="W12" s="79"/>
      <c r="X12" s="326"/>
    </row>
    <row r="13" s="232" customFormat="true" ht="30.75" hidden="false" customHeight="true" outlineLevel="3" collapsed="false">
      <c r="A13" s="271" t="s">
        <v>1055</v>
      </c>
      <c r="B13" s="272" t="s">
        <v>922</v>
      </c>
      <c r="C13" s="272"/>
      <c r="D13" s="271" t="n">
        <v>10</v>
      </c>
      <c r="E13" s="62" t="n">
        <f aca="false">F13+H13</f>
        <v>24</v>
      </c>
      <c r="F13" s="273" t="n">
        <v>6</v>
      </c>
      <c r="G13" s="274" t="n">
        <v>1</v>
      </c>
      <c r="H13" s="273" t="n">
        <v>18</v>
      </c>
      <c r="I13" s="274" t="n">
        <v>1</v>
      </c>
      <c r="J13" s="88" t="s">
        <v>132</v>
      </c>
      <c r="K13" s="89" t="s">
        <v>133</v>
      </c>
      <c r="L13" s="271" t="s">
        <v>1048</v>
      </c>
      <c r="M13" s="66"/>
      <c r="N13" s="66" t="s">
        <v>39</v>
      </c>
      <c r="O13" s="66"/>
      <c r="P13" s="66"/>
      <c r="Q13" s="66"/>
      <c r="R13" s="66"/>
      <c r="S13" s="66"/>
      <c r="T13" s="66"/>
      <c r="U13" s="66"/>
      <c r="V13" s="66"/>
      <c r="W13" s="79"/>
      <c r="X13" s="326" t="s">
        <v>924</v>
      </c>
    </row>
    <row r="14" s="232" customFormat="true" ht="30.75" hidden="false" customHeight="true" outlineLevel="3" collapsed="false">
      <c r="A14" s="271"/>
      <c r="B14" s="272"/>
      <c r="C14" s="272"/>
      <c r="D14" s="271"/>
      <c r="E14" s="62"/>
      <c r="F14" s="273"/>
      <c r="G14" s="274"/>
      <c r="H14" s="273"/>
      <c r="I14" s="274"/>
      <c r="J14" s="88"/>
      <c r="K14" s="89"/>
      <c r="L14" s="271" t="s">
        <v>1049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326"/>
    </row>
    <row r="15" s="232" customFormat="true" ht="19.5" hidden="false" customHeight="true" outlineLevel="2" collapsed="false">
      <c r="A15" s="327" t="s">
        <v>1058</v>
      </c>
      <c r="B15" s="328" t="s">
        <v>1059</v>
      </c>
      <c r="C15" s="328"/>
      <c r="D15" s="327" t="n">
        <v>6</v>
      </c>
      <c r="E15" s="62" t="n">
        <f aca="false">F15+H15</f>
        <v>24</v>
      </c>
      <c r="F15" s="273"/>
      <c r="G15" s="274"/>
      <c r="H15" s="273" t="n">
        <v>24</v>
      </c>
      <c r="I15" s="274" t="n">
        <v>1</v>
      </c>
      <c r="J15" s="88" t="s">
        <v>132</v>
      </c>
      <c r="K15" s="89" t="s">
        <v>133</v>
      </c>
      <c r="L15" s="327" t="s">
        <v>1060</v>
      </c>
      <c r="M15" s="66"/>
      <c r="N15" s="66" t="s">
        <v>40</v>
      </c>
      <c r="O15" s="66"/>
      <c r="P15" s="66"/>
      <c r="Q15" s="66"/>
      <c r="R15" s="66"/>
      <c r="S15" s="66"/>
      <c r="T15" s="66"/>
      <c r="U15" s="66"/>
      <c r="V15" s="66"/>
      <c r="W15" s="79"/>
      <c r="X15" s="326" t="s">
        <v>1062</v>
      </c>
    </row>
    <row r="16" s="232" customFormat="true" ht="19.5" hidden="false" customHeight="true" outlineLevel="2" collapsed="false">
      <c r="A16" s="327" t="s">
        <v>1063</v>
      </c>
      <c r="B16" s="328" t="s">
        <v>1064</v>
      </c>
      <c r="C16" s="328"/>
      <c r="D16" s="327" t="n">
        <v>1</v>
      </c>
      <c r="E16" s="62" t="n">
        <f aca="false">F16+H16</f>
        <v>24</v>
      </c>
      <c r="F16" s="273" t="n">
        <v>12</v>
      </c>
      <c r="G16" s="274" t="n">
        <v>1</v>
      </c>
      <c r="H16" s="273" t="n">
        <v>12</v>
      </c>
      <c r="I16" s="274" t="n">
        <v>1</v>
      </c>
      <c r="J16" s="88" t="s">
        <v>132</v>
      </c>
      <c r="K16" s="89" t="s">
        <v>133</v>
      </c>
      <c r="L16" s="327" t="s">
        <v>1088</v>
      </c>
      <c r="M16" s="66"/>
      <c r="N16" s="66" t="s">
        <v>931</v>
      </c>
      <c r="O16" s="66"/>
      <c r="P16" s="66"/>
      <c r="Q16" s="66"/>
      <c r="R16" s="66"/>
      <c r="S16" s="66"/>
      <c r="T16" s="66"/>
      <c r="U16" s="66"/>
      <c r="V16" s="66"/>
      <c r="W16" s="79"/>
      <c r="X16" s="326" t="s">
        <v>1062</v>
      </c>
    </row>
    <row r="17" s="232" customFormat="true" ht="19.5" hidden="false" customHeight="true" outlineLevel="2" collapsed="false">
      <c r="A17" s="327"/>
      <c r="B17" s="328"/>
      <c r="C17" s="328"/>
      <c r="D17" s="327"/>
      <c r="E17" s="62"/>
      <c r="F17" s="273"/>
      <c r="G17" s="274"/>
      <c r="H17" s="273"/>
      <c r="I17" s="274"/>
      <c r="J17" s="88"/>
      <c r="K17" s="89"/>
      <c r="L17" s="327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9"/>
      <c r="X17" s="326"/>
    </row>
    <row r="18" s="232" customFormat="true" ht="19.5" hidden="false" customHeight="true" outlineLevel="2" collapsed="false">
      <c r="A18" s="327" t="s">
        <v>1067</v>
      </c>
      <c r="B18" s="328" t="s">
        <v>1068</v>
      </c>
      <c r="C18" s="328"/>
      <c r="D18" s="327" t="s">
        <v>109</v>
      </c>
      <c r="E18" s="62" t="n">
        <f aca="false">F18+H18</f>
        <v>12</v>
      </c>
      <c r="F18" s="273"/>
      <c r="G18" s="274"/>
      <c r="H18" s="273" t="n">
        <v>12</v>
      </c>
      <c r="I18" s="274" t="n">
        <v>1</v>
      </c>
      <c r="J18" s="88" t="s">
        <v>132</v>
      </c>
      <c r="K18" s="89" t="s">
        <v>133</v>
      </c>
      <c r="L18" s="327" t="s">
        <v>1089</v>
      </c>
      <c r="M18" s="66"/>
      <c r="N18" s="66" t="s">
        <v>40</v>
      </c>
      <c r="O18" s="66"/>
      <c r="P18" s="66"/>
      <c r="Q18" s="66"/>
      <c r="R18" s="66"/>
      <c r="S18" s="66"/>
      <c r="T18" s="66"/>
      <c r="U18" s="66"/>
      <c r="V18" s="66"/>
      <c r="W18" s="79"/>
      <c r="X18" s="326" t="s">
        <v>1062</v>
      </c>
    </row>
    <row r="19" s="232" customFormat="true" ht="19.5" hidden="false" customHeight="true" outlineLevel="1" collapsed="false">
      <c r="A19" s="233" t="s">
        <v>1090</v>
      </c>
      <c r="B19" s="234" t="s">
        <v>1091</v>
      </c>
      <c r="C19" s="233"/>
      <c r="D19" s="233" t="s">
        <v>56</v>
      </c>
      <c r="E19" s="50" t="n">
        <f aca="false">SUM(E20:E22)</f>
        <v>0</v>
      </c>
      <c r="F19" s="235" t="s">
        <v>57</v>
      </c>
      <c r="G19" s="236" t="s">
        <v>58</v>
      </c>
      <c r="H19" s="235" t="s">
        <v>4</v>
      </c>
      <c r="I19" s="236" t="s">
        <v>58</v>
      </c>
      <c r="J19" s="237"/>
      <c r="K19" s="54" t="n">
        <f aca="false">SUM(K20:K22)</f>
        <v>0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9"/>
      <c r="X19" s="238"/>
    </row>
    <row r="20" s="232" customFormat="true" ht="19.5" hidden="false" customHeight="true" outlineLevel="2" collapsed="false">
      <c r="A20" s="239" t="s">
        <v>1092</v>
      </c>
      <c r="B20" s="240" t="s">
        <v>1077</v>
      </c>
      <c r="C20" s="240"/>
      <c r="D20" s="239" t="s">
        <v>56</v>
      </c>
      <c r="E20" s="241"/>
      <c r="F20" s="127"/>
      <c r="G20" s="128"/>
      <c r="H20" s="127"/>
      <c r="I20" s="128"/>
      <c r="J20" s="129" t="s">
        <v>62</v>
      </c>
      <c r="K20" s="130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9"/>
      <c r="X20" s="130"/>
    </row>
    <row r="21" s="232" customFormat="true" ht="19.5" hidden="false" customHeight="true" outlineLevel="3" collapsed="false">
      <c r="A21" s="243" t="s">
        <v>1093</v>
      </c>
      <c r="B21" s="329" t="s">
        <v>1094</v>
      </c>
      <c r="C21" s="329"/>
      <c r="D21" s="243" t="s">
        <v>56</v>
      </c>
      <c r="E21" s="126"/>
      <c r="F21" s="127"/>
      <c r="G21" s="128"/>
      <c r="H21" s="127"/>
      <c r="I21" s="128"/>
      <c r="J21" s="129" t="s">
        <v>62</v>
      </c>
      <c r="K21" s="130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9"/>
      <c r="X21" s="130"/>
    </row>
    <row r="22" s="232" customFormat="true" ht="19.5" hidden="false" customHeight="true" outlineLevel="3" collapsed="false">
      <c r="A22" s="243" t="s">
        <v>1095</v>
      </c>
      <c r="B22" s="329" t="s">
        <v>1081</v>
      </c>
      <c r="C22" s="329"/>
      <c r="D22" s="243" t="s">
        <v>56</v>
      </c>
      <c r="E22" s="126"/>
      <c r="F22" s="127"/>
      <c r="G22" s="128"/>
      <c r="H22" s="127"/>
      <c r="I22" s="128"/>
      <c r="J22" s="129" t="s">
        <v>62</v>
      </c>
      <c r="K22" s="130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9"/>
      <c r="X22" s="130"/>
    </row>
    <row r="23" customFormat="false" ht="15" hidden="false" customHeight="true" outlineLevel="0" collapsed="false">
      <c r="A23" s="1" t="s">
        <v>368</v>
      </c>
      <c r="B23" s="230"/>
      <c r="C23" s="230"/>
      <c r="D23" s="230"/>
      <c r="E23" s="230"/>
      <c r="F23" s="231"/>
      <c r="G23" s="231"/>
      <c r="H23" s="231"/>
      <c r="I23" s="231"/>
      <c r="J23" s="230"/>
      <c r="K23" s="330" t="n">
        <f aca="false">SUM(K4,K19)</f>
        <v>0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9"/>
    </row>
    <row r="24" customFormat="false" ht="12.75" hidden="false" customHeight="true" outlineLevel="0" collapsed="false">
      <c r="H24" s="227"/>
      <c r="I24" s="227"/>
      <c r="J24" s="313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9"/>
    </row>
    <row r="25" customFormat="false" ht="12.75" hidden="false" customHeight="false" outlineLevel="0" collapsed="false"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9"/>
    </row>
    <row r="26" customFormat="false" ht="12.75" hidden="false" customHeight="false" outlineLevel="0" collapsed="false"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9"/>
    </row>
    <row r="27" customFormat="false" ht="12.75" hidden="false" customHeight="false" outlineLevel="0" collapsed="false"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</row>
    <row r="28" customFormat="false" ht="12.75" hidden="false" customHeight="false" outlineLevel="0" collapsed="false"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9"/>
    </row>
    <row r="29" customFormat="false" ht="12.75" hidden="false" customHeight="false" outlineLevel="0" collapsed="false"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9"/>
    </row>
    <row r="30" customFormat="false" ht="12.75" hidden="false" customHeight="false" outlineLevel="0" collapsed="false"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79"/>
    </row>
    <row r="31" customFormat="false" ht="12.75" hidden="false" customHeight="false" outlineLevel="0" collapsed="false"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9"/>
    </row>
    <row r="32" customFormat="false" ht="12.75" hidden="false" customHeight="false" outlineLevel="0" collapsed="false"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9"/>
    </row>
    <row r="33" customFormat="false" ht="12.75" hidden="false" customHeight="false" outlineLevel="0" collapsed="false"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79"/>
    </row>
    <row r="34" customFormat="false" ht="12.75" hidden="false" customHeight="false" outlineLevel="0" collapsed="false"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79"/>
    </row>
    <row r="35" customFormat="false" ht="12.75" hidden="false" customHeight="false" outlineLevel="0" collapsed="false"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79"/>
    </row>
    <row r="36" customFormat="false" ht="12.75" hidden="false" customHeight="false" outlineLevel="0" collapsed="false"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79"/>
    </row>
    <row r="37" customFormat="false" ht="12.75" hidden="false" customHeight="false" outlineLevel="0" collapsed="false"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9"/>
    </row>
    <row r="38" customFormat="false" ht="12.75" hidden="false" customHeight="false" outlineLevel="0" collapsed="false"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9"/>
    </row>
    <row r="39" customFormat="false" ht="12.75" hidden="false" customHeight="false" outlineLevel="0" collapsed="false"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79"/>
    </row>
    <row r="40" customFormat="false" ht="12.75" hidden="false" customHeight="false" outlineLevel="0" collapsed="false"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79"/>
    </row>
    <row r="41" customFormat="false" ht="12.75" hidden="false" customHeight="false" outlineLevel="0" collapsed="false"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79"/>
    </row>
    <row r="42" customFormat="false" ht="12.75" hidden="false" customHeight="false" outlineLevel="0" collapsed="false"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209"/>
    </row>
    <row r="43" customFormat="false" ht="12.75" hidden="false" customHeight="false" outlineLevel="0" collapsed="false"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9"/>
    </row>
    <row r="44" customFormat="false" ht="12.75" hidden="false" customHeight="false" outlineLevel="0" collapsed="false"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9"/>
    </row>
    <row r="45" customFormat="false" ht="12.75" hidden="false" customHeight="false" outlineLevel="0" collapsed="false"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9"/>
    </row>
    <row r="46" customFormat="false" ht="12.75" hidden="false" customHeight="false" outlineLevel="0" collapsed="false"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9"/>
    </row>
    <row r="47" customFormat="false" ht="12.75" hidden="false" customHeight="false" outlineLevel="0" collapsed="false"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9"/>
    </row>
    <row r="48" customFormat="false" ht="12.75" hidden="false" customHeight="false" outlineLevel="0" collapsed="false"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9"/>
    </row>
    <row r="49" customFormat="false" ht="12.75" hidden="false" customHeight="false" outlineLevel="0" collapsed="false"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9"/>
    </row>
    <row r="50" customFormat="false" ht="12.75" hidden="false" customHeight="false" outlineLevel="0" collapsed="false"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9"/>
    </row>
    <row r="51" customFormat="false" ht="12.75" hidden="false" customHeight="false" outlineLevel="0" collapsed="false"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9"/>
    </row>
    <row r="52" customFormat="false" ht="12.75" hidden="false" customHeight="false" outlineLevel="0" collapsed="false"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9"/>
    </row>
    <row r="53" customFormat="false" ht="12.75" hidden="false" customHeight="false" outlineLevel="0" collapsed="false"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</row>
    <row r="54" customFormat="false" ht="12.75" hidden="false" customHeight="false" outlineLevel="0" collapsed="false"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79"/>
    </row>
    <row r="55" customFormat="false" ht="12.75" hidden="false" customHeight="false" outlineLevel="0" collapsed="false"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9"/>
    </row>
    <row r="56" customFormat="false" ht="12.75" hidden="false" customHeight="false" outlineLevel="0" collapsed="false"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9"/>
    </row>
    <row r="57" customFormat="false" ht="12.75" hidden="false" customHeight="false" outlineLevel="0" collapsed="false"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79"/>
    </row>
    <row r="58" customFormat="false" ht="12.75" hidden="false" customHeight="false" outlineLevel="0" collapsed="false"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79"/>
    </row>
    <row r="59" customFormat="false" ht="12.75" hidden="false" customHeight="false" outlineLevel="0" collapsed="false"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9"/>
    </row>
    <row r="60" customFormat="false" ht="12.75" hidden="false" customHeight="false" outlineLevel="0" collapsed="false"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</row>
    <row r="61" customFormat="false" ht="12.75" hidden="false" customHeight="false" outlineLevel="0" collapsed="false"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79"/>
    </row>
    <row r="62" customFormat="false" ht="12.75" hidden="false" customHeight="false" outlineLevel="0" collapsed="false"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79"/>
    </row>
    <row r="63" customFormat="false" ht="12.75" hidden="false" customHeight="false" outlineLevel="0" collapsed="false"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79"/>
    </row>
    <row r="64" customFormat="false" ht="12.75" hidden="false" customHeight="false" outlineLevel="0" collapsed="false"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79"/>
    </row>
    <row r="65" customFormat="false" ht="12.75" hidden="false" customHeight="false" outlineLevel="0" collapsed="false"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79"/>
    </row>
    <row r="66" customFormat="false" ht="12.75" hidden="false" customHeight="false" outlineLevel="0" collapsed="false"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79"/>
    </row>
    <row r="67" customFormat="false" ht="12.75" hidden="false" customHeight="false" outlineLevel="0" collapsed="false"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79"/>
    </row>
    <row r="68" customFormat="false" ht="12.75" hidden="false" customHeight="false" outlineLevel="0" collapsed="false"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79"/>
    </row>
    <row r="69" customFormat="false" ht="12.75" hidden="false" customHeight="false" outlineLevel="0" collapsed="false"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79"/>
    </row>
    <row r="70" customFormat="false" ht="12.75" hidden="false" customHeight="false" outlineLevel="0" collapsed="false"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79"/>
    </row>
    <row r="71" customFormat="false" ht="12.75" hidden="false" customHeight="false" outlineLevel="0" collapsed="false"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79"/>
    </row>
    <row r="72" customFormat="false" ht="12.75" hidden="false" customHeight="false" outlineLevel="0" collapsed="false">
      <c r="L72" s="295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</row>
    <row r="73" customFormat="false" ht="12.75" hidden="false" customHeight="false" outlineLevel="0" collapsed="false">
      <c r="L73" s="295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</row>
    <row r="74" customFormat="false" ht="12.75" hidden="false" customHeight="false" outlineLevel="0" collapsed="false">
      <c r="L74" s="295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</row>
    <row r="75" customFormat="false" ht="12.75" hidden="false" customHeight="false" outlineLevel="0" collapsed="false">
      <c r="L75" s="295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</row>
    <row r="76" customFormat="false" ht="12.75" hidden="false" customHeight="false" outlineLevel="0" collapsed="false">
      <c r="L76" s="295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</row>
    <row r="77" customFormat="false" ht="12.75" hidden="false" customHeight="false" outlineLevel="0" collapsed="false">
      <c r="L77" s="295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</row>
    <row r="78" customFormat="false" ht="12.75" hidden="false" customHeight="false" outlineLevel="0" collapsed="false">
      <c r="L78" s="30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</row>
    <row r="79" customFormat="false" ht="12.75" hidden="false" customHeight="false" outlineLevel="0" collapsed="false">
      <c r="L79" s="30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</row>
    <row r="80" customFormat="false" ht="12.75" hidden="false" customHeight="false" outlineLevel="0" collapsed="false">
      <c r="L80" s="295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</row>
    <row r="81" customFormat="false" ht="12.75" hidden="false" customHeight="false" outlineLevel="0" collapsed="false">
      <c r="L81" s="295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</row>
    <row r="82" customFormat="false" ht="12.75" hidden="false" customHeight="false" outlineLevel="0" collapsed="false">
      <c r="L82" s="295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</row>
    <row r="83" customFormat="false" ht="12.75" hidden="false" customHeight="false" outlineLevel="0" collapsed="false">
      <c r="L83" s="252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</row>
    <row r="84" customFormat="false" ht="12.75" hidden="false" customHeight="false" outlineLevel="0" collapsed="false">
      <c r="L84" s="258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</row>
    <row r="85" customFormat="false" ht="12.75" hidden="false" customHeight="false" outlineLevel="0" collapsed="false">
      <c r="L85" s="89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</row>
    <row r="86" customFormat="false" ht="12.75" hidden="false" customHeight="false" outlineLevel="0" collapsed="false">
      <c r="L86" s="258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2022&amp;R08/11/21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X8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A17" activeCellId="1" sqref="P21:U23 A17"/>
    </sheetView>
  </sheetViews>
  <sheetFormatPr defaultColWidth="11.42578125" defaultRowHeight="12.75" zeroHeight="false" outlineLevelRow="3" outlineLevelCol="0"/>
  <cols>
    <col collapsed="false" customWidth="true" hidden="false" outlineLevel="0" max="1" min="1" style="1" width="10"/>
    <col collapsed="false" customWidth="true" hidden="false" outlineLevel="0" max="2" min="2" style="1" width="52.14"/>
    <col collapsed="false" customWidth="true" hidden="false" outlineLevel="0" max="3" min="3" style="1" width="9.14"/>
    <col collapsed="false" customWidth="true" hidden="false" outlineLevel="0" max="4" min="4" style="1" width="4.86"/>
    <col collapsed="false" customWidth="true" hidden="false" outlineLevel="0" max="5" min="5" style="1" width="8.14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39.86"/>
    <col collapsed="false" customWidth="true" hidden="false" outlineLevel="0" max="35" min="25" style="1" width="12.86"/>
    <col collapsed="false" customWidth="true" hidden="false" outlineLevel="0" max="41" min="36" style="1" width="5"/>
    <col collapsed="false" customWidth="true" hidden="false" outlineLevel="0" max="42" min="42" style="1" width="10"/>
    <col collapsed="false" customWidth="false" hidden="false" outlineLevel="0" max="16384" min="43" style="1" width="11.42"/>
  </cols>
  <sheetData>
    <row r="1" s="228" customFormat="true" ht="15" hidden="false" customHeight="false" outlineLevel="0" collapsed="false">
      <c r="A1" s="228" t="s">
        <v>1096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54</v>
      </c>
    </row>
    <row r="4" s="232" customFormat="true" ht="19.5" hidden="false" customHeight="true" outlineLevel="1" collapsed="false">
      <c r="A4" s="233" t="s">
        <v>1097</v>
      </c>
      <c r="B4" s="234" t="s">
        <v>1098</v>
      </c>
      <c r="C4" s="233"/>
      <c r="D4" s="233" t="s">
        <v>56</v>
      </c>
      <c r="E4" s="50" t="n">
        <f aca="false">SUM(E5:E6,E9,E15:E17)</f>
        <v>108</v>
      </c>
      <c r="F4" s="235" t="s">
        <v>57</v>
      </c>
      <c r="G4" s="236" t="s">
        <v>58</v>
      </c>
      <c r="H4" s="235" t="s">
        <v>4</v>
      </c>
      <c r="I4" s="236" t="s">
        <v>58</v>
      </c>
      <c r="J4" s="237"/>
      <c r="K4" s="54" t="n">
        <f aca="false">SUM(K5:K17)</f>
        <v>0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238"/>
    </row>
    <row r="5" s="232" customFormat="true" ht="23.25" hidden="false" customHeight="true" outlineLevel="2" collapsed="false">
      <c r="A5" s="251" t="s">
        <v>1099</v>
      </c>
      <c r="B5" s="240" t="s">
        <v>1100</v>
      </c>
      <c r="C5" s="240"/>
      <c r="D5" s="239" t="n">
        <v>10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130"/>
    </row>
    <row r="6" s="232" customFormat="true" ht="28.5" hidden="false" customHeight="true" outlineLevel="3" collapsed="false">
      <c r="A6" s="271" t="s">
        <v>1055</v>
      </c>
      <c r="B6" s="272" t="s">
        <v>922</v>
      </c>
      <c r="C6" s="272"/>
      <c r="D6" s="271" t="n">
        <v>10</v>
      </c>
      <c r="E6" s="62" t="n">
        <f aca="false">F6+H6</f>
        <v>24</v>
      </c>
      <c r="F6" s="273" t="n">
        <v>6</v>
      </c>
      <c r="G6" s="274" t="n">
        <v>1</v>
      </c>
      <c r="H6" s="273" t="n">
        <v>18</v>
      </c>
      <c r="I6" s="274" t="n">
        <v>1</v>
      </c>
      <c r="J6" s="88" t="s">
        <v>132</v>
      </c>
      <c r="K6" s="89" t="s">
        <v>133</v>
      </c>
      <c r="L6" s="271" t="s">
        <v>1056</v>
      </c>
      <c r="M6" s="66"/>
      <c r="N6" s="66" t="s">
        <v>39</v>
      </c>
      <c r="O6" s="66"/>
      <c r="P6" s="66"/>
      <c r="Q6" s="66"/>
      <c r="R6" s="66"/>
      <c r="S6" s="66"/>
      <c r="T6" s="66"/>
      <c r="U6" s="66" t="s">
        <v>1044</v>
      </c>
      <c r="V6" s="66"/>
      <c r="W6" s="79"/>
      <c r="X6" s="326" t="s">
        <v>924</v>
      </c>
    </row>
    <row r="7" s="232" customFormat="true" ht="28.5" hidden="false" customHeight="true" outlineLevel="3" collapsed="false">
      <c r="A7" s="271"/>
      <c r="B7" s="272"/>
      <c r="C7" s="272"/>
      <c r="D7" s="271"/>
      <c r="E7" s="62"/>
      <c r="F7" s="273"/>
      <c r="G7" s="274"/>
      <c r="H7" s="273"/>
      <c r="I7" s="274"/>
      <c r="J7" s="88"/>
      <c r="K7" s="89"/>
      <c r="L7" s="271" t="s">
        <v>1057</v>
      </c>
      <c r="M7" s="66"/>
      <c r="N7" s="66" t="s">
        <v>40</v>
      </c>
      <c r="O7" s="66"/>
      <c r="P7" s="66"/>
      <c r="Q7" s="66"/>
      <c r="R7" s="66"/>
      <c r="S7" s="66"/>
      <c r="T7" s="66"/>
      <c r="U7" s="66"/>
      <c r="V7" s="66"/>
      <c r="W7" s="79"/>
      <c r="X7" s="326"/>
    </row>
    <row r="8" s="232" customFormat="true" ht="23.25" hidden="false" customHeight="true" outlineLevel="2" collapsed="false">
      <c r="A8" s="251" t="s">
        <v>1101</v>
      </c>
      <c r="B8" s="240" t="s">
        <v>899</v>
      </c>
      <c r="C8" s="240"/>
      <c r="D8" s="239" t="n">
        <v>10</v>
      </c>
      <c r="E8" s="241"/>
      <c r="F8" s="127"/>
      <c r="G8" s="128"/>
      <c r="H8" s="127"/>
      <c r="I8" s="128"/>
      <c r="J8" s="129"/>
      <c r="K8" s="130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9"/>
      <c r="X8" s="252"/>
    </row>
    <row r="9" s="232" customFormat="true" ht="33" hidden="false" customHeight="true" outlineLevel="3" collapsed="false">
      <c r="A9" s="271" t="s">
        <v>1042</v>
      </c>
      <c r="B9" s="272" t="s">
        <v>902</v>
      </c>
      <c r="C9" s="272"/>
      <c r="D9" s="271" t="n">
        <v>10</v>
      </c>
      <c r="E9" s="62" t="n">
        <f aca="false">F9+H9</f>
        <v>24</v>
      </c>
      <c r="F9" s="273" t="n">
        <v>6</v>
      </c>
      <c r="G9" s="274" t="n">
        <v>1</v>
      </c>
      <c r="H9" s="273" t="n">
        <v>18</v>
      </c>
      <c r="I9" s="274" t="n">
        <v>1</v>
      </c>
      <c r="J9" s="88" t="s">
        <v>132</v>
      </c>
      <c r="K9" s="89" t="s">
        <v>133</v>
      </c>
      <c r="L9" s="66" t="s">
        <v>1043</v>
      </c>
      <c r="M9" s="66"/>
      <c r="N9" s="66" t="s">
        <v>39</v>
      </c>
      <c r="O9" s="66"/>
      <c r="P9" s="66"/>
      <c r="Q9" s="66"/>
      <c r="R9" s="66"/>
      <c r="S9" s="66"/>
      <c r="T9" s="66"/>
      <c r="U9" s="66" t="s">
        <v>1044</v>
      </c>
      <c r="V9" s="66"/>
      <c r="W9" s="79"/>
      <c r="X9" s="326" t="s">
        <v>907</v>
      </c>
    </row>
    <row r="10" s="232" customFormat="true" ht="33" hidden="false" customHeight="true" outlineLevel="3" collapsed="false">
      <c r="A10" s="271"/>
      <c r="B10" s="272"/>
      <c r="C10" s="272"/>
      <c r="D10" s="271"/>
      <c r="E10" s="62"/>
      <c r="F10" s="273"/>
      <c r="G10" s="274"/>
      <c r="H10" s="273"/>
      <c r="I10" s="274"/>
      <c r="J10" s="88"/>
      <c r="K10" s="89"/>
      <c r="L10" s="66" t="s">
        <v>1046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 t="s">
        <v>1044</v>
      </c>
      <c r="V10" s="66"/>
      <c r="W10" s="79"/>
      <c r="X10" s="326"/>
    </row>
    <row r="11" s="232" customFormat="true" ht="33" hidden="false" customHeight="true" outlineLevel="3" collapsed="false">
      <c r="A11" s="271" t="s">
        <v>1047</v>
      </c>
      <c r="B11" s="272" t="s">
        <v>910</v>
      </c>
      <c r="C11" s="272"/>
      <c r="D11" s="271" t="n">
        <v>10</v>
      </c>
      <c r="E11" s="62" t="n">
        <f aca="false">F11+H11</f>
        <v>24</v>
      </c>
      <c r="F11" s="273" t="n">
        <v>6</v>
      </c>
      <c r="G11" s="274" t="n">
        <v>1</v>
      </c>
      <c r="H11" s="273" t="n">
        <v>18</v>
      </c>
      <c r="I11" s="274" t="n">
        <v>1</v>
      </c>
      <c r="J11" s="88" t="s">
        <v>132</v>
      </c>
      <c r="K11" s="89" t="s">
        <v>133</v>
      </c>
      <c r="L11" s="271" t="s">
        <v>1048</v>
      </c>
      <c r="M11" s="66"/>
      <c r="N11" s="66" t="s">
        <v>39</v>
      </c>
      <c r="O11" s="66"/>
      <c r="P11" s="66"/>
      <c r="Q11" s="66"/>
      <c r="R11" s="66"/>
      <c r="S11" s="66"/>
      <c r="T11" s="66"/>
      <c r="U11" s="66" t="s">
        <v>1044</v>
      </c>
      <c r="V11" s="66"/>
      <c r="W11" s="79"/>
      <c r="X11" s="326" t="s">
        <v>913</v>
      </c>
    </row>
    <row r="12" s="232" customFormat="true" ht="33" hidden="false" customHeight="true" outlineLevel="3" collapsed="false">
      <c r="A12" s="271"/>
      <c r="B12" s="272"/>
      <c r="C12" s="272"/>
      <c r="D12" s="271"/>
      <c r="E12" s="62"/>
      <c r="F12" s="273"/>
      <c r="G12" s="274"/>
      <c r="H12" s="273"/>
      <c r="I12" s="274"/>
      <c r="J12" s="88"/>
      <c r="K12" s="89"/>
      <c r="L12" s="271" t="s">
        <v>1049</v>
      </c>
      <c r="M12" s="66"/>
      <c r="N12" s="66" t="s">
        <v>40</v>
      </c>
      <c r="O12" s="66"/>
      <c r="P12" s="66"/>
      <c r="Q12" s="66"/>
      <c r="R12" s="66"/>
      <c r="S12" s="66"/>
      <c r="T12" s="66"/>
      <c r="U12" s="66"/>
      <c r="V12" s="66"/>
      <c r="W12" s="79"/>
      <c r="X12" s="326"/>
    </row>
    <row r="13" s="232" customFormat="true" ht="33" hidden="false" customHeight="true" outlineLevel="3" collapsed="false">
      <c r="A13" s="271" t="s">
        <v>1052</v>
      </c>
      <c r="B13" s="331" t="s">
        <v>916</v>
      </c>
      <c r="C13" s="272"/>
      <c r="D13" s="271" t="n">
        <v>10</v>
      </c>
      <c r="E13" s="62" t="n">
        <f aca="false">F13+H13</f>
        <v>24</v>
      </c>
      <c r="F13" s="273" t="n">
        <v>6</v>
      </c>
      <c r="G13" s="274" t="n">
        <v>1</v>
      </c>
      <c r="H13" s="273" t="n">
        <v>18</v>
      </c>
      <c r="I13" s="274" t="n">
        <v>1</v>
      </c>
      <c r="J13" s="88" t="s">
        <v>132</v>
      </c>
      <c r="K13" s="89" t="s">
        <v>133</v>
      </c>
      <c r="L13" s="271" t="s">
        <v>1053</v>
      </c>
      <c r="M13" s="66"/>
      <c r="N13" s="66" t="s">
        <v>39</v>
      </c>
      <c r="O13" s="66"/>
      <c r="P13" s="66"/>
      <c r="Q13" s="66"/>
      <c r="R13" s="66"/>
      <c r="S13" s="66"/>
      <c r="T13" s="66"/>
      <c r="U13" s="66" t="s">
        <v>1044</v>
      </c>
      <c r="V13" s="66"/>
      <c r="W13" s="79"/>
      <c r="X13" s="326" t="s">
        <v>919</v>
      </c>
    </row>
    <row r="14" s="232" customFormat="true" ht="33" hidden="false" customHeight="true" outlineLevel="3" collapsed="false">
      <c r="A14" s="271"/>
      <c r="B14" s="331"/>
      <c r="C14" s="272"/>
      <c r="D14" s="271"/>
      <c r="E14" s="62"/>
      <c r="F14" s="273"/>
      <c r="G14" s="274"/>
      <c r="H14" s="273"/>
      <c r="I14" s="274"/>
      <c r="J14" s="88"/>
      <c r="K14" s="89"/>
      <c r="L14" s="271" t="s">
        <v>1054</v>
      </c>
      <c r="M14" s="66"/>
      <c r="N14" s="66" t="s">
        <v>40</v>
      </c>
      <c r="O14" s="66"/>
      <c r="P14" s="66"/>
      <c r="Q14" s="66"/>
      <c r="R14" s="66"/>
      <c r="S14" s="66"/>
      <c r="T14" s="66"/>
      <c r="U14" s="66"/>
      <c r="V14" s="66"/>
      <c r="W14" s="79"/>
      <c r="X14" s="326"/>
    </row>
    <row r="15" s="232" customFormat="true" ht="19.5" hidden="false" customHeight="true" outlineLevel="2" collapsed="false">
      <c r="A15" s="327" t="s">
        <v>1058</v>
      </c>
      <c r="B15" s="328" t="s">
        <v>1059</v>
      </c>
      <c r="C15" s="328"/>
      <c r="D15" s="327" t="n">
        <v>6</v>
      </c>
      <c r="E15" s="62" t="n">
        <f aca="false">F15+H15</f>
        <v>24</v>
      </c>
      <c r="F15" s="273"/>
      <c r="G15" s="274"/>
      <c r="H15" s="273" t="n">
        <v>24</v>
      </c>
      <c r="I15" s="274" t="n">
        <v>1</v>
      </c>
      <c r="J15" s="88" t="s">
        <v>132</v>
      </c>
      <c r="K15" s="89" t="s">
        <v>133</v>
      </c>
      <c r="L15" s="327" t="s">
        <v>1060</v>
      </c>
      <c r="M15" s="66"/>
      <c r="N15" s="66" t="s">
        <v>40</v>
      </c>
      <c r="O15" s="66"/>
      <c r="P15" s="66"/>
      <c r="Q15" s="66"/>
      <c r="R15" s="66"/>
      <c r="S15" s="66"/>
      <c r="T15" s="66"/>
      <c r="U15" s="66" t="s">
        <v>1102</v>
      </c>
      <c r="V15" s="66"/>
      <c r="W15" s="79"/>
      <c r="X15" s="326" t="s">
        <v>1062</v>
      </c>
    </row>
    <row r="16" s="232" customFormat="true" ht="19.5" hidden="false" customHeight="true" outlineLevel="2" collapsed="false">
      <c r="A16" s="327" t="s">
        <v>1063</v>
      </c>
      <c r="B16" s="328" t="s">
        <v>1064</v>
      </c>
      <c r="C16" s="328"/>
      <c r="D16" s="327" t="n">
        <v>1</v>
      </c>
      <c r="E16" s="62" t="n">
        <f aca="false">F16+H16</f>
        <v>24</v>
      </c>
      <c r="F16" s="273" t="n">
        <v>12</v>
      </c>
      <c r="G16" s="274" t="n">
        <v>1</v>
      </c>
      <c r="H16" s="273" t="n">
        <v>12</v>
      </c>
      <c r="I16" s="274" t="n">
        <v>1</v>
      </c>
      <c r="J16" s="88" t="s">
        <v>132</v>
      </c>
      <c r="K16" s="89" t="s">
        <v>133</v>
      </c>
      <c r="L16" s="327" t="s">
        <v>1103</v>
      </c>
      <c r="M16" s="66"/>
      <c r="N16" s="66" t="s">
        <v>931</v>
      </c>
      <c r="O16" s="66"/>
      <c r="P16" s="66"/>
      <c r="Q16" s="66"/>
      <c r="R16" s="66"/>
      <c r="S16" s="66"/>
      <c r="T16" s="66"/>
      <c r="U16" s="66" t="s">
        <v>1102</v>
      </c>
      <c r="V16" s="66"/>
      <c r="W16" s="79"/>
      <c r="X16" s="326" t="s">
        <v>1062</v>
      </c>
    </row>
    <row r="17" s="232" customFormat="true" ht="19.5" hidden="false" customHeight="true" outlineLevel="2" collapsed="false">
      <c r="A17" s="327" t="s">
        <v>1067</v>
      </c>
      <c r="B17" s="328" t="s">
        <v>1068</v>
      </c>
      <c r="C17" s="328"/>
      <c r="D17" s="327" t="s">
        <v>109</v>
      </c>
      <c r="E17" s="62" t="n">
        <f aca="false">F17+H17</f>
        <v>12</v>
      </c>
      <c r="F17" s="273"/>
      <c r="G17" s="274"/>
      <c r="H17" s="273" t="n">
        <v>12</v>
      </c>
      <c r="I17" s="274" t="n">
        <v>1</v>
      </c>
      <c r="J17" s="88" t="s">
        <v>132</v>
      </c>
      <c r="K17" s="89" t="s">
        <v>133</v>
      </c>
      <c r="L17" s="327" t="s">
        <v>1089</v>
      </c>
      <c r="M17" s="66"/>
      <c r="N17" s="66" t="s">
        <v>40</v>
      </c>
      <c r="O17" s="66"/>
      <c r="P17" s="66"/>
      <c r="Q17" s="66"/>
      <c r="R17" s="66"/>
      <c r="S17" s="66"/>
      <c r="T17" s="66"/>
      <c r="U17" s="66" t="s">
        <v>1102</v>
      </c>
      <c r="V17" s="66"/>
      <c r="W17" s="79"/>
      <c r="X17" s="326" t="s">
        <v>1062</v>
      </c>
    </row>
    <row r="18" s="232" customFormat="true" ht="19.5" hidden="false" customHeight="true" outlineLevel="1" collapsed="false">
      <c r="A18" s="233" t="s">
        <v>1104</v>
      </c>
      <c r="B18" s="234" t="s">
        <v>1105</v>
      </c>
      <c r="C18" s="233"/>
      <c r="D18" s="233" t="s">
        <v>56</v>
      </c>
      <c r="E18" s="50" t="n">
        <f aca="false">SUM(E19:E21)</f>
        <v>0</v>
      </c>
      <c r="F18" s="235" t="s">
        <v>57</v>
      </c>
      <c r="G18" s="236" t="s">
        <v>58</v>
      </c>
      <c r="H18" s="235" t="s">
        <v>4</v>
      </c>
      <c r="I18" s="236" t="s">
        <v>58</v>
      </c>
      <c r="J18" s="237"/>
      <c r="K18" s="54" t="n">
        <f aca="false">SUM(K19:K21)</f>
        <v>0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9"/>
      <c r="X18" s="238"/>
    </row>
    <row r="19" s="232" customFormat="true" ht="24.75" hidden="false" customHeight="true" outlineLevel="2" collapsed="false">
      <c r="A19" s="251" t="s">
        <v>1106</v>
      </c>
      <c r="B19" s="240" t="s">
        <v>1077</v>
      </c>
      <c r="C19" s="240"/>
      <c r="D19" s="239" t="s">
        <v>56</v>
      </c>
      <c r="E19" s="241"/>
      <c r="F19" s="127"/>
      <c r="G19" s="128"/>
      <c r="H19" s="127"/>
      <c r="I19" s="128"/>
      <c r="J19" s="129" t="s">
        <v>62</v>
      </c>
      <c r="K19" s="130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9"/>
      <c r="X19" s="130"/>
    </row>
    <row r="20" s="232" customFormat="true" ht="24.75" hidden="false" customHeight="true" outlineLevel="3" collapsed="false">
      <c r="A20" s="251" t="s">
        <v>1107</v>
      </c>
      <c r="B20" s="240" t="s">
        <v>1079</v>
      </c>
      <c r="C20" s="329"/>
      <c r="D20" s="243" t="s">
        <v>56</v>
      </c>
      <c r="E20" s="126"/>
      <c r="F20" s="127"/>
      <c r="G20" s="128"/>
      <c r="H20" s="127"/>
      <c r="I20" s="128"/>
      <c r="J20" s="129" t="s">
        <v>62</v>
      </c>
      <c r="K20" s="130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9"/>
      <c r="X20" s="130"/>
    </row>
    <row r="21" s="232" customFormat="true" ht="24.75" hidden="false" customHeight="true" outlineLevel="3" collapsed="false">
      <c r="A21" s="251" t="s">
        <v>1108</v>
      </c>
      <c r="B21" s="240" t="s">
        <v>1081</v>
      </c>
      <c r="C21" s="329"/>
      <c r="D21" s="243" t="s">
        <v>56</v>
      </c>
      <c r="E21" s="126"/>
      <c r="F21" s="127"/>
      <c r="G21" s="128"/>
      <c r="H21" s="127"/>
      <c r="I21" s="128"/>
      <c r="J21" s="129" t="s">
        <v>62</v>
      </c>
      <c r="K21" s="130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9"/>
      <c r="X21" s="130"/>
    </row>
    <row r="22" customFormat="false" ht="15" hidden="false" customHeight="true" outlineLevel="0" collapsed="false">
      <c r="A22" s="1" t="s">
        <v>368</v>
      </c>
      <c r="B22" s="230"/>
      <c r="C22" s="230"/>
      <c r="D22" s="230"/>
      <c r="E22" s="230"/>
      <c r="F22" s="231"/>
      <c r="G22" s="231"/>
      <c r="H22" s="231"/>
      <c r="I22" s="231"/>
      <c r="J22" s="230"/>
      <c r="K22" s="330" t="n">
        <f aca="false">SUM(K4,K18)</f>
        <v>0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9"/>
    </row>
    <row r="23" customFormat="false" ht="12.75" hidden="false" customHeight="true" outlineLevel="0" collapsed="false">
      <c r="H23" s="227"/>
      <c r="I23" s="227"/>
      <c r="J23" s="313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9"/>
    </row>
    <row r="24" customFormat="false" ht="12.75" hidden="false" customHeight="false" outlineLevel="0" collapsed="false"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9"/>
    </row>
    <row r="25" customFormat="false" ht="12.75" hidden="false" customHeight="false" outlineLevel="0" collapsed="false"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9"/>
    </row>
    <row r="26" customFormat="false" ht="12.75" hidden="false" customHeight="false" outlineLevel="0" collapsed="false"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9"/>
    </row>
    <row r="27" customFormat="false" ht="12.75" hidden="false" customHeight="false" outlineLevel="0" collapsed="false"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9"/>
    </row>
    <row r="28" customFormat="false" ht="12.75" hidden="false" customHeight="false" outlineLevel="0" collapsed="false"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9"/>
    </row>
    <row r="29" customFormat="false" ht="12.75" hidden="false" customHeight="false" outlineLevel="0" collapsed="false"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79"/>
    </row>
    <row r="30" customFormat="false" ht="12.75" hidden="false" customHeight="false" outlineLevel="0" collapsed="false"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9"/>
    </row>
    <row r="31" customFormat="false" ht="12.75" hidden="false" customHeight="false" outlineLevel="0" collapsed="false"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9"/>
    </row>
    <row r="32" customFormat="false" ht="12.75" hidden="false" customHeight="false" outlineLevel="0" collapsed="false"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79"/>
    </row>
    <row r="33" customFormat="false" ht="12.75" hidden="false" customHeight="false" outlineLevel="0" collapsed="false"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79"/>
    </row>
    <row r="34" customFormat="false" ht="12.75" hidden="false" customHeight="false" outlineLevel="0" collapsed="false"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79"/>
    </row>
    <row r="35" customFormat="false" ht="12.75" hidden="false" customHeight="false" outlineLevel="0" collapsed="false"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79"/>
    </row>
    <row r="36" customFormat="false" ht="12.75" hidden="false" customHeight="false" outlineLevel="0" collapsed="false"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9"/>
    </row>
    <row r="37" customFormat="false" ht="12.75" hidden="false" customHeight="false" outlineLevel="0" collapsed="false"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9"/>
    </row>
    <row r="38" customFormat="false" ht="12.75" hidden="false" customHeight="false" outlineLevel="0" collapsed="false"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79"/>
    </row>
    <row r="39" customFormat="false" ht="12.75" hidden="false" customHeight="false" outlineLevel="0" collapsed="false"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79"/>
    </row>
    <row r="40" customFormat="false" ht="12.75" hidden="false" customHeight="false" outlineLevel="0" collapsed="false"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79"/>
    </row>
    <row r="41" customFormat="false" ht="12.75" hidden="false" customHeight="false" outlineLevel="0" collapsed="false"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209"/>
    </row>
    <row r="42" customFormat="false" ht="12.75" hidden="false" customHeight="false" outlineLevel="0" collapsed="false"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9"/>
    </row>
    <row r="43" customFormat="false" ht="12.75" hidden="false" customHeight="false" outlineLevel="0" collapsed="false"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9"/>
    </row>
    <row r="44" customFormat="false" ht="12.75" hidden="false" customHeight="false" outlineLevel="0" collapsed="false"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9"/>
    </row>
    <row r="45" customFormat="false" ht="12.75" hidden="false" customHeight="false" outlineLevel="0" collapsed="false"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9"/>
    </row>
    <row r="46" customFormat="false" ht="12.75" hidden="false" customHeight="false" outlineLevel="0" collapsed="false"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9"/>
    </row>
    <row r="47" customFormat="false" ht="12.75" hidden="false" customHeight="false" outlineLevel="0" collapsed="false"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79"/>
    </row>
    <row r="48" customFormat="false" ht="12.75" hidden="false" customHeight="false" outlineLevel="0" collapsed="false"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79"/>
    </row>
    <row r="49" customFormat="false" ht="12.75" hidden="false" customHeight="false" outlineLevel="0" collapsed="false"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79"/>
    </row>
    <row r="50" customFormat="false" ht="12.75" hidden="false" customHeight="false" outlineLevel="0" collapsed="false"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79"/>
    </row>
    <row r="51" customFormat="false" ht="12.75" hidden="false" customHeight="false" outlineLevel="0" collapsed="false"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79"/>
    </row>
    <row r="52" customFormat="false" ht="12.75" hidden="false" customHeight="false" outlineLevel="0" collapsed="false"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9"/>
    </row>
    <row r="53" customFormat="false" ht="12.75" hidden="false" customHeight="false" outlineLevel="0" collapsed="false"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79"/>
    </row>
    <row r="54" customFormat="false" ht="12.75" hidden="false" customHeight="false" outlineLevel="0" collapsed="false"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79"/>
    </row>
    <row r="55" customFormat="false" ht="12.75" hidden="false" customHeight="false" outlineLevel="0" collapsed="false"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79"/>
    </row>
    <row r="56" customFormat="false" ht="12.75" hidden="false" customHeight="false" outlineLevel="0" collapsed="false"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79"/>
    </row>
    <row r="57" customFormat="false" ht="12.75" hidden="false" customHeight="false" outlineLevel="0" collapsed="false"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79"/>
    </row>
    <row r="58" customFormat="false" ht="12.75" hidden="false" customHeight="false" outlineLevel="0" collapsed="false"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79"/>
    </row>
    <row r="59" customFormat="false" ht="12.75" hidden="false" customHeight="false" outlineLevel="0" collapsed="false"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79"/>
    </row>
    <row r="60" customFormat="false" ht="12.75" hidden="false" customHeight="false" outlineLevel="0" collapsed="false"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</row>
    <row r="61" customFormat="false" ht="12.75" hidden="false" customHeight="false" outlineLevel="0" collapsed="false"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79"/>
    </row>
    <row r="62" customFormat="false" ht="12.75" hidden="false" customHeight="false" outlineLevel="0" collapsed="false"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79"/>
    </row>
    <row r="63" customFormat="false" ht="12.75" hidden="false" customHeight="false" outlineLevel="0" collapsed="false"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79"/>
    </row>
    <row r="64" customFormat="false" ht="12.75" hidden="false" customHeight="false" outlineLevel="0" collapsed="false"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79"/>
    </row>
    <row r="65" customFormat="false" ht="12.75" hidden="false" customHeight="false" outlineLevel="0" collapsed="false"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79"/>
    </row>
    <row r="66" customFormat="false" ht="12.75" hidden="false" customHeight="false" outlineLevel="0" collapsed="false"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79"/>
    </row>
    <row r="67" customFormat="false" ht="12.75" hidden="false" customHeight="false" outlineLevel="0" collapsed="false"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79"/>
    </row>
    <row r="68" customFormat="false" ht="12.75" hidden="false" customHeight="false" outlineLevel="0" collapsed="false"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79"/>
    </row>
    <row r="69" customFormat="false" ht="12.75" hidden="false" customHeight="false" outlineLevel="0" collapsed="false"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79"/>
    </row>
    <row r="70" customFormat="false" ht="12.75" hidden="false" customHeight="false" outlineLevel="0" collapsed="false"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79"/>
    </row>
    <row r="71" customFormat="false" ht="12.75" hidden="false" customHeight="false" outlineLevel="0" collapsed="false">
      <c r="L71" s="295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</row>
    <row r="72" customFormat="false" ht="12.75" hidden="false" customHeight="false" outlineLevel="0" collapsed="false">
      <c r="L72" s="295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</row>
    <row r="73" customFormat="false" ht="12.75" hidden="false" customHeight="false" outlineLevel="0" collapsed="false">
      <c r="L73" s="295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</row>
    <row r="74" customFormat="false" ht="12.75" hidden="false" customHeight="false" outlineLevel="0" collapsed="false">
      <c r="L74" s="295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</row>
    <row r="75" customFormat="false" ht="12.75" hidden="false" customHeight="false" outlineLevel="0" collapsed="false">
      <c r="L75" s="295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</row>
    <row r="76" customFormat="false" ht="12.75" hidden="false" customHeight="false" outlineLevel="0" collapsed="false">
      <c r="L76" s="295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</row>
    <row r="77" customFormat="false" ht="12.75" hidden="false" customHeight="false" outlineLevel="0" collapsed="false">
      <c r="L77" s="30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</row>
    <row r="78" customFormat="false" ht="12.75" hidden="false" customHeight="false" outlineLevel="0" collapsed="false">
      <c r="L78" s="30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</row>
    <row r="79" customFormat="false" ht="12.75" hidden="false" customHeight="false" outlineLevel="0" collapsed="false">
      <c r="L79" s="295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</row>
    <row r="80" customFormat="false" ht="12.75" hidden="false" customHeight="false" outlineLevel="0" collapsed="false">
      <c r="L80" s="295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</row>
    <row r="81" customFormat="false" ht="12.75" hidden="false" customHeight="false" outlineLevel="0" collapsed="false">
      <c r="L81" s="295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</row>
    <row r="82" customFormat="false" ht="12.75" hidden="false" customHeight="false" outlineLevel="0" collapsed="false">
      <c r="L82" s="252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</row>
    <row r="83" customFormat="false" ht="12.75" hidden="false" customHeight="false" outlineLevel="0" collapsed="false">
      <c r="L83" s="258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</row>
    <row r="84" customFormat="false" ht="12.75" hidden="false" customHeight="false" outlineLevel="0" collapsed="false">
      <c r="L84" s="89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</row>
    <row r="85" customFormat="false" ht="12.75" hidden="false" customHeight="false" outlineLevel="0" collapsed="false">
      <c r="L85" s="258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2022&amp;R08/11/21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ECFF"/>
    <pageSetUpPr fitToPage="false"/>
  </sheetPr>
  <dimension ref="A1:AE9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L15" activeCellId="1" sqref="P21:U23 L15"/>
    </sheetView>
  </sheetViews>
  <sheetFormatPr defaultColWidth="11.42578125" defaultRowHeight="12.75" zeroHeight="false" outlineLevelRow="4" outlineLevelCol="0"/>
  <cols>
    <col collapsed="false" customWidth="true" hidden="false" outlineLevel="0" max="1" min="1" style="1" width="10"/>
    <col collapsed="false" customWidth="true" hidden="false" outlineLevel="0" max="2" min="2" style="1" width="65.14"/>
    <col collapsed="false" customWidth="true" hidden="false" outlineLevel="0" max="3" min="3" style="1" width="9.86"/>
    <col collapsed="false" customWidth="true" hidden="false" outlineLevel="0" max="4" min="4" style="1" width="4.86"/>
    <col collapsed="false" customWidth="true" hidden="false" outlineLevel="0" max="5" min="5" style="1" width="10.57"/>
    <col collapsed="false" customWidth="true" hidden="false" outlineLevel="0" max="7" min="6" style="227" width="12.86"/>
    <col collapsed="false" customWidth="true" hidden="false" outlineLevel="0" max="9" min="8" style="1" width="12.86"/>
    <col collapsed="false" customWidth="true" hidden="false" outlineLevel="0" max="10" min="10" style="1" width="5"/>
    <col collapsed="false" customWidth="true" hidden="false" outlineLevel="0" max="11" min="11" style="1" width="10"/>
    <col collapsed="false" customWidth="true" hidden="false" outlineLevel="0" max="12" min="12" style="1" width="16.57"/>
    <col collapsed="false" customWidth="true" hidden="false" outlineLevel="0" max="13" min="13" style="1" width="10.57"/>
    <col collapsed="false" customWidth="true" hidden="false" outlineLevel="0" max="14" min="14" style="1" width="8.86"/>
    <col collapsed="false" customWidth="true" hidden="false" outlineLevel="0" max="15" min="15" style="1" width="11.14"/>
    <col collapsed="false" customWidth="true" hidden="false" outlineLevel="0" max="16" min="16" style="1" width="9.43"/>
    <col collapsed="false" customWidth="true" hidden="false" outlineLevel="0" max="17" min="17" style="1" width="10.43"/>
    <col collapsed="false" customWidth="true" hidden="false" outlineLevel="0" max="18" min="18" style="1" width="11.14"/>
    <col collapsed="false" customWidth="true" hidden="false" outlineLevel="0" max="19" min="19" style="1" width="8.57"/>
    <col collapsed="false" customWidth="true" hidden="false" outlineLevel="0" max="21" min="20" style="1" width="11.57"/>
    <col collapsed="false" customWidth="true" hidden="false" outlineLevel="0" max="22" min="22" style="1" width="9.86"/>
    <col collapsed="false" customWidth="true" hidden="false" outlineLevel="0" max="23" min="23" style="1" width="10.86"/>
    <col collapsed="false" customWidth="true" hidden="false" outlineLevel="0" max="24" min="24" style="1" width="64.14"/>
    <col collapsed="false" customWidth="true" hidden="false" outlineLevel="0" max="38" min="25" style="1" width="12.86"/>
    <col collapsed="false" customWidth="true" hidden="false" outlineLevel="0" max="39" min="39" style="1" width="7.14"/>
    <col collapsed="false" customWidth="true" hidden="false" outlineLevel="0" max="46" min="40" style="1" width="5"/>
    <col collapsed="false" customWidth="true" hidden="false" outlineLevel="0" max="47" min="47" style="1" width="10"/>
    <col collapsed="false" customWidth="false" hidden="false" outlineLevel="0" max="16384" min="48" style="1" width="11.42"/>
  </cols>
  <sheetData>
    <row r="1" s="228" customFormat="true" ht="15" hidden="false" customHeight="false" outlineLevel="0" collapsed="false">
      <c r="A1" s="228" t="s">
        <v>1109</v>
      </c>
      <c r="F1" s="229"/>
      <c r="G1" s="229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3.8" hidden="false" customHeight="false" outlineLevel="0" collapsed="false">
      <c r="D2" s="230"/>
      <c r="E2" s="230"/>
      <c r="F2" s="231"/>
      <c r="G2" s="231"/>
      <c r="H2" s="231"/>
      <c r="I2" s="231"/>
    </row>
    <row r="3" s="232" customFormat="true" ht="19.5" hidden="false" customHeight="true" outlineLevel="0" collapsed="false">
      <c r="A3" s="40" t="s">
        <v>35</v>
      </c>
      <c r="B3" s="40" t="s">
        <v>36</v>
      </c>
      <c r="C3" s="40" t="s">
        <v>37</v>
      </c>
      <c r="D3" s="40" t="s">
        <v>38</v>
      </c>
      <c r="E3" s="41" t="s">
        <v>7</v>
      </c>
      <c r="F3" s="42" t="s">
        <v>39</v>
      </c>
      <c r="G3" s="42"/>
      <c r="H3" s="42" t="s">
        <v>40</v>
      </c>
      <c r="I3" s="42"/>
      <c r="J3" s="43" t="s">
        <v>41</v>
      </c>
      <c r="K3" s="44" t="s">
        <v>2</v>
      </c>
      <c r="L3" s="178" t="s">
        <v>42</v>
      </c>
      <c r="M3" s="179" t="s">
        <v>43</v>
      </c>
      <c r="N3" s="179" t="s">
        <v>44</v>
      </c>
      <c r="O3" s="179" t="s">
        <v>45</v>
      </c>
      <c r="P3" s="179" t="s">
        <v>46</v>
      </c>
      <c r="Q3" s="179" t="s">
        <v>47</v>
      </c>
      <c r="R3" s="179" t="s">
        <v>48</v>
      </c>
      <c r="S3" s="179" t="s">
        <v>49</v>
      </c>
      <c r="T3" s="179" t="s">
        <v>50</v>
      </c>
      <c r="U3" s="179" t="s">
        <v>51</v>
      </c>
      <c r="V3" s="179" t="s">
        <v>52</v>
      </c>
      <c r="W3" s="179" t="s">
        <v>53</v>
      </c>
      <c r="X3" s="44" t="s">
        <v>54</v>
      </c>
    </row>
    <row r="4" s="232" customFormat="true" ht="19.5" hidden="false" customHeight="true" outlineLevel="1" collapsed="false">
      <c r="A4" s="332" t="s">
        <v>1110</v>
      </c>
      <c r="B4" s="333" t="s">
        <v>1111</v>
      </c>
      <c r="C4" s="332"/>
      <c r="D4" s="332" t="s">
        <v>56</v>
      </c>
      <c r="E4" s="50" t="n">
        <f aca="false">SUM(E5:E21,E26,E39)</f>
        <v>174</v>
      </c>
      <c r="F4" s="332" t="s">
        <v>57</v>
      </c>
      <c r="G4" s="334" t="s">
        <v>58</v>
      </c>
      <c r="H4" s="335" t="s">
        <v>4</v>
      </c>
      <c r="I4" s="336" t="s">
        <v>58</v>
      </c>
      <c r="J4" s="337"/>
      <c r="K4" s="54" t="n">
        <f aca="false">SUM(K5:K45)</f>
        <v>0</v>
      </c>
      <c r="L4" s="181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338"/>
    </row>
    <row r="5" s="232" customFormat="true" ht="19.5" hidden="false" customHeight="true" outlineLevel="2" collapsed="false">
      <c r="A5" s="339" t="s">
        <v>833</v>
      </c>
      <c r="B5" s="340" t="s">
        <v>834</v>
      </c>
      <c r="C5" s="240"/>
      <c r="D5" s="239" t="s">
        <v>835</v>
      </c>
      <c r="E5" s="241"/>
      <c r="F5" s="127"/>
      <c r="G5" s="128"/>
      <c r="H5" s="127"/>
      <c r="I5" s="128"/>
      <c r="J5" s="129"/>
      <c r="K5" s="13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9"/>
      <c r="X5" s="295"/>
    </row>
    <row r="6" s="232" customFormat="true" ht="19.5" hidden="false" customHeight="true" outlineLevel="4" collapsed="false">
      <c r="A6" s="271" t="s">
        <v>836</v>
      </c>
      <c r="B6" s="272" t="s">
        <v>837</v>
      </c>
      <c r="C6" s="244"/>
      <c r="D6" s="243" t="s">
        <v>835</v>
      </c>
      <c r="E6" s="62" t="n">
        <f aca="false">F6+H6</f>
        <v>36</v>
      </c>
      <c r="F6" s="273" t="n">
        <v>12</v>
      </c>
      <c r="G6" s="274" t="n">
        <v>1</v>
      </c>
      <c r="H6" s="273" t="n">
        <v>24</v>
      </c>
      <c r="I6" s="274" t="n">
        <v>1</v>
      </c>
      <c r="J6" s="88" t="s">
        <v>132</v>
      </c>
      <c r="K6" s="89" t="s">
        <v>133</v>
      </c>
      <c r="L6" s="271" t="s">
        <v>838</v>
      </c>
      <c r="M6" s="66"/>
      <c r="N6" s="66" t="s">
        <v>39</v>
      </c>
      <c r="O6" s="66"/>
      <c r="P6" s="66"/>
      <c r="Q6" s="66"/>
      <c r="R6" s="66"/>
      <c r="S6" s="66"/>
      <c r="T6" s="66"/>
      <c r="U6" s="66" t="s">
        <v>1044</v>
      </c>
      <c r="V6" s="66"/>
      <c r="W6" s="79"/>
      <c r="X6" s="275" t="s">
        <v>1112</v>
      </c>
    </row>
    <row r="7" s="232" customFormat="true" ht="19.5" hidden="false" customHeight="true" outlineLevel="4" collapsed="false">
      <c r="A7" s="271"/>
      <c r="B7" s="272"/>
      <c r="C7" s="244"/>
      <c r="D7" s="243"/>
      <c r="E7" s="62"/>
      <c r="F7" s="273"/>
      <c r="G7" s="274"/>
      <c r="H7" s="273"/>
      <c r="I7" s="274"/>
      <c r="J7" s="88"/>
      <c r="K7" s="89"/>
      <c r="L7" s="271" t="s">
        <v>843</v>
      </c>
      <c r="M7" s="66"/>
      <c r="N7" s="66" t="s">
        <v>40</v>
      </c>
      <c r="O7" s="66"/>
      <c r="P7" s="66"/>
      <c r="Q7" s="66"/>
      <c r="R7" s="66"/>
      <c r="S7" s="66"/>
      <c r="T7" s="66"/>
      <c r="U7" s="66" t="s">
        <v>1044</v>
      </c>
      <c r="V7" s="66"/>
      <c r="W7" s="79"/>
      <c r="X7" s="275"/>
    </row>
    <row r="8" s="232" customFormat="true" ht="19.5" hidden="false" customHeight="true" outlineLevel="2" collapsed="false">
      <c r="A8" s="339" t="s">
        <v>844</v>
      </c>
      <c r="B8" s="340" t="s">
        <v>845</v>
      </c>
      <c r="C8" s="240"/>
      <c r="D8" s="239" t="s">
        <v>835</v>
      </c>
      <c r="E8" s="241"/>
      <c r="F8" s="127"/>
      <c r="G8" s="128"/>
      <c r="H8" s="127"/>
      <c r="I8" s="128"/>
      <c r="J8" s="129"/>
      <c r="K8" s="130"/>
      <c r="L8" s="66"/>
      <c r="M8" s="66"/>
      <c r="N8" s="66"/>
      <c r="O8" s="66"/>
      <c r="P8" s="66"/>
      <c r="Q8" s="66"/>
      <c r="R8" s="66"/>
      <c r="S8" s="66"/>
      <c r="T8" s="66"/>
      <c r="U8" s="66" t="s">
        <v>1044</v>
      </c>
      <c r="V8" s="66"/>
      <c r="W8" s="79"/>
      <c r="X8" s="295"/>
    </row>
    <row r="9" s="232" customFormat="true" ht="19.5" hidden="false" customHeight="true" outlineLevel="4" collapsed="false">
      <c r="A9" s="271" t="s">
        <v>846</v>
      </c>
      <c r="B9" s="272" t="s">
        <v>847</v>
      </c>
      <c r="C9" s="244"/>
      <c r="D9" s="243" t="s">
        <v>112</v>
      </c>
      <c r="E9" s="62" t="n">
        <f aca="false">F9+H9</f>
        <v>18</v>
      </c>
      <c r="F9" s="273" t="n">
        <v>6</v>
      </c>
      <c r="G9" s="274" t="n">
        <v>1</v>
      </c>
      <c r="H9" s="273" t="n">
        <v>12</v>
      </c>
      <c r="I9" s="274" t="n">
        <v>2</v>
      </c>
      <c r="J9" s="88" t="s">
        <v>132</v>
      </c>
      <c r="K9" s="89" t="s">
        <v>133</v>
      </c>
      <c r="L9" s="271" t="s">
        <v>848</v>
      </c>
      <c r="M9" s="66"/>
      <c r="N9" s="66" t="s">
        <v>39</v>
      </c>
      <c r="O9" s="66"/>
      <c r="P9" s="66"/>
      <c r="Q9" s="66"/>
      <c r="R9" s="66"/>
      <c r="S9" s="66"/>
      <c r="T9" s="66"/>
      <c r="U9" s="66" t="s">
        <v>1044</v>
      </c>
      <c r="V9" s="66"/>
      <c r="W9" s="79"/>
      <c r="X9" s="275" t="s">
        <v>850</v>
      </c>
    </row>
    <row r="10" s="232" customFormat="true" ht="19.5" hidden="false" customHeight="true" outlineLevel="4" collapsed="false">
      <c r="A10" s="271"/>
      <c r="B10" s="272"/>
      <c r="C10" s="244"/>
      <c r="D10" s="243"/>
      <c r="E10" s="62"/>
      <c r="F10" s="273"/>
      <c r="G10" s="274"/>
      <c r="H10" s="273"/>
      <c r="I10" s="274"/>
      <c r="J10" s="88"/>
      <c r="K10" s="89"/>
      <c r="L10" s="271" t="s">
        <v>851</v>
      </c>
      <c r="M10" s="66"/>
      <c r="N10" s="66" t="s">
        <v>40</v>
      </c>
      <c r="O10" s="66"/>
      <c r="P10" s="66"/>
      <c r="Q10" s="66"/>
      <c r="R10" s="66"/>
      <c r="S10" s="66"/>
      <c r="T10" s="66"/>
      <c r="U10" s="66" t="s">
        <v>1044</v>
      </c>
      <c r="V10" s="66"/>
      <c r="W10" s="79"/>
      <c r="X10" s="275"/>
    </row>
    <row r="11" s="232" customFormat="true" ht="19.5" hidden="false" customHeight="true" outlineLevel="4" collapsed="false">
      <c r="A11" s="271"/>
      <c r="B11" s="272"/>
      <c r="C11" s="244"/>
      <c r="D11" s="243"/>
      <c r="E11" s="62"/>
      <c r="F11" s="273"/>
      <c r="G11" s="274"/>
      <c r="H11" s="273"/>
      <c r="I11" s="274"/>
      <c r="J11" s="88"/>
      <c r="K11" s="89"/>
      <c r="L11" s="66"/>
      <c r="M11" s="66"/>
      <c r="N11" s="66"/>
      <c r="O11" s="66"/>
      <c r="P11" s="66"/>
      <c r="Q11" s="66"/>
      <c r="R11" s="66"/>
      <c r="S11" s="66"/>
      <c r="T11" s="66"/>
      <c r="U11" s="66" t="s">
        <v>1044</v>
      </c>
      <c r="V11" s="66"/>
      <c r="W11" s="79"/>
      <c r="X11" s="275"/>
    </row>
    <row r="12" s="232" customFormat="true" ht="19.5" hidden="false" customHeight="true" outlineLevel="4" collapsed="false">
      <c r="A12" s="271" t="s">
        <v>858</v>
      </c>
      <c r="B12" s="272" t="s">
        <v>859</v>
      </c>
      <c r="C12" s="244"/>
      <c r="D12" s="243" t="s">
        <v>109</v>
      </c>
      <c r="E12" s="62" t="n">
        <f aca="false">F12+H12</f>
        <v>18</v>
      </c>
      <c r="F12" s="273" t="n">
        <v>6</v>
      </c>
      <c r="G12" s="274" t="n">
        <v>1</v>
      </c>
      <c r="H12" s="273" t="n">
        <v>12</v>
      </c>
      <c r="I12" s="274" t="n">
        <v>1</v>
      </c>
      <c r="J12" s="88" t="s">
        <v>132</v>
      </c>
      <c r="K12" s="89" t="s">
        <v>133</v>
      </c>
      <c r="L12" s="271" t="s">
        <v>860</v>
      </c>
      <c r="M12" s="66"/>
      <c r="N12" s="66" t="s">
        <v>39</v>
      </c>
      <c r="O12" s="66"/>
      <c r="P12" s="66"/>
      <c r="Q12" s="66"/>
      <c r="R12" s="66"/>
      <c r="S12" s="66"/>
      <c r="T12" s="66"/>
      <c r="U12" s="66" t="s">
        <v>1044</v>
      </c>
      <c r="V12" s="66"/>
      <c r="W12" s="79"/>
      <c r="X12" s="275" t="s">
        <v>861</v>
      </c>
    </row>
    <row r="13" s="232" customFormat="true" ht="19.5" hidden="false" customHeight="true" outlineLevel="4" collapsed="false">
      <c r="A13" s="271"/>
      <c r="B13" s="272"/>
      <c r="C13" s="244"/>
      <c r="D13" s="243"/>
      <c r="E13" s="62"/>
      <c r="F13" s="273"/>
      <c r="G13" s="274"/>
      <c r="H13" s="273"/>
      <c r="I13" s="274"/>
      <c r="J13" s="88"/>
      <c r="K13" s="89"/>
      <c r="L13" s="271" t="s">
        <v>862</v>
      </c>
      <c r="M13" s="66"/>
      <c r="N13" s="66" t="s">
        <v>40</v>
      </c>
      <c r="O13" s="66"/>
      <c r="P13" s="66"/>
      <c r="Q13" s="66"/>
      <c r="R13" s="66"/>
      <c r="S13" s="66"/>
      <c r="T13" s="66"/>
      <c r="U13" s="66" t="s">
        <v>1044</v>
      </c>
      <c r="V13" s="66"/>
      <c r="W13" s="79"/>
      <c r="X13" s="275"/>
    </row>
    <row r="14" s="232" customFormat="true" ht="19.5" hidden="false" customHeight="true" outlineLevel="2" collapsed="false">
      <c r="A14" s="339" t="s">
        <v>863</v>
      </c>
      <c r="B14" s="340" t="s">
        <v>864</v>
      </c>
      <c r="C14" s="240"/>
      <c r="D14" s="239" t="s">
        <v>835</v>
      </c>
      <c r="E14" s="241"/>
      <c r="F14" s="273"/>
      <c r="G14" s="274"/>
      <c r="H14" s="273"/>
      <c r="I14" s="274"/>
      <c r="J14" s="129"/>
      <c r="K14" s="130"/>
      <c r="L14" s="66"/>
      <c r="M14" s="66"/>
      <c r="N14" s="66"/>
      <c r="O14" s="66"/>
      <c r="P14" s="66"/>
      <c r="Q14" s="66"/>
      <c r="R14" s="66"/>
      <c r="S14" s="66"/>
      <c r="T14" s="66"/>
      <c r="U14" s="66" t="s">
        <v>1044</v>
      </c>
      <c r="V14" s="66"/>
      <c r="W14" s="79"/>
      <c r="X14" s="295"/>
    </row>
    <row r="15" s="232" customFormat="true" ht="19.5" hidden="false" customHeight="true" outlineLevel="4" collapsed="false">
      <c r="A15" s="271" t="s">
        <v>1113</v>
      </c>
      <c r="B15" s="272" t="s">
        <v>866</v>
      </c>
      <c r="C15" s="244"/>
      <c r="D15" s="243" t="s">
        <v>112</v>
      </c>
      <c r="E15" s="62" t="n">
        <f aca="false">F15+H15</f>
        <v>18</v>
      </c>
      <c r="F15" s="273" t="n">
        <v>6</v>
      </c>
      <c r="G15" s="274" t="n">
        <v>1</v>
      </c>
      <c r="H15" s="273" t="n">
        <v>12</v>
      </c>
      <c r="I15" s="274" t="n">
        <v>2</v>
      </c>
      <c r="J15" s="88" t="s">
        <v>132</v>
      </c>
      <c r="K15" s="89" t="s">
        <v>133</v>
      </c>
      <c r="L15" s="271" t="s">
        <v>1114</v>
      </c>
      <c r="M15" s="66"/>
      <c r="N15" s="66" t="s">
        <v>39</v>
      </c>
      <c r="O15" s="66"/>
      <c r="P15" s="66"/>
      <c r="Q15" s="66"/>
      <c r="R15" s="66"/>
      <c r="S15" s="66"/>
      <c r="T15" s="66"/>
      <c r="U15" s="66" t="s">
        <v>1044</v>
      </c>
      <c r="V15" s="66"/>
      <c r="W15" s="79"/>
      <c r="X15" s="275" t="s">
        <v>850</v>
      </c>
    </row>
    <row r="16" s="232" customFormat="true" ht="19.5" hidden="false" customHeight="true" outlineLevel="2" collapsed="false">
      <c r="A16" s="339"/>
      <c r="B16" s="340"/>
      <c r="C16" s="240"/>
      <c r="D16" s="239"/>
      <c r="E16" s="241"/>
      <c r="F16" s="273"/>
      <c r="G16" s="274"/>
      <c r="H16" s="273"/>
      <c r="I16" s="274"/>
      <c r="J16" s="129"/>
      <c r="K16" s="130"/>
      <c r="L16" s="271" t="s">
        <v>1115</v>
      </c>
      <c r="M16" s="66"/>
      <c r="N16" s="66" t="s">
        <v>40</v>
      </c>
      <c r="O16" s="66"/>
      <c r="P16" s="66"/>
      <c r="Q16" s="66"/>
      <c r="R16" s="66"/>
      <c r="S16" s="66"/>
      <c r="T16" s="66"/>
      <c r="U16" s="66" t="s">
        <v>1044</v>
      </c>
      <c r="V16" s="66"/>
      <c r="W16" s="79"/>
      <c r="X16" s="295"/>
    </row>
    <row r="17" s="232" customFormat="true" ht="19.5" hidden="false" customHeight="true" outlineLevel="2" collapsed="false">
      <c r="A17" s="339"/>
      <c r="B17" s="340"/>
      <c r="C17" s="240"/>
      <c r="D17" s="239"/>
      <c r="E17" s="241"/>
      <c r="F17" s="273"/>
      <c r="G17" s="274"/>
      <c r="H17" s="273"/>
      <c r="I17" s="274"/>
      <c r="J17" s="129"/>
      <c r="K17" s="130"/>
      <c r="L17" s="271" t="s">
        <v>1115</v>
      </c>
      <c r="M17" s="66"/>
      <c r="N17" s="66" t="s">
        <v>40</v>
      </c>
      <c r="O17" s="66"/>
      <c r="P17" s="66"/>
      <c r="Q17" s="66"/>
      <c r="R17" s="66"/>
      <c r="S17" s="66"/>
      <c r="T17" s="66"/>
      <c r="U17" s="66" t="s">
        <v>1044</v>
      </c>
      <c r="V17" s="66"/>
      <c r="W17" s="79"/>
      <c r="X17" s="295"/>
    </row>
    <row r="18" s="232" customFormat="true" ht="19.5" hidden="false" customHeight="true" outlineLevel="4" collapsed="false">
      <c r="A18" s="271" t="s">
        <v>871</v>
      </c>
      <c r="B18" s="272" t="s">
        <v>872</v>
      </c>
      <c r="C18" s="244"/>
      <c r="D18" s="243" t="s">
        <v>109</v>
      </c>
      <c r="E18" s="62" t="n">
        <f aca="false">F18+H18</f>
        <v>18</v>
      </c>
      <c r="F18" s="273" t="n">
        <v>6</v>
      </c>
      <c r="G18" s="274" t="n">
        <v>1</v>
      </c>
      <c r="H18" s="273" t="n">
        <v>12</v>
      </c>
      <c r="I18" s="274" t="n">
        <v>1</v>
      </c>
      <c r="J18" s="88" t="s">
        <v>132</v>
      </c>
      <c r="K18" s="89" t="s">
        <v>133</v>
      </c>
      <c r="L18" s="271" t="s">
        <v>873</v>
      </c>
      <c r="M18" s="66"/>
      <c r="N18" s="66" t="s">
        <v>39</v>
      </c>
      <c r="O18" s="66"/>
      <c r="P18" s="66"/>
      <c r="Q18" s="66"/>
      <c r="R18" s="66"/>
      <c r="S18" s="66"/>
      <c r="T18" s="66"/>
      <c r="U18" s="66" t="s">
        <v>1044</v>
      </c>
      <c r="V18" s="66"/>
      <c r="W18" s="79"/>
      <c r="X18" s="275" t="s">
        <v>861</v>
      </c>
    </row>
    <row r="19" s="232" customFormat="true" ht="19.5" hidden="false" customHeight="true" outlineLevel="4" collapsed="false">
      <c r="A19" s="271"/>
      <c r="B19" s="272"/>
      <c r="C19" s="244"/>
      <c r="D19" s="243"/>
      <c r="E19" s="62"/>
      <c r="F19" s="273"/>
      <c r="G19" s="274"/>
      <c r="H19" s="273"/>
      <c r="I19" s="274"/>
      <c r="J19" s="88"/>
      <c r="K19" s="89"/>
      <c r="L19" s="271" t="s">
        <v>875</v>
      </c>
      <c r="M19" s="66"/>
      <c r="N19" s="66" t="s">
        <v>40</v>
      </c>
      <c r="O19" s="66"/>
      <c r="P19" s="66"/>
      <c r="Q19" s="66"/>
      <c r="R19" s="66"/>
      <c r="S19" s="66"/>
      <c r="T19" s="66"/>
      <c r="U19" s="66" t="s">
        <v>1044</v>
      </c>
      <c r="V19" s="66"/>
      <c r="W19" s="79"/>
      <c r="X19" s="275"/>
    </row>
    <row r="20" s="232" customFormat="true" ht="19.5" hidden="false" customHeight="true" outlineLevel="2" collapsed="false">
      <c r="A20" s="339" t="s">
        <v>876</v>
      </c>
      <c r="B20" s="340" t="s">
        <v>877</v>
      </c>
      <c r="C20" s="240"/>
      <c r="D20" s="239" t="s">
        <v>878</v>
      </c>
      <c r="E20" s="241"/>
      <c r="F20" s="273"/>
      <c r="G20" s="274"/>
      <c r="H20" s="273"/>
      <c r="I20" s="274"/>
      <c r="J20" s="129"/>
      <c r="K20" s="130"/>
      <c r="L20" s="66"/>
      <c r="M20" s="66"/>
      <c r="N20" s="66"/>
      <c r="O20" s="66"/>
      <c r="P20" s="66"/>
      <c r="Q20" s="66"/>
      <c r="R20" s="66"/>
      <c r="S20" s="66"/>
      <c r="T20" s="66"/>
      <c r="U20" s="66" t="s">
        <v>1044</v>
      </c>
      <c r="V20" s="66"/>
      <c r="W20" s="79"/>
      <c r="X20" s="295" t="s">
        <v>879</v>
      </c>
    </row>
    <row r="21" s="232" customFormat="true" ht="19.5" hidden="false" customHeight="true" outlineLevel="4" collapsed="false">
      <c r="A21" s="271" t="s">
        <v>880</v>
      </c>
      <c r="B21" s="272" t="s">
        <v>881</v>
      </c>
      <c r="C21" s="244"/>
      <c r="D21" s="243" t="s">
        <v>882</v>
      </c>
      <c r="E21" s="62" t="n">
        <f aca="false">F21+H21</f>
        <v>18</v>
      </c>
      <c r="F21" s="273"/>
      <c r="G21" s="274"/>
      <c r="H21" s="273" t="n">
        <v>18</v>
      </c>
      <c r="I21" s="274" t="n">
        <v>1</v>
      </c>
      <c r="J21" s="88" t="s">
        <v>132</v>
      </c>
      <c r="K21" s="89" t="s">
        <v>133</v>
      </c>
      <c r="L21" s="271" t="s">
        <v>883</v>
      </c>
      <c r="M21" s="66"/>
      <c r="N21" s="66" t="s">
        <v>40</v>
      </c>
      <c r="O21" s="66"/>
      <c r="P21" s="66"/>
      <c r="Q21" s="66"/>
      <c r="R21" s="66"/>
      <c r="S21" s="66"/>
      <c r="T21" s="66"/>
      <c r="U21" s="66" t="s">
        <v>1044</v>
      </c>
      <c r="V21" s="66"/>
      <c r="W21" s="79"/>
      <c r="X21" s="275" t="s">
        <v>861</v>
      </c>
    </row>
    <row r="22" s="232" customFormat="true" ht="19.5" hidden="false" customHeight="true" outlineLevel="4" collapsed="false">
      <c r="A22" s="271" t="s">
        <v>885</v>
      </c>
      <c r="B22" s="272" t="s">
        <v>886</v>
      </c>
      <c r="C22" s="244"/>
      <c r="D22" s="243" t="s">
        <v>882</v>
      </c>
      <c r="E22" s="62" t="n">
        <f aca="false">F22+H22</f>
        <v>18</v>
      </c>
      <c r="F22" s="273"/>
      <c r="G22" s="274"/>
      <c r="H22" s="273" t="n">
        <v>18</v>
      </c>
      <c r="I22" s="274" t="n">
        <v>1</v>
      </c>
      <c r="J22" s="88" t="s">
        <v>132</v>
      </c>
      <c r="K22" s="89" t="s">
        <v>133</v>
      </c>
      <c r="L22" s="271" t="s">
        <v>887</v>
      </c>
      <c r="M22" s="66"/>
      <c r="N22" s="66" t="s">
        <v>40</v>
      </c>
      <c r="O22" s="66"/>
      <c r="P22" s="66"/>
      <c r="Q22" s="66"/>
      <c r="R22" s="66"/>
      <c r="S22" s="66"/>
      <c r="T22" s="66"/>
      <c r="U22" s="66" t="s">
        <v>1044</v>
      </c>
      <c r="V22" s="66"/>
      <c r="W22" s="79"/>
      <c r="X22" s="275" t="s">
        <v>889</v>
      </c>
    </row>
    <row r="23" s="232" customFormat="true" ht="19.5" hidden="false" customHeight="true" outlineLevel="4" collapsed="false">
      <c r="A23" s="271" t="s">
        <v>890</v>
      </c>
      <c r="B23" s="272" t="s">
        <v>891</v>
      </c>
      <c r="C23" s="244"/>
      <c r="D23" s="243" t="s">
        <v>882</v>
      </c>
      <c r="E23" s="62" t="n">
        <f aca="false">F23+H23</f>
        <v>18</v>
      </c>
      <c r="F23" s="273"/>
      <c r="G23" s="274"/>
      <c r="H23" s="273" t="n">
        <v>18</v>
      </c>
      <c r="I23" s="274" t="n">
        <v>1</v>
      </c>
      <c r="J23" s="88" t="s">
        <v>132</v>
      </c>
      <c r="K23" s="89" t="s">
        <v>133</v>
      </c>
      <c r="L23" s="271" t="s">
        <v>892</v>
      </c>
      <c r="M23" s="66"/>
      <c r="N23" s="66" t="s">
        <v>40</v>
      </c>
      <c r="O23" s="66"/>
      <c r="P23" s="66"/>
      <c r="Q23" s="66"/>
      <c r="R23" s="66"/>
      <c r="S23" s="66"/>
      <c r="T23" s="66"/>
      <c r="U23" s="66" t="s">
        <v>1044</v>
      </c>
      <c r="V23" s="66"/>
      <c r="W23" s="79"/>
      <c r="X23" s="275" t="s">
        <v>861</v>
      </c>
    </row>
    <row r="24" s="232" customFormat="true" ht="19.5" hidden="false" customHeight="true" outlineLevel="4" collapsed="false">
      <c r="A24" s="271" t="s">
        <v>895</v>
      </c>
      <c r="B24" s="272" t="s">
        <v>896</v>
      </c>
      <c r="C24" s="244"/>
      <c r="D24" s="243" t="s">
        <v>882</v>
      </c>
      <c r="E24" s="62" t="n">
        <f aca="false">F24+H24</f>
        <v>18</v>
      </c>
      <c r="F24" s="273"/>
      <c r="G24" s="274"/>
      <c r="H24" s="273" t="n">
        <v>18</v>
      </c>
      <c r="I24" s="274" t="n">
        <v>1</v>
      </c>
      <c r="J24" s="88" t="s">
        <v>132</v>
      </c>
      <c r="K24" s="89" t="s">
        <v>133</v>
      </c>
      <c r="L24" s="271" t="s">
        <v>897</v>
      </c>
      <c r="M24" s="66"/>
      <c r="N24" s="66" t="s">
        <v>40</v>
      </c>
      <c r="O24" s="66"/>
      <c r="P24" s="66"/>
      <c r="Q24" s="66"/>
      <c r="R24" s="66"/>
      <c r="S24" s="66"/>
      <c r="T24" s="66"/>
      <c r="U24" s="66" t="s">
        <v>1044</v>
      </c>
      <c r="V24" s="66"/>
      <c r="W24" s="79"/>
      <c r="X24" s="275" t="s">
        <v>861</v>
      </c>
    </row>
    <row r="25" s="232" customFormat="true" ht="19.5" hidden="false" customHeight="true" outlineLevel="2" collapsed="false">
      <c r="A25" s="339" t="s">
        <v>898</v>
      </c>
      <c r="B25" s="340" t="s">
        <v>899</v>
      </c>
      <c r="C25" s="240"/>
      <c r="D25" s="239" t="s">
        <v>109</v>
      </c>
      <c r="E25" s="241"/>
      <c r="F25" s="273"/>
      <c r="G25" s="274"/>
      <c r="H25" s="273"/>
      <c r="I25" s="274"/>
      <c r="J25" s="129"/>
      <c r="K25" s="130"/>
      <c r="L25" s="66"/>
      <c r="M25" s="66"/>
      <c r="N25" s="66"/>
      <c r="O25" s="66"/>
      <c r="P25" s="66"/>
      <c r="Q25" s="66"/>
      <c r="R25" s="66"/>
      <c r="S25" s="66"/>
      <c r="T25" s="66"/>
      <c r="U25" s="66" t="s">
        <v>1044</v>
      </c>
      <c r="V25" s="66"/>
      <c r="W25" s="79"/>
      <c r="X25" s="295" t="s">
        <v>900</v>
      </c>
    </row>
    <row r="26" s="232" customFormat="true" ht="19.5" hidden="false" customHeight="true" outlineLevel="4" collapsed="false">
      <c r="A26" s="271" t="s">
        <v>901</v>
      </c>
      <c r="B26" s="272" t="s">
        <v>902</v>
      </c>
      <c r="C26" s="244"/>
      <c r="D26" s="243" t="s">
        <v>109</v>
      </c>
      <c r="E26" s="62" t="n">
        <f aca="false">F26+H26</f>
        <v>24</v>
      </c>
      <c r="F26" s="273" t="n">
        <v>6</v>
      </c>
      <c r="G26" s="274" t="n">
        <v>1</v>
      </c>
      <c r="H26" s="273" t="n">
        <v>18</v>
      </c>
      <c r="I26" s="274" t="n">
        <v>1</v>
      </c>
      <c r="J26" s="88" t="s">
        <v>132</v>
      </c>
      <c r="K26" s="89" t="s">
        <v>133</v>
      </c>
      <c r="L26" s="271" t="s">
        <v>903</v>
      </c>
      <c r="M26" s="66"/>
      <c r="N26" s="66" t="s">
        <v>39</v>
      </c>
      <c r="O26" s="66"/>
      <c r="P26" s="66"/>
      <c r="Q26" s="66"/>
      <c r="R26" s="66"/>
      <c r="S26" s="66"/>
      <c r="T26" s="66"/>
      <c r="U26" s="66" t="s">
        <v>1044</v>
      </c>
      <c r="V26" s="66"/>
      <c r="W26" s="79"/>
      <c r="X26" s="275" t="s">
        <v>907</v>
      </c>
    </row>
    <row r="27" s="232" customFormat="true" ht="19.5" hidden="false" customHeight="true" outlineLevel="4" collapsed="false">
      <c r="A27" s="271"/>
      <c r="B27" s="272"/>
      <c r="C27" s="244"/>
      <c r="D27" s="243"/>
      <c r="E27" s="62"/>
      <c r="F27" s="273"/>
      <c r="G27" s="274"/>
      <c r="H27" s="273"/>
      <c r="I27" s="274"/>
      <c r="J27" s="88"/>
      <c r="K27" s="89"/>
      <c r="L27" s="271" t="s">
        <v>908</v>
      </c>
      <c r="M27" s="66"/>
      <c r="N27" s="66" t="s">
        <v>40</v>
      </c>
      <c r="O27" s="66"/>
      <c r="P27" s="66"/>
      <c r="Q27" s="66"/>
      <c r="R27" s="66"/>
      <c r="S27" s="66"/>
      <c r="T27" s="66"/>
      <c r="U27" s="66" t="s">
        <v>1044</v>
      </c>
      <c r="V27" s="66"/>
      <c r="W27" s="79"/>
      <c r="X27" s="275"/>
    </row>
    <row r="28" s="232" customFormat="true" ht="19.5" hidden="false" customHeight="true" outlineLevel="4" collapsed="false">
      <c r="A28" s="271" t="s">
        <v>909</v>
      </c>
      <c r="B28" s="272" t="s">
        <v>910</v>
      </c>
      <c r="C28" s="244"/>
      <c r="D28" s="243" t="s">
        <v>109</v>
      </c>
      <c r="E28" s="62" t="n">
        <f aca="false">F28+H28</f>
        <v>24</v>
      </c>
      <c r="F28" s="273" t="n">
        <v>6</v>
      </c>
      <c r="G28" s="274" t="n">
        <v>1</v>
      </c>
      <c r="H28" s="273" t="n">
        <v>18</v>
      </c>
      <c r="I28" s="274" t="n">
        <v>1</v>
      </c>
      <c r="J28" s="88" t="s">
        <v>132</v>
      </c>
      <c r="K28" s="89" t="s">
        <v>133</v>
      </c>
      <c r="L28" s="271" t="s">
        <v>911</v>
      </c>
      <c r="M28" s="66"/>
      <c r="N28" s="66" t="s">
        <v>39</v>
      </c>
      <c r="O28" s="66"/>
      <c r="P28" s="66"/>
      <c r="Q28" s="66"/>
      <c r="R28" s="66"/>
      <c r="S28" s="66"/>
      <c r="T28" s="66"/>
      <c r="U28" s="66" t="s">
        <v>1044</v>
      </c>
      <c r="V28" s="66"/>
      <c r="W28" s="79"/>
      <c r="X28" s="275" t="s">
        <v>913</v>
      </c>
    </row>
    <row r="29" s="232" customFormat="true" ht="19.5" hidden="false" customHeight="true" outlineLevel="4" collapsed="false">
      <c r="A29" s="271"/>
      <c r="B29" s="272"/>
      <c r="C29" s="244"/>
      <c r="D29" s="243"/>
      <c r="E29" s="62"/>
      <c r="F29" s="273"/>
      <c r="G29" s="274"/>
      <c r="H29" s="273"/>
      <c r="I29" s="274"/>
      <c r="J29" s="88"/>
      <c r="K29" s="89"/>
      <c r="L29" s="271" t="s">
        <v>914</v>
      </c>
      <c r="M29" s="66"/>
      <c r="N29" s="66" t="s">
        <v>40</v>
      </c>
      <c r="O29" s="66"/>
      <c r="P29" s="66"/>
      <c r="Q29" s="66"/>
      <c r="R29" s="66"/>
      <c r="S29" s="66"/>
      <c r="T29" s="66"/>
      <c r="U29" s="66" t="s">
        <v>1044</v>
      </c>
      <c r="V29" s="66"/>
      <c r="W29" s="79"/>
      <c r="X29" s="275"/>
    </row>
    <row r="30" s="232" customFormat="true" ht="19.5" hidden="false" customHeight="true" outlineLevel="4" collapsed="false">
      <c r="A30" s="271" t="s">
        <v>915</v>
      </c>
      <c r="B30" s="272" t="s">
        <v>916</v>
      </c>
      <c r="C30" s="244"/>
      <c r="D30" s="243" t="s">
        <v>109</v>
      </c>
      <c r="E30" s="62" t="n">
        <f aca="false">F30+H30</f>
        <v>24</v>
      </c>
      <c r="F30" s="273" t="n">
        <v>6</v>
      </c>
      <c r="G30" s="274" t="n">
        <v>1</v>
      </c>
      <c r="H30" s="273" t="n">
        <v>18</v>
      </c>
      <c r="I30" s="274" t="n">
        <v>1</v>
      </c>
      <c r="J30" s="88" t="s">
        <v>132</v>
      </c>
      <c r="K30" s="89" t="s">
        <v>133</v>
      </c>
      <c r="L30" s="271" t="s">
        <v>917</v>
      </c>
      <c r="M30" s="66"/>
      <c r="N30" s="66" t="s">
        <v>39</v>
      </c>
      <c r="O30" s="66"/>
      <c r="P30" s="66"/>
      <c r="Q30" s="66"/>
      <c r="R30" s="66"/>
      <c r="S30" s="66"/>
      <c r="T30" s="66"/>
      <c r="U30" s="66" t="s">
        <v>1044</v>
      </c>
      <c r="V30" s="66"/>
      <c r="W30" s="79"/>
      <c r="X30" s="275" t="s">
        <v>919</v>
      </c>
    </row>
    <row r="31" s="232" customFormat="true" ht="19.5" hidden="false" customHeight="true" outlineLevel="4" collapsed="false">
      <c r="A31" s="271"/>
      <c r="B31" s="272"/>
      <c r="C31" s="244"/>
      <c r="D31" s="243"/>
      <c r="E31" s="62"/>
      <c r="F31" s="273"/>
      <c r="G31" s="274"/>
      <c r="H31" s="273"/>
      <c r="I31" s="274"/>
      <c r="J31" s="88"/>
      <c r="K31" s="89"/>
      <c r="L31" s="271" t="s">
        <v>920</v>
      </c>
      <c r="M31" s="66"/>
      <c r="N31" s="66" t="s">
        <v>40</v>
      </c>
      <c r="O31" s="66"/>
      <c r="P31" s="66"/>
      <c r="Q31" s="66"/>
      <c r="R31" s="66"/>
      <c r="S31" s="66"/>
      <c r="T31" s="66"/>
      <c r="U31" s="66" t="s">
        <v>1044</v>
      </c>
      <c r="V31" s="66"/>
      <c r="W31" s="79"/>
      <c r="X31" s="275"/>
    </row>
    <row r="32" s="232" customFormat="true" ht="19.5" hidden="false" customHeight="true" outlineLevel="4" collapsed="false">
      <c r="A32" s="271" t="s">
        <v>921</v>
      </c>
      <c r="B32" s="272" t="s">
        <v>922</v>
      </c>
      <c r="C32" s="244"/>
      <c r="D32" s="243" t="s">
        <v>109</v>
      </c>
      <c r="E32" s="62" t="n">
        <f aca="false">F32+H32</f>
        <v>24</v>
      </c>
      <c r="F32" s="273" t="n">
        <v>6</v>
      </c>
      <c r="G32" s="274" t="n">
        <v>1</v>
      </c>
      <c r="H32" s="273" t="n">
        <v>18</v>
      </c>
      <c r="I32" s="274" t="n">
        <v>1</v>
      </c>
      <c r="J32" s="88" t="s">
        <v>132</v>
      </c>
      <c r="K32" s="89" t="s">
        <v>133</v>
      </c>
      <c r="L32" s="271" t="s">
        <v>923</v>
      </c>
      <c r="M32" s="66"/>
      <c r="N32" s="66" t="s">
        <v>39</v>
      </c>
      <c r="O32" s="66"/>
      <c r="P32" s="66"/>
      <c r="Q32" s="66"/>
      <c r="R32" s="66"/>
      <c r="S32" s="66"/>
      <c r="T32" s="66"/>
      <c r="U32" s="66" t="s">
        <v>1044</v>
      </c>
      <c r="V32" s="66"/>
      <c r="W32" s="79"/>
      <c r="X32" s="275" t="s">
        <v>924</v>
      </c>
    </row>
    <row r="33" s="232" customFormat="true" ht="19.5" hidden="false" customHeight="true" outlineLevel="4" collapsed="false">
      <c r="A33" s="271"/>
      <c r="B33" s="272"/>
      <c r="C33" s="244"/>
      <c r="D33" s="243"/>
      <c r="E33" s="62"/>
      <c r="F33" s="273"/>
      <c r="G33" s="274"/>
      <c r="H33" s="273"/>
      <c r="I33" s="274"/>
      <c r="J33" s="88"/>
      <c r="K33" s="89"/>
      <c r="L33" s="271" t="s">
        <v>925</v>
      </c>
      <c r="M33" s="66"/>
      <c r="N33" s="66" t="s">
        <v>40</v>
      </c>
      <c r="O33" s="66"/>
      <c r="P33" s="66"/>
      <c r="Q33" s="66"/>
      <c r="R33" s="66"/>
      <c r="S33" s="66"/>
      <c r="T33" s="66"/>
      <c r="U33" s="66" t="s">
        <v>1044</v>
      </c>
      <c r="V33" s="66"/>
      <c r="W33" s="79"/>
      <c r="X33" s="275"/>
    </row>
    <row r="34" s="232" customFormat="true" ht="19.5" hidden="false" customHeight="true" outlineLevel="2" collapsed="false">
      <c r="A34" s="339" t="s">
        <v>926</v>
      </c>
      <c r="B34" s="340" t="s">
        <v>927</v>
      </c>
      <c r="C34" s="240"/>
      <c r="D34" s="239" t="s">
        <v>882</v>
      </c>
      <c r="E34" s="241"/>
      <c r="F34" s="127"/>
      <c r="G34" s="128"/>
      <c r="H34" s="127"/>
      <c r="I34" s="128"/>
      <c r="J34" s="129"/>
      <c r="K34" s="130"/>
      <c r="L34" s="66"/>
      <c r="M34" s="66"/>
      <c r="N34" s="66"/>
      <c r="O34" s="66"/>
      <c r="P34" s="66"/>
      <c r="Q34" s="66"/>
      <c r="R34" s="66"/>
      <c r="S34" s="66"/>
      <c r="T34" s="66"/>
      <c r="U34" s="66" t="s">
        <v>1044</v>
      </c>
      <c r="V34" s="66"/>
      <c r="W34" s="79"/>
      <c r="X34" s="295"/>
    </row>
    <row r="35" s="232" customFormat="true" ht="19.5" hidden="false" customHeight="true" outlineLevel="4" collapsed="false">
      <c r="A35" s="271" t="s">
        <v>880</v>
      </c>
      <c r="B35" s="272" t="s">
        <v>881</v>
      </c>
      <c r="C35" s="272"/>
      <c r="D35" s="271" t="s">
        <v>882</v>
      </c>
      <c r="E35" s="62" t="n">
        <f aca="false">F35+H35</f>
        <v>18</v>
      </c>
      <c r="F35" s="273"/>
      <c r="G35" s="274"/>
      <c r="H35" s="273" t="n">
        <v>18</v>
      </c>
      <c r="I35" s="274" t="n">
        <v>1</v>
      </c>
      <c r="J35" s="88" t="s">
        <v>132</v>
      </c>
      <c r="K35" s="89" t="s">
        <v>133</v>
      </c>
      <c r="L35" s="271" t="s">
        <v>883</v>
      </c>
      <c r="M35" s="66"/>
      <c r="N35" s="66" t="s">
        <v>40</v>
      </c>
      <c r="O35" s="66"/>
      <c r="P35" s="66"/>
      <c r="Q35" s="66"/>
      <c r="R35" s="66"/>
      <c r="S35" s="66"/>
      <c r="T35" s="66"/>
      <c r="U35" s="66" t="s">
        <v>1044</v>
      </c>
      <c r="V35" s="66"/>
      <c r="W35" s="79"/>
      <c r="X35" s="275" t="s">
        <v>861</v>
      </c>
    </row>
    <row r="36" s="232" customFormat="true" ht="19.5" hidden="false" customHeight="true" outlineLevel="4" collapsed="false">
      <c r="A36" s="271" t="s">
        <v>885</v>
      </c>
      <c r="B36" s="272" t="s">
        <v>886</v>
      </c>
      <c r="C36" s="272"/>
      <c r="D36" s="271" t="s">
        <v>882</v>
      </c>
      <c r="E36" s="62" t="n">
        <f aca="false">F36+H36</f>
        <v>18</v>
      </c>
      <c r="F36" s="273"/>
      <c r="G36" s="274"/>
      <c r="H36" s="273" t="n">
        <v>18</v>
      </c>
      <c r="I36" s="274" t="n">
        <v>1</v>
      </c>
      <c r="J36" s="88" t="s">
        <v>132</v>
      </c>
      <c r="K36" s="89" t="s">
        <v>133</v>
      </c>
      <c r="L36" s="271" t="s">
        <v>887</v>
      </c>
      <c r="M36" s="189"/>
      <c r="N36" s="189" t="s">
        <v>40</v>
      </c>
      <c r="O36" s="189"/>
      <c r="P36" s="189"/>
      <c r="Q36" s="189"/>
      <c r="R36" s="189"/>
      <c r="S36" s="189"/>
      <c r="T36" s="189"/>
      <c r="U36" s="66" t="s">
        <v>1044</v>
      </c>
      <c r="V36" s="189"/>
      <c r="W36" s="79"/>
      <c r="X36" s="275" t="s">
        <v>861</v>
      </c>
    </row>
    <row r="37" s="232" customFormat="true" ht="19.5" hidden="false" customHeight="true" outlineLevel="4" collapsed="false">
      <c r="A37" s="271" t="s">
        <v>890</v>
      </c>
      <c r="B37" s="272" t="s">
        <v>891</v>
      </c>
      <c r="C37" s="272"/>
      <c r="D37" s="271" t="s">
        <v>882</v>
      </c>
      <c r="E37" s="62" t="n">
        <f aca="false">F37+H37</f>
        <v>18</v>
      </c>
      <c r="F37" s="273"/>
      <c r="G37" s="274"/>
      <c r="H37" s="273" t="n">
        <v>18</v>
      </c>
      <c r="I37" s="274" t="n">
        <v>1</v>
      </c>
      <c r="J37" s="88" t="s">
        <v>132</v>
      </c>
      <c r="K37" s="89" t="s">
        <v>133</v>
      </c>
      <c r="L37" s="271" t="s">
        <v>892</v>
      </c>
      <c r="M37" s="66"/>
      <c r="N37" s="66" t="s">
        <v>40</v>
      </c>
      <c r="O37" s="66"/>
      <c r="P37" s="66"/>
      <c r="Q37" s="66"/>
      <c r="R37" s="66"/>
      <c r="S37" s="66"/>
      <c r="T37" s="66"/>
      <c r="U37" s="66" t="s">
        <v>1044</v>
      </c>
      <c r="V37" s="66"/>
      <c r="W37" s="79"/>
      <c r="X37" s="275" t="s">
        <v>861</v>
      </c>
    </row>
    <row r="38" s="232" customFormat="true" ht="19.5" hidden="false" customHeight="true" outlineLevel="4" collapsed="false">
      <c r="A38" s="271" t="s">
        <v>895</v>
      </c>
      <c r="B38" s="272" t="s">
        <v>896</v>
      </c>
      <c r="C38" s="272"/>
      <c r="D38" s="271" t="s">
        <v>882</v>
      </c>
      <c r="E38" s="62" t="n">
        <f aca="false">F38+H38</f>
        <v>18</v>
      </c>
      <c r="F38" s="273"/>
      <c r="G38" s="274"/>
      <c r="H38" s="273" t="n">
        <v>18</v>
      </c>
      <c r="I38" s="274" t="n">
        <v>1</v>
      </c>
      <c r="J38" s="88" t="s">
        <v>132</v>
      </c>
      <c r="K38" s="89" t="s">
        <v>133</v>
      </c>
      <c r="L38" s="271" t="s">
        <v>897</v>
      </c>
      <c r="M38" s="66"/>
      <c r="N38" s="66" t="s">
        <v>40</v>
      </c>
      <c r="O38" s="66"/>
      <c r="P38" s="66"/>
      <c r="Q38" s="66"/>
      <c r="R38" s="66"/>
      <c r="S38" s="66"/>
      <c r="T38" s="66"/>
      <c r="U38" s="66" t="s">
        <v>1044</v>
      </c>
      <c r="V38" s="66"/>
      <c r="W38" s="79"/>
      <c r="X38" s="275" t="s">
        <v>861</v>
      </c>
    </row>
    <row r="39" s="232" customFormat="true" ht="19.5" hidden="false" customHeight="true" outlineLevel="4" collapsed="false">
      <c r="A39" s="271" t="s">
        <v>928</v>
      </c>
      <c r="B39" s="272" t="s">
        <v>929</v>
      </c>
      <c r="C39" s="272"/>
      <c r="D39" s="271" t="n">
        <v>4</v>
      </c>
      <c r="E39" s="62" t="n">
        <f aca="false">F39+H39</f>
        <v>24</v>
      </c>
      <c r="F39" s="273" t="n">
        <v>12</v>
      </c>
      <c r="G39" s="274" t="n">
        <v>1</v>
      </c>
      <c r="H39" s="273" t="n">
        <v>12</v>
      </c>
      <c r="I39" s="274" t="n">
        <v>1</v>
      </c>
      <c r="J39" s="88" t="s">
        <v>132</v>
      </c>
      <c r="K39" s="89" t="s">
        <v>133</v>
      </c>
      <c r="L39" s="271" t="s">
        <v>928</v>
      </c>
      <c r="M39" s="189"/>
      <c r="N39" s="189" t="s">
        <v>839</v>
      </c>
      <c r="O39" s="189"/>
      <c r="P39" s="189"/>
      <c r="Q39" s="189"/>
      <c r="R39" s="189"/>
      <c r="S39" s="189"/>
      <c r="T39" s="189"/>
      <c r="U39" s="66" t="s">
        <v>1044</v>
      </c>
      <c r="V39" s="189"/>
      <c r="W39" s="79"/>
      <c r="X39" s="275" t="s">
        <v>933</v>
      </c>
    </row>
    <row r="40" s="232" customFormat="true" ht="19.5" hidden="false" customHeight="true" outlineLevel="4" collapsed="false">
      <c r="A40" s="271" t="s">
        <v>935</v>
      </c>
      <c r="B40" s="272" t="s">
        <v>936</v>
      </c>
      <c r="C40" s="272"/>
      <c r="D40" s="271" t="s">
        <v>882</v>
      </c>
      <c r="E40" s="62" t="n">
        <f aca="false">F40+H40</f>
        <v>18</v>
      </c>
      <c r="F40" s="273" t="n">
        <v>9</v>
      </c>
      <c r="G40" s="274" t="n">
        <v>1</v>
      </c>
      <c r="H40" s="273" t="n">
        <v>9</v>
      </c>
      <c r="I40" s="274" t="n">
        <v>1</v>
      </c>
      <c r="J40" s="88" t="s">
        <v>132</v>
      </c>
      <c r="K40" s="89" t="s">
        <v>133</v>
      </c>
      <c r="L40" s="271" t="s">
        <v>935</v>
      </c>
      <c r="M40" s="189"/>
      <c r="N40" s="189" t="s">
        <v>839</v>
      </c>
      <c r="O40" s="189"/>
      <c r="P40" s="189"/>
      <c r="Q40" s="189"/>
      <c r="R40" s="189"/>
      <c r="S40" s="189"/>
      <c r="T40" s="189"/>
      <c r="U40" s="66" t="s">
        <v>1044</v>
      </c>
      <c r="V40" s="189"/>
      <c r="W40" s="79"/>
      <c r="X40" s="278" t="s">
        <v>938</v>
      </c>
    </row>
    <row r="41" s="232" customFormat="true" ht="19.5" hidden="false" customHeight="true" outlineLevel="4" collapsed="false">
      <c r="A41" s="271" t="s">
        <v>939</v>
      </c>
      <c r="B41" s="272" t="s">
        <v>940</v>
      </c>
      <c r="C41" s="272"/>
      <c r="D41" s="271" t="s">
        <v>882</v>
      </c>
      <c r="E41" s="62" t="n">
        <f aca="false">F41+H41</f>
        <v>18</v>
      </c>
      <c r="F41" s="273" t="n">
        <v>9</v>
      </c>
      <c r="G41" s="274" t="n">
        <v>1</v>
      </c>
      <c r="H41" s="273" t="n">
        <v>9</v>
      </c>
      <c r="I41" s="274" t="n">
        <v>1</v>
      </c>
      <c r="J41" s="88" t="s">
        <v>132</v>
      </c>
      <c r="K41" s="89" t="s">
        <v>133</v>
      </c>
      <c r="L41" s="271" t="s">
        <v>939</v>
      </c>
      <c r="M41" s="189"/>
      <c r="N41" s="189" t="s">
        <v>839</v>
      </c>
      <c r="O41" s="189"/>
      <c r="P41" s="189"/>
      <c r="Q41" s="189"/>
      <c r="R41" s="189"/>
      <c r="S41" s="189"/>
      <c r="T41" s="189"/>
      <c r="U41" s="66" t="s">
        <v>1044</v>
      </c>
      <c r="V41" s="189"/>
      <c r="W41" s="79"/>
      <c r="X41" s="278" t="s">
        <v>938</v>
      </c>
    </row>
    <row r="42" s="232" customFormat="true" ht="19.5" hidden="false" customHeight="true" outlineLevel="4" collapsed="false">
      <c r="A42" s="271" t="s">
        <v>942</v>
      </c>
      <c r="B42" s="272" t="s">
        <v>943</v>
      </c>
      <c r="C42" s="272"/>
      <c r="D42" s="271" t="n">
        <v>4</v>
      </c>
      <c r="E42" s="62" t="n">
        <f aca="false">F42+H42</f>
        <v>24</v>
      </c>
      <c r="F42" s="273" t="n">
        <v>12</v>
      </c>
      <c r="G42" s="274" t="n">
        <v>1</v>
      </c>
      <c r="H42" s="273" t="n">
        <v>12</v>
      </c>
      <c r="I42" s="274" t="n">
        <v>1</v>
      </c>
      <c r="J42" s="88" t="s">
        <v>132</v>
      </c>
      <c r="K42" s="89" t="s">
        <v>133</v>
      </c>
      <c r="L42" s="271" t="s">
        <v>942</v>
      </c>
      <c r="M42" s="189"/>
      <c r="N42" s="189" t="s">
        <v>839</v>
      </c>
      <c r="O42" s="189"/>
      <c r="P42" s="189"/>
      <c r="Q42" s="189"/>
      <c r="R42" s="189"/>
      <c r="S42" s="189"/>
      <c r="T42" s="189"/>
      <c r="U42" s="66" t="s">
        <v>1044</v>
      </c>
      <c r="V42" s="189"/>
      <c r="W42" s="79"/>
      <c r="X42" s="275" t="s">
        <v>944</v>
      </c>
    </row>
    <row r="43" s="232" customFormat="true" ht="19.5" hidden="false" customHeight="true" outlineLevel="4" collapsed="false">
      <c r="A43" s="271" t="s">
        <v>945</v>
      </c>
      <c r="B43" s="272" t="s">
        <v>946</v>
      </c>
      <c r="C43" s="272"/>
      <c r="D43" s="271" t="n">
        <v>4</v>
      </c>
      <c r="E43" s="62" t="n">
        <f aca="false">F43+H43</f>
        <v>24</v>
      </c>
      <c r="F43" s="273" t="n">
        <v>6</v>
      </c>
      <c r="G43" s="274" t="n">
        <v>1</v>
      </c>
      <c r="H43" s="273" t="n">
        <v>18</v>
      </c>
      <c r="I43" s="274" t="n">
        <v>1</v>
      </c>
      <c r="J43" s="88" t="s">
        <v>132</v>
      </c>
      <c r="K43" s="89" t="s">
        <v>133</v>
      </c>
      <c r="L43" s="271" t="s">
        <v>945</v>
      </c>
      <c r="M43" s="66"/>
      <c r="N43" s="66" t="s">
        <v>1116</v>
      </c>
      <c r="O43" s="66"/>
      <c r="P43" s="66"/>
      <c r="Q43" s="66"/>
      <c r="R43" s="66"/>
      <c r="S43" s="66"/>
      <c r="T43" s="66"/>
      <c r="U43" s="66" t="s">
        <v>1044</v>
      </c>
      <c r="V43" s="66"/>
      <c r="W43" s="79"/>
      <c r="X43" s="278" t="s">
        <v>949</v>
      </c>
    </row>
    <row r="44" s="232" customFormat="true" ht="19.5" hidden="false" customHeight="true" outlineLevel="4" collapsed="false">
      <c r="A44" s="271"/>
      <c r="B44" s="272"/>
      <c r="C44" s="272"/>
      <c r="D44" s="271"/>
      <c r="E44" s="62"/>
      <c r="F44" s="273"/>
      <c r="G44" s="274"/>
      <c r="H44" s="273"/>
      <c r="I44" s="274"/>
      <c r="J44" s="88"/>
      <c r="K44" s="89"/>
      <c r="L44" s="271" t="s">
        <v>945</v>
      </c>
      <c r="M44" s="66"/>
      <c r="N44" s="66" t="s">
        <v>40</v>
      </c>
      <c r="O44" s="66"/>
      <c r="P44" s="66"/>
      <c r="Q44" s="66"/>
      <c r="R44" s="66"/>
      <c r="S44" s="66"/>
      <c r="T44" s="66"/>
      <c r="U44" s="66" t="s">
        <v>1044</v>
      </c>
      <c r="V44" s="66"/>
      <c r="W44" s="79"/>
      <c r="X44" s="278"/>
    </row>
    <row r="45" s="232" customFormat="true" ht="21.75" hidden="false" customHeight="true" outlineLevel="4" collapsed="false">
      <c r="A45" s="271" t="s">
        <v>952</v>
      </c>
      <c r="B45" s="272" t="s">
        <v>953</v>
      </c>
      <c r="C45" s="272"/>
      <c r="D45" s="271" t="n">
        <v>4</v>
      </c>
      <c r="E45" s="62" t="n">
        <f aca="false">F45+H45</f>
        <v>20</v>
      </c>
      <c r="F45" s="273"/>
      <c r="G45" s="274"/>
      <c r="H45" s="273" t="n">
        <v>20</v>
      </c>
      <c r="I45" s="274" t="n">
        <v>1</v>
      </c>
      <c r="J45" s="88" t="s">
        <v>132</v>
      </c>
      <c r="K45" s="89" t="s">
        <v>133</v>
      </c>
      <c r="L45" s="271" t="s">
        <v>952</v>
      </c>
      <c r="M45" s="66"/>
      <c r="N45" s="66" t="s">
        <v>40</v>
      </c>
      <c r="O45" s="66"/>
      <c r="P45" s="66"/>
      <c r="Q45" s="66"/>
      <c r="R45" s="66"/>
      <c r="S45" s="66"/>
      <c r="T45" s="66"/>
      <c r="U45" s="66" t="s">
        <v>1044</v>
      </c>
      <c r="V45" s="66"/>
      <c r="W45" s="79"/>
      <c r="X45" s="278" t="s">
        <v>949</v>
      </c>
    </row>
    <row r="46" s="232" customFormat="true" ht="19.5" hidden="false" customHeight="true" outlineLevel="1" collapsed="false">
      <c r="A46" s="332" t="s">
        <v>1117</v>
      </c>
      <c r="B46" s="333" t="s">
        <v>1111</v>
      </c>
      <c r="C46" s="332"/>
      <c r="D46" s="332" t="s">
        <v>56</v>
      </c>
      <c r="E46" s="50" t="n">
        <f aca="false">SUM(E47:E51,E53,E61,E73:E75)</f>
        <v>156</v>
      </c>
      <c r="F46" s="332" t="s">
        <v>57</v>
      </c>
      <c r="G46" s="334" t="s">
        <v>58</v>
      </c>
      <c r="H46" s="335" t="s">
        <v>4</v>
      </c>
      <c r="I46" s="336" t="s">
        <v>58</v>
      </c>
      <c r="J46" s="337"/>
      <c r="K46" s="54" t="n">
        <f aca="false">SUM(K47:K75)</f>
        <v>0</v>
      </c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79"/>
      <c r="X46" s="332" t="s">
        <v>56</v>
      </c>
      <c r="Y46" s="50" t="n">
        <f aca="false">SUM(Y47:Y59,Y64,Y74)</f>
        <v>0</v>
      </c>
      <c r="Z46" s="332" t="s">
        <v>57</v>
      </c>
      <c r="AA46" s="334" t="s">
        <v>58</v>
      </c>
      <c r="AB46" s="335" t="s">
        <v>4</v>
      </c>
      <c r="AC46" s="336" t="s">
        <v>58</v>
      </c>
      <c r="AD46" s="337"/>
      <c r="AE46" s="54" t="n">
        <f aca="false">SUM(AE47:AE79)</f>
        <v>0</v>
      </c>
    </row>
    <row r="47" s="232" customFormat="true" ht="19.5" hidden="false" customHeight="true" outlineLevel="2" collapsed="false">
      <c r="A47" s="339" t="s">
        <v>960</v>
      </c>
      <c r="B47" s="340" t="s">
        <v>961</v>
      </c>
      <c r="C47" s="240"/>
      <c r="D47" s="239" t="s">
        <v>835</v>
      </c>
      <c r="E47" s="62" t="n">
        <f aca="false">F47+H47</f>
        <v>36</v>
      </c>
      <c r="F47" s="273" t="n">
        <v>12</v>
      </c>
      <c r="G47" s="274" t="n">
        <v>1</v>
      </c>
      <c r="H47" s="273" t="n">
        <v>24</v>
      </c>
      <c r="I47" s="274" t="n">
        <v>1</v>
      </c>
      <c r="J47" s="88" t="s">
        <v>132</v>
      </c>
      <c r="K47" s="89" t="s">
        <v>133</v>
      </c>
      <c r="L47" s="339" t="s">
        <v>962</v>
      </c>
      <c r="M47" s="189"/>
      <c r="N47" s="189" t="s">
        <v>39</v>
      </c>
      <c r="O47" s="189"/>
      <c r="P47" s="189"/>
      <c r="Q47" s="189"/>
      <c r="R47" s="189"/>
      <c r="S47" s="189"/>
      <c r="T47" s="189"/>
      <c r="U47" s="189"/>
      <c r="V47" s="189"/>
      <c r="W47" s="79"/>
      <c r="X47" s="295" t="s">
        <v>861</v>
      </c>
    </row>
    <row r="48" s="232" customFormat="true" ht="19.5" hidden="false" customHeight="true" outlineLevel="2" collapsed="false">
      <c r="A48" s="339"/>
      <c r="B48" s="340"/>
      <c r="C48" s="240"/>
      <c r="D48" s="239"/>
      <c r="E48" s="62"/>
      <c r="F48" s="273"/>
      <c r="G48" s="274"/>
      <c r="H48" s="273"/>
      <c r="I48" s="274"/>
      <c r="J48" s="88"/>
      <c r="K48" s="89"/>
      <c r="L48" s="339" t="s">
        <v>966</v>
      </c>
      <c r="M48" s="189"/>
      <c r="N48" s="189" t="s">
        <v>40</v>
      </c>
      <c r="O48" s="189"/>
      <c r="P48" s="189"/>
      <c r="Q48" s="189"/>
      <c r="R48" s="189"/>
      <c r="S48" s="189"/>
      <c r="T48" s="189"/>
      <c r="U48" s="189"/>
      <c r="V48" s="189"/>
      <c r="W48" s="79"/>
      <c r="X48" s="295"/>
    </row>
    <row r="49" s="232" customFormat="true" ht="19.5" hidden="false" customHeight="true" outlineLevel="2" collapsed="false">
      <c r="A49" s="339" t="s">
        <v>967</v>
      </c>
      <c r="B49" s="340" t="s">
        <v>968</v>
      </c>
      <c r="C49" s="240"/>
      <c r="D49" s="239" t="s">
        <v>109</v>
      </c>
      <c r="E49" s="62" t="n">
        <f aca="false">F49+H49</f>
        <v>12</v>
      </c>
      <c r="F49" s="273" t="n">
        <v>3</v>
      </c>
      <c r="G49" s="274" t="n">
        <v>1</v>
      </c>
      <c r="H49" s="273" t="n">
        <v>9</v>
      </c>
      <c r="I49" s="274" t="n">
        <v>1</v>
      </c>
      <c r="J49" s="88" t="s">
        <v>132</v>
      </c>
      <c r="K49" s="89" t="s">
        <v>133</v>
      </c>
      <c r="L49" s="339" t="s">
        <v>969</v>
      </c>
      <c r="M49" s="189"/>
      <c r="N49" s="189" t="s">
        <v>39</v>
      </c>
      <c r="O49" s="189"/>
      <c r="P49" s="189"/>
      <c r="Q49" s="189"/>
      <c r="R49" s="189"/>
      <c r="S49" s="189"/>
      <c r="T49" s="189"/>
      <c r="U49" s="189"/>
      <c r="V49" s="189"/>
      <c r="W49" s="79"/>
      <c r="X49" s="295" t="s">
        <v>861</v>
      </c>
    </row>
    <row r="50" s="232" customFormat="true" ht="19.5" hidden="false" customHeight="true" outlineLevel="2" collapsed="false">
      <c r="A50" s="339"/>
      <c r="B50" s="340"/>
      <c r="C50" s="240"/>
      <c r="D50" s="239"/>
      <c r="E50" s="62"/>
      <c r="F50" s="273"/>
      <c r="G50" s="274"/>
      <c r="H50" s="273"/>
      <c r="I50" s="274"/>
      <c r="J50" s="88"/>
      <c r="K50" s="89"/>
      <c r="L50" s="339" t="s">
        <v>971</v>
      </c>
      <c r="M50" s="189"/>
      <c r="N50" s="189" t="s">
        <v>40</v>
      </c>
      <c r="O50" s="189"/>
      <c r="P50" s="189"/>
      <c r="Q50" s="189"/>
      <c r="R50" s="189"/>
      <c r="S50" s="189"/>
      <c r="T50" s="189"/>
      <c r="U50" s="189"/>
      <c r="V50" s="189"/>
      <c r="W50" s="79"/>
      <c r="X50" s="295"/>
    </row>
    <row r="51" s="232" customFormat="true" ht="19.5" hidden="false" customHeight="true" outlineLevel="2" collapsed="false">
      <c r="A51" s="339" t="s">
        <v>972</v>
      </c>
      <c r="B51" s="340" t="s">
        <v>973</v>
      </c>
      <c r="C51" s="240"/>
      <c r="D51" s="239" t="s">
        <v>109</v>
      </c>
      <c r="E51" s="62" t="n">
        <f aca="false">F51+H51</f>
        <v>24</v>
      </c>
      <c r="F51" s="273"/>
      <c r="G51" s="274"/>
      <c r="H51" s="273" t="n">
        <v>24</v>
      </c>
      <c r="I51" s="274" t="n">
        <v>1</v>
      </c>
      <c r="J51" s="88" t="s">
        <v>132</v>
      </c>
      <c r="K51" s="89" t="s">
        <v>133</v>
      </c>
      <c r="L51" s="54" t="s">
        <v>974</v>
      </c>
      <c r="M51" s="54"/>
      <c r="N51" s="54" t="s">
        <v>40</v>
      </c>
      <c r="O51" s="54"/>
      <c r="P51" s="54"/>
      <c r="Q51" s="54"/>
      <c r="R51" s="54"/>
      <c r="S51" s="54"/>
      <c r="T51" s="54"/>
      <c r="U51" s="54"/>
      <c r="V51" s="54"/>
      <c r="W51" s="209"/>
      <c r="X51" s="295" t="s">
        <v>861</v>
      </c>
    </row>
    <row r="52" s="232" customFormat="true" ht="19.5" hidden="false" customHeight="true" outlineLevel="2" collapsed="false">
      <c r="A52" s="339" t="s">
        <v>978</v>
      </c>
      <c r="B52" s="340" t="s">
        <v>979</v>
      </c>
      <c r="C52" s="240"/>
      <c r="D52" s="239" t="s">
        <v>980</v>
      </c>
      <c r="E52" s="241"/>
      <c r="F52" s="273"/>
      <c r="G52" s="274"/>
      <c r="H52" s="273"/>
      <c r="I52" s="274"/>
      <c r="J52" s="129"/>
      <c r="K52" s="130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79"/>
      <c r="X52" s="295" t="s">
        <v>981</v>
      </c>
    </row>
    <row r="53" s="232" customFormat="true" ht="19.5" hidden="false" customHeight="true" outlineLevel="4" collapsed="false">
      <c r="A53" s="271" t="s">
        <v>982</v>
      </c>
      <c r="B53" s="272" t="s">
        <v>983</v>
      </c>
      <c r="C53" s="244"/>
      <c r="D53" s="243" t="s">
        <v>882</v>
      </c>
      <c r="E53" s="62" t="n">
        <f aca="false">F53+H53</f>
        <v>18</v>
      </c>
      <c r="F53" s="273"/>
      <c r="G53" s="274"/>
      <c r="H53" s="273" t="n">
        <v>18</v>
      </c>
      <c r="I53" s="274" t="n">
        <v>1</v>
      </c>
      <c r="J53" s="88" t="s">
        <v>132</v>
      </c>
      <c r="K53" s="89" t="s">
        <v>133</v>
      </c>
      <c r="L53" s="271" t="s">
        <v>1001</v>
      </c>
      <c r="M53" s="66"/>
      <c r="N53" s="66" t="s">
        <v>40</v>
      </c>
      <c r="O53" s="66"/>
      <c r="P53" s="66"/>
      <c r="Q53" s="66"/>
      <c r="R53" s="66"/>
      <c r="S53" s="66"/>
      <c r="T53" s="66"/>
      <c r="U53" s="66"/>
      <c r="V53" s="66"/>
      <c r="W53" s="79"/>
      <c r="X53" s="278" t="s">
        <v>861</v>
      </c>
    </row>
    <row r="54" s="232" customFormat="true" ht="19.5" hidden="false" customHeight="true" outlineLevel="4" collapsed="false">
      <c r="A54" s="271" t="s">
        <v>1002</v>
      </c>
      <c r="B54" s="272" t="s">
        <v>1003</v>
      </c>
      <c r="C54" s="244"/>
      <c r="D54" s="243" t="s">
        <v>882</v>
      </c>
      <c r="E54" s="62" t="n">
        <f aca="false">F54+H54</f>
        <v>18</v>
      </c>
      <c r="F54" s="273"/>
      <c r="G54" s="274"/>
      <c r="H54" s="273" t="n">
        <v>18</v>
      </c>
      <c r="I54" s="274" t="n">
        <v>1</v>
      </c>
      <c r="J54" s="88" t="s">
        <v>132</v>
      </c>
      <c r="K54" s="89" t="s">
        <v>133</v>
      </c>
      <c r="L54" s="271" t="s">
        <v>1004</v>
      </c>
      <c r="M54" s="66"/>
      <c r="N54" s="66" t="s">
        <v>40</v>
      </c>
      <c r="O54" s="66"/>
      <c r="P54" s="66"/>
      <c r="Q54" s="66"/>
      <c r="R54" s="66"/>
      <c r="S54" s="66"/>
      <c r="T54" s="66"/>
      <c r="U54" s="66"/>
      <c r="V54" s="66"/>
      <c r="W54" s="79"/>
      <c r="X54" s="278" t="s">
        <v>861</v>
      </c>
    </row>
    <row r="55" s="232" customFormat="true" ht="19.5" hidden="false" customHeight="true" outlineLevel="4" collapsed="false">
      <c r="A55" s="271" t="s">
        <v>987</v>
      </c>
      <c r="B55" s="272" t="s">
        <v>988</v>
      </c>
      <c r="C55" s="244"/>
      <c r="D55" s="243" t="s">
        <v>882</v>
      </c>
      <c r="E55" s="62" t="n">
        <f aca="false">F55+H55</f>
        <v>18</v>
      </c>
      <c r="F55" s="273"/>
      <c r="G55" s="274"/>
      <c r="H55" s="273" t="n">
        <v>18</v>
      </c>
      <c r="I55" s="274" t="n">
        <v>1</v>
      </c>
      <c r="J55" s="88" t="s">
        <v>132</v>
      </c>
      <c r="K55" s="89" t="s">
        <v>133</v>
      </c>
      <c r="L55" s="271" t="s">
        <v>1005</v>
      </c>
      <c r="M55" s="66"/>
      <c r="N55" s="66" t="s">
        <v>40</v>
      </c>
      <c r="O55" s="66"/>
      <c r="P55" s="66"/>
      <c r="Q55" s="66"/>
      <c r="R55" s="66"/>
      <c r="S55" s="66"/>
      <c r="T55" s="66"/>
      <c r="U55" s="66"/>
      <c r="V55" s="66"/>
      <c r="W55" s="79"/>
      <c r="X55" s="278" t="s">
        <v>861</v>
      </c>
    </row>
    <row r="56" s="232" customFormat="true" ht="19.5" hidden="false" customHeight="true" outlineLevel="4" collapsed="false">
      <c r="A56" s="271" t="s">
        <v>989</v>
      </c>
      <c r="B56" s="272" t="s">
        <v>990</v>
      </c>
      <c r="C56" s="272"/>
      <c r="D56" s="271" t="n">
        <v>4</v>
      </c>
      <c r="E56" s="62" t="n">
        <f aca="false">F56+H56</f>
        <v>18</v>
      </c>
      <c r="F56" s="273" t="n">
        <v>6</v>
      </c>
      <c r="G56" s="274" t="n">
        <v>1</v>
      </c>
      <c r="H56" s="273" t="n">
        <v>12</v>
      </c>
      <c r="I56" s="274" t="n">
        <v>1</v>
      </c>
      <c r="J56" s="88" t="s">
        <v>132</v>
      </c>
      <c r="K56" s="89" t="s">
        <v>133</v>
      </c>
      <c r="L56" s="271" t="s">
        <v>991</v>
      </c>
      <c r="M56" s="66"/>
      <c r="N56" s="66" t="s">
        <v>39</v>
      </c>
      <c r="O56" s="66"/>
      <c r="P56" s="66"/>
      <c r="Q56" s="66"/>
      <c r="R56" s="66"/>
      <c r="S56" s="66"/>
      <c r="T56" s="66"/>
      <c r="U56" s="66"/>
      <c r="V56" s="66"/>
      <c r="W56" s="79"/>
      <c r="X56" s="278" t="s">
        <v>949</v>
      </c>
    </row>
    <row r="57" s="232" customFormat="true" ht="19.5" hidden="false" customHeight="true" outlineLevel="4" collapsed="false">
      <c r="A57" s="271"/>
      <c r="B57" s="272"/>
      <c r="C57" s="272"/>
      <c r="D57" s="271"/>
      <c r="E57" s="62"/>
      <c r="F57" s="273"/>
      <c r="G57" s="274"/>
      <c r="H57" s="273"/>
      <c r="I57" s="274"/>
      <c r="J57" s="88"/>
      <c r="K57" s="89"/>
      <c r="L57" s="271" t="s">
        <v>992</v>
      </c>
      <c r="M57" s="66"/>
      <c r="N57" s="66" t="s">
        <v>40</v>
      </c>
      <c r="O57" s="66"/>
      <c r="P57" s="66"/>
      <c r="Q57" s="66"/>
      <c r="R57" s="66"/>
      <c r="S57" s="66"/>
      <c r="T57" s="66"/>
      <c r="U57" s="66"/>
      <c r="V57" s="66"/>
      <c r="W57" s="79"/>
      <c r="X57" s="278"/>
    </row>
    <row r="58" s="232" customFormat="true" ht="19.5" hidden="false" customHeight="true" outlineLevel="4" collapsed="false">
      <c r="A58" s="271" t="s">
        <v>993</v>
      </c>
      <c r="B58" s="272" t="s">
        <v>994</v>
      </c>
      <c r="C58" s="244"/>
      <c r="D58" s="243" t="s">
        <v>882</v>
      </c>
      <c r="E58" s="62" t="n">
        <f aca="false">F58+H58</f>
        <v>18</v>
      </c>
      <c r="F58" s="273"/>
      <c r="G58" s="274"/>
      <c r="H58" s="273" t="n">
        <v>18</v>
      </c>
      <c r="I58" s="274" t="n">
        <v>1</v>
      </c>
      <c r="J58" s="88" t="s">
        <v>132</v>
      </c>
      <c r="K58" s="89" t="s">
        <v>133</v>
      </c>
      <c r="L58" s="271" t="s">
        <v>995</v>
      </c>
      <c r="M58" s="66"/>
      <c r="N58" s="66" t="s">
        <v>40</v>
      </c>
      <c r="O58" s="66"/>
      <c r="P58" s="66"/>
      <c r="Q58" s="66"/>
      <c r="R58" s="66"/>
      <c r="S58" s="66"/>
      <c r="T58" s="66"/>
      <c r="U58" s="66"/>
      <c r="V58" s="66"/>
      <c r="W58" s="79"/>
      <c r="X58" s="278" t="s">
        <v>861</v>
      </c>
    </row>
    <row r="59" s="232" customFormat="true" ht="19.5" hidden="false" customHeight="true" outlineLevel="4" collapsed="false">
      <c r="A59" s="271" t="s">
        <v>996</v>
      </c>
      <c r="B59" s="272" t="s">
        <v>997</v>
      </c>
      <c r="C59" s="244"/>
      <c r="D59" s="243" t="s">
        <v>882</v>
      </c>
      <c r="E59" s="62" t="n">
        <f aca="false">F59+H59</f>
        <v>18</v>
      </c>
      <c r="F59" s="273"/>
      <c r="G59" s="274"/>
      <c r="H59" s="273" t="n">
        <v>18</v>
      </c>
      <c r="I59" s="274" t="n">
        <v>1</v>
      </c>
      <c r="J59" s="88" t="s">
        <v>132</v>
      </c>
      <c r="K59" s="89" t="s">
        <v>133</v>
      </c>
      <c r="L59" s="271" t="s">
        <v>998</v>
      </c>
      <c r="M59" s="66"/>
      <c r="N59" s="66" t="s">
        <v>40</v>
      </c>
      <c r="O59" s="66"/>
      <c r="P59" s="66"/>
      <c r="Q59" s="66"/>
      <c r="R59" s="66"/>
      <c r="S59" s="66"/>
      <c r="T59" s="66"/>
      <c r="U59" s="66"/>
      <c r="V59" s="66"/>
      <c r="W59" s="79"/>
      <c r="X59" s="278" t="s">
        <v>861</v>
      </c>
    </row>
    <row r="60" s="232" customFormat="true" ht="19.5" hidden="false" customHeight="true" outlineLevel="2" collapsed="false">
      <c r="A60" s="339" t="s">
        <v>999</v>
      </c>
      <c r="B60" s="340" t="s">
        <v>1000</v>
      </c>
      <c r="C60" s="240"/>
      <c r="D60" s="239" t="s">
        <v>109</v>
      </c>
      <c r="E60" s="241"/>
      <c r="F60" s="273"/>
      <c r="G60" s="274"/>
      <c r="H60" s="273"/>
      <c r="I60" s="274"/>
      <c r="J60" s="129"/>
      <c r="K60" s="130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79"/>
      <c r="X60" s="295"/>
    </row>
    <row r="61" s="232" customFormat="true" ht="19.5" hidden="false" customHeight="true" outlineLevel="4" collapsed="false">
      <c r="A61" s="271" t="s">
        <v>982</v>
      </c>
      <c r="B61" s="272" t="s">
        <v>983</v>
      </c>
      <c r="C61" s="272"/>
      <c r="D61" s="271" t="n">
        <v>3</v>
      </c>
      <c r="E61" s="62" t="n">
        <f aca="false">F61+H61</f>
        <v>18</v>
      </c>
      <c r="F61" s="273"/>
      <c r="G61" s="274"/>
      <c r="H61" s="273" t="n">
        <v>18</v>
      </c>
      <c r="I61" s="274" t="n">
        <v>1</v>
      </c>
      <c r="J61" s="88" t="s">
        <v>132</v>
      </c>
      <c r="K61" s="89" t="s">
        <v>133</v>
      </c>
      <c r="L61" s="271" t="s">
        <v>1001</v>
      </c>
      <c r="M61" s="66"/>
      <c r="N61" s="66" t="s">
        <v>40</v>
      </c>
      <c r="O61" s="66"/>
      <c r="P61" s="66"/>
      <c r="Q61" s="66"/>
      <c r="R61" s="66"/>
      <c r="S61" s="66"/>
      <c r="T61" s="66"/>
      <c r="U61" s="66"/>
      <c r="V61" s="66"/>
      <c r="W61" s="79"/>
      <c r="X61" s="295" t="s">
        <v>861</v>
      </c>
    </row>
    <row r="62" s="232" customFormat="true" ht="19.5" hidden="false" customHeight="true" outlineLevel="4" collapsed="false">
      <c r="A62" s="271" t="s">
        <v>1002</v>
      </c>
      <c r="B62" s="272" t="s">
        <v>1003</v>
      </c>
      <c r="C62" s="272"/>
      <c r="D62" s="271" t="n">
        <v>3</v>
      </c>
      <c r="E62" s="62" t="n">
        <f aca="false">F62+H62</f>
        <v>18</v>
      </c>
      <c r="F62" s="273"/>
      <c r="G62" s="274"/>
      <c r="H62" s="273" t="n">
        <v>18</v>
      </c>
      <c r="I62" s="274" t="n">
        <v>1</v>
      </c>
      <c r="J62" s="88" t="s">
        <v>132</v>
      </c>
      <c r="K62" s="89" t="s">
        <v>133</v>
      </c>
      <c r="L62" s="271" t="s">
        <v>1004</v>
      </c>
      <c r="M62" s="66"/>
      <c r="N62" s="66" t="s">
        <v>40</v>
      </c>
      <c r="O62" s="66"/>
      <c r="P62" s="66"/>
      <c r="Q62" s="66"/>
      <c r="R62" s="66"/>
      <c r="S62" s="66"/>
      <c r="T62" s="66"/>
      <c r="U62" s="66"/>
      <c r="V62" s="66"/>
      <c r="W62" s="79"/>
      <c r="X62" s="295" t="s">
        <v>861</v>
      </c>
    </row>
    <row r="63" s="232" customFormat="true" ht="19.5" hidden="false" customHeight="true" outlineLevel="4" collapsed="false">
      <c r="A63" s="271" t="s">
        <v>987</v>
      </c>
      <c r="B63" s="272" t="s">
        <v>988</v>
      </c>
      <c r="C63" s="272"/>
      <c r="D63" s="271" t="n">
        <v>3</v>
      </c>
      <c r="E63" s="62" t="n">
        <f aca="false">F63+H63</f>
        <v>18</v>
      </c>
      <c r="F63" s="273"/>
      <c r="G63" s="274"/>
      <c r="H63" s="273" t="n">
        <v>18</v>
      </c>
      <c r="I63" s="274" t="n">
        <v>1</v>
      </c>
      <c r="J63" s="88" t="s">
        <v>132</v>
      </c>
      <c r="K63" s="89" t="s">
        <v>133</v>
      </c>
      <c r="L63" s="271" t="s">
        <v>1005</v>
      </c>
      <c r="M63" s="66"/>
      <c r="N63" s="66" t="s">
        <v>40</v>
      </c>
      <c r="O63" s="66"/>
      <c r="P63" s="66"/>
      <c r="Q63" s="66"/>
      <c r="R63" s="66"/>
      <c r="S63" s="66"/>
      <c r="T63" s="66"/>
      <c r="U63" s="66"/>
      <c r="V63" s="66"/>
      <c r="W63" s="79"/>
      <c r="X63" s="295" t="s">
        <v>861</v>
      </c>
    </row>
    <row r="64" s="232" customFormat="true" ht="19.5" hidden="false" customHeight="true" outlineLevel="4" collapsed="false">
      <c r="A64" s="271" t="s">
        <v>989</v>
      </c>
      <c r="B64" s="272" t="s">
        <v>990</v>
      </c>
      <c r="C64" s="272"/>
      <c r="D64" s="271" t="n">
        <v>3</v>
      </c>
      <c r="E64" s="62" t="n">
        <f aca="false">F64+H64</f>
        <v>18</v>
      </c>
      <c r="F64" s="273" t="n">
        <v>6</v>
      </c>
      <c r="G64" s="274" t="n">
        <v>1</v>
      </c>
      <c r="H64" s="273" t="n">
        <v>12</v>
      </c>
      <c r="I64" s="274" t="n">
        <v>1</v>
      </c>
      <c r="J64" s="88" t="s">
        <v>132</v>
      </c>
      <c r="K64" s="89" t="s">
        <v>133</v>
      </c>
      <c r="L64" s="271" t="s">
        <v>991</v>
      </c>
      <c r="M64" s="66"/>
      <c r="N64" s="66" t="s">
        <v>39</v>
      </c>
      <c r="O64" s="66"/>
      <c r="P64" s="66"/>
      <c r="Q64" s="66"/>
      <c r="R64" s="66"/>
      <c r="S64" s="66"/>
      <c r="T64" s="66"/>
      <c r="U64" s="66"/>
      <c r="V64" s="66"/>
      <c r="W64" s="79"/>
      <c r="X64" s="295" t="s">
        <v>949</v>
      </c>
    </row>
    <row r="65" s="232" customFormat="true" ht="19.5" hidden="false" customHeight="true" outlineLevel="4" collapsed="false">
      <c r="A65" s="271"/>
      <c r="B65" s="272"/>
      <c r="C65" s="272"/>
      <c r="D65" s="271"/>
      <c r="E65" s="62"/>
      <c r="F65" s="273"/>
      <c r="G65" s="274"/>
      <c r="H65" s="273"/>
      <c r="I65" s="274"/>
      <c r="J65" s="88"/>
      <c r="K65" s="89"/>
      <c r="L65" s="271" t="s">
        <v>992</v>
      </c>
      <c r="M65" s="66"/>
      <c r="N65" s="66" t="s">
        <v>40</v>
      </c>
      <c r="O65" s="66"/>
      <c r="P65" s="66"/>
      <c r="Q65" s="66"/>
      <c r="R65" s="66"/>
      <c r="S65" s="66"/>
      <c r="T65" s="66"/>
      <c r="U65" s="66"/>
      <c r="V65" s="66"/>
      <c r="W65" s="79"/>
      <c r="X65" s="295"/>
    </row>
    <row r="66" s="232" customFormat="true" ht="19.5" hidden="false" customHeight="true" outlineLevel="4" collapsed="false">
      <c r="A66" s="271" t="s">
        <v>993</v>
      </c>
      <c r="B66" s="272" t="s">
        <v>994</v>
      </c>
      <c r="C66" s="272"/>
      <c r="D66" s="271" t="n">
        <v>3</v>
      </c>
      <c r="E66" s="62" t="n">
        <f aca="false">F66+H66</f>
        <v>18</v>
      </c>
      <c r="F66" s="273"/>
      <c r="G66" s="274"/>
      <c r="H66" s="273" t="n">
        <v>18</v>
      </c>
      <c r="I66" s="274" t="n">
        <v>1</v>
      </c>
      <c r="J66" s="88" t="s">
        <v>132</v>
      </c>
      <c r="K66" s="89" t="s">
        <v>133</v>
      </c>
      <c r="L66" s="271" t="s">
        <v>995</v>
      </c>
      <c r="M66" s="66"/>
      <c r="N66" s="66" t="s">
        <v>40</v>
      </c>
      <c r="O66" s="66"/>
      <c r="P66" s="66"/>
      <c r="Q66" s="66"/>
      <c r="R66" s="66"/>
      <c r="S66" s="66"/>
      <c r="T66" s="66"/>
      <c r="U66" s="66"/>
      <c r="V66" s="66"/>
      <c r="W66" s="79"/>
      <c r="X66" s="295" t="s">
        <v>861</v>
      </c>
    </row>
    <row r="67" s="232" customFormat="true" ht="19.5" hidden="false" customHeight="true" outlineLevel="4" collapsed="false">
      <c r="A67" s="271" t="s">
        <v>996</v>
      </c>
      <c r="B67" s="272" t="s">
        <v>997</v>
      </c>
      <c r="C67" s="272"/>
      <c r="D67" s="271" t="n">
        <v>3</v>
      </c>
      <c r="E67" s="62" t="n">
        <f aca="false">F67+H67</f>
        <v>18</v>
      </c>
      <c r="F67" s="273"/>
      <c r="G67" s="274"/>
      <c r="H67" s="273" t="n">
        <v>18</v>
      </c>
      <c r="I67" s="274" t="n">
        <v>1</v>
      </c>
      <c r="J67" s="88" t="s">
        <v>132</v>
      </c>
      <c r="K67" s="89" t="s">
        <v>133</v>
      </c>
      <c r="L67" s="271" t="s">
        <v>998</v>
      </c>
      <c r="M67" s="66"/>
      <c r="N67" s="66" t="s">
        <v>40</v>
      </c>
      <c r="O67" s="66"/>
      <c r="P67" s="66"/>
      <c r="Q67" s="66"/>
      <c r="R67" s="66"/>
      <c r="S67" s="66"/>
      <c r="T67" s="66"/>
      <c r="U67" s="66"/>
      <c r="V67" s="66"/>
      <c r="W67" s="79"/>
      <c r="X67" s="295" t="s">
        <v>861</v>
      </c>
    </row>
    <row r="68" s="232" customFormat="true" ht="19.5" hidden="false" customHeight="true" outlineLevel="4" collapsed="false">
      <c r="A68" s="271" t="s">
        <v>1007</v>
      </c>
      <c r="B68" s="272" t="s">
        <v>1008</v>
      </c>
      <c r="C68" s="272"/>
      <c r="D68" s="271" t="n">
        <v>3</v>
      </c>
      <c r="E68" s="62" t="n">
        <f aca="false">F68+H68</f>
        <v>18</v>
      </c>
      <c r="F68" s="273"/>
      <c r="G68" s="274"/>
      <c r="H68" s="273" t="n">
        <v>18</v>
      </c>
      <c r="I68" s="274" t="n">
        <v>1</v>
      </c>
      <c r="J68" s="88" t="s">
        <v>132</v>
      </c>
      <c r="K68" s="89" t="s">
        <v>133</v>
      </c>
      <c r="L68" s="271" t="s">
        <v>1009</v>
      </c>
      <c r="M68" s="66"/>
      <c r="N68" s="66" t="s">
        <v>40</v>
      </c>
      <c r="O68" s="66"/>
      <c r="P68" s="66"/>
      <c r="Q68" s="66"/>
      <c r="R68" s="66"/>
      <c r="S68" s="66"/>
      <c r="T68" s="66"/>
      <c r="U68" s="66"/>
      <c r="V68" s="66"/>
      <c r="W68" s="79"/>
      <c r="X68" s="295" t="s">
        <v>949</v>
      </c>
    </row>
    <row r="69" s="232" customFormat="true" ht="19.5" hidden="false" customHeight="true" outlineLevel="4" collapsed="false">
      <c r="A69" s="271" t="s">
        <v>1118</v>
      </c>
      <c r="B69" s="272" t="s">
        <v>1119</v>
      </c>
      <c r="C69" s="272"/>
      <c r="D69" s="271" t="n">
        <v>3</v>
      </c>
      <c r="E69" s="62" t="n">
        <f aca="false">F69+H69</f>
        <v>24</v>
      </c>
      <c r="F69" s="273" t="n">
        <v>12</v>
      </c>
      <c r="G69" s="274" t="n">
        <v>1</v>
      </c>
      <c r="H69" s="273" t="n">
        <v>12</v>
      </c>
      <c r="I69" s="274" t="n">
        <v>1</v>
      </c>
      <c r="J69" s="88" t="s">
        <v>132</v>
      </c>
      <c r="K69" s="89" t="s">
        <v>133</v>
      </c>
      <c r="L69" s="271" t="s">
        <v>1118</v>
      </c>
      <c r="M69" s="66"/>
      <c r="N69" s="66" t="s">
        <v>931</v>
      </c>
      <c r="O69" s="66"/>
      <c r="P69" s="66"/>
      <c r="Q69" s="66"/>
      <c r="R69" s="66"/>
      <c r="S69" s="66"/>
      <c r="T69" s="66"/>
      <c r="U69" s="66"/>
      <c r="V69" s="66"/>
      <c r="W69" s="79"/>
      <c r="X69" s="278" t="s">
        <v>1120</v>
      </c>
    </row>
    <row r="70" s="232" customFormat="true" ht="19.5" hidden="false" customHeight="true" outlineLevel="4" collapsed="false">
      <c r="A70" s="271" t="s">
        <v>1014</v>
      </c>
      <c r="B70" s="272" t="s">
        <v>1015</v>
      </c>
      <c r="C70" s="272"/>
      <c r="D70" s="271" t="n">
        <v>3</v>
      </c>
      <c r="E70" s="62" t="n">
        <f aca="false">F70+H70</f>
        <v>18</v>
      </c>
      <c r="F70" s="273"/>
      <c r="G70" s="274"/>
      <c r="H70" s="273" t="n">
        <v>18</v>
      </c>
      <c r="I70" s="274" t="n">
        <v>1</v>
      </c>
      <c r="J70" s="88" t="s">
        <v>132</v>
      </c>
      <c r="K70" s="89" t="s">
        <v>133</v>
      </c>
      <c r="L70" s="271" t="s">
        <v>1016</v>
      </c>
      <c r="M70" s="66"/>
      <c r="N70" s="66" t="s">
        <v>40</v>
      </c>
      <c r="O70" s="66"/>
      <c r="P70" s="66"/>
      <c r="Q70" s="66"/>
      <c r="R70" s="66"/>
      <c r="S70" s="66"/>
      <c r="T70" s="66"/>
      <c r="U70" s="66"/>
      <c r="V70" s="66"/>
      <c r="W70" s="79"/>
      <c r="X70" s="295" t="s">
        <v>949</v>
      </c>
    </row>
    <row r="71" s="232" customFormat="true" ht="19.5" hidden="false" customHeight="true" outlineLevel="4" collapsed="false">
      <c r="A71" s="271" t="s">
        <v>1017</v>
      </c>
      <c r="B71" s="272" t="s">
        <v>1018</v>
      </c>
      <c r="C71" s="272"/>
      <c r="D71" s="271" t="n">
        <v>3</v>
      </c>
      <c r="E71" s="62" t="n">
        <f aca="false">F71+H71</f>
        <v>24</v>
      </c>
      <c r="F71" s="273" t="n">
        <v>12</v>
      </c>
      <c r="G71" s="274" t="n">
        <v>1</v>
      </c>
      <c r="H71" s="273" t="n">
        <v>12</v>
      </c>
      <c r="I71" s="274" t="n">
        <v>1</v>
      </c>
      <c r="J71" s="88" t="s">
        <v>132</v>
      </c>
      <c r="K71" s="89" t="s">
        <v>133</v>
      </c>
      <c r="L71" s="271" t="s">
        <v>1017</v>
      </c>
      <c r="M71" s="66"/>
      <c r="N71" s="66" t="s">
        <v>931</v>
      </c>
      <c r="O71" s="66"/>
      <c r="P71" s="66"/>
      <c r="Q71" s="66"/>
      <c r="R71" s="66"/>
      <c r="S71" s="66"/>
      <c r="T71" s="66"/>
      <c r="U71" s="66"/>
      <c r="V71" s="66"/>
      <c r="W71" s="79"/>
      <c r="X71" s="295" t="s">
        <v>938</v>
      </c>
    </row>
    <row r="72" s="232" customFormat="true" ht="19.5" hidden="false" customHeight="true" outlineLevel="2" collapsed="false">
      <c r="A72" s="339" t="s">
        <v>1021</v>
      </c>
      <c r="B72" s="340" t="s">
        <v>1022</v>
      </c>
      <c r="C72" s="240"/>
      <c r="D72" s="239" t="s">
        <v>882</v>
      </c>
      <c r="E72" s="241"/>
      <c r="F72" s="273"/>
      <c r="G72" s="274"/>
      <c r="H72" s="273"/>
      <c r="I72" s="274"/>
      <c r="J72" s="129"/>
      <c r="K72" s="130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79"/>
      <c r="X72" s="295"/>
    </row>
    <row r="73" s="232" customFormat="true" ht="19.5" hidden="false" customHeight="true" outlineLevel="4" collapsed="false">
      <c r="A73" s="271" t="s">
        <v>1023</v>
      </c>
      <c r="B73" s="272" t="s">
        <v>1024</v>
      </c>
      <c r="C73" s="244"/>
      <c r="D73" s="243" t="s">
        <v>118</v>
      </c>
      <c r="E73" s="62" t="n">
        <f aca="false">F73+H73</f>
        <v>18</v>
      </c>
      <c r="F73" s="273"/>
      <c r="G73" s="274"/>
      <c r="H73" s="273" t="n">
        <v>18</v>
      </c>
      <c r="I73" s="274" t="n">
        <v>1</v>
      </c>
      <c r="J73" s="88" t="s">
        <v>132</v>
      </c>
      <c r="K73" s="89" t="s">
        <v>133</v>
      </c>
      <c r="L73" s="271" t="s">
        <v>1025</v>
      </c>
      <c r="M73" s="189"/>
      <c r="N73" s="66" t="s">
        <v>40</v>
      </c>
      <c r="O73" s="189"/>
      <c r="P73" s="189"/>
      <c r="Q73" s="189"/>
      <c r="R73" s="189"/>
      <c r="S73" s="189"/>
      <c r="T73" s="189"/>
      <c r="U73" s="189"/>
      <c r="V73" s="189"/>
      <c r="W73" s="79"/>
      <c r="X73" s="278" t="s">
        <v>861</v>
      </c>
    </row>
    <row r="74" s="232" customFormat="true" ht="19.5" hidden="false" customHeight="true" outlineLevel="4" collapsed="false">
      <c r="A74" s="271" t="s">
        <v>1026</v>
      </c>
      <c r="B74" s="272" t="s">
        <v>1027</v>
      </c>
      <c r="C74" s="272"/>
      <c r="D74" s="271" t="s">
        <v>118</v>
      </c>
      <c r="E74" s="62" t="n">
        <f aca="false">F74+H74</f>
        <v>6</v>
      </c>
      <c r="F74" s="273"/>
      <c r="G74" s="274"/>
      <c r="H74" s="273" t="n">
        <v>6</v>
      </c>
      <c r="I74" s="274" t="n">
        <v>1</v>
      </c>
      <c r="J74" s="88" t="s">
        <v>132</v>
      </c>
      <c r="K74" s="89" t="s">
        <v>133</v>
      </c>
      <c r="L74" s="271" t="s">
        <v>1028</v>
      </c>
      <c r="M74" s="189"/>
      <c r="N74" s="66" t="s">
        <v>40</v>
      </c>
      <c r="O74" s="189"/>
      <c r="P74" s="189"/>
      <c r="Q74" s="189"/>
      <c r="R74" s="189"/>
      <c r="S74" s="189"/>
      <c r="T74" s="189"/>
      <c r="U74" s="189"/>
      <c r="V74" s="189"/>
      <c r="W74" s="79"/>
      <c r="X74" s="278"/>
    </row>
    <row r="75" s="232" customFormat="true" ht="19.5" hidden="false" customHeight="true" outlineLevel="4" collapsed="false">
      <c r="A75" s="271" t="s">
        <v>1029</v>
      </c>
      <c r="B75" s="272" t="s">
        <v>1030</v>
      </c>
      <c r="C75" s="244"/>
      <c r="D75" s="243" t="s">
        <v>112</v>
      </c>
      <c r="E75" s="62" t="n">
        <f aca="false">F75+H75</f>
        <v>24</v>
      </c>
      <c r="F75" s="273"/>
      <c r="G75" s="274"/>
      <c r="H75" s="273" t="n">
        <v>24</v>
      </c>
      <c r="I75" s="274" t="n">
        <v>1</v>
      </c>
      <c r="J75" s="88" t="s">
        <v>132</v>
      </c>
      <c r="K75" s="89" t="s">
        <v>133</v>
      </c>
      <c r="L75" s="271" t="s">
        <v>1031</v>
      </c>
      <c r="M75" s="66"/>
      <c r="N75" s="66" t="s">
        <v>40</v>
      </c>
      <c r="O75" s="66"/>
      <c r="P75" s="66"/>
      <c r="Q75" s="66"/>
      <c r="R75" s="66"/>
      <c r="S75" s="66"/>
      <c r="T75" s="66"/>
      <c r="U75" s="66"/>
      <c r="V75" s="66"/>
      <c r="W75" s="79"/>
      <c r="X75" s="278" t="s">
        <v>861</v>
      </c>
    </row>
    <row r="76" customFormat="false" ht="15" hidden="false" customHeight="true" outlineLevel="0" collapsed="false">
      <c r="A76" s="1" t="s">
        <v>368</v>
      </c>
      <c r="B76" s="230"/>
      <c r="C76" s="230"/>
      <c r="D76" s="230"/>
      <c r="E76" s="230"/>
      <c r="F76" s="231"/>
      <c r="G76" s="231"/>
      <c r="H76" s="231"/>
      <c r="I76" s="231"/>
      <c r="J76" s="230"/>
      <c r="K76" s="341" t="n">
        <f aca="false">SUM(K46,K4)</f>
        <v>0</v>
      </c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79"/>
    </row>
    <row r="77" customFormat="false" ht="12.75" hidden="false" customHeight="true" outlineLevel="0" collapsed="false">
      <c r="H77" s="227"/>
      <c r="I77" s="227"/>
      <c r="J77" s="313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79"/>
    </row>
    <row r="78" customFormat="false" ht="12.75" hidden="false" customHeight="false" outlineLevel="0" collapsed="false"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79"/>
    </row>
    <row r="79" customFormat="false" ht="12.75" hidden="false" customHeight="false" outlineLevel="0" collapsed="false"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3"/>
    </row>
    <row r="80" customFormat="false" ht="12.75" hidden="false" customHeight="false" outlineLevel="0" collapsed="false"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05"/>
    </row>
    <row r="81" customFormat="false" ht="12.75" hidden="false" customHeight="false" outlineLevel="0" collapsed="false"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05"/>
    </row>
    <row r="82" customFormat="false" ht="12.75" hidden="false" customHeight="false" outlineLevel="0" collapsed="false"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05"/>
    </row>
    <row r="83" customFormat="false" ht="12.75" hidden="false" customHeight="false" outlineLevel="0" collapsed="false">
      <c r="L83" s="344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</row>
    <row r="84" customFormat="false" ht="12.75" hidden="false" customHeight="false" outlineLevel="0" collapsed="false">
      <c r="L84" s="344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</row>
    <row r="85" customFormat="false" ht="12.75" hidden="false" customHeight="false" outlineLevel="0" collapsed="false">
      <c r="L85" s="344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</row>
    <row r="86" customFormat="false" ht="12.75" hidden="false" customHeight="false" outlineLevel="0" collapsed="false">
      <c r="L86" s="344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</row>
    <row r="87" customFormat="false" ht="12.75" hidden="false" customHeight="false" outlineLevel="0" collapsed="false">
      <c r="L87" s="344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</row>
    <row r="88" customFormat="false" ht="12.75" hidden="false" customHeight="false" outlineLevel="0" collapsed="false">
      <c r="L88" s="344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</row>
    <row r="89" customFormat="false" ht="12.75" hidden="false" customHeight="false" outlineLevel="0" collapsed="false">
      <c r="L89" s="345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</row>
    <row r="90" customFormat="false" ht="12.75" hidden="false" customHeight="false" outlineLevel="0" collapsed="false">
      <c r="L90" s="345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</row>
    <row r="91" customFormat="false" ht="12.75" hidden="false" customHeight="false" outlineLevel="0" collapsed="false">
      <c r="L91" s="344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</row>
    <row r="92" customFormat="false" ht="12.75" hidden="false" customHeight="false" outlineLevel="0" collapsed="false">
      <c r="L92" s="344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</row>
    <row r="93" customFormat="false" ht="12.75" hidden="false" customHeight="false" outlineLevel="0" collapsed="false">
      <c r="L93" s="344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</row>
    <row r="94" customFormat="false" ht="12.75" hidden="false" customHeight="false" outlineLevel="0" collapsed="false">
      <c r="L94" s="346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</row>
    <row r="95" customFormat="false" ht="12.75" hidden="false" customHeight="false" outlineLevel="0" collapsed="false">
      <c r="L95" s="347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</row>
    <row r="96" customFormat="false" ht="12.75" hidden="false" customHeight="false" outlineLevel="0" collapsed="false">
      <c r="L96" s="348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</row>
    <row r="97" customFormat="false" ht="12.75" hidden="false" customHeight="false" outlineLevel="0" collapsed="false">
      <c r="L97" s="347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</row>
  </sheetData>
  <mergeCells count="2">
    <mergeCell ref="F3:G3"/>
    <mergeCell ref="H3:I3"/>
  </mergeCells>
  <printOptions headings="false" gridLines="false" gridLinesSet="true" horizontalCentered="false" verticalCentered="false"/>
  <pageMargins left="0.25" right="0.25" top="0.75" bottom="0.75" header="0.511811023622047" footer="0.3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&amp;LAnnée universitaire 2022&amp;R21/10/21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LibreOffice/24.8.2.1$MacOSX_AARCH64 LibreOffice_project/0f794b6e29741098670a3b95d60478a65d05ef13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2015-02-24T10:16:41Z</dcterms:created>
  <dc:creator>Adrien Colson</dc:creator>
  <dc:description/>
  <dc:language>fr-FR</dc:language>
  <cp:lastModifiedBy/>
  <dcterms:modified xsi:type="dcterms:W3CDTF">2024-11-05T17:01:49Z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