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0490" windowHeight="7755"/>
  </bookViews>
  <sheets>
    <sheet name="Plan1" sheetId="1" r:id="rId1"/>
  </sheets>
  <calcPr calcId="152511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A5" i="1"/>
  <c r="A4" i="1"/>
</calcChain>
</file>

<file path=xl/sharedStrings.xml><?xml version="1.0" encoding="utf-8"?>
<sst xmlns="http://schemas.openxmlformats.org/spreadsheetml/2006/main" count="32" uniqueCount="25">
  <si>
    <t>Vendas, pelas distribuidoras¹, de óleo diesel por tipo e Unidade da Federação - 2013-2020 (m3)</t>
  </si>
  <si>
    <t>Selecione, clicando nas setas abaixo, a UNIDADE DA FEDERAÇÃO e o PRODUTO desejados.</t>
  </si>
  <si>
    <t>UN. DA FEDERAÇÃO</t>
  </si>
  <si>
    <t>(Tudo)</t>
  </si>
  <si>
    <t>PRODUTO</t>
  </si>
  <si>
    <t>xxxxxxxxxxxxxxxxx</t>
  </si>
  <si>
    <t>xxxxxxxxxxxxxxxxxxxxxxxxx</t>
  </si>
  <si>
    <t>ANO</t>
  </si>
  <si>
    <t xml:space="preserve">VARIAÇÃO DO ACUMULADO </t>
  </si>
  <si>
    <t>Dados</t>
  </si>
  <si>
    <t>2016</t>
  </si>
  <si>
    <t>NO ANO 2020 / 2019 (%) ²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</si>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</sst>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(* #,##0_);_(* \(#,##0\);_(* &quot;-&quot;??_);_(@_)"/>
    <numFmt numFmtId="166" formatCode="0.0"/>
    <numFmt numFmtId="167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rgb="FFABABAB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indexed="8"/>
      </top>
      <bottom style="thin">
        <color rgb="FFABABAB"/>
      </bottom>
      <diagonal/>
    </border>
    <border>
      <left style="thin">
        <color indexed="8"/>
      </left>
      <right/>
      <top style="thin">
        <color indexed="8"/>
      </top>
      <bottom style="thin">
        <color rgb="FFABABAB"/>
      </bottom>
      <diagonal/>
    </border>
    <border>
      <left/>
      <right style="thin">
        <color indexed="8"/>
      </right>
      <top style="thin">
        <color indexed="8"/>
      </top>
      <bottom style="thin">
        <color rgb="FFABABAB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3" fontId="5" fillId="2" borderId="0" xfId="0" applyNumberFormat="1" applyFont="1" applyFill="1" applyAlignment="1">
      <alignment horizontal="left"/>
    </xf>
    <xf numFmtId="165" fontId="0" fillId="2" borderId="0" xfId="1" applyNumberFormat="1" applyFont="1" applyFill="1"/>
    <xf numFmtId="3" fontId="6" fillId="2" borderId="0" xfId="0" applyNumberFormat="1" applyFont="1" applyFill="1" applyAlignment="1">
      <alignment horizontal="left"/>
    </xf>
    <xf numFmtId="165" fontId="0" fillId="2" borderId="0" xfId="0" applyNumberFormat="1" applyFill="1"/>
    <xf numFmtId="0" fontId="0" fillId="0" borderId="1" xfId="0" applyBorder="1"/>
    <xf numFmtId="0" fontId="7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3" borderId="5" xfId="0" applyFont="1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8" fillId="3" borderId="8" xfId="0" applyFont="1" applyFill="1" applyBorder="1" applyAlignment="1">
      <alignment horizontal="center"/>
    </xf>
    <xf numFmtId="165" fontId="0" fillId="0" borderId="6" xfId="0" applyNumberFormat="1" applyBorder="1" applyAlignment="1"/>
    <xf numFmtId="165" fontId="0" fillId="0" borderId="6" xfId="0" applyNumberFormat="1" applyBorder="1"/>
    <xf numFmtId="165" fontId="0" fillId="0" borderId="9" xfId="0" applyNumberFormat="1" applyBorder="1"/>
    <xf numFmtId="166" fontId="9" fillId="0" borderId="10" xfId="0" applyNumberFormat="1" applyFont="1" applyFill="1" applyBorder="1" applyAlignment="1">
      <alignment horizontal="right"/>
    </xf>
    <xf numFmtId="0" fontId="0" fillId="3" borderId="11" xfId="0" applyFill="1" applyBorder="1"/>
    <xf numFmtId="165" fontId="0" fillId="0" borderId="0" xfId="0" applyNumberFormat="1" applyBorder="1"/>
    <xf numFmtId="165" fontId="0" fillId="0" borderId="12" xfId="0" applyNumberFormat="1" applyBorder="1"/>
    <xf numFmtId="166" fontId="9" fillId="0" borderId="13" xfId="0" applyNumberFormat="1" applyFont="1" applyFill="1" applyBorder="1" applyAlignment="1">
      <alignment horizontal="right"/>
    </xf>
    <xf numFmtId="2" fontId="0" fillId="3" borderId="11" xfId="0" applyNumberFormat="1" applyFill="1" applyBorder="1"/>
    <xf numFmtId="0" fontId="10" fillId="3" borderId="14" xfId="0" applyFont="1" applyFill="1" applyBorder="1"/>
    <xf numFmtId="165" fontId="10" fillId="0" borderId="15" xfId="0" applyNumberFormat="1" applyFont="1" applyBorder="1"/>
    <xf numFmtId="165" fontId="11" fillId="0" borderId="18" xfId="0" applyNumberFormat="1" applyFont="1" applyBorder="1"/>
    <xf numFmtId="0" fontId="0" fillId="0" borderId="1" xfId="0" pivotButton="1" applyBorder="1"/>
    <xf numFmtId="0" fontId="0" fillId="0" borderId="2" xfId="0" pivotButton="1" applyBorder="1"/>
    <xf numFmtId="0" fontId="2" fillId="3" borderId="14" xfId="0" applyFont="1" applyFill="1" applyBorder="1"/>
    <xf numFmtId="165" fontId="2" fillId="0" borderId="15" xfId="0" applyNumberFormat="1" applyFont="1" applyBorder="1"/>
    <xf numFmtId="165" fontId="2" fillId="0" borderId="17" xfId="0" applyNumberFormat="1" applyFont="1" applyBorder="1"/>
    <xf numFmtId="165" fontId="2" fillId="0" borderId="16" xfId="0" applyNumberFormat="1" applyFont="1" applyBorder="1"/>
  </cellXfs>
  <cellStyles count="2">
    <cellStyle name="Normal" xfId="0" builtinId="0"/>
    <cellStyle name="Vírgula" xfId="1" builtinId="3"/>
  </cellStyles>
  <dxfs count="93">
    <dxf>
      <numFmt numFmtId="165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tro/Downloads/Vendas%20oleo%20diesel%20(dados%20de%20origem)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9:I23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2">
      <pivotArea outline="0" fieldPosition="0"/>
    </format>
    <format dxfId="6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8">
      <pivotArea outline="0" fieldPosition="0"/>
    </format>
    <format dxfId="79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2">
      <pivotArea dataOnly="0" labelOnly="1" outline="0" fieldPosition="0">
        <references count="1">
          <reference field="1" count="1">
            <x v="2"/>
          </reference>
        </references>
      </pivotArea>
    </format>
    <format dxfId="83">
      <pivotArea outline="0" fieldPosition="0">
        <references count="1">
          <reference field="4294967294" count="1" selected="0">
            <x v="12"/>
          </reference>
        </references>
      </pivotArea>
    </format>
    <format dxfId="84">
      <pivotArea outline="0" fieldPosition="0"/>
    </format>
    <format dxfId="85">
      <pivotArea dataOnly="0" labelOnly="1" outline="0" fieldPosition="0">
        <references count="1">
          <reference field="1" count="1">
            <x v="3"/>
          </reference>
        </references>
      </pivotArea>
    </format>
    <format dxfId="86">
      <pivotArea dataOnly="0" labelOnly="1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8">
      <pivotArea dataOnly="0" labelOnly="1" outline="0" fieldPosition="0">
        <references count="1">
          <reference field="1" count="1">
            <x v="4"/>
          </reference>
        </references>
      </pivotArea>
    </format>
    <format dxfId="89">
      <pivotArea dataOnly="0" labelOnly="1" outline="0" fieldPosition="0">
        <references count="1">
          <reference field="1" count="1">
            <x v="5"/>
          </reference>
        </references>
      </pivotArea>
    </format>
    <format dxfId="90">
      <pivotArea dataOnly="0" labelOnly="1" outline="0" fieldPosition="0">
        <references count="1">
          <reference field="1" count="1">
            <x v="6"/>
          </reference>
        </references>
      </pivotArea>
    </format>
    <format dxfId="91">
      <pivotArea dataOnly="0" labelOnly="1" outline="0" fieldPosition="0">
        <references count="1">
          <reference field="1" count="1">
            <x v="7"/>
          </reference>
        </references>
      </pivotArea>
    </format>
    <format dxfId="9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4" sqref="J4"/>
    </sheetView>
  </sheetViews>
  <sheetFormatPr defaultRowHeight="15" x14ac:dyDescent="0.25"/>
  <cols>
    <col min="1" max="1" width="18.5703125" bestFit="1" customWidth="1"/>
    <col min="2" max="2" width="26.5703125" bestFit="1" customWidth="1"/>
    <col min="3" max="8" width="18.28515625" bestFit="1" customWidth="1"/>
    <col min="9" max="9" width="11.5703125" customWidth="1"/>
  </cols>
  <sheetData>
    <row r="1" spans="1:14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</row>
    <row r="2" spans="1:14" ht="15.7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4" t="str">
        <f>IF(B6="(Tudo)","BRASIL",B6)</f>
        <v>BRASIL</v>
      </c>
      <c r="B4" s="2"/>
      <c r="C4" s="2"/>
      <c r="D4" s="2"/>
      <c r="E4" s="2"/>
      <c r="F4" s="5"/>
      <c r="G4" s="2"/>
      <c r="H4" s="2"/>
      <c r="I4" s="2"/>
      <c r="J4" s="2"/>
      <c r="K4" s="2"/>
      <c r="L4" s="4"/>
      <c r="M4" s="2"/>
      <c r="N4" s="2"/>
    </row>
    <row r="5" spans="1:14" x14ac:dyDescent="0.25">
      <c r="A5" s="6" t="str">
        <f>IF(B7="(Tudo)","ÓLEO DIESEL TOTAL (m3)",B7)</f>
        <v>ÓLEO DIESEL TOTAL (m3)</v>
      </c>
      <c r="B5" s="2"/>
      <c r="C5" s="2"/>
      <c r="D5" s="2"/>
      <c r="E5" s="2"/>
      <c r="F5" s="7"/>
      <c r="G5" s="2"/>
      <c r="H5" s="2"/>
      <c r="I5" s="2"/>
      <c r="J5" s="2"/>
      <c r="K5" s="2"/>
      <c r="L5" s="6"/>
      <c r="M5" s="2"/>
      <c r="N5" s="2"/>
    </row>
    <row r="6" spans="1:14" x14ac:dyDescent="0.25">
      <c r="A6" s="31" t="s">
        <v>2</v>
      </c>
      <c r="B6" s="8" t="s">
        <v>3</v>
      </c>
      <c r="C6" s="2"/>
      <c r="D6" s="2"/>
      <c r="E6" s="2"/>
      <c r="F6" s="2"/>
      <c r="G6" s="2"/>
      <c r="H6" s="2"/>
      <c r="I6" s="2"/>
      <c r="J6" s="2"/>
      <c r="K6" s="2"/>
      <c r="L6" s="8"/>
      <c r="M6" s="8"/>
      <c r="N6" s="2"/>
    </row>
    <row r="7" spans="1:14" x14ac:dyDescent="0.25">
      <c r="A7" s="31" t="s">
        <v>4</v>
      </c>
      <c r="B7" s="8" t="s">
        <v>3</v>
      </c>
      <c r="C7" s="2"/>
      <c r="D7" s="2"/>
      <c r="E7" s="2"/>
      <c r="F7" s="2"/>
      <c r="G7" s="2"/>
      <c r="H7" s="2"/>
      <c r="I7" s="2"/>
      <c r="J7" s="2"/>
      <c r="K7" s="2"/>
      <c r="L7" s="8"/>
      <c r="M7" s="8"/>
      <c r="N7" s="2"/>
    </row>
    <row r="8" spans="1:14" x14ac:dyDescent="0.25">
      <c r="A8" s="9" t="s">
        <v>5</v>
      </c>
      <c r="B8" s="9" t="s">
        <v>6</v>
      </c>
      <c r="C8" s="9" t="s">
        <v>5</v>
      </c>
      <c r="D8" s="9" t="s">
        <v>5</v>
      </c>
      <c r="E8" s="9" t="s">
        <v>5</v>
      </c>
      <c r="F8" s="9" t="s">
        <v>5</v>
      </c>
      <c r="G8" s="9" t="s">
        <v>5</v>
      </c>
      <c r="H8" s="9" t="s">
        <v>5</v>
      </c>
      <c r="I8" s="2"/>
      <c r="J8" s="2"/>
      <c r="K8" s="2"/>
      <c r="L8" s="9"/>
      <c r="M8" s="9"/>
      <c r="N8" s="9"/>
    </row>
    <row r="9" spans="1:14" x14ac:dyDescent="0.25">
      <c r="A9" s="10"/>
      <c r="B9" s="32" t="s">
        <v>7</v>
      </c>
      <c r="C9" s="11"/>
      <c r="D9" s="11"/>
      <c r="E9" s="11"/>
      <c r="F9" s="11"/>
      <c r="G9" s="11"/>
      <c r="H9" s="11"/>
      <c r="I9" s="12"/>
      <c r="J9" s="13" t="s">
        <v>8</v>
      </c>
      <c r="K9" s="2"/>
      <c r="L9" s="10"/>
      <c r="M9" s="10"/>
      <c r="N9" s="11"/>
    </row>
    <row r="10" spans="1:14" x14ac:dyDescent="0.25">
      <c r="A10" s="32" t="s">
        <v>9</v>
      </c>
      <c r="B10" s="14">
        <v>2013</v>
      </c>
      <c r="C10" s="15">
        <v>2014</v>
      </c>
      <c r="D10" s="15">
        <v>2015</v>
      </c>
      <c r="E10" s="16" t="s">
        <v>10</v>
      </c>
      <c r="F10" s="16">
        <v>2017</v>
      </c>
      <c r="G10" s="16">
        <v>2018</v>
      </c>
      <c r="H10" s="16">
        <v>2019</v>
      </c>
      <c r="I10" s="17">
        <v>2020</v>
      </c>
      <c r="J10" s="18" t="s">
        <v>11</v>
      </c>
      <c r="K10" s="2"/>
      <c r="L10" s="10"/>
      <c r="M10" s="14"/>
      <c r="N10" s="15"/>
    </row>
    <row r="11" spans="1:14" x14ac:dyDescent="0.25">
      <c r="A11" s="14" t="s">
        <v>12</v>
      </c>
      <c r="B11" s="19">
        <v>4456692.9900000012</v>
      </c>
      <c r="C11" s="20">
        <v>4566320.5500000007</v>
      </c>
      <c r="D11" s="20">
        <v>4732998.7530000005</v>
      </c>
      <c r="E11" s="20">
        <v>3942869.9829999991</v>
      </c>
      <c r="F11" s="20">
        <v>3959166.6520000002</v>
      </c>
      <c r="G11" s="20">
        <v>4135742.4269999992</v>
      </c>
      <c r="H11" s="20">
        <v>4391503.4300000016</v>
      </c>
      <c r="I11" s="21">
        <v>4432971.2609999999</v>
      </c>
      <c r="J11" s="22">
        <f>IF(I11=0,"",((I11/H11)-1)*100)</f>
        <v>0.94427413438222807</v>
      </c>
      <c r="K11" s="2"/>
      <c r="L11" s="14"/>
      <c r="M11" s="19"/>
      <c r="N11" s="20"/>
    </row>
    <row r="12" spans="1:14" x14ac:dyDescent="0.25">
      <c r="A12" s="23" t="s">
        <v>13</v>
      </c>
      <c r="B12" s="24">
        <v>4276021.1119999988</v>
      </c>
      <c r="C12" s="24">
        <v>4679585.0700000022</v>
      </c>
      <c r="D12" s="24">
        <v>4071620.8389999997</v>
      </c>
      <c r="E12" s="24">
        <v>4284566.7949999999</v>
      </c>
      <c r="F12" s="24">
        <v>4034946.4359999993</v>
      </c>
      <c r="G12" s="24">
        <v>4120481.7119999998</v>
      </c>
      <c r="H12" s="24">
        <v>4375219.4479999999</v>
      </c>
      <c r="I12" s="25">
        <v>4514231.5229999982</v>
      </c>
      <c r="J12" s="26">
        <f>IF(SUM(H11:H12)=0,"n/d",((SUM(I11:I12))/(SUM(H11:H12))-1)*100)</f>
        <v>2.058692951877239</v>
      </c>
      <c r="K12" s="2"/>
      <c r="L12" s="23"/>
      <c r="M12" s="24"/>
      <c r="N12" s="24"/>
    </row>
    <row r="13" spans="1:14" x14ac:dyDescent="0.25">
      <c r="A13" s="23" t="s">
        <v>14</v>
      </c>
      <c r="B13" s="24">
        <v>4696752.1669999994</v>
      </c>
      <c r="C13" s="24">
        <v>4815102.6629999988</v>
      </c>
      <c r="D13" s="24">
        <v>5013801.7279999983</v>
      </c>
      <c r="E13" s="24">
        <v>4751359.4499999993</v>
      </c>
      <c r="F13" s="24">
        <v>4852097.2460000003</v>
      </c>
      <c r="G13" s="24">
        <v>4825773.442999999</v>
      </c>
      <c r="H13" s="24">
        <v>4554752.7960000001</v>
      </c>
      <c r="I13" s="25">
        <v>4710564.495000001</v>
      </c>
      <c r="J13" s="26">
        <f>IF(SUM(H11:H13)=0,"n/d",((SUM(I11:I13))/(SUM(H11:H13))-1)*100)</f>
        <v>2.5244320766681261</v>
      </c>
      <c r="K13" s="2"/>
      <c r="L13" s="23"/>
      <c r="M13" s="24"/>
      <c r="N13" s="24"/>
    </row>
    <row r="14" spans="1:14" x14ac:dyDescent="0.25">
      <c r="A14" s="23" t="s">
        <v>15</v>
      </c>
      <c r="B14" s="24">
        <v>4943159.0370000023</v>
      </c>
      <c r="C14" s="24">
        <v>4885145.648</v>
      </c>
      <c r="D14" s="24">
        <v>4738922.6489999983</v>
      </c>
      <c r="E14" s="24">
        <v>4572943.9800000004</v>
      </c>
      <c r="F14" s="24">
        <v>4146623.9239999983</v>
      </c>
      <c r="G14" s="24">
        <v>4618470.2199999988</v>
      </c>
      <c r="H14" s="24">
        <v>4653654.3949999996</v>
      </c>
      <c r="I14" s="25">
        <v>4004816.9029999999</v>
      </c>
      <c r="J14" s="26">
        <f>IF(SUM(H11:H14)=0,"n/d",((SUM(I11:I14))/(SUM(H11:H14))-1)*100)</f>
        <v>-1.738768430605242</v>
      </c>
      <c r="K14" s="2"/>
      <c r="L14" s="23"/>
      <c r="M14" s="24"/>
      <c r="N14" s="24"/>
    </row>
    <row r="15" spans="1:14" x14ac:dyDescent="0.25">
      <c r="A15" s="23" t="s">
        <v>16</v>
      </c>
      <c r="B15" s="24">
        <v>4928345.7890000008</v>
      </c>
      <c r="C15" s="24">
        <v>5131918.7300000023</v>
      </c>
      <c r="D15" s="24">
        <v>4636556.5580000011</v>
      </c>
      <c r="E15" s="24">
        <v>4499732.5760000004</v>
      </c>
      <c r="F15" s="24">
        <v>4614686.9569999995</v>
      </c>
      <c r="G15" s="24">
        <v>3772603.2740000002</v>
      </c>
      <c r="H15" s="24">
        <v>4796717.5600000015</v>
      </c>
      <c r="I15" s="25">
        <v>4360350.2940000016</v>
      </c>
      <c r="J15" s="26">
        <f>IF(SUM(H11:H15)=0,"n/d",((SUM(I11:I15))/(SUM(H11:H15))-1)*100)</f>
        <v>-3.2887676274728772</v>
      </c>
      <c r="K15" s="2"/>
      <c r="L15" s="23"/>
      <c r="M15" s="24"/>
      <c r="N15" s="24"/>
    </row>
    <row r="16" spans="1:14" x14ac:dyDescent="0.25">
      <c r="A16" s="23" t="s">
        <v>17</v>
      </c>
      <c r="B16" s="24">
        <v>4708673.3839999987</v>
      </c>
      <c r="C16" s="24">
        <v>4707725.4330000011</v>
      </c>
      <c r="D16" s="24">
        <v>4863308.6790000005</v>
      </c>
      <c r="E16" s="24">
        <v>4616496.4809999987</v>
      </c>
      <c r="F16" s="24">
        <v>4677453.5930000003</v>
      </c>
      <c r="G16" s="24">
        <v>5011752.4369999999</v>
      </c>
      <c r="H16" s="24">
        <v>4653210.841</v>
      </c>
      <c r="I16" s="25">
        <v>4696043.3550000004</v>
      </c>
      <c r="J16" s="26">
        <f>IF(SUM(H11:H16)=0,"n/d",((SUM(I11:I16))/(SUM(H11:H16))-1)*100)</f>
        <v>-2.5745820734434433</v>
      </c>
      <c r="K16" s="2"/>
      <c r="L16" s="23"/>
      <c r="M16" s="24"/>
      <c r="N16" s="24"/>
    </row>
    <row r="17" spans="1:14" x14ac:dyDescent="0.25">
      <c r="A17" s="27" t="s">
        <v>18</v>
      </c>
      <c r="B17" s="24">
        <v>5119508.3110000035</v>
      </c>
      <c r="C17" s="24">
        <v>5186600.9310000017</v>
      </c>
      <c r="D17" s="24">
        <v>4963402.3359999973</v>
      </c>
      <c r="E17" s="24">
        <v>4697056.9579999987</v>
      </c>
      <c r="F17" s="24">
        <v>4821464.4479999989</v>
      </c>
      <c r="G17" s="24">
        <v>4982153.4780000011</v>
      </c>
      <c r="H17" s="24">
        <v>5187031.6069999998</v>
      </c>
      <c r="I17" s="25">
        <v>5231198.7910000002</v>
      </c>
      <c r="J17" s="26">
        <f>IF(SUM(H11:H17)=0,"n/d",((SUM(I11:I17))/(SUM(H11:H17))-1)*100)</f>
        <v>-2.0296566501477376</v>
      </c>
      <c r="K17" s="2"/>
      <c r="L17" s="27"/>
      <c r="M17" s="24"/>
      <c r="N17" s="24"/>
    </row>
    <row r="18" spans="1:14" x14ac:dyDescent="0.25">
      <c r="A18" s="23" t="s">
        <v>19</v>
      </c>
      <c r="B18" s="24">
        <v>5369365.129999999</v>
      </c>
      <c r="C18" s="24">
        <v>5350986.9619999994</v>
      </c>
      <c r="D18" s="24">
        <v>5017610.4499999993</v>
      </c>
      <c r="E18" s="24">
        <v>4903384.9370000018</v>
      </c>
      <c r="F18" s="24">
        <v>5001582.4900000021</v>
      </c>
      <c r="G18" s="24">
        <v>5197649.5830000015</v>
      </c>
      <c r="H18" s="24">
        <v>5284080.5659999987</v>
      </c>
      <c r="I18" s="25">
        <v>5164439.1869999981</v>
      </c>
      <c r="J18" s="26">
        <f>IF(SUM(H11:H18)=0,"n/d",((SUM(I11:I18))/(SUM(H11:H18))-1)*100)</f>
        <v>-2.0623583352593178</v>
      </c>
      <c r="K18" s="2"/>
      <c r="L18" s="23"/>
      <c r="M18" s="24"/>
      <c r="N18" s="24"/>
    </row>
    <row r="19" spans="1:14" x14ac:dyDescent="0.25">
      <c r="A19" s="23" t="s">
        <v>20</v>
      </c>
      <c r="B19" s="24">
        <v>5029822.6950000012</v>
      </c>
      <c r="C19" s="24">
        <v>5355678.4679999985</v>
      </c>
      <c r="D19" s="24">
        <v>4932080.5289999982</v>
      </c>
      <c r="E19" s="24">
        <v>4775598.2230000002</v>
      </c>
      <c r="F19" s="24">
        <v>4856584.3389999997</v>
      </c>
      <c r="G19" s="24">
        <v>4759710.9970000004</v>
      </c>
      <c r="H19" s="24">
        <v>4891110.9879999999</v>
      </c>
      <c r="I19" s="25">
        <v>5237175.7950000027</v>
      </c>
      <c r="J19" s="26">
        <f>IF(SUM(H11:H19)=0,"n/d",((SUM(I11:I19))/(SUM(H11:H19))-1)*100)</f>
        <v>-1.0178025113997569</v>
      </c>
      <c r="K19" s="2"/>
      <c r="L19" s="23"/>
      <c r="M19" s="24"/>
      <c r="N19" s="24"/>
    </row>
    <row r="20" spans="1:14" x14ac:dyDescent="0.25">
      <c r="A20" s="23" t="s">
        <v>21</v>
      </c>
      <c r="B20" s="24">
        <v>5483350.453999999</v>
      </c>
      <c r="C20" s="24">
        <v>5732736.7169999983</v>
      </c>
      <c r="D20" s="24">
        <v>5181460.3140000021</v>
      </c>
      <c r="E20" s="24">
        <v>4631472.0719999997</v>
      </c>
      <c r="F20" s="24">
        <v>4915778.4640000006</v>
      </c>
      <c r="G20" s="24">
        <v>5058821.4720000019</v>
      </c>
      <c r="H20" s="24">
        <v>5415773.4340000004</v>
      </c>
      <c r="I20" s="25"/>
      <c r="J20" s="26"/>
      <c r="K20" s="2"/>
      <c r="L20" s="23"/>
      <c r="M20" s="24"/>
      <c r="N20" s="24"/>
    </row>
    <row r="21" spans="1:14" x14ac:dyDescent="0.25">
      <c r="A21" s="23" t="s">
        <v>22</v>
      </c>
      <c r="B21" s="24">
        <v>5091614.6420000009</v>
      </c>
      <c r="C21" s="24">
        <v>4910217.6610000022</v>
      </c>
      <c r="D21" s="24">
        <v>4558032.3339999998</v>
      </c>
      <c r="E21" s="24">
        <v>4400045.949000001</v>
      </c>
      <c r="F21" s="24">
        <v>4640681.9250000007</v>
      </c>
      <c r="G21" s="24">
        <v>4738220.6340000005</v>
      </c>
      <c r="H21" s="24">
        <v>4808784.1529999999</v>
      </c>
      <c r="I21" s="25"/>
      <c r="J21" s="26"/>
      <c r="K21" s="2"/>
      <c r="L21" s="23"/>
      <c r="M21" s="24"/>
      <c r="N21" s="24"/>
    </row>
    <row r="22" spans="1:14" x14ac:dyDescent="0.25">
      <c r="A22" s="23" t="s">
        <v>23</v>
      </c>
      <c r="B22" s="24">
        <v>4469189.3730000034</v>
      </c>
      <c r="C22" s="24">
        <v>4709598.756000001</v>
      </c>
      <c r="D22" s="24">
        <v>4501075.2029999979</v>
      </c>
      <c r="E22" s="24">
        <v>4203042.6690000007</v>
      </c>
      <c r="F22" s="24">
        <v>4251226.2489999998</v>
      </c>
      <c r="G22" s="24">
        <v>4408063.5219999989</v>
      </c>
      <c r="H22" s="24">
        <v>4286608.5060000019</v>
      </c>
      <c r="I22" s="25"/>
      <c r="J22" s="26"/>
      <c r="K22" s="2"/>
      <c r="L22" s="23"/>
      <c r="M22" s="24"/>
      <c r="N22" s="24"/>
    </row>
    <row r="23" spans="1:14" x14ac:dyDescent="0.25">
      <c r="A23" s="33" t="s">
        <v>24</v>
      </c>
      <c r="B23" s="34">
        <v>58572495.083999991</v>
      </c>
      <c r="C23" s="34">
        <v>60031617.588999994</v>
      </c>
      <c r="D23" s="34">
        <v>57210870.372000016</v>
      </c>
      <c r="E23" s="36">
        <v>54278570.072999991</v>
      </c>
      <c r="F23" s="34">
        <v>54772292.723000012</v>
      </c>
      <c r="G23" s="34">
        <v>55629443.199000001</v>
      </c>
      <c r="H23" s="34">
        <v>57298447.724000007</v>
      </c>
      <c r="I23" s="35">
        <v>42351791.60399998</v>
      </c>
      <c r="J23" s="30"/>
      <c r="K23" s="2"/>
      <c r="L23" s="28"/>
      <c r="M23" s="29"/>
      <c r="N23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2022-09-14T15:38:04Z</dcterms:created>
  <dcterms:modified xsi:type="dcterms:W3CDTF">2022-09-14T15:38:45Z</dcterms:modified>
</cp:coreProperties>
</file>