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c93afe0794efcc/DoutoradoICOMP/PhDThesis_Gabriel/chapters/results/Fase 1/"/>
    </mc:Choice>
  </mc:AlternateContent>
  <xr:revisionPtr revIDLastSave="2" documentId="13_ncr:1_{5606359B-D75E-45CB-BB80-24A086BFAC5E}" xr6:coauthVersionLast="47" xr6:coauthVersionMax="47" xr10:uidLastSave="{2334EBD4-E453-410B-81C9-CBEFC5110A1D}"/>
  <bookViews>
    <workbookView xWindow="-120" yWindow="-120" windowWidth="29040" windowHeight="15840" activeTab="2" xr2:uid="{57342519-7FF2-4041-8CC5-D5573B0578D6}"/>
  </bookViews>
  <sheets>
    <sheet name="A_assertividade_preteste" sheetId="2" r:id="rId1"/>
    <sheet name="A_assertividad_posteste" sheetId="4" r:id="rId2"/>
    <sheet name="A_assertividade_posteste_2" sheetId="5" r:id="rId3"/>
    <sheet name="B_assertividade_preteste" sheetId="3" r:id="rId4"/>
    <sheet name="B_assertividade_posteste" sheetId="6" r:id="rId5"/>
  </sheets>
  <definedNames>
    <definedName name="DadosExternos_1" localSheetId="1" hidden="1">A_assertividad_posteste!$A$1:$D$13</definedName>
    <definedName name="DadosExternos_1" localSheetId="0" hidden="1">A_assertividade_preteste!$A$1:$D$14</definedName>
    <definedName name="DadosExternos_1" localSheetId="3" hidden="1">B_assertividade_preteste!$A$1:$D$11</definedName>
    <definedName name="DadosExternos_2" localSheetId="2" hidden="1">A_assertividade_posteste_2!$A$1:$D$10</definedName>
    <definedName name="DadosExternos_3" localSheetId="4" hidden="1">B_assertividade_posteste!$A$1:$D$10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3" l="1"/>
  <c r="D18" i="3"/>
  <c r="D17" i="3"/>
  <c r="D15" i="3"/>
  <c r="D14" i="3"/>
  <c r="D13" i="3"/>
  <c r="D12" i="3"/>
  <c r="D20" i="2"/>
  <c r="D19" i="2"/>
  <c r="D18" i="2"/>
  <c r="D17" i="2"/>
  <c r="D16" i="2"/>
  <c r="D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1394BF-ADF0-4110-8504-EA786FDE8E39}" keepAlive="1" name="Consulta - A_assertividade" description="Conexão com a consulta 'A_assertividade' na pasta de trabalho." type="5" refreshedVersion="8" background="1" saveData="1">
    <dbPr connection="Provider=Microsoft.Mashup.OleDb.1;Data Source=$Workbook$;Location=A_assertividade;Extended Properties=&quot;&quot;" command="SELECT * FROM [A_assertividade]"/>
  </connection>
  <connection id="2" xr16:uid="{EC1A486C-C931-431F-8A20-E8572A30BF9D}" keepAlive="1" name="Consulta - A_assertividade (2)" description="Conexão com a consulta 'A_assertividade (2)' na pasta de trabalho." type="5" refreshedVersion="8" background="1" saveData="1">
    <dbPr connection="Provider=Microsoft.Mashup.OleDb.1;Data Source=$Workbook$;Location=&quot;A_assertividade (2)&quot;;Extended Properties=&quot;&quot;" command="SELECT * FROM [A_assertividade (2)]"/>
  </connection>
  <connection id="3" xr16:uid="{9951AADE-406E-47E1-B47B-8AB1229CE876}" keepAlive="1" name="Consulta - A_assertividade_2" description="Conexão com a consulta 'A_assertividade_2' na pasta de trabalho." type="5" refreshedVersion="8" background="1" saveData="1">
    <dbPr connection="Provider=Microsoft.Mashup.OleDb.1;Data Source=$Workbook$;Location=A_assertividade_2;Extended Properties=&quot;&quot;" command="SELECT * FROM [A_assertividade_2]"/>
  </connection>
  <connection id="4" xr16:uid="{768DC809-E2D1-4E49-A489-9B305B748C22}" keepAlive="1" name="Consulta - B_assertividade" description="Conexão com a consulta 'B_assertividade' na pasta de trabalho." type="5" refreshedVersion="8" background="1" saveData="1">
    <dbPr connection="Provider=Microsoft.Mashup.OleDb.1;Data Source=$Workbook$;Location=B_assertividade;Extended Properties=&quot;&quot;" command="SELECT * FROM [B_assertividade]"/>
  </connection>
  <connection id="5" xr16:uid="{F5C7FAD6-2128-4216-AFC0-DD6A14967496}" keepAlive="1" name="Consulta - B_assertividade (2)" description="Conexão com a consulta 'B_assertividade (2)' na pasta de trabalho." type="5" refreshedVersion="8" background="1" saveData="1">
    <dbPr connection="Provider=Microsoft.Mashup.OleDb.1;Data Source=$Workbook$;Location=&quot;B_assertividade (2)&quot;;Extended Properties=&quot;&quot;" command="SELECT * FROM [B_assertividade (2)]"/>
  </connection>
</connections>
</file>

<file path=xl/sharedStrings.xml><?xml version="1.0" encoding="utf-8"?>
<sst xmlns="http://schemas.openxmlformats.org/spreadsheetml/2006/main" count="86" uniqueCount="64">
  <si>
    <t>_id</t>
  </si>
  <si>
    <t>assertividade</t>
  </si>
  <si>
    <t>idAluno</t>
  </si>
  <si>
    <t>idQuestionario</t>
  </si>
  <si>
    <t>61da727967cbbb2add1443de</t>
  </si>
  <si>
    <t>61da727e67cbbb2add1443e1</t>
  </si>
  <si>
    <t>61da728467cbbb2add1443e4</t>
  </si>
  <si>
    <t>61da728a67cbbb2add1443e7</t>
  </si>
  <si>
    <t>61da729067cbbb2add1443ea</t>
  </si>
  <si>
    <t>61da729567cbbb2add1443ed</t>
  </si>
  <si>
    <t>61da729a67cbbb2add1443f0</t>
  </si>
  <si>
    <t>61da729f67cbbb2add1443f3</t>
  </si>
  <si>
    <t>61da72a567cbbb2add1443f6</t>
  </si>
  <si>
    <t>61da72a967cbbb2add1443f9</t>
  </si>
  <si>
    <t>61da72ad67cbbb2add1443fb</t>
  </si>
  <si>
    <t>61da72af67cbbb2add1443fc</t>
  </si>
  <si>
    <t>61da72b267cbbb2add1443fe</t>
  </si>
  <si>
    <t>61da72bf67cbbb2add144405</t>
  </si>
  <si>
    <t>61da72c267cbbb2add144407</t>
  </si>
  <si>
    <t>61da72b667cbbb2add144400</t>
  </si>
  <si>
    <t>61da72ba67cbbb2add144402</t>
  </si>
  <si>
    <t>61da72bd67cbbb2add144404</t>
  </si>
  <si>
    <t>61da72c667cbbb2add144409</t>
  </si>
  <si>
    <t>61da72ca67cbbb2add14440b</t>
  </si>
  <si>
    <t>61da72cd67cbbb2add14440d</t>
  </si>
  <si>
    <t>61da72d167cbbb2add14440f</t>
  </si>
  <si>
    <t>61da72d467cbbb2add144411</t>
  </si>
  <si>
    <t>61da727b67cbbb2add1443df</t>
  </si>
  <si>
    <t>61da728067cbbb2add1443e2</t>
  </si>
  <si>
    <t>61da728567cbbb2add1443e5</t>
  </si>
  <si>
    <t>61da728c67cbbb2add1443e8</t>
  </si>
  <si>
    <t>61da729167cbbb2add1443eb</t>
  </si>
  <si>
    <t>61da729767cbbb2add1443ee</t>
  </si>
  <si>
    <t>61da729c67cbbb2add1443f1</t>
  </si>
  <si>
    <t>61da72a167cbbb2add1443f4</t>
  </si>
  <si>
    <t>61da72a667cbbb2add1443f7</t>
  </si>
  <si>
    <t>61da72ab67cbbb2add1443fa</t>
  </si>
  <si>
    <t>61da72b067cbbb2add1443fd</t>
  </si>
  <si>
    <t>61da72b467cbbb2add1443ff</t>
  </si>
  <si>
    <t>61da727c67cbbb2add1443e0</t>
  </si>
  <si>
    <t>61da728267cbbb2add1443e3</t>
  </si>
  <si>
    <t>61da728767cbbb2add1443e6</t>
  </si>
  <si>
    <t>61da728e67cbbb2add1443e9</t>
  </si>
  <si>
    <t>61da729367cbbb2add1443ec</t>
  </si>
  <si>
    <t>61da729867cbbb2add1443ef</t>
  </si>
  <si>
    <t>61da729d67cbbb2add1443f2</t>
  </si>
  <si>
    <t>61da72a367cbbb2add1443f5</t>
  </si>
  <si>
    <t>61da72a867cbbb2add1443f8</t>
  </si>
  <si>
    <t>61da72b767cbbb2add144401</t>
  </si>
  <si>
    <t>61da72bb67cbbb2add144403</t>
  </si>
  <si>
    <t>61da72c167cbbb2add144406</t>
  </si>
  <si>
    <t>61da72c467cbbb2add144408</t>
  </si>
  <si>
    <t>61da72c867cbbb2add14440a</t>
  </si>
  <si>
    <t>61da72cb67cbbb2add14440c</t>
  </si>
  <si>
    <t>61da72cf67cbbb2add14440e</t>
  </si>
  <si>
    <t>61da72d267cbbb2add144410</t>
  </si>
  <si>
    <t>61da72d667cbbb2add144412</t>
  </si>
  <si>
    <t>Tam. Amostra</t>
  </si>
  <si>
    <t>Média</t>
  </si>
  <si>
    <t>Mediana</t>
  </si>
  <si>
    <t>Desvio Padrão</t>
  </si>
  <si>
    <t>Mínimo</t>
  </si>
  <si>
    <t>Máximo</t>
  </si>
  <si>
    <t>% em relação 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</si>
</sst>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810916E-9837-4F13-B1D4-3B1EA97FC099}" autoFormatId="16" applyNumberFormats="0" applyBorderFormats="0" applyFontFormats="0" applyPatternFormats="0" applyAlignmentFormats="0" applyWidthHeightFormats="0">
  <queryTableRefresh nextId="6">
    <queryTableFields count="4">
      <queryTableField id="1" name="_id" tableColumnId="1"/>
      <queryTableField id="3" name="idAluno" tableColumnId="3"/>
      <queryTableField id="4" name="idQuestionario" tableColumnId="4"/>
      <queryTableField id="2" name="assertividad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7AE7660-BF70-4837-B00B-947A4C636A12}" autoFormatId="16" applyNumberFormats="0" applyBorderFormats="0" applyFontFormats="0" applyPatternFormats="0" applyAlignmentFormats="0" applyWidthHeightFormats="0">
  <queryTableRefresh nextId="6">
    <queryTableFields count="4">
      <queryTableField id="1" name="_id" tableColumnId="1"/>
      <queryTableField id="3" name="idAluno" tableColumnId="3"/>
      <queryTableField id="4" name="idQuestionario" tableColumnId="4"/>
      <queryTableField id="2" name="assertividad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E62C789E-269A-46A3-A76B-EA8E3F2E8711}" autoFormatId="16" applyNumberFormats="0" applyBorderFormats="0" applyFontFormats="0" applyPatternFormats="0" applyAlignmentFormats="0" applyWidthHeightFormats="0">
  <queryTableRefresh nextId="6">
    <queryTableFields count="4">
      <queryTableField id="1" name="_id" tableColumnId="1"/>
      <queryTableField id="3" name="idAluno" tableColumnId="3"/>
      <queryTableField id="4" name="idQuestionario" tableColumnId="4"/>
      <queryTableField id="2" name="assertividad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AC68DDA0-CA02-4946-B81E-F42A29CA96A8}" autoFormatId="16" applyNumberFormats="0" applyBorderFormats="0" applyFontFormats="0" applyPatternFormats="0" applyAlignmentFormats="0" applyWidthHeightFormats="0">
  <queryTableRefresh nextId="6">
    <queryTableFields count="4">
      <queryTableField id="1" name="_id" tableColumnId="1"/>
      <queryTableField id="3" name="idAluno" tableColumnId="3"/>
      <queryTableField id="4" name="idQuestionario" tableColumnId="4"/>
      <queryTableField id="2" name="assertividad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5" xr16:uid="{65EB195B-2517-41C7-BD88-223573EAB0DB}" autoFormatId="16" applyNumberFormats="0" applyBorderFormats="0" applyFontFormats="0" applyPatternFormats="0" applyAlignmentFormats="0" applyWidthHeightFormats="0">
  <queryTableRefresh nextId="6">
    <queryTableFields count="4">
      <queryTableField id="1" name="_id" tableColumnId="1"/>
      <queryTableField id="3" name="idAluno" tableColumnId="3"/>
      <queryTableField id="4" name="idQuestionario" tableColumnId="4"/>
      <queryTableField id="2" name="assertividad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0EF85-7844-4A80-A1C6-3A49A94AB198}" name="A_assertividade" displayName="A_assertividade" ref="A1:D14" tableType="queryTable" totalsRowShown="0">
  <autoFilter ref="A1:D14" xr:uid="{E410EF85-7844-4A80-A1C6-3A49A94AB198}"/>
  <sortState xmlns:xlrd2="http://schemas.microsoft.com/office/spreadsheetml/2017/richdata2" ref="A2:D14">
    <sortCondition ref="B1:B14"/>
  </sortState>
  <tableColumns count="4">
    <tableColumn id="1" xr3:uid="{F3DDFCDF-D9BA-4F0A-82CC-8D8E5E6EFA42}" uniqueName="1" name="_id" queryTableFieldId="1" dataDxfId="4"/>
    <tableColumn id="3" xr3:uid="{D4A23CF4-9633-448B-8C69-8D580D01F4D9}" uniqueName="3" name="idAluno" queryTableFieldId="3"/>
    <tableColumn id="4" xr3:uid="{D0DC9C74-42C4-49A0-93B2-9ACF4A598119}" uniqueName="4" name="idQuestionario" queryTableFieldId="4"/>
    <tableColumn id="2" xr3:uid="{884E9F27-54B9-45AE-8656-EDBE990611E7}" uniqueName="2" name="assertividad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5F98CB-ABC0-4028-931E-57DE4E097D14}" name="A_assertividade__2" displayName="A_assertividade__2" ref="A1:D13" tableType="queryTable" totalsRowShown="0">
  <autoFilter ref="A1:D13" xr:uid="{F25F98CB-ABC0-4028-931E-57DE4E097D14}"/>
  <tableColumns count="4">
    <tableColumn id="1" xr3:uid="{04DAC9C3-6C52-4503-A6C7-C13BA3B3AC3E}" uniqueName="1" name="_id" queryTableFieldId="1" dataDxfId="2"/>
    <tableColumn id="3" xr3:uid="{8113A439-FF79-447A-9018-F9CFF1BB37C0}" uniqueName="3" name="idAluno" queryTableFieldId="3"/>
    <tableColumn id="4" xr3:uid="{7451C047-7150-4966-969F-21CD81531C16}" uniqueName="4" name="idQuestionario" queryTableFieldId="4"/>
    <tableColumn id="2" xr3:uid="{13CE353A-8755-4D7E-A04F-30D7FC7DB0AA}" uniqueName="2" name="assertividad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8AE2C8-F7E1-4B6F-BA8E-B8D8AAEEEC32}" name="A_assertividade_2" displayName="A_assertividade_2" ref="A1:D10" tableType="queryTable" totalsRowShown="0">
  <autoFilter ref="A1:D10" xr:uid="{498AE2C8-F7E1-4B6F-BA8E-B8D8AAEEEC32}"/>
  <tableColumns count="4">
    <tableColumn id="1" xr3:uid="{410E8C5F-C992-4C2B-8036-FE79F0F19A50}" uniqueName="1" name="_id" queryTableFieldId="1" dataDxfId="0"/>
    <tableColumn id="3" xr3:uid="{44B01ADD-3849-4C57-A9E2-3B0E2D4D7DDF}" uniqueName="3" name="idAluno" queryTableFieldId="3"/>
    <tableColumn id="4" xr3:uid="{D638FF0D-7770-44FA-9236-CF73C82B0671}" uniqueName="4" name="idQuestionario" queryTableFieldId="4"/>
    <tableColumn id="2" xr3:uid="{4C7EC3FE-E0E1-48BF-ABA9-9F5FDE7CE490}" uniqueName="2" name="assertividad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DB1AFB-6EC8-4894-BBEF-54EAE376CA9C}" name="B_assertividade" displayName="B_assertividade" ref="A1:D11" tableType="queryTable" totalsRowShown="0">
  <autoFilter ref="A1:D11" xr:uid="{EDDB1AFB-6EC8-4894-BBEF-54EAE376CA9C}"/>
  <sortState xmlns:xlrd2="http://schemas.microsoft.com/office/spreadsheetml/2017/richdata2" ref="A2:D11">
    <sortCondition ref="B1:B11"/>
  </sortState>
  <tableColumns count="4">
    <tableColumn id="1" xr3:uid="{BC49B078-AB9E-40A6-9EE7-4F19A50659A3}" uniqueName="1" name="_id" queryTableFieldId="1" dataDxfId="3"/>
    <tableColumn id="3" xr3:uid="{E2A90661-F2B6-4CAA-B23E-93C41D6B91FD}" uniqueName="3" name="idAluno" queryTableFieldId="3"/>
    <tableColumn id="4" xr3:uid="{70FAAFAF-CB07-4ECC-8BF8-7A70FE464F10}" uniqueName="4" name="idQuestionario" queryTableFieldId="4"/>
    <tableColumn id="2" xr3:uid="{95F31966-CB88-4510-9D45-F80EC5A6B5DE}" uniqueName="2" name="assertividad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26C8F8-1800-4230-A48E-D146984C2E54}" name="B_assertividade__2" displayName="B_assertividade__2" ref="A1:D10" tableType="queryTable" totalsRowShown="0">
  <autoFilter ref="A1:D10" xr:uid="{E626C8F8-1800-4230-A48E-D146984C2E54}"/>
  <sortState xmlns:xlrd2="http://schemas.microsoft.com/office/spreadsheetml/2017/richdata2" ref="A2:D10">
    <sortCondition ref="B1:B10"/>
  </sortState>
  <tableColumns count="4">
    <tableColumn id="1" xr3:uid="{8E5A26AB-7A61-4530-9631-2A4F6925D012}" uniqueName="1" name="_id" queryTableFieldId="1" dataDxfId="1"/>
    <tableColumn id="3" xr3:uid="{432C343E-9DA1-4923-A69F-7400A67A60DF}" uniqueName="3" name="idAluno" queryTableFieldId="3"/>
    <tableColumn id="4" xr3:uid="{0BB49E13-9775-4DE9-BDE8-92DC09F3ACE3}" uniqueName="4" name="idQuestionario" queryTableFieldId="4"/>
    <tableColumn id="2" xr3:uid="{9E9373B7-7E52-45C0-9C66-BBF8D4534ED5}" uniqueName="2" name="assertividad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6029-E4FA-4525-B168-83D22F65DC35}">
  <dimension ref="A1:D20"/>
  <sheetViews>
    <sheetView workbookViewId="0">
      <selection activeCell="D2" sqref="D2:D14"/>
    </sheetView>
  </sheetViews>
  <sheetFormatPr defaultRowHeight="15" x14ac:dyDescent="0.25"/>
  <cols>
    <col min="1" max="1" width="25.7109375" bestFit="1" customWidth="1"/>
    <col min="3" max="4" width="16.28515625" bestFit="1" customWidth="1"/>
    <col min="5" max="5" width="14.710937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 s="1" t="s">
        <v>14</v>
      </c>
      <c r="B2">
        <v>344</v>
      </c>
      <c r="C2">
        <v>396</v>
      </c>
      <c r="D2">
        <v>0.13043478260869601</v>
      </c>
    </row>
    <row r="3" spans="1:4" x14ac:dyDescent="0.25">
      <c r="A3" s="1" t="s">
        <v>9</v>
      </c>
      <c r="B3">
        <v>345</v>
      </c>
      <c r="C3">
        <v>396</v>
      </c>
      <c r="D3">
        <v>0.94339622641509402</v>
      </c>
    </row>
    <row r="4" spans="1:4" x14ac:dyDescent="0.25">
      <c r="A4" s="1" t="s">
        <v>15</v>
      </c>
      <c r="B4">
        <v>349</v>
      </c>
      <c r="C4">
        <v>396</v>
      </c>
      <c r="D4">
        <v>0.19047619047618999</v>
      </c>
    </row>
    <row r="5" spans="1:4" x14ac:dyDescent="0.25">
      <c r="A5" s="1" t="s">
        <v>4</v>
      </c>
      <c r="B5">
        <v>350</v>
      </c>
      <c r="C5">
        <v>396</v>
      </c>
      <c r="D5">
        <v>0.22222222222222199</v>
      </c>
    </row>
    <row r="6" spans="1:4" x14ac:dyDescent="0.25">
      <c r="A6" s="1" t="s">
        <v>12</v>
      </c>
      <c r="B6">
        <v>354</v>
      </c>
      <c r="C6">
        <v>396</v>
      </c>
      <c r="D6">
        <v>0.21052631578947401</v>
      </c>
    </row>
    <row r="7" spans="1:4" x14ac:dyDescent="0.25">
      <c r="A7" s="1" t="s">
        <v>11</v>
      </c>
      <c r="B7">
        <v>355</v>
      </c>
      <c r="C7">
        <v>396</v>
      </c>
      <c r="D7">
        <v>0.11111111111111099</v>
      </c>
    </row>
    <row r="8" spans="1:4" x14ac:dyDescent="0.25">
      <c r="A8" s="1" t="s">
        <v>16</v>
      </c>
      <c r="B8">
        <v>357</v>
      </c>
      <c r="C8">
        <v>396</v>
      </c>
      <c r="D8">
        <v>0.11111111111111099</v>
      </c>
    </row>
    <row r="9" spans="1:4" x14ac:dyDescent="0.25">
      <c r="A9" s="1" t="s">
        <v>13</v>
      </c>
      <c r="B9">
        <v>359</v>
      </c>
      <c r="C9">
        <v>396</v>
      </c>
      <c r="D9">
        <v>0.133333333333333</v>
      </c>
    </row>
    <row r="10" spans="1:4" x14ac:dyDescent="0.25">
      <c r="A10" s="1" t="s">
        <v>7</v>
      </c>
      <c r="B10">
        <v>360</v>
      </c>
      <c r="C10">
        <v>396</v>
      </c>
      <c r="D10">
        <v>0.13636363636363599</v>
      </c>
    </row>
    <row r="11" spans="1:4" x14ac:dyDescent="0.25">
      <c r="A11" s="1" t="s">
        <v>8</v>
      </c>
      <c r="B11">
        <v>361</v>
      </c>
      <c r="C11">
        <v>396</v>
      </c>
      <c r="D11">
        <v>0.157894736842105</v>
      </c>
    </row>
    <row r="12" spans="1:4" x14ac:dyDescent="0.25">
      <c r="A12" s="1" t="s">
        <v>6</v>
      </c>
      <c r="B12">
        <v>363</v>
      </c>
      <c r="C12">
        <v>396</v>
      </c>
      <c r="D12">
        <v>0.214285714285714</v>
      </c>
    </row>
    <row r="13" spans="1:4" x14ac:dyDescent="0.25">
      <c r="A13" s="1" t="s">
        <v>5</v>
      </c>
      <c r="B13">
        <v>372</v>
      </c>
      <c r="C13">
        <v>396</v>
      </c>
      <c r="D13">
        <v>0.125</v>
      </c>
    </row>
    <row r="14" spans="1:4" x14ac:dyDescent="0.25">
      <c r="A14" s="1" t="s">
        <v>10</v>
      </c>
      <c r="B14">
        <v>374</v>
      </c>
      <c r="C14">
        <v>396</v>
      </c>
      <c r="D14">
        <v>0.11764705882352899</v>
      </c>
    </row>
    <row r="15" spans="1:4" x14ac:dyDescent="0.25">
      <c r="C15" t="s">
        <v>57</v>
      </c>
      <c r="D15">
        <f>COUNTA(A_assertividade[assertividade])</f>
        <v>13</v>
      </c>
    </row>
    <row r="16" spans="1:4" x14ac:dyDescent="0.25">
      <c r="C16" t="s">
        <v>58</v>
      </c>
      <c r="D16" s="2">
        <f>AVERAGE(A_assertividade[assertividade])</f>
        <v>0.21567711072170878</v>
      </c>
    </row>
    <row r="17" spans="3:4" x14ac:dyDescent="0.25">
      <c r="C17" t="s">
        <v>59</v>
      </c>
      <c r="D17" s="2">
        <f>MEDIAN(A_assertividade[assertividade])</f>
        <v>0.13636363636363599</v>
      </c>
    </row>
    <row r="18" spans="3:4" x14ac:dyDescent="0.25">
      <c r="C18" t="s">
        <v>60</v>
      </c>
      <c r="D18" s="2">
        <f>_xlfn.STDEV.S(A_assertividade[assertividade])</f>
        <v>0.2224218984721682</v>
      </c>
    </row>
    <row r="19" spans="3:4" x14ac:dyDescent="0.25">
      <c r="C19" t="s">
        <v>61</v>
      </c>
      <c r="D19" s="2">
        <f>MIN(A_assertividade[assertividade])</f>
        <v>0.11111111111111099</v>
      </c>
    </row>
    <row r="20" spans="3:4" x14ac:dyDescent="0.25">
      <c r="C20" t="s">
        <v>62</v>
      </c>
      <c r="D20" s="2">
        <f>MAX(A_assertividade[assertividade])</f>
        <v>0.94339622641509402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9F524-E562-43DC-B068-BACF6FA663AF}">
  <dimension ref="A1:D13"/>
  <sheetViews>
    <sheetView workbookViewId="0">
      <selection activeCell="D2" sqref="D2:D13"/>
    </sheetView>
  </sheetViews>
  <sheetFormatPr defaultRowHeight="15" x14ac:dyDescent="0.25"/>
  <cols>
    <col min="1" max="1" width="25.7109375" bestFit="1" customWidth="1"/>
    <col min="3" max="3" width="10" bestFit="1" customWidth="1"/>
    <col min="4" max="4" width="16.28515625" bestFit="1" customWidth="1"/>
    <col min="5" max="5" width="14.710937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 s="1" t="s">
        <v>27</v>
      </c>
      <c r="B2">
        <v>350</v>
      </c>
      <c r="C2">
        <v>470</v>
      </c>
      <c r="D2">
        <v>0.26190476190476197</v>
      </c>
    </row>
    <row r="3" spans="1:4" x14ac:dyDescent="0.25">
      <c r="A3" s="1" t="s">
        <v>28</v>
      </c>
      <c r="B3">
        <v>372</v>
      </c>
      <c r="C3">
        <v>470</v>
      </c>
      <c r="D3">
        <v>0.47368421052631599</v>
      </c>
    </row>
    <row r="4" spans="1:4" x14ac:dyDescent="0.25">
      <c r="A4" s="1" t="s">
        <v>29</v>
      </c>
      <c r="B4">
        <v>363</v>
      </c>
      <c r="C4">
        <v>470</v>
      </c>
      <c r="D4">
        <v>0.73333333333333295</v>
      </c>
    </row>
    <row r="5" spans="1:4" x14ac:dyDescent="0.25">
      <c r="A5" s="1" t="s">
        <v>30</v>
      </c>
      <c r="B5">
        <v>360</v>
      </c>
      <c r="C5">
        <v>470</v>
      </c>
      <c r="D5">
        <v>0.1</v>
      </c>
    </row>
    <row r="6" spans="1:4" x14ac:dyDescent="0.25">
      <c r="A6" s="1" t="s">
        <v>31</v>
      </c>
      <c r="B6">
        <v>361</v>
      </c>
      <c r="C6">
        <v>470</v>
      </c>
      <c r="D6">
        <v>0.93333333333333302</v>
      </c>
    </row>
    <row r="7" spans="1:4" x14ac:dyDescent="0.25">
      <c r="A7" s="1" t="s">
        <v>32</v>
      </c>
      <c r="B7">
        <v>345</v>
      </c>
      <c r="C7">
        <v>470</v>
      </c>
      <c r="D7">
        <v>0.61904761904761896</v>
      </c>
    </row>
    <row r="8" spans="1:4" x14ac:dyDescent="0.25">
      <c r="A8" s="1" t="s">
        <v>33</v>
      </c>
      <c r="B8">
        <v>374</v>
      </c>
      <c r="C8">
        <v>470</v>
      </c>
      <c r="D8">
        <v>0.57142857142857095</v>
      </c>
    </row>
    <row r="9" spans="1:4" x14ac:dyDescent="0.25">
      <c r="A9" s="1" t="s">
        <v>34</v>
      </c>
      <c r="B9">
        <v>355</v>
      </c>
      <c r="C9">
        <v>470</v>
      </c>
      <c r="D9">
        <v>0.11111111111111099</v>
      </c>
    </row>
    <row r="10" spans="1:4" x14ac:dyDescent="0.25">
      <c r="A10" s="1" t="s">
        <v>35</v>
      </c>
      <c r="B10">
        <v>354</v>
      </c>
      <c r="C10">
        <v>470</v>
      </c>
      <c r="D10">
        <v>0.57894736842105299</v>
      </c>
    </row>
    <row r="11" spans="1:4" x14ac:dyDescent="0.25">
      <c r="A11" s="1" t="s">
        <v>36</v>
      </c>
      <c r="B11">
        <v>359</v>
      </c>
      <c r="C11">
        <v>470</v>
      </c>
      <c r="D11">
        <v>0.16666666666666699</v>
      </c>
    </row>
    <row r="12" spans="1:4" x14ac:dyDescent="0.25">
      <c r="A12" s="1" t="s">
        <v>37</v>
      </c>
      <c r="B12">
        <v>349</v>
      </c>
      <c r="C12">
        <v>470</v>
      </c>
      <c r="D12">
        <v>0.26315789473684198</v>
      </c>
    </row>
    <row r="13" spans="1:4" x14ac:dyDescent="0.25">
      <c r="A13" s="1" t="s">
        <v>38</v>
      </c>
      <c r="B13">
        <v>357</v>
      </c>
      <c r="C13">
        <v>470</v>
      </c>
      <c r="D13">
        <v>0.63157894736842102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9BE2-01D6-4F9E-98E2-9AFCECA80EE7}">
  <dimension ref="A1:D10"/>
  <sheetViews>
    <sheetView tabSelected="1" workbookViewId="0">
      <selection activeCell="D2" sqref="D2:D10"/>
    </sheetView>
  </sheetViews>
  <sheetFormatPr defaultRowHeight="15" x14ac:dyDescent="0.25"/>
  <cols>
    <col min="1" max="1" width="25.7109375" bestFit="1" customWidth="1"/>
    <col min="3" max="3" width="10" bestFit="1" customWidth="1"/>
    <col min="4" max="4" width="16.28515625" bestFit="1" customWidth="1"/>
    <col min="5" max="5" width="14.710937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 s="1" t="s">
        <v>39</v>
      </c>
      <c r="B2">
        <v>350</v>
      </c>
      <c r="C2">
        <v>594</v>
      </c>
      <c r="D2">
        <v>0.47826086956521702</v>
      </c>
    </row>
    <row r="3" spans="1:4" x14ac:dyDescent="0.25">
      <c r="A3" s="1" t="s">
        <v>40</v>
      </c>
      <c r="B3">
        <v>372</v>
      </c>
      <c r="C3">
        <v>594</v>
      </c>
      <c r="D3">
        <v>0.7</v>
      </c>
    </row>
    <row r="4" spans="1:4" x14ac:dyDescent="0.25">
      <c r="A4" s="1" t="s">
        <v>41</v>
      </c>
      <c r="B4">
        <v>363</v>
      </c>
      <c r="C4">
        <v>594</v>
      </c>
      <c r="D4">
        <v>0.77777777777777801</v>
      </c>
    </row>
    <row r="5" spans="1:4" x14ac:dyDescent="0.25">
      <c r="A5" s="1" t="s">
        <v>42</v>
      </c>
      <c r="B5">
        <v>360</v>
      </c>
      <c r="C5">
        <v>594</v>
      </c>
      <c r="D5">
        <v>0.42105263157894701</v>
      </c>
    </row>
    <row r="6" spans="1:4" x14ac:dyDescent="0.25">
      <c r="A6" s="1" t="s">
        <v>43</v>
      </c>
      <c r="B6">
        <v>361</v>
      </c>
      <c r="C6">
        <v>594</v>
      </c>
      <c r="D6">
        <v>0.65</v>
      </c>
    </row>
    <row r="7" spans="1:4" x14ac:dyDescent="0.25">
      <c r="A7" s="1" t="s">
        <v>44</v>
      </c>
      <c r="B7">
        <v>345</v>
      </c>
      <c r="C7">
        <v>594</v>
      </c>
      <c r="D7">
        <v>0.1</v>
      </c>
    </row>
    <row r="8" spans="1:4" x14ac:dyDescent="0.25">
      <c r="A8" s="1" t="s">
        <v>45</v>
      </c>
      <c r="B8">
        <v>374</v>
      </c>
      <c r="C8">
        <v>594</v>
      </c>
      <c r="D8">
        <v>0.55555555555555602</v>
      </c>
    </row>
    <row r="9" spans="1:4" x14ac:dyDescent="0.25">
      <c r="A9" s="1" t="s">
        <v>46</v>
      </c>
      <c r="B9">
        <v>355</v>
      </c>
      <c r="C9">
        <v>594</v>
      </c>
      <c r="D9">
        <v>0.8</v>
      </c>
    </row>
    <row r="10" spans="1:4" x14ac:dyDescent="0.25">
      <c r="A10" s="1" t="s">
        <v>47</v>
      </c>
      <c r="B10">
        <v>354</v>
      </c>
      <c r="C10">
        <v>594</v>
      </c>
      <c r="D10">
        <v>0.57894736842105299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40EF-4334-437B-8117-CB7C519884C1}">
  <dimension ref="A1:D18"/>
  <sheetViews>
    <sheetView workbookViewId="0">
      <selection activeCell="E22" sqref="E22"/>
    </sheetView>
  </sheetViews>
  <sheetFormatPr defaultRowHeight="15" x14ac:dyDescent="0.25"/>
  <cols>
    <col min="1" max="1" width="25.7109375" bestFit="1" customWidth="1"/>
    <col min="3" max="3" width="10" bestFit="1" customWidth="1"/>
    <col min="4" max="4" width="16.28515625" bestFit="1" customWidth="1"/>
    <col min="5" max="5" width="14.710937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 s="1" t="s">
        <v>21</v>
      </c>
      <c r="B2">
        <v>342</v>
      </c>
      <c r="C2">
        <v>544</v>
      </c>
      <c r="D2">
        <v>0.28571428571428598</v>
      </c>
    </row>
    <row r="3" spans="1:4" x14ac:dyDescent="0.25">
      <c r="A3" s="1" t="s">
        <v>17</v>
      </c>
      <c r="B3">
        <v>352</v>
      </c>
      <c r="C3">
        <v>396</v>
      </c>
      <c r="D3">
        <v>0.1</v>
      </c>
    </row>
    <row r="4" spans="1:4" x14ac:dyDescent="0.25">
      <c r="A4" s="1" t="s">
        <v>23</v>
      </c>
      <c r="B4">
        <v>364</v>
      </c>
      <c r="C4">
        <v>544</v>
      </c>
      <c r="D4">
        <v>0</v>
      </c>
    </row>
    <row r="5" spans="1:4" x14ac:dyDescent="0.25">
      <c r="A5" s="1" t="s">
        <v>20</v>
      </c>
      <c r="B5">
        <v>368</v>
      </c>
      <c r="C5">
        <v>544</v>
      </c>
      <c r="D5">
        <v>0.266666666666667</v>
      </c>
    </row>
    <row r="6" spans="1:4" x14ac:dyDescent="0.25">
      <c r="A6" s="1" t="s">
        <v>22</v>
      </c>
      <c r="B6">
        <v>370</v>
      </c>
      <c r="C6">
        <v>544</v>
      </c>
      <c r="D6">
        <v>0.17647058823529399</v>
      </c>
    </row>
    <row r="7" spans="1:4" x14ac:dyDescent="0.25">
      <c r="A7" s="1" t="s">
        <v>19</v>
      </c>
      <c r="B7">
        <v>373</v>
      </c>
      <c r="C7">
        <v>544</v>
      </c>
      <c r="D7">
        <v>0.22222222222222199</v>
      </c>
    </row>
    <row r="8" spans="1:4" x14ac:dyDescent="0.25">
      <c r="A8" s="1" t="s">
        <v>24</v>
      </c>
      <c r="B8">
        <v>376</v>
      </c>
      <c r="C8">
        <v>544</v>
      </c>
      <c r="D8">
        <v>0.2</v>
      </c>
    </row>
    <row r="9" spans="1:4" x14ac:dyDescent="0.25">
      <c r="A9" s="1" t="s">
        <v>26</v>
      </c>
      <c r="B9">
        <v>377</v>
      </c>
      <c r="C9">
        <v>544</v>
      </c>
      <c r="D9">
        <v>0.58823529411764697</v>
      </c>
    </row>
    <row r="10" spans="1:4" x14ac:dyDescent="0.25">
      <c r="A10" s="1" t="s">
        <v>25</v>
      </c>
      <c r="B10">
        <v>382</v>
      </c>
      <c r="C10">
        <v>544</v>
      </c>
      <c r="D10">
        <v>0.13636363636363599</v>
      </c>
    </row>
    <row r="11" spans="1:4" x14ac:dyDescent="0.25">
      <c r="A11" s="1" t="s">
        <v>18</v>
      </c>
      <c r="B11">
        <v>383</v>
      </c>
      <c r="C11">
        <v>396</v>
      </c>
      <c r="D11">
        <v>0.25</v>
      </c>
    </row>
    <row r="12" spans="1:4" x14ac:dyDescent="0.25">
      <c r="C12" t="s">
        <v>57</v>
      </c>
      <c r="D12">
        <f>COUNTA(B_assertividade[assertividade])</f>
        <v>10</v>
      </c>
    </row>
    <row r="13" spans="1:4" x14ac:dyDescent="0.25">
      <c r="C13" t="s">
        <v>58</v>
      </c>
      <c r="D13" s="2">
        <f>AVERAGE(B_assertividade[assertividade])</f>
        <v>0.22256726933197521</v>
      </c>
    </row>
    <row r="14" spans="1:4" x14ac:dyDescent="0.25">
      <c r="C14" t="s">
        <v>59</v>
      </c>
      <c r="D14" s="2">
        <f>MEDIAN(B_assertividade[assertividade])</f>
        <v>0.211111111111111</v>
      </c>
    </row>
    <row r="15" spans="1:4" x14ac:dyDescent="0.25">
      <c r="C15" t="s">
        <v>60</v>
      </c>
      <c r="D15" s="2">
        <f>_xlfn.STDEV.S(B_assertividade[assertividade])</f>
        <v>0.15456830835261365</v>
      </c>
    </row>
    <row r="16" spans="1:4" x14ac:dyDescent="0.25">
      <c r="C16" t="s">
        <v>63</v>
      </c>
      <c r="D16" s="3">
        <f>D13/A_assertividade_preteste!D16-1</f>
        <v>3.1946638135174732E-2</v>
      </c>
    </row>
    <row r="17" spans="3:4" x14ac:dyDescent="0.25">
      <c r="C17" t="s">
        <v>61</v>
      </c>
      <c r="D17" s="2">
        <f>MIN(B_assertividade[assertividade])</f>
        <v>0</v>
      </c>
    </row>
    <row r="18" spans="3:4" x14ac:dyDescent="0.25">
      <c r="C18" t="s">
        <v>62</v>
      </c>
      <c r="D18" s="2">
        <f>MAX(B_assertividade[assertividade])</f>
        <v>0.58823529411764697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9BECE-7C99-466A-8357-97DDE0F95876}">
  <dimension ref="A1:D10"/>
  <sheetViews>
    <sheetView workbookViewId="0">
      <selection activeCell="E28" sqref="E28"/>
    </sheetView>
  </sheetViews>
  <sheetFormatPr defaultRowHeight="15" x14ac:dyDescent="0.25"/>
  <cols>
    <col min="1" max="1" width="25.7109375" bestFit="1" customWidth="1"/>
    <col min="3" max="3" width="10" bestFit="1" customWidth="1"/>
    <col min="4" max="4" width="16.28515625" bestFit="1" customWidth="1"/>
    <col min="5" max="5" width="14.710937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 s="1" t="s">
        <v>50</v>
      </c>
      <c r="B2">
        <v>352</v>
      </c>
      <c r="C2">
        <v>576</v>
      </c>
      <c r="D2">
        <v>0.55555555555555602</v>
      </c>
    </row>
    <row r="3" spans="1:4" x14ac:dyDescent="0.25">
      <c r="A3" s="1" t="s">
        <v>53</v>
      </c>
      <c r="B3">
        <v>364</v>
      </c>
      <c r="C3">
        <v>576</v>
      </c>
      <c r="D3">
        <v>0.27777777777777801</v>
      </c>
    </row>
    <row r="4" spans="1:4" x14ac:dyDescent="0.25">
      <c r="A4" s="1" t="s">
        <v>49</v>
      </c>
      <c r="B4">
        <v>368</v>
      </c>
      <c r="C4">
        <v>576</v>
      </c>
      <c r="D4">
        <v>0.75</v>
      </c>
    </row>
    <row r="5" spans="1:4" x14ac:dyDescent="0.25">
      <c r="A5" s="1" t="s">
        <v>52</v>
      </c>
      <c r="B5">
        <v>370</v>
      </c>
      <c r="C5">
        <v>576</v>
      </c>
      <c r="D5">
        <v>0.66666666666666696</v>
      </c>
    </row>
    <row r="6" spans="1:4" x14ac:dyDescent="0.25">
      <c r="A6" s="1" t="s">
        <v>48</v>
      </c>
      <c r="B6">
        <v>373</v>
      </c>
      <c r="C6">
        <v>576</v>
      </c>
      <c r="D6">
        <v>0.47368421052631599</v>
      </c>
    </row>
    <row r="7" spans="1:4" x14ac:dyDescent="0.25">
      <c r="A7" s="1" t="s">
        <v>54</v>
      </c>
      <c r="B7">
        <v>376</v>
      </c>
      <c r="C7">
        <v>576</v>
      </c>
      <c r="D7">
        <v>0.66666666666666696</v>
      </c>
    </row>
    <row r="8" spans="1:4" x14ac:dyDescent="0.25">
      <c r="A8" s="1" t="s">
        <v>56</v>
      </c>
      <c r="B8">
        <v>377</v>
      </c>
      <c r="C8">
        <v>576</v>
      </c>
      <c r="D8">
        <v>0.9375</v>
      </c>
    </row>
    <row r="9" spans="1:4" x14ac:dyDescent="0.25">
      <c r="A9" s="1" t="s">
        <v>55</v>
      </c>
      <c r="B9">
        <v>382</v>
      </c>
      <c r="C9">
        <v>576</v>
      </c>
      <c r="D9">
        <v>0.36842105263157898</v>
      </c>
    </row>
    <row r="10" spans="1:4" x14ac:dyDescent="0.25">
      <c r="A10" s="1" t="s">
        <v>51</v>
      </c>
      <c r="B10">
        <v>383</v>
      </c>
      <c r="C10">
        <v>576</v>
      </c>
      <c r="D10">
        <v>0.73333333333333295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4 5 r x V I L R + E i k A A A A 9 w A A A B I A H A B D b 2 5 m a W c v U G F j a 2 F n Z S 5 4 b W w g o h g A K K A U A A A A A A A A A A A A A A A A A A A A A A A A A A A A h Y 9 N C s I w G E S v U r J v / k S Q 8 j U F 3 V o Q B X E b Y m y D b V q a 1 P R u L j y S V 7 C i V X c u 5 8 1 b z N y v N 8 i G u o o u u n O m s S l i m K J I W 9 U c j S 1 S 1 P t T v E C Z g I 1 U Z 1 n o a J S t S w Z 3 T F H p f Z s Q E k L A Y Y a b r i C c U k Y O + X q n S l 1 L 9 J H N f z k 2 1 n l p l U Y C 9 q 8 x g m N G 5 5 h x z j E F M l H I j f 0 a f B z 8 b H 8 g r P r K 9 5 0 W r Y + X W y B T B P I + I R 5 Q S w M E F A A C A A g A 4 5 r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O a 8 V R Q U s V 2 m w E A A N I K A A A T A B w A R m 9 y b X V s Y X M v U 2 V j d G l v b j E u b S C i G A A o o B Q A A A A A A A A A A A A A A A A A A A A A A A A A A A D t l c F q 2 0 A Q h u 8 G v 8 O y v s i w C C z S H h p 0 c K S 6 z a G N g 3 W L i l h L 0 2 p h t W N 2 R q b B 5 H n 6 I H 2 x r u 1 C U p G e o 4 N 1 k Z h / N f v P 7 M c s Q c 0 G n d i c 3 4 v r 6 W Q 6 o V Z 7 a M S y 0 k T g 2 e x N o x s Q q b D A 0 4 k I z w o d H w M Z 7 e M c 6 7 4 D x 9 H K W I i z o + K Y I p l / K O 8 c 5 N 7 s o c y x Z / S 6 w d v s 7 s u 6 X L d 5 0 Q I Z q j 7 p r T d g y 7 r V O w Z P p Q f q L V O 5 0 g R i U e 4 8 M B B D O T A T 1 7 S X c / W Q g z W d C X + m U k k l M r R 9 5 y i 9 U u K j q 7 E x 7 k e 6 S N 4 l S t z 3 y L D h R w v p 8 2 f 8 F R 1 8 m 6 t z U T O Z 6 S 3 8 / q V t i y T W H j s M m y H J U G i h t 2 H 5 K c b w G Y I D T 9 G p C 0 o 8 / A 0 v r d 3 U 2 m p P K f v + Z d 7 C 7 F A s b b A Z W v C c r v D a 0 X f 0 3 d l 2 8 b g D i v 7 r Q h 0 O s j J N q J L D Q s H w k 5 + U O M h / + h L U W 8 f v r + J j s p N s m q X t H b 4 m 3 P e h t e H U t T c D / W k + n R j 3 u v 2 X i N y M C Z G b C y I j R G Q m h 3 M k S u b y b U h B u g y T 8 Z I y O J U q G R U k V X L B Z B S Y z O T w 1 n n 7 g X K 5 e k Z D y h 9 Q S w E C L Q A U A A I A C A D j m v F U g t H 4 S K Q A A A D 3 A A A A E g A A A A A A A A A A A A A A A A A A A A A A Q 2 9 u Z m l n L 1 B h Y 2 t h Z 2 U u e G 1 s U E s B A i 0 A F A A C A A g A 4 5 r x V A / K 6 a u k A A A A 6 Q A A A B M A A A A A A A A A A A A A A A A A 8 A A A A F t D b 2 5 0 Z W 5 0 X 1 R 5 c G V z X S 5 4 b W x Q S w E C L Q A U A A I A C A D j m v F U U F L F d p s B A A D S C g A A E w A A A A A A A A A A A A A A A A D h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L w A A A A A A A I I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9 h c 3 N l c n R p d m l k Y W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9 h c 3 N l c n R p d m l k Y W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3 V D I z O j E 3 O j M 0 L j Y x M j E 0 N j J a I i A v P j x F b n R y e S B U e X B l P S J G a W x s Q 2 9 s d W 1 u V H l w Z X M i I F Z h b H V l P S J z Q m d N R E F 3 P T 0 i I C 8 + P E V u d H J 5 I F R 5 c G U 9 I k Z p b G x D b 2 x 1 b W 5 O Y W 1 l c y I g V m F s d W U 9 I n N b J n F 1 b 3 Q 7 X 2 l k J n F 1 b 3 Q 7 L C Z x d W 9 0 O 2 F z c 2 V y d G l 2 a W R h Z G U m c X V v d D s s J n F 1 b 3 Q 7 a W R B b H V u b y Z x d W 9 0 O y w m c X V v d D t p Z F F 1 Z X N 0 a W 9 u Y X J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f Y X N z Z X J 0 a X Z p Z G F k Z S 9 B d X R v U m V t b 3 Z l Z E N v b H V t b n M x L n t f a W Q s M H 0 m c X V v d D s s J n F 1 b 3 Q 7 U 2 V j d G l v b j E v Q V 9 h c 3 N l c n R p d m l k Y W R l L 0 F 1 d G 9 S Z W 1 v d m V k Q 2 9 s d W 1 u c z E u e 2 F z c 2 V y d G l 2 a W R h Z G U s M X 0 m c X V v d D s s J n F 1 b 3 Q 7 U 2 V j d G l v b j E v Q V 9 h c 3 N l c n R p d m l k Y W R l L 0 F 1 d G 9 S Z W 1 v d m V k Q 2 9 s d W 1 u c z E u e 2 l k Q W x 1 b m 8 s M n 0 m c X V v d D s s J n F 1 b 3 Q 7 U 2 V j d G l v b j E v Q V 9 h c 3 N l c n R p d m l k Y W R l L 0 F 1 d G 9 S Z W 1 v d m V k Q 2 9 s d W 1 u c z E u e 2 l k U X V l c 3 R p b 2 5 h c m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f Y X N z Z X J 0 a X Z p Z G F k Z S 9 B d X R v U m V t b 3 Z l Z E N v b H V t b n M x L n t f a W Q s M H 0 m c X V v d D s s J n F 1 b 3 Q 7 U 2 V j d G l v b j E v Q V 9 h c 3 N l c n R p d m l k Y W R l L 0 F 1 d G 9 S Z W 1 v d m V k Q 2 9 s d W 1 u c z E u e 2 F z c 2 V y d G l 2 a W R h Z G U s M X 0 m c X V v d D s s J n F 1 b 3 Q 7 U 2 V j d G l v b j E v Q V 9 h c 3 N l c n R p d m l k Y W R l L 0 F 1 d G 9 S Z W 1 v d m V k Q 2 9 s d W 1 u c z E u e 2 l k Q W x 1 b m 8 s M n 0 m c X V v d D s s J n F 1 b 3 Q 7 U 2 V j d G l v b j E v Q V 9 h c 3 N l c n R p d m l k Y W R l L 0 F 1 d G 9 S Z W 1 v d m V k Q 2 9 s d W 1 u c z E u e 2 l k U X V l c 3 R p b 2 5 h c m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X 2 F z c 2 V y d G l 2 a W R h Z G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X 2 F z c 2 V y d G l 2 a W R h Z G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f Y X N z Z X J 0 a X Z p Z G F k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X 2 F z c 2 V y d G l 2 a W R h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X 2 F z c 2 V y d G l 2 a W R h Z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1 Q y M z o y M D o x M S 4 x N z E 4 M D Y z W i I g L z 4 8 R W 5 0 c n k g V H l w Z T 0 i R m l s b E N v b H V t b l R 5 c G V z I i B W Y W x 1 Z T 0 i c 0 J n T U R B d z 0 9 I i A v P j x F b n R y e S B U e X B l P S J G a W x s Q 2 9 s d W 1 u T m F t Z X M i I F Z h b H V l P S J z W y Z x d W 9 0 O 1 9 p Z C Z x d W 9 0 O y w m c X V v d D t h c 3 N l c n R p d m l k Y W R l J n F 1 b 3 Q 7 L C Z x d W 9 0 O 2 l k Q W x 1 b m 8 m c X V v d D s s J n F 1 b 3 Q 7 a W R R d W V z d G l v b m F y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X 2 F z c 2 V y d G l 2 a W R h Z G U v Q X V 0 b 1 J l b W 9 2 Z W R D b 2 x 1 b W 5 z M S 5 7 X 2 l k L D B 9 J n F 1 b 3 Q 7 L C Z x d W 9 0 O 1 N l Y 3 R p b 2 4 x L 0 J f Y X N z Z X J 0 a X Z p Z G F k Z S 9 B d X R v U m V t b 3 Z l Z E N v b H V t b n M x L n t h c 3 N l c n R p d m l k Y W R l L D F 9 J n F 1 b 3 Q 7 L C Z x d W 9 0 O 1 N l Y 3 R p b 2 4 x L 0 J f Y X N z Z X J 0 a X Z p Z G F k Z S 9 B d X R v U m V t b 3 Z l Z E N v b H V t b n M x L n t p Z E F s d W 5 v L D J 9 J n F 1 b 3 Q 7 L C Z x d W 9 0 O 1 N l Y 3 R p b 2 4 x L 0 J f Y X N z Z X J 0 a X Z p Z G F k Z S 9 B d X R v U m V t b 3 Z l Z E N v b H V t b n M x L n t p Z F F 1 Z X N 0 a W 9 u Y X J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X 2 F z c 2 V y d G l 2 a W R h Z G U v Q X V 0 b 1 J l b W 9 2 Z W R D b 2 x 1 b W 5 z M S 5 7 X 2 l k L D B 9 J n F 1 b 3 Q 7 L C Z x d W 9 0 O 1 N l Y 3 R p b 2 4 x L 0 J f Y X N z Z X J 0 a X Z p Z G F k Z S 9 B d X R v U m V t b 3 Z l Z E N v b H V t b n M x L n t h c 3 N l c n R p d m l k Y W R l L D F 9 J n F 1 b 3 Q 7 L C Z x d W 9 0 O 1 N l Y 3 R p b 2 4 x L 0 J f Y X N z Z X J 0 a X Z p Z G F k Z S 9 B d X R v U m V t b 3 Z l Z E N v b H V t b n M x L n t p Z E F s d W 5 v L D J 9 J n F 1 b 3 Q 7 L C Z x d W 9 0 O 1 N l Y 3 R p b 2 4 x L 0 J f Y X N z Z X J 0 a X Z p Z G F k Z S 9 B d X R v U m V t b 3 Z l Z E N v b H V t b n M x L n t p Z F F 1 Z X N 0 a W 9 u Y X J p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l 9 h c 3 N l c n R p d m l k Y W R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9 h c 3 N l c n R p d m l k Y W R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X 2 F z c 2 V y d G l 2 a W R h Z G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9 h c 3 N l c n R p d m l k Y W R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9 h c 3 N l c n R p d m l k Y W R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3 V D I z O j I x O j E 2 L j k w N j k 5 O D J a I i A v P j x F b n R y e S B U e X B l P S J G a W x s Q 2 9 s d W 1 u V H l w Z X M i I F Z h b H V l P S J z Q m d N R E F 3 P T 0 i I C 8 + P E V u d H J 5 I F R 5 c G U 9 I k Z p b G x D b 2 x 1 b W 5 O Y W 1 l c y I g V m F s d W U 9 I n N b J n F 1 b 3 Q 7 X 2 l k J n F 1 b 3 Q 7 L C Z x d W 9 0 O 2 F z c 2 V y d G l 2 a W R h Z G U m c X V v d D s s J n F 1 b 3 Q 7 a W R B b H V u b y Z x d W 9 0 O y w m c X V v d D t p Z F F 1 Z X N 0 a W 9 u Y X J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f Y X N z Z X J 0 a X Z p Z G F k Z S A o M i k v Q X V 0 b 1 J l b W 9 2 Z W R D b 2 x 1 b W 5 z M S 5 7 X 2 l k L D B 9 J n F 1 b 3 Q 7 L C Z x d W 9 0 O 1 N l Y 3 R p b 2 4 x L 0 F f Y X N z Z X J 0 a X Z p Z G F k Z S A o M i k v Q X V 0 b 1 J l b W 9 2 Z W R D b 2 x 1 b W 5 z M S 5 7 Y X N z Z X J 0 a X Z p Z G F k Z S w x f S Z x d W 9 0 O y w m c X V v d D t T Z W N 0 a W 9 u M S 9 B X 2 F z c 2 V y d G l 2 a W R h Z G U g K D I p L 0 F 1 d G 9 S Z W 1 v d m V k Q 2 9 s d W 1 u c z E u e 2 l k Q W x 1 b m 8 s M n 0 m c X V v d D s s J n F 1 b 3 Q 7 U 2 V j d G l v b j E v Q V 9 h c 3 N l c n R p d m l k Y W R l I C g y K S 9 B d X R v U m V t b 3 Z l Z E N v b H V t b n M x L n t p Z F F 1 Z X N 0 a W 9 u Y X J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X 2 F z c 2 V y d G l 2 a W R h Z G U g K D I p L 0 F 1 d G 9 S Z W 1 v d m V k Q 2 9 s d W 1 u c z E u e 1 9 p Z C w w f S Z x d W 9 0 O y w m c X V v d D t T Z W N 0 a W 9 u M S 9 B X 2 F z c 2 V y d G l 2 a W R h Z G U g K D I p L 0 F 1 d G 9 S Z W 1 v d m V k Q 2 9 s d W 1 u c z E u e 2 F z c 2 V y d G l 2 a W R h Z G U s M X 0 m c X V v d D s s J n F 1 b 3 Q 7 U 2 V j d G l v b j E v Q V 9 h c 3 N l c n R p d m l k Y W R l I C g y K S 9 B d X R v U m V t b 3 Z l Z E N v b H V t b n M x L n t p Z E F s d W 5 v L D J 9 J n F 1 b 3 Q 7 L C Z x d W 9 0 O 1 N l Y 3 R p b 2 4 x L 0 F f Y X N z Z X J 0 a X Z p Z G F k Z S A o M i k v Q X V 0 b 1 J l b W 9 2 Z W R D b 2 x 1 b W 5 z M S 5 7 a W R R d W V z d G l v b m F y a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f Y X N z Z X J 0 a X Z p Z G F k Z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f Y X N z Z X J 0 a X Z p Z G F k Z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9 h c 3 N l c n R p d m l k Y W R l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f Y X N z Z X J 0 a X Z p Z G F k Z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9 h c 3 N l c n R p d m l k Y W R l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1 Q y M z o y M j o x M y 4 0 O D k 0 N z M z W i I g L z 4 8 R W 5 0 c n k g V H l w Z T 0 i R m l s b E N v b H V t b l R 5 c G V z I i B W Y W x 1 Z T 0 i c 0 J n T U R B d z 0 9 I i A v P j x F b n R y e S B U e X B l P S J G a W x s Q 2 9 s d W 1 u T m F t Z X M i I F Z h b H V l P S J z W y Z x d W 9 0 O 1 9 p Z C Z x d W 9 0 O y w m c X V v d D t h c 3 N l c n R p d m l k Y W R l J n F 1 b 3 Q 7 L C Z x d W 9 0 O 2 l k Q W x 1 b m 8 m c X V v d D s s J n F 1 b 3 Q 7 a W R R d W V z d G l v b m F y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X 2 F z c 2 V y d G l 2 a W R h Z G V f M i 9 B d X R v U m V t b 3 Z l Z E N v b H V t b n M x L n t f a W Q s M H 0 m c X V v d D s s J n F 1 b 3 Q 7 U 2 V j d G l v b j E v Q V 9 h c 3 N l c n R p d m l k Y W R l X z I v Q X V 0 b 1 J l b W 9 2 Z W R D b 2 x 1 b W 5 z M S 5 7 Y X N z Z X J 0 a X Z p Z G F k Z S w x f S Z x d W 9 0 O y w m c X V v d D t T Z W N 0 a W 9 u M S 9 B X 2 F z c 2 V y d G l 2 a W R h Z G V f M i 9 B d X R v U m V t b 3 Z l Z E N v b H V t b n M x L n t p Z E F s d W 5 v L D J 9 J n F 1 b 3 Q 7 L C Z x d W 9 0 O 1 N l Y 3 R p b 2 4 x L 0 F f Y X N z Z X J 0 a X Z p Z G F k Z V 8 y L 0 F 1 d G 9 S Z W 1 v d m V k Q 2 9 s d W 1 u c z E u e 2 l k U X V l c 3 R p b 2 5 h c m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f Y X N z Z X J 0 a X Z p Z G F k Z V 8 y L 0 F 1 d G 9 S Z W 1 v d m V k Q 2 9 s d W 1 u c z E u e 1 9 p Z C w w f S Z x d W 9 0 O y w m c X V v d D t T Z W N 0 a W 9 u M S 9 B X 2 F z c 2 V y d G l 2 a W R h Z G V f M i 9 B d X R v U m V t b 3 Z l Z E N v b H V t b n M x L n t h c 3 N l c n R p d m l k Y W R l L D F 9 J n F 1 b 3 Q 7 L C Z x d W 9 0 O 1 N l Y 3 R p b 2 4 x L 0 F f Y X N z Z X J 0 a X Z p Z G F k Z V 8 y L 0 F 1 d G 9 S Z W 1 v d m V k Q 2 9 s d W 1 u c z E u e 2 l k Q W x 1 b m 8 s M n 0 m c X V v d D s s J n F 1 b 3 Q 7 U 2 V j d G l v b j E v Q V 9 h c 3 N l c n R p d m l k Y W R l X z I v Q X V 0 b 1 J l b W 9 2 Z W R D b 2 x 1 b W 5 z M S 5 7 a W R R d W V z d G l v b m F y a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f Y X N z Z X J 0 a X Z p Z G F k Z V 8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9 h c 3 N l c n R p d m l k Y W R l X z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f Y X N z Z X J 0 a X Z p Z G F k Z V 8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f Y X N z Z X J 0 a X Z p Z G F k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f Y X N z Z X J 0 a X Z p Z G F k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3 V D I z O j I z O j A 2 L j A 3 M D A 5 M T F a I i A v P j x F b n R y e S B U e X B l P S J G a W x s Q 2 9 s d W 1 u V H l w Z X M i I F Z h b H V l P S J z Q m d N R E F 3 P T 0 i I C 8 + P E V u d H J 5 I F R 5 c G U 9 I k Z p b G x D b 2 x 1 b W 5 O Y W 1 l c y I g V m F s d W U 9 I n N b J n F 1 b 3 Q 7 X 2 l k J n F 1 b 3 Q 7 L C Z x d W 9 0 O 2 F z c 2 V y d G l 2 a W R h Z G U m c X V v d D s s J n F 1 b 3 Q 7 a W R B b H V u b y Z x d W 9 0 O y w m c X V v d D t p Z F F 1 Z X N 0 a W 9 u Y X J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f Y X N z Z X J 0 a X Z p Z G F k Z S A o M i k v Q X V 0 b 1 J l b W 9 2 Z W R D b 2 x 1 b W 5 z M S 5 7 X 2 l k L D B 9 J n F 1 b 3 Q 7 L C Z x d W 9 0 O 1 N l Y 3 R p b 2 4 x L 0 J f Y X N z Z X J 0 a X Z p Z G F k Z S A o M i k v Q X V 0 b 1 J l b W 9 2 Z W R D b 2 x 1 b W 5 z M S 5 7 Y X N z Z X J 0 a X Z p Z G F k Z S w x f S Z x d W 9 0 O y w m c X V v d D t T Z W N 0 a W 9 u M S 9 C X 2 F z c 2 V y d G l 2 a W R h Z G U g K D I p L 0 F 1 d G 9 S Z W 1 v d m V k Q 2 9 s d W 1 u c z E u e 2 l k Q W x 1 b m 8 s M n 0 m c X V v d D s s J n F 1 b 3 Q 7 U 2 V j d G l v b j E v Q l 9 h c 3 N l c n R p d m l k Y W R l I C g y K S 9 B d X R v U m V t b 3 Z l Z E N v b H V t b n M x L n t p Z F F 1 Z X N 0 a W 9 u Y X J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X 2 F z c 2 V y d G l 2 a W R h Z G U g K D I p L 0 F 1 d G 9 S Z W 1 v d m V k Q 2 9 s d W 1 u c z E u e 1 9 p Z C w w f S Z x d W 9 0 O y w m c X V v d D t T Z W N 0 a W 9 u M S 9 C X 2 F z c 2 V y d G l 2 a W R h Z G U g K D I p L 0 F 1 d G 9 S Z W 1 v d m V k Q 2 9 s d W 1 u c z E u e 2 F z c 2 V y d G l 2 a W R h Z G U s M X 0 m c X V v d D s s J n F 1 b 3 Q 7 U 2 V j d G l v b j E v Q l 9 h c 3 N l c n R p d m l k Y W R l I C g y K S 9 B d X R v U m V t b 3 Z l Z E N v b H V t b n M x L n t p Z E F s d W 5 v L D J 9 J n F 1 b 3 Q 7 L C Z x d W 9 0 O 1 N l Y 3 R p b 2 4 x L 0 J f Y X N z Z X J 0 a X Z p Z G F k Z S A o M i k v Q X V 0 b 1 J l b W 9 2 Z W R D b 2 x 1 b W 5 z M S 5 7 a W R R d W V z d G l v b m F y a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f Y X N z Z X J 0 a X Z p Z G F k Z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f Y X N z Z X J 0 a X Z p Z G F k Z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9 h c 3 N l c n R p d m l k Y W R l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w 5 V Q 0 g V B T p m 0 H H q S G P 3 H A A A A A A I A A A A A A B B m A A A A A Q A A I A A A A O E h G 2 x N 4 a t F J k T P C o l N q Q L u J i I J m M c v d V j t k S N V y L w l A A A A A A 6 A A A A A A g A A I A A A A D k Z o x X T X b t C l q k K d p u 0 c b M a K l f 9 H L / q 6 C m V G + E C y Q y q U A A A A G t r C R b 8 S i + C y k u 4 2 n g L q J L L c R T Q k 2 0 l x B M U / 6 K x d l u U d y 2 Y F D o o v R n p l s 6 8 H d d a 5 z I Q 0 h O s 2 7 3 + J x a 3 O + m k a F l / + V A q e f q X b T W G + Z 4 H 0 A h o Q A A A A J u J W L B E O R 9 c M 6 t w Q P 9 q 9 l 1 r I u Z F o 3 Y V f w B q D o b b D 0 z / w 1 I o 9 H Q 9 v P 4 H M O 9 v o N r G e k F q s b t L U V k X W k k t r C + 9 R i A = < / D a t a M a s h u p > 
</file>

<file path=customXml/itemProps1.xml><?xml version="1.0" encoding="utf-8"?>
<ds:datastoreItem xmlns:ds="http://schemas.openxmlformats.org/officeDocument/2006/customXml" ds:itemID="{79666B26-A5F7-4619-B24E-EB9A108EF1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A_assertividade_preteste</vt:lpstr>
      <vt:lpstr>A_assertividad_posteste</vt:lpstr>
      <vt:lpstr>A_assertividade_posteste_2</vt:lpstr>
      <vt:lpstr>B_assertividade_preteste</vt:lpstr>
      <vt:lpstr>B_assertividade_posteste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Leitão</dc:creator>
  <cp:lastModifiedBy>Gabriel Leitão</cp:lastModifiedBy>
  <dcterms:created xsi:type="dcterms:W3CDTF">2022-07-17T23:17:12Z</dcterms:created>
  <dcterms:modified xsi:type="dcterms:W3CDTF">2022-07-21T19:35:31Z</dcterms:modified>
</cp:coreProperties>
</file>