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utoradoICOMP\PhDThesis_Gabriel\chapters\results\Fase 3\A3\"/>
    </mc:Choice>
  </mc:AlternateContent>
  <xr:revisionPtr revIDLastSave="0" documentId="13_ncr:1_{94D85E67-E694-4EBB-8249-AA1667D729C6}" xr6:coauthVersionLast="47" xr6:coauthVersionMax="47" xr10:uidLastSave="{00000000-0000-0000-0000-000000000000}"/>
  <bookViews>
    <workbookView xWindow="-120" yWindow="-120" windowWidth="29040" windowHeight="15840" tabRatio="794" activeTab="3" xr2:uid="{53642AE9-D591-4323-8F60-36E572824654}"/>
  </bookViews>
  <sheets>
    <sheet name="A3 - NT" sheetId="1" r:id="rId1"/>
    <sheet name="A3 - NP" sheetId="3" r:id="rId2"/>
    <sheet name="A3_Prioridade_v3" sheetId="50" r:id="rId3"/>
    <sheet name="A3 - P" sheetId="10" r:id="rId4"/>
    <sheet name="A3 - Dúvida OK" sheetId="14" r:id="rId5"/>
    <sheet name="A3 - Assertividade" sheetId="16" r:id="rId6"/>
    <sheet name="A3 - NCQ" sheetId="49" r:id="rId7"/>
  </sheets>
  <definedNames>
    <definedName name="DadosExternos_1" localSheetId="5" hidden="1">'A3 - Assertividade'!#REF!</definedName>
    <definedName name="DadosExternos_1" localSheetId="4" hidden="1">'A3 - Dúvida OK'!#REF!</definedName>
    <definedName name="DadosExternos_1" localSheetId="6" hidden="1">'A3 - NCQ'!#REF!</definedName>
    <definedName name="DadosExternos_1" localSheetId="1" hidden="1">'A3 - NP'!#REF!</definedName>
    <definedName name="DadosExternos_1" localSheetId="3" hidden="1">'A3 - P'!#REF!</definedName>
    <definedName name="DadosExternos_1" localSheetId="2" hidden="1">A3_Prioridade_v3!$A$1:$I$148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0" l="1"/>
  <c r="K18" i="10"/>
  <c r="K19" i="10"/>
  <c r="K20" i="10"/>
  <c r="K21" i="10"/>
  <c r="K22" i="10"/>
  <c r="K23" i="10"/>
  <c r="K24" i="10"/>
  <c r="K17" i="10"/>
  <c r="F24" i="10"/>
  <c r="E24" i="10"/>
  <c r="E18" i="10"/>
  <c r="F18" i="10"/>
  <c r="G18" i="10"/>
  <c r="H18" i="10"/>
  <c r="I18" i="10"/>
  <c r="J18" i="10"/>
  <c r="E19" i="10"/>
  <c r="F19" i="10"/>
  <c r="G19" i="10"/>
  <c r="H19" i="10"/>
  <c r="I19" i="10"/>
  <c r="J19" i="10"/>
  <c r="E20" i="10"/>
  <c r="F20" i="10"/>
  <c r="G20" i="10"/>
  <c r="H20" i="10"/>
  <c r="I20" i="10"/>
  <c r="J20" i="10"/>
  <c r="E21" i="10"/>
  <c r="F21" i="10"/>
  <c r="G21" i="10"/>
  <c r="H21" i="10"/>
  <c r="I21" i="10"/>
  <c r="J21" i="10"/>
  <c r="E22" i="10"/>
  <c r="F22" i="10"/>
  <c r="G22" i="10"/>
  <c r="H22" i="10"/>
  <c r="I22" i="10"/>
  <c r="J22" i="10"/>
  <c r="E23" i="10"/>
  <c r="F23" i="10"/>
  <c r="G23" i="10"/>
  <c r="H23" i="10"/>
  <c r="I23" i="10"/>
  <c r="J23" i="10"/>
  <c r="G24" i="10"/>
  <c r="H24" i="10"/>
  <c r="I24" i="10"/>
  <c r="J24" i="10"/>
  <c r="F17" i="10"/>
  <c r="G17" i="10"/>
  <c r="H17" i="10"/>
  <c r="I17" i="10"/>
  <c r="J17" i="10"/>
  <c r="E17" i="10"/>
  <c r="K14" i="49"/>
  <c r="E14" i="16"/>
  <c r="F14" i="16"/>
  <c r="G14" i="16"/>
  <c r="H14" i="16"/>
  <c r="I14" i="16"/>
  <c r="J14" i="16"/>
  <c r="K14" i="16"/>
  <c r="E13" i="3"/>
  <c r="Z54" i="3"/>
  <c r="Z53" i="3"/>
  <c r="Z52" i="3"/>
  <c r="Z51" i="3"/>
  <c r="Z50" i="3"/>
  <c r="Z43" i="3"/>
  <c r="Z42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C42" i="3"/>
  <c r="C41" i="3"/>
  <c r="C40" i="3"/>
  <c r="C39" i="3"/>
  <c r="Y53" i="3"/>
  <c r="Y52" i="3"/>
  <c r="Y51" i="3"/>
  <c r="Y54" i="3"/>
  <c r="Y50" i="3"/>
  <c r="X53" i="3"/>
  <c r="X52" i="3"/>
  <c r="X51" i="3"/>
  <c r="X54" i="3"/>
  <c r="X50" i="3"/>
  <c r="W53" i="3"/>
  <c r="W52" i="3"/>
  <c r="W51" i="3"/>
  <c r="W54" i="3"/>
  <c r="W50" i="3"/>
  <c r="V53" i="3"/>
  <c r="V52" i="3"/>
  <c r="V51" i="3"/>
  <c r="V54" i="3"/>
  <c r="V50" i="3"/>
  <c r="U53" i="3"/>
  <c r="U52" i="3"/>
  <c r="U51" i="3"/>
  <c r="U54" i="3"/>
  <c r="U50" i="3"/>
  <c r="T53" i="3"/>
  <c r="T52" i="3"/>
  <c r="T51" i="3"/>
  <c r="T54" i="3"/>
  <c r="T50" i="3"/>
  <c r="S53" i="3"/>
  <c r="S52" i="3"/>
  <c r="S51" i="3"/>
  <c r="S54" i="3"/>
  <c r="S50" i="3"/>
  <c r="R53" i="3"/>
  <c r="R52" i="3"/>
  <c r="R51" i="3"/>
  <c r="R54" i="3"/>
  <c r="R50" i="3"/>
  <c r="Q53" i="3"/>
  <c r="Q52" i="3"/>
  <c r="Q51" i="3"/>
  <c r="Q54" i="3"/>
  <c r="Q50" i="3"/>
  <c r="P53" i="3"/>
  <c r="P52" i="3"/>
  <c r="P51" i="3"/>
  <c r="P54" i="3"/>
  <c r="P50" i="3"/>
  <c r="O53" i="3"/>
  <c r="O52" i="3"/>
  <c r="O51" i="3"/>
  <c r="O54" i="3"/>
  <c r="O50" i="3"/>
  <c r="N53" i="3"/>
  <c r="N52" i="3"/>
  <c r="N51" i="3"/>
  <c r="N54" i="3"/>
  <c r="N50" i="3"/>
  <c r="M53" i="3"/>
  <c r="M52" i="3"/>
  <c r="M51" i="3"/>
  <c r="M54" i="3"/>
  <c r="M50" i="3"/>
  <c r="L52" i="3"/>
  <c r="L53" i="3"/>
  <c r="L50" i="3"/>
  <c r="L51" i="3"/>
  <c r="L54" i="3"/>
  <c r="K53" i="3"/>
  <c r="K52" i="3"/>
  <c r="K51" i="3"/>
  <c r="K54" i="3"/>
  <c r="K50" i="3"/>
  <c r="J53" i="3"/>
  <c r="J52" i="3"/>
  <c r="J51" i="3"/>
  <c r="J54" i="3"/>
  <c r="J50" i="3"/>
  <c r="I51" i="3"/>
  <c r="I52" i="3"/>
  <c r="I53" i="3"/>
  <c r="I54" i="3"/>
  <c r="I50" i="3"/>
  <c r="H53" i="3"/>
  <c r="H52" i="3"/>
  <c r="H51" i="3"/>
  <c r="H54" i="3"/>
  <c r="H50" i="3"/>
  <c r="C51" i="3"/>
  <c r="C52" i="3"/>
  <c r="C53" i="3"/>
  <c r="C50" i="3"/>
  <c r="AP49" i="3"/>
  <c r="AO49" i="3"/>
  <c r="AN49" i="3"/>
  <c r="AL49" i="3"/>
  <c r="AK49" i="3"/>
  <c r="AJ49" i="3"/>
  <c r="AH49" i="3"/>
  <c r="AG49" i="3"/>
  <c r="AF49" i="3"/>
  <c r="AD49" i="3"/>
  <c r="AC49" i="3"/>
  <c r="AB49" i="3"/>
  <c r="AN44" i="3"/>
  <c r="AJ44" i="3"/>
  <c r="AF44" i="3"/>
  <c r="AB44" i="3"/>
  <c r="H44" i="3"/>
  <c r="C44" i="3"/>
  <c r="J25" i="10" l="1"/>
  <c r="H25" i="10"/>
  <c r="F25" i="10"/>
  <c r="K25" i="10"/>
  <c r="I25" i="10"/>
  <c r="G25" i="10"/>
  <c r="E25" i="10"/>
  <c r="C55" i="3"/>
  <c r="C56" i="3" s="1"/>
  <c r="C57" i="3" s="1"/>
  <c r="Z55" i="3"/>
  <c r="R55" i="3"/>
  <c r="J55" i="3"/>
  <c r="O55" i="3"/>
  <c r="W55" i="3"/>
  <c r="I55" i="3"/>
  <c r="Q55" i="3"/>
  <c r="Y55" i="3"/>
  <c r="K55" i="3"/>
  <c r="S55" i="3"/>
  <c r="L55" i="3"/>
  <c r="T55" i="3"/>
  <c r="M55" i="3"/>
  <c r="U55" i="3"/>
  <c r="N55" i="3"/>
  <c r="P55" i="3"/>
  <c r="X55" i="3"/>
  <c r="H55" i="3"/>
  <c r="V55" i="3"/>
  <c r="AM49" i="3"/>
  <c r="AJ57" i="3" s="1"/>
  <c r="AE49" i="3"/>
  <c r="AB57" i="3" s="1"/>
  <c r="AQ49" i="3"/>
  <c r="AN56" i="3" s="1"/>
  <c r="AR44" i="3"/>
  <c r="AI49" i="3"/>
  <c r="AF56" i="3" s="1"/>
  <c r="H56" i="3" l="1"/>
  <c r="AB56" i="3"/>
  <c r="AN57" i="3"/>
  <c r="AF57" i="3"/>
  <c r="AJ56" i="3"/>
  <c r="AR56" i="3" l="1"/>
  <c r="H57" i="3"/>
  <c r="AR57" i="3" s="1"/>
  <c r="J29" i="14"/>
  <c r="I29" i="14"/>
  <c r="H29" i="14"/>
  <c r="G29" i="14"/>
  <c r="F29" i="14"/>
  <c r="E29" i="14"/>
  <c r="K28" i="14"/>
  <c r="J28" i="14"/>
  <c r="I28" i="14"/>
  <c r="H28" i="14"/>
  <c r="G28" i="14"/>
  <c r="F28" i="14"/>
  <c r="E28" i="14"/>
  <c r="J14" i="49" l="1"/>
  <c r="I14" i="49"/>
  <c r="H14" i="49"/>
  <c r="G14" i="49"/>
  <c r="F14" i="49"/>
  <c r="E14" i="49"/>
  <c r="G15" i="14" l="1"/>
  <c r="G13" i="14"/>
  <c r="I13" i="14"/>
  <c r="H15" i="14"/>
  <c r="L14" i="14"/>
  <c r="K14" i="14"/>
  <c r="J14" i="14"/>
  <c r="I14" i="14"/>
  <c r="H13" i="14" l="1"/>
  <c r="G14" i="14"/>
  <c r="H14" i="14"/>
  <c r="J13" i="14"/>
  <c r="K13" i="14"/>
  <c r="L13" i="14"/>
  <c r="O13" i="14" l="1"/>
  <c r="M13" i="14"/>
  <c r="N13" i="14"/>
  <c r="K12" i="10" l="1"/>
  <c r="J12" i="10"/>
  <c r="I12" i="10"/>
  <c r="H12" i="10"/>
  <c r="G12" i="10"/>
  <c r="F12" i="10"/>
  <c r="E27" i="3"/>
  <c r="F27" i="3"/>
  <c r="G27" i="3"/>
  <c r="H27" i="3"/>
  <c r="I27" i="3"/>
  <c r="J27" i="3"/>
  <c r="K27" i="3"/>
  <c r="F13" i="3"/>
  <c r="G13" i="3"/>
  <c r="H13" i="3"/>
  <c r="I13" i="3"/>
  <c r="J13" i="3"/>
  <c r="K13" i="3"/>
  <c r="F16" i="1" l="1"/>
  <c r="G16" i="1"/>
  <c r="H16" i="1"/>
  <c r="I16" i="1"/>
  <c r="J16" i="1"/>
  <c r="K16" i="1"/>
  <c r="E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C91C21-DFDA-4734-9680-271F28AFD118}" keepAlive="1" name="Consulta - A3_Assertividade_v3" description="Conexão com a consulta 'A3_Assertividade_v3' na pasta de trabalho." type="5" refreshedVersion="0" background="1" saveData="1">
    <dbPr connection="Provider=Microsoft.Mashup.OleDb.1;Data Source=$Workbook$;Location=A3_Assertividade_v3;Extended Properties=&quot;&quot;" command="SELECT * FROM [A3_Assertividade_v3]"/>
  </connection>
  <connection id="2" xr16:uid="{0A510CED-E85B-4AA0-AFD4-9AC13E28B3F4}" keepAlive="1" name="Consulta - A3_Duvida_v3" description="Conexão com a consulta 'A3_Duvida_v3' na pasta de trabalho." type="5" refreshedVersion="0" background="1" saveData="1">
    <dbPr connection="Provider=Microsoft.Mashup.OleDb.1;Data Source=$Workbook$;Location=A3_Duvida_v3;Extended Properties=&quot;&quot;" command="SELECT * FROM [A3_Duvida_v3]"/>
  </connection>
  <connection id="3" xr16:uid="{EACFED91-C195-4DA6-89DD-197D81052357}" keepAlive="1" name="Consulta - A3_MediaPonderada_v3" description="Conexão com a consulta 'A3_MediaPonderada_v3' na pasta de trabalho." type="5" refreshedVersion="0" background="1" saveData="1">
    <dbPr connection="Provider=Microsoft.Mashup.OleDb.1;Data Source=$Workbook$;Location=A3_MediaPonderada_v3;Extended Properties=&quot;&quot;" command="SELECT * FROM [A3_MediaPonderada_v3]"/>
  </connection>
  <connection id="4" xr16:uid="{9A3120CE-6DBC-441C-8A08-12A15D9BF26B}" keepAlive="1" name="Consulta - A3_MediaTradicional_v3" description="Conexão com a consulta 'A3_MediaTradicional_v3' na pasta de trabalho." type="5" refreshedVersion="0" background="1" saveData="1">
    <dbPr connection="Provider=Microsoft.Mashup.OleDb.1;Data Source=$Workbook$;Location=A3_MediaTradicional_v3;Extended Properties=&quot;&quot;" command="SELECT * FROM [A3_MediaTradicional_v3]"/>
  </connection>
  <connection id="5" xr16:uid="{A476991A-5647-4152-AFF5-4033CE2E9F55}" keepAlive="1" name="Consulta - A3_NC_v3" description="Conexão com a consulta 'A3_NC_v3' na pasta de trabalho." type="5" refreshedVersion="8" background="1" saveData="1">
    <dbPr connection="Provider=Microsoft.Mashup.OleDb.1;Data Source=$Workbook$;Location=A3_NC_v3;Extended Properties=&quot;&quot;" command="SELECT * FROM [A3_NC_v3]"/>
  </connection>
  <connection id="6" xr16:uid="{82A706F0-9826-451F-9FAC-8580E73C7D81}" keepAlive="1" name="Consulta - A3_NCQ_v3" description="Conexão com a consulta 'A3_NCQ_v3' na pasta de trabalho." type="5" refreshedVersion="8" background="1" saveData="1">
    <dbPr connection="Provider=Microsoft.Mashup.OleDb.1;Data Source=$Workbook$;Location=A3_NCQ_v3;Extended Properties=&quot;&quot;" command="SELECT * FROM [A3_NCQ_v3]"/>
  </connection>
  <connection id="7" xr16:uid="{A18E8497-9AE7-4E07-B807-16E2A24FBCC7}" keepAlive="1" name="Consulta - A3_Prioridade_v3" description="Conexão com a consulta 'A3_Prioridade_v3' na pasta de trabalho." type="5" refreshedVersion="8" background="1" saveData="1">
    <dbPr connection="Provider=Microsoft.Mashup.OleDb.1;Data Source=$Workbook$;Location=A3_Prioridade_v3;Extended Properties=&quot;&quot;" command="SELECT * FROM [A3_Prioridade_v3]"/>
  </connection>
</connections>
</file>

<file path=xl/sharedStrings.xml><?xml version="1.0" encoding="utf-8"?>
<sst xmlns="http://schemas.openxmlformats.org/spreadsheetml/2006/main" count="856" uniqueCount="230">
  <si>
    <t>ID MONGO</t>
  </si>
  <si>
    <t>GRUPO B</t>
  </si>
  <si>
    <t>USER_ID SQL</t>
  </si>
  <si>
    <t>EF1</t>
  </si>
  <si>
    <t>EV1</t>
  </si>
  <si>
    <t>EV2</t>
  </si>
  <si>
    <t>Média</t>
  </si>
  <si>
    <t>B10</t>
  </si>
  <si>
    <t>Participante</t>
  </si>
  <si>
    <t>B02</t>
  </si>
  <si>
    <t>B03</t>
  </si>
  <si>
    <t>B04</t>
  </si>
  <si>
    <t>B05</t>
  </si>
  <si>
    <t>B06</t>
  </si>
  <si>
    <t>B08</t>
  </si>
  <si>
    <t>B09</t>
  </si>
  <si>
    <t>Modo</t>
  </si>
  <si>
    <t>Binário</t>
  </si>
  <si>
    <t>CASOS</t>
  </si>
  <si>
    <t>C1</t>
  </si>
  <si>
    <t>C2</t>
  </si>
  <si>
    <t>C3</t>
  </si>
  <si>
    <t>C4</t>
  </si>
  <si>
    <t>C5</t>
  </si>
  <si>
    <t>C6</t>
  </si>
  <si>
    <t>Dúvida</t>
  </si>
  <si>
    <t>Dúvida Média</t>
  </si>
  <si>
    <t>Desvio-Padrão</t>
  </si>
  <si>
    <t>A</t>
  </si>
  <si>
    <t>DÚVIDA - CASOS DE TESTE</t>
  </si>
  <si>
    <t>NCQ</t>
  </si>
  <si>
    <t>NC</t>
  </si>
  <si>
    <t>Casos de Teste</t>
  </si>
  <si>
    <t>ESTUDO</t>
  </si>
  <si>
    <t>AVALIAÇÃO</t>
  </si>
  <si>
    <t>PRIORIDADE - CASOS -ESTUDO</t>
  </si>
  <si>
    <t>EV3</t>
  </si>
  <si>
    <t>EV4</t>
  </si>
  <si>
    <t>EV5</t>
  </si>
  <si>
    <t>NOS CASOS - ESTUDO</t>
  </si>
  <si>
    <t>Caso 1</t>
  </si>
  <si>
    <t>Caso 2</t>
  </si>
  <si>
    <t>Caso 3</t>
  </si>
  <si>
    <t>Caso 4</t>
  </si>
  <si>
    <t>Caso 5</t>
  </si>
  <si>
    <t>Caso 6</t>
  </si>
  <si>
    <t>Entradas</t>
  </si>
  <si>
    <t>Desvio Padrão</t>
  </si>
  <si>
    <t>Dúvida dos Casos</t>
  </si>
  <si>
    <t>ASSERTIVIDADE - CASOS DE TESTE - ESTUDO</t>
  </si>
  <si>
    <t>NP</t>
  </si>
  <si>
    <t>Dúvida Caso</t>
  </si>
  <si>
    <t>D</t>
  </si>
  <si>
    <t>DP</t>
  </si>
  <si>
    <t xml:space="preserve">Estudante </t>
  </si>
  <si>
    <t>NOS CASOS - AVALIAÇÃO</t>
  </si>
  <si>
    <t xml:space="preserve">Pesos </t>
  </si>
  <si>
    <t>Últ. Resp</t>
  </si>
  <si>
    <t>Confirmation</t>
  </si>
  <si>
    <t>Peso Final</t>
  </si>
  <si>
    <t>Peso Médio</t>
  </si>
  <si>
    <t>NP dos Casos</t>
  </si>
  <si>
    <t>evaluate</t>
  </si>
  <si>
    <t>Peso</t>
  </si>
  <si>
    <t>NP Casos</t>
  </si>
  <si>
    <t>A Casos</t>
  </si>
  <si>
    <t>_id</t>
  </si>
  <si>
    <t>agrupamento</t>
  </si>
  <si>
    <t>fonte</t>
  </si>
  <si>
    <t>id_estudante</t>
  </si>
  <si>
    <t>id_fonte</t>
  </si>
  <si>
    <t>id_questionario</t>
  </si>
  <si>
    <t>método</t>
  </si>
  <si>
    <t>nota</t>
  </si>
  <si>
    <t>tipo</t>
  </si>
  <si>
    <t>63923302101839dc61a40acd</t>
  </si>
  <si>
    <t>27</t>
  </si>
  <si>
    <t>casos</t>
  </si>
  <si>
    <t>estudo</t>
  </si>
  <si>
    <t>63923302101839dc61a40ace</t>
  </si>
  <si>
    <t>28</t>
  </si>
  <si>
    <t>63923303101839dc61a40acf</t>
  </si>
  <si>
    <t>29</t>
  </si>
  <si>
    <t>63923303101839dc61a40ad0</t>
  </si>
  <si>
    <t>30</t>
  </si>
  <si>
    <t>63923303101839dc61a40ad1</t>
  </si>
  <si>
    <t>37</t>
  </si>
  <si>
    <t>63923303101839dc61a40ad2</t>
  </si>
  <si>
    <t>42</t>
  </si>
  <si>
    <t>63923303101839dc61a40ad3</t>
  </si>
  <si>
    <t>63923306101839dc61a40ae0</t>
  </si>
  <si>
    <t>63923306101839dc61a40ae1</t>
  </si>
  <si>
    <t>63923306101839dc61a40ae2</t>
  </si>
  <si>
    <t>63923306101839dc61a40ae3</t>
  </si>
  <si>
    <t>63923307101839dc61a40ae4</t>
  </si>
  <si>
    <t>63923307101839dc61a40ae5</t>
  </si>
  <si>
    <t>63923307101839dc61a40ae6</t>
  </si>
  <si>
    <t>6392330a101839dc61a40af3</t>
  </si>
  <si>
    <t>6392330a101839dc61a40af4</t>
  </si>
  <si>
    <t>6392330a101839dc61a40af5</t>
  </si>
  <si>
    <t>6392330a101839dc61a40af6</t>
  </si>
  <si>
    <t>6392330a101839dc61a40af7</t>
  </si>
  <si>
    <t>6392330b101839dc61a40af8</t>
  </si>
  <si>
    <t>6392330b101839dc61a40af9</t>
  </si>
  <si>
    <t>6392330d101839dc61a40b06</t>
  </si>
  <si>
    <t>6392330d101839dc61a40b07</t>
  </si>
  <si>
    <t>6392330e101839dc61a40b08</t>
  </si>
  <si>
    <t>6392330e101839dc61a40b09</t>
  </si>
  <si>
    <t>6392330e101839dc61a40b0a</t>
  </si>
  <si>
    <t>6392330e101839dc61a40b0b</t>
  </si>
  <si>
    <t>6392330e101839dc61a40b0c</t>
  </si>
  <si>
    <t>63923311101839dc61a40b19</t>
  </si>
  <si>
    <t>63923311101839dc61a40b1a</t>
  </si>
  <si>
    <t>63923312101839dc61a40b1b</t>
  </si>
  <si>
    <t>63923312101839dc61a40b1c</t>
  </si>
  <si>
    <t>63923312101839dc61a40b1d</t>
  </si>
  <si>
    <t>63923312101839dc61a40b1e</t>
  </si>
  <si>
    <t>63923312101839dc61a40b1f</t>
  </si>
  <si>
    <t>63923315101839dc61a40b2c</t>
  </si>
  <si>
    <t>63923315101839dc61a40b2d</t>
  </si>
  <si>
    <t>63923315101839dc61a40b2e</t>
  </si>
  <si>
    <t>63923316101839dc61a40b2f</t>
  </si>
  <si>
    <t>63923316101839dc61a40b30</t>
  </si>
  <si>
    <t>63923316101839dc61a40b31</t>
  </si>
  <si>
    <t>63923316101839dc61a40b32</t>
  </si>
  <si>
    <t>63923319101839dc61a40b3f</t>
  </si>
  <si>
    <t>63923319101839dc61a40b40</t>
  </si>
  <si>
    <t>63923319101839dc61a40b41</t>
  </si>
  <si>
    <t>63923319101839dc61a40b42</t>
  </si>
  <si>
    <t>63923319101839dc61a40b43</t>
  </si>
  <si>
    <t>6392331a101839dc61a40b44</t>
  </si>
  <si>
    <t>6392331a101839dc61a40b45</t>
  </si>
  <si>
    <t>6392331c101839dc61a40b52</t>
  </si>
  <si>
    <t>6392331d101839dc61a40b53</t>
  </si>
  <si>
    <t>6392331d101839dc61a40b54</t>
  </si>
  <si>
    <t>6392331d101839dc61a40b55</t>
  </si>
  <si>
    <t>6392331d101839dc61a40b56</t>
  </si>
  <si>
    <t>6392331d101839dc61a40b57</t>
  </si>
  <si>
    <t>6392331d101839dc61a40b58</t>
  </si>
  <si>
    <t>63923322101839dc61a40b65</t>
  </si>
  <si>
    <t>63923322101839dc61a40b66</t>
  </si>
  <si>
    <t>63923323101839dc61a40b67</t>
  </si>
  <si>
    <t>63923323101839dc61a40b68</t>
  </si>
  <si>
    <t>63923323101839dc61a40b69</t>
  </si>
  <si>
    <t>63923323101839dc61a40b6a</t>
  </si>
  <si>
    <t>63923323101839dc61a40b6b</t>
  </si>
  <si>
    <t>63923326101839dc61a40b78</t>
  </si>
  <si>
    <t>63923326101839dc61a40b79</t>
  </si>
  <si>
    <t>63923326101839dc61a40b7a</t>
  </si>
  <si>
    <t>63923326101839dc61a40b7b</t>
  </si>
  <si>
    <t>63923327101839dc61a40b7c</t>
  </si>
  <si>
    <t>63923327101839dc61a40b7d</t>
  </si>
  <si>
    <t>63923327101839dc61a40b7e</t>
  </si>
  <si>
    <t>6392332a101839dc61a40b8b</t>
  </si>
  <si>
    <t>6392332a101839dc61a40b8c</t>
  </si>
  <si>
    <t>6392332a101839dc61a40b8d</t>
  </si>
  <si>
    <t>6392332a101839dc61a40b8e</t>
  </si>
  <si>
    <t>6392332b101839dc61a40b8f</t>
  </si>
  <si>
    <t>6392332b101839dc61a40b90</t>
  </si>
  <si>
    <t>6392332b101839dc61a40b91</t>
  </si>
  <si>
    <t>6392332e101839dc61a40b9e</t>
  </si>
  <si>
    <t>6392332e101839dc61a40b9f</t>
  </si>
  <si>
    <t>6392332e101839dc61a40ba0</t>
  </si>
  <si>
    <t>6392332e101839dc61a40ba1</t>
  </si>
  <si>
    <t>6392332e101839dc61a40ba2</t>
  </si>
  <si>
    <t>6392332f101839dc61a40ba3</t>
  </si>
  <si>
    <t>6392332f101839dc61a40ba4</t>
  </si>
  <si>
    <t>63923331101839dc61a40bb1</t>
  </si>
  <si>
    <t>63923332101839dc61a40bb2</t>
  </si>
  <si>
    <t>63923332101839dc61a40bb3</t>
  </si>
  <si>
    <t>63923332101839dc61a40bb4</t>
  </si>
  <si>
    <t>63923332101839dc61a40bb5</t>
  </si>
  <si>
    <t>63923332101839dc61a40bb6</t>
  </si>
  <si>
    <t>63923333101839dc61a40bb7</t>
  </si>
  <si>
    <t>63923335101839dc61a40bc4</t>
  </si>
  <si>
    <t>63923335101839dc61a40bc5</t>
  </si>
  <si>
    <t>63923336101839dc61a40bc6</t>
  </si>
  <si>
    <t>63923336101839dc61a40bc7</t>
  </si>
  <si>
    <t>63923336101839dc61a40bc8</t>
  </si>
  <si>
    <t>63923336101839dc61a40bc9</t>
  </si>
  <si>
    <t>63923336101839dc61a40bca</t>
  </si>
  <si>
    <t>6392333a101839dc61a40bd7</t>
  </si>
  <si>
    <t>6392333a101839dc61a40bd8</t>
  </si>
  <si>
    <t>6392333b101839dc61a40bd9</t>
  </si>
  <si>
    <t>6392333b101839dc61a40bda</t>
  </si>
  <si>
    <t>6392333b101839dc61a40bdb</t>
  </si>
  <si>
    <t>6392333b101839dc61a40bdc</t>
  </si>
  <si>
    <t>6392333b101839dc61a40bdd</t>
  </si>
  <si>
    <t>6392333e101839dc61a40bea</t>
  </si>
  <si>
    <t>6392333e101839dc61a40beb</t>
  </si>
  <si>
    <t>6392333f101839dc61a40bec</t>
  </si>
  <si>
    <t>6392333f101839dc61a40bed</t>
  </si>
  <si>
    <t>6392333f101839dc61a40bee</t>
  </si>
  <si>
    <t>6392333f101839dc61a40bef</t>
  </si>
  <si>
    <t>6392333f101839dc61a40bf0</t>
  </si>
  <si>
    <t>63923343101839dc61a40bfd</t>
  </si>
  <si>
    <t>63923343101839dc61a40bfe</t>
  </si>
  <si>
    <t>63923343101839dc61a40bff</t>
  </si>
  <si>
    <t>63923343101839dc61a40c00</t>
  </si>
  <si>
    <t>63923343101839dc61a40c01</t>
  </si>
  <si>
    <t>63923344101839dc61a40c02</t>
  </si>
  <si>
    <t>63923344101839dc61a40c03</t>
  </si>
  <si>
    <t>63923347101839dc61a40c10</t>
  </si>
  <si>
    <t>63923347101839dc61a40c11</t>
  </si>
  <si>
    <t>63923347101839dc61a40c12</t>
  </si>
  <si>
    <t>63923348101839dc61a40c13</t>
  </si>
  <si>
    <t>63923348101839dc61a40c14</t>
  </si>
  <si>
    <t>63923348101839dc61a40c15</t>
  </si>
  <si>
    <t>63923348101839dc61a40c16</t>
  </si>
  <si>
    <t>6392334c101839dc61a40c23</t>
  </si>
  <si>
    <t>6392334c101839dc61a40c24</t>
  </si>
  <si>
    <t>6392334c101839dc61a40c25</t>
  </si>
  <si>
    <t>6392334c101839dc61a40c26</t>
  </si>
  <si>
    <t>6392334d101839dc61a40c27</t>
  </si>
  <si>
    <t>6392334d101839dc61a40c28</t>
  </si>
  <si>
    <t>6392334d101839dc61a40c29</t>
  </si>
  <si>
    <t>63923350101839dc61a40c36</t>
  </si>
  <si>
    <t>63923350101839dc61a40c37</t>
  </si>
  <si>
    <t>63923351101839dc61a40c38</t>
  </si>
  <si>
    <t>63923351101839dc61a40c39</t>
  </si>
  <si>
    <t>63923351101839dc61a40c3a</t>
  </si>
  <si>
    <t>63923351101839dc61a40c3b</t>
  </si>
  <si>
    <t>63923351101839dc61a40c3c</t>
  </si>
  <si>
    <t>63923355101839dc61a40c49</t>
  </si>
  <si>
    <t>63923355101839dc61a40c4a</t>
  </si>
  <si>
    <t>63923355101839dc61a40c4b</t>
  </si>
  <si>
    <t>63923355101839dc61a40c4c</t>
  </si>
  <si>
    <t>63923355101839dc61a40c4d</t>
  </si>
  <si>
    <t>63923356101839dc61a40c4e</t>
  </si>
  <si>
    <t>63923356101839dc61a40c4f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</si>
</sst>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1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2" fontId="0" fillId="5" borderId="2" xfId="0" applyNumberForma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2" borderId="1" xfId="0" applyFont="1" applyFill="1" applyBorder="1"/>
    <xf numFmtId="0" fontId="0" fillId="0" borderId="1" xfId="0" applyFont="1" applyBorder="1"/>
    <xf numFmtId="0" fontId="1" fillId="3" borderId="9" xfId="0" applyFont="1" applyFill="1" applyBorder="1" applyAlignment="1">
      <alignment horizontal="center" vertical="center"/>
    </xf>
    <xf numFmtId="0" fontId="1" fillId="6" borderId="2" xfId="0" applyNumberFormat="1" applyFont="1" applyFill="1" applyBorder="1" applyAlignment="1">
      <alignment horizontal="center" vertical="center"/>
    </xf>
    <xf numFmtId="0" fontId="1" fillId="5" borderId="2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1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textRotation="90"/>
    </xf>
    <xf numFmtId="0" fontId="4" fillId="11" borderId="7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2" fontId="1" fillId="5" borderId="2" xfId="0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2" fontId="1" fillId="5" borderId="2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3" fillId="8" borderId="4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vertical="center" wrapText="1"/>
    </xf>
    <xf numFmtId="2" fontId="3" fillId="11" borderId="4" xfId="0" applyNumberFormat="1" applyFont="1" applyFill="1" applyBorder="1" applyAlignment="1">
      <alignment vertical="center" wrapText="1"/>
    </xf>
    <xf numFmtId="2" fontId="0" fillId="3" borderId="2" xfId="0" applyNumberFormat="1" applyFont="1" applyFill="1" applyBorder="1" applyAlignment="1">
      <alignment horizontal="center" vertical="center"/>
    </xf>
    <xf numFmtId="2" fontId="0" fillId="13" borderId="2" xfId="0" applyNumberFormat="1" applyFont="1" applyFill="1" applyBorder="1" applyAlignment="1">
      <alignment horizontal="center" vertical="center"/>
    </xf>
    <xf numFmtId="2" fontId="0" fillId="7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 wrapText="1"/>
    </xf>
    <xf numFmtId="0" fontId="3" fillId="8" borderId="13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2" fontId="3" fillId="11" borderId="4" xfId="0" applyNumberFormat="1" applyFont="1" applyFill="1" applyBorder="1" applyAlignment="1">
      <alignment horizontal="center" vertical="center" wrapText="1"/>
    </xf>
    <xf numFmtId="2" fontId="3" fillId="11" borderId="6" xfId="0" applyNumberFormat="1" applyFont="1" applyFill="1" applyBorder="1" applyAlignment="1">
      <alignment horizontal="center" vertical="center" wrapText="1"/>
    </xf>
    <xf numFmtId="2" fontId="3" fillId="11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/>
    </xf>
    <xf numFmtId="0" fontId="3" fillId="8" borderId="4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2" fontId="3" fillId="11" borderId="2" xfId="0" applyNumberFormat="1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2" fontId="0" fillId="12" borderId="2" xfId="0" applyNumberFormat="1" applyFill="1" applyBorder="1" applyAlignment="1">
      <alignment horizontal="center"/>
    </xf>
    <xf numFmtId="2" fontId="3" fillId="12" borderId="4" xfId="0" applyNumberFormat="1" applyFont="1" applyFill="1" applyBorder="1" applyAlignment="1">
      <alignment horizontal="center" vertical="center" wrapText="1"/>
    </xf>
    <xf numFmtId="2" fontId="3" fillId="12" borderId="6" xfId="0" applyNumberFormat="1" applyFont="1" applyFill="1" applyBorder="1" applyAlignment="1">
      <alignment horizontal="center" vertical="center" wrapText="1"/>
    </xf>
    <xf numFmtId="2" fontId="3" fillId="12" borderId="5" xfId="0" applyNumberFormat="1" applyFont="1" applyFill="1" applyBorder="1" applyAlignment="1">
      <alignment horizontal="center" vertical="center" wrapText="1"/>
    </xf>
    <xf numFmtId="1" fontId="0" fillId="12" borderId="7" xfId="0" applyNumberFormat="1" applyFill="1" applyBorder="1" applyAlignment="1">
      <alignment horizontal="center" vertical="center"/>
    </xf>
    <xf numFmtId="1" fontId="0" fillId="12" borderId="8" xfId="0" applyNumberFormat="1" applyFill="1" applyBorder="1" applyAlignment="1">
      <alignment horizontal="center" vertical="center"/>
    </xf>
    <xf numFmtId="1" fontId="0" fillId="12" borderId="3" xfId="0" applyNumberFormat="1" applyFill="1" applyBorder="1" applyAlignment="1">
      <alignment horizontal="center" vertical="center"/>
    </xf>
    <xf numFmtId="164" fontId="0" fillId="12" borderId="7" xfId="0" applyNumberFormat="1" applyFill="1" applyBorder="1" applyAlignment="1">
      <alignment horizontal="center" vertical="center"/>
    </xf>
    <xf numFmtId="164" fontId="0" fillId="12" borderId="8" xfId="0" applyNumberFormat="1" applyFill="1" applyBorder="1" applyAlignment="1">
      <alignment horizontal="center" vertical="center"/>
    </xf>
    <xf numFmtId="164" fontId="0" fillId="12" borderId="3" xfId="0" applyNumberFormat="1" applyFill="1" applyBorder="1" applyAlignment="1">
      <alignment horizontal="center" vertical="center"/>
    </xf>
    <xf numFmtId="164" fontId="0" fillId="11" borderId="7" xfId="0" applyNumberFormat="1" applyFill="1" applyBorder="1" applyAlignment="1">
      <alignment horizontal="center" vertical="center"/>
    </xf>
    <xf numFmtId="164" fontId="0" fillId="11" borderId="8" xfId="0" applyNumberFormat="1" applyFill="1" applyBorder="1" applyAlignment="1">
      <alignment horizontal="center" vertical="center"/>
    </xf>
    <xf numFmtId="164" fontId="0" fillId="11" borderId="3" xfId="0" applyNumberForma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2" fontId="1" fillId="5" borderId="2" xfId="0" applyNumberFormat="1" applyFont="1" applyFill="1" applyBorder="1" applyAlignment="1">
      <alignment horizontal="center" vertic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83753EE9-458B-4DA0-BC83-FE372AA9015C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82AF04-75B7-4F6E-8768-643A049227F1}" name="A3_Prioridade_v3" displayName="A3_Prioridade_v3" ref="A1:I148" tableType="queryTable" totalsRowShown="0">
  <autoFilter ref="A1:I148" xr:uid="{5782AF04-75B7-4F6E-8768-643A049227F1}">
    <filterColumn colId="3">
      <filters>
        <filter val="12"/>
        <filter val="13"/>
        <filter val="14"/>
        <filter val="4"/>
        <filter val="5"/>
        <filter val="6"/>
        <filter val="7"/>
        <filter val="9"/>
      </filters>
    </filterColumn>
  </autoFilter>
  <sortState xmlns:xlrd2="http://schemas.microsoft.com/office/spreadsheetml/2017/richdata2" ref="A9:I78">
    <sortCondition ref="D1:D148"/>
  </sortState>
  <tableColumns count="9">
    <tableColumn id="1" xr3:uid="{EF7A8F30-B2D4-483E-A000-8990AA8C7881}" uniqueName="1" name="_id" queryTableFieldId="1" dataDxfId="3"/>
    <tableColumn id="2" xr3:uid="{628037E4-35D1-4F30-ADCE-C6D5686D5E59}" uniqueName="2" name="agrupamento" queryTableFieldId="2"/>
    <tableColumn id="3" xr3:uid="{57108B1F-505E-427D-B692-18E139E47A3E}" uniqueName="3" name="fonte" queryTableFieldId="3"/>
    <tableColumn id="4" xr3:uid="{EA4EA3C5-7316-4510-A7B9-E8602A17FB0A}" uniqueName="4" name="id_estudante" queryTableFieldId="4"/>
    <tableColumn id="5" xr3:uid="{8842180D-244B-4987-B47C-DC4FF7327421}" uniqueName="5" name="id_fonte" queryTableFieldId="5" dataDxfId="2"/>
    <tableColumn id="6" xr3:uid="{BC8F431A-CBC8-4AA4-A384-76FCFFED944E}" uniqueName="6" name="id_questionario" queryTableFieldId="6"/>
    <tableColumn id="7" xr3:uid="{01B71F28-D9B8-418B-8CA5-CD02ED5FD4AA}" uniqueName="7" name="método" queryTableFieldId="7" dataDxfId="1"/>
    <tableColumn id="8" xr3:uid="{5B4F91DC-098D-478E-9614-2721A947FF86}" uniqueName="8" name="nota" queryTableFieldId="8"/>
    <tableColumn id="9" xr3:uid="{1D0B2CC8-14D4-4917-9326-CBE93DEED6D7}" uniqueName="9" name="tipo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M18"/>
  <sheetViews>
    <sheetView workbookViewId="0">
      <selection activeCell="K8" sqref="K8"/>
    </sheetView>
  </sheetViews>
  <sheetFormatPr defaultRowHeight="15" x14ac:dyDescent="0.25"/>
  <cols>
    <col min="1" max="1" width="2" customWidth="1"/>
    <col min="2" max="2" width="12" customWidth="1"/>
    <col min="3" max="3" width="10.5703125" hidden="1" customWidth="1"/>
    <col min="4" max="4" width="11.7109375" customWidth="1"/>
    <col min="5" max="10" width="5.5703125" bestFit="1" customWidth="1"/>
    <col min="11" max="11" width="6.7109375" bestFit="1" customWidth="1"/>
    <col min="12" max="22" width="5.5703125" bestFit="1" customWidth="1"/>
    <col min="23" max="23" width="6.7109375" bestFit="1" customWidth="1"/>
    <col min="24" max="24" width="5.5703125" bestFit="1" customWidth="1"/>
    <col min="25" max="25" width="4.5703125" bestFit="1" customWidth="1"/>
    <col min="26" max="28" width="5.5703125" bestFit="1" customWidth="1"/>
    <col min="29" max="29" width="6.5703125" bestFit="1" customWidth="1"/>
    <col min="30" max="31" width="5.5703125" bestFit="1" customWidth="1"/>
    <col min="32" max="32" width="4.5703125" bestFit="1" customWidth="1"/>
    <col min="33" max="33" width="5.5703125" bestFit="1" customWidth="1"/>
    <col min="34" max="35" width="3" bestFit="1" customWidth="1"/>
    <col min="36" max="36" width="4.5703125" bestFit="1" customWidth="1"/>
    <col min="37" max="47" width="3" bestFit="1" customWidth="1"/>
    <col min="48" max="48" width="12" bestFit="1" customWidth="1"/>
    <col min="49" max="66" width="3" bestFit="1" customWidth="1"/>
    <col min="67" max="67" width="12" bestFit="1" customWidth="1"/>
    <col min="68" max="85" width="3" bestFit="1" customWidth="1"/>
    <col min="86" max="86" width="12" bestFit="1" customWidth="1"/>
    <col min="87" max="104" width="3" bestFit="1" customWidth="1"/>
    <col min="105" max="105" width="12" bestFit="1" customWidth="1"/>
    <col min="106" max="123" width="3" bestFit="1" customWidth="1"/>
    <col min="124" max="124" width="12" bestFit="1" customWidth="1"/>
    <col min="125" max="142" width="3" bestFit="1" customWidth="1"/>
    <col min="143" max="143" width="12" bestFit="1" customWidth="1"/>
    <col min="144" max="161" width="3" bestFit="1" customWidth="1"/>
    <col min="162" max="162" width="12" bestFit="1" customWidth="1"/>
  </cols>
  <sheetData>
    <row r="1" spans="1:13" x14ac:dyDescent="0.25">
      <c r="B1" s="1"/>
      <c r="C1" s="1"/>
      <c r="D1" s="1"/>
      <c r="E1" s="1"/>
      <c r="F1" s="1"/>
      <c r="G1" s="1"/>
    </row>
    <row r="3" spans="1:13" x14ac:dyDescent="0.25">
      <c r="A3" s="81" t="s">
        <v>18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5" spans="1:13" x14ac:dyDescent="0.25">
      <c r="D5" s="8" t="s">
        <v>16</v>
      </c>
      <c r="E5" s="82" t="s">
        <v>17</v>
      </c>
      <c r="F5" s="83"/>
    </row>
    <row r="6" spans="1:13" x14ac:dyDescent="0.25">
      <c r="B6" s="78" t="s">
        <v>1</v>
      </c>
      <c r="C6" s="78"/>
      <c r="D6" s="27"/>
      <c r="E6" s="79" t="s">
        <v>32</v>
      </c>
      <c r="F6" s="80"/>
      <c r="G6" s="80"/>
      <c r="H6" s="80"/>
      <c r="I6" s="80"/>
      <c r="J6" s="80"/>
      <c r="K6" s="80"/>
    </row>
    <row r="7" spans="1:13" x14ac:dyDescent="0.25">
      <c r="B7" s="1" t="s">
        <v>2</v>
      </c>
      <c r="C7" s="1" t="s">
        <v>0</v>
      </c>
      <c r="D7" s="22" t="s">
        <v>8</v>
      </c>
      <c r="E7" s="28" t="s">
        <v>19</v>
      </c>
      <c r="F7" s="29" t="s">
        <v>20</v>
      </c>
      <c r="G7" s="28" t="s">
        <v>21</v>
      </c>
      <c r="H7" s="28" t="s">
        <v>22</v>
      </c>
      <c r="I7" s="29" t="s">
        <v>23</v>
      </c>
      <c r="J7" s="28" t="s">
        <v>24</v>
      </c>
      <c r="K7" s="28" t="s">
        <v>6</v>
      </c>
    </row>
    <row r="8" spans="1:13" x14ac:dyDescent="0.25">
      <c r="B8" s="1">
        <v>13</v>
      </c>
      <c r="C8" s="1">
        <v>352</v>
      </c>
      <c r="D8" s="12" t="s">
        <v>9</v>
      </c>
      <c r="E8" s="9">
        <v>0</v>
      </c>
      <c r="F8" s="9">
        <v>0</v>
      </c>
      <c r="G8" s="9">
        <v>10</v>
      </c>
      <c r="H8" s="9">
        <v>10</v>
      </c>
      <c r="I8" s="9">
        <v>10</v>
      </c>
      <c r="J8" s="9">
        <v>10</v>
      </c>
      <c r="K8" s="13">
        <v>6.6666666666666661</v>
      </c>
    </row>
    <row r="9" spans="1:13" x14ac:dyDescent="0.25">
      <c r="B9" s="1">
        <v>4</v>
      </c>
      <c r="C9" s="1">
        <v>364</v>
      </c>
      <c r="D9" s="21" t="s">
        <v>10</v>
      </c>
      <c r="E9" s="7">
        <v>10</v>
      </c>
      <c r="F9" s="7">
        <v>10</v>
      </c>
      <c r="G9" s="7">
        <v>10</v>
      </c>
      <c r="H9" s="7">
        <v>10</v>
      </c>
      <c r="I9" s="7">
        <v>10</v>
      </c>
      <c r="J9" s="7">
        <v>10</v>
      </c>
      <c r="K9" s="4">
        <v>10</v>
      </c>
    </row>
    <row r="10" spans="1:13" x14ac:dyDescent="0.25">
      <c r="B10" s="1">
        <v>7</v>
      </c>
      <c r="C10" s="1">
        <v>368</v>
      </c>
      <c r="D10" s="12" t="s">
        <v>11</v>
      </c>
      <c r="E10" s="9">
        <v>10</v>
      </c>
      <c r="F10" s="9">
        <v>0</v>
      </c>
      <c r="G10" s="9">
        <v>10</v>
      </c>
      <c r="H10" s="9">
        <v>10</v>
      </c>
      <c r="I10" s="9">
        <v>10</v>
      </c>
      <c r="J10" s="9">
        <v>10</v>
      </c>
      <c r="K10" s="13">
        <v>8.3333333333333304</v>
      </c>
    </row>
    <row r="11" spans="1:13" x14ac:dyDescent="0.25">
      <c r="B11" s="1">
        <v>5</v>
      </c>
      <c r="C11" s="1">
        <v>370</v>
      </c>
      <c r="D11" s="21" t="s">
        <v>12</v>
      </c>
      <c r="E11" s="7">
        <v>10</v>
      </c>
      <c r="F11" s="7">
        <v>0</v>
      </c>
      <c r="G11" s="7">
        <v>10</v>
      </c>
      <c r="H11" s="7">
        <v>10</v>
      </c>
      <c r="I11" s="7">
        <v>10</v>
      </c>
      <c r="J11" s="7">
        <v>10</v>
      </c>
      <c r="K11" s="4">
        <v>8.3333333333333304</v>
      </c>
    </row>
    <row r="12" spans="1:13" x14ac:dyDescent="0.25">
      <c r="B12" s="1">
        <v>6</v>
      </c>
      <c r="C12" s="1">
        <v>373</v>
      </c>
      <c r="D12" s="12" t="s">
        <v>13</v>
      </c>
      <c r="E12" s="9">
        <v>10</v>
      </c>
      <c r="F12" s="9">
        <v>0</v>
      </c>
      <c r="G12" s="9">
        <v>10</v>
      </c>
      <c r="H12" s="9">
        <v>10</v>
      </c>
      <c r="I12" s="9">
        <v>10</v>
      </c>
      <c r="J12" s="9">
        <v>10</v>
      </c>
      <c r="K12" s="13">
        <v>8.3333333333333304</v>
      </c>
    </row>
    <row r="13" spans="1:13" x14ac:dyDescent="0.25">
      <c r="B13" s="1">
        <v>9</v>
      </c>
      <c r="C13" s="1">
        <v>377</v>
      </c>
      <c r="D13" s="21" t="s">
        <v>14</v>
      </c>
      <c r="E13" s="7">
        <v>10</v>
      </c>
      <c r="F13" s="7">
        <v>10</v>
      </c>
      <c r="G13" s="7">
        <v>10</v>
      </c>
      <c r="H13" s="7">
        <v>10</v>
      </c>
      <c r="I13" s="7">
        <v>10</v>
      </c>
      <c r="J13" s="7">
        <v>10</v>
      </c>
      <c r="K13" s="4">
        <v>10</v>
      </c>
    </row>
    <row r="14" spans="1:13" x14ac:dyDescent="0.25">
      <c r="B14" s="1">
        <v>12</v>
      </c>
      <c r="C14" s="1">
        <v>382</v>
      </c>
      <c r="D14" s="12" t="s">
        <v>15</v>
      </c>
      <c r="E14" s="9">
        <v>10</v>
      </c>
      <c r="F14" s="9">
        <v>10</v>
      </c>
      <c r="G14" s="9">
        <v>10</v>
      </c>
      <c r="H14" s="9">
        <v>10</v>
      </c>
      <c r="I14" s="9">
        <v>10</v>
      </c>
      <c r="J14" s="9">
        <v>10</v>
      </c>
      <c r="K14" s="13">
        <v>10</v>
      </c>
    </row>
    <row r="15" spans="1:13" x14ac:dyDescent="0.25">
      <c r="B15" s="1">
        <v>14</v>
      </c>
      <c r="C15" s="1">
        <v>383</v>
      </c>
      <c r="D15" s="21" t="s">
        <v>7</v>
      </c>
      <c r="E15" s="7">
        <v>10</v>
      </c>
      <c r="F15" s="7">
        <v>0</v>
      </c>
      <c r="G15" s="7">
        <v>10</v>
      </c>
      <c r="H15" s="7">
        <v>10</v>
      </c>
      <c r="I15" s="7">
        <v>10</v>
      </c>
      <c r="J15" s="7">
        <v>10</v>
      </c>
      <c r="K15" s="4">
        <v>8.3333333333333339</v>
      </c>
    </row>
    <row r="16" spans="1:13" x14ac:dyDescent="0.25">
      <c r="B16" s="1"/>
      <c r="C16" s="1"/>
      <c r="D16" s="5" t="s">
        <v>6</v>
      </c>
      <c r="E16" s="6">
        <f t="shared" ref="E16:K16" si="0">AVERAGE(E8:E15)</f>
        <v>8.75</v>
      </c>
      <c r="F16" s="6">
        <f t="shared" si="0"/>
        <v>3.75</v>
      </c>
      <c r="G16" s="6">
        <f t="shared" si="0"/>
        <v>10</v>
      </c>
      <c r="H16" s="6">
        <f t="shared" si="0"/>
        <v>10</v>
      </c>
      <c r="I16" s="6">
        <f t="shared" si="0"/>
        <v>10</v>
      </c>
      <c r="J16" s="6">
        <f t="shared" si="0"/>
        <v>10</v>
      </c>
      <c r="K16" s="11">
        <f t="shared" si="0"/>
        <v>8.7499999999999982</v>
      </c>
    </row>
    <row r="17" spans="2:7" x14ac:dyDescent="0.25">
      <c r="B17" s="1"/>
      <c r="C17" s="1"/>
      <c r="D17" s="1"/>
      <c r="E17" s="1"/>
      <c r="F17" s="1"/>
      <c r="G17" s="1"/>
    </row>
    <row r="18" spans="2:7" x14ac:dyDescent="0.25">
      <c r="B18" s="1"/>
      <c r="C18" s="1"/>
      <c r="D18" s="1"/>
      <c r="E18" s="1"/>
      <c r="F18" s="1"/>
      <c r="G18" s="1"/>
    </row>
  </sheetData>
  <mergeCells count="4">
    <mergeCell ref="B6:C6"/>
    <mergeCell ref="E6:K6"/>
    <mergeCell ref="A3:M3"/>
    <mergeCell ref="E5:F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2:AR57"/>
  <sheetViews>
    <sheetView zoomScaleNormal="100" workbookViewId="0">
      <selection activeCell="K5" sqref="K5"/>
    </sheetView>
  </sheetViews>
  <sheetFormatPr defaultRowHeight="15" x14ac:dyDescent="0.25"/>
  <cols>
    <col min="1" max="1" width="3.5703125" bestFit="1" customWidth="1"/>
    <col min="2" max="2" width="11.7109375" bestFit="1" customWidth="1"/>
    <col min="3" max="3" width="11" customWidth="1"/>
    <col min="4" max="4" width="11.7109375" bestFit="1" customWidth="1"/>
    <col min="5" max="6" width="6" bestFit="1" customWidth="1"/>
    <col min="7" max="7" width="11.28515625" customWidth="1"/>
    <col min="8" max="8" width="8.85546875" customWidth="1"/>
    <col min="9" max="12" width="7.7109375" bestFit="1" customWidth="1"/>
    <col min="13" max="13" width="15.140625" bestFit="1" customWidth="1"/>
    <col min="14" max="14" width="10.7109375" customWidth="1"/>
    <col min="15" max="26" width="10" customWidth="1"/>
    <col min="27" max="27" width="10.42578125" customWidth="1"/>
    <col min="28" max="28" width="3" bestFit="1" customWidth="1"/>
    <col min="29" max="30" width="12.5703125" bestFit="1" customWidth="1"/>
    <col min="31" max="31" width="9.85546875" bestFit="1" customWidth="1"/>
    <col min="32" max="34" width="3" bestFit="1" customWidth="1"/>
    <col min="35" max="35" width="9.85546875" bestFit="1" customWidth="1"/>
    <col min="36" max="38" width="3" bestFit="1" customWidth="1"/>
    <col min="39" max="39" width="9.85546875" bestFit="1" customWidth="1"/>
    <col min="40" max="40" width="3" bestFit="1" customWidth="1"/>
    <col min="41" max="42" width="4" bestFit="1" customWidth="1"/>
    <col min="43" max="43" width="9.85546875" bestFit="1" customWidth="1"/>
    <col min="44" max="44" width="7.28515625" bestFit="1" customWidth="1"/>
    <col min="45" max="47" width="3" bestFit="1" customWidth="1"/>
    <col min="48" max="48" width="6.5703125" bestFit="1" customWidth="1"/>
    <col min="49" max="54" width="3" bestFit="1" customWidth="1"/>
    <col min="55" max="55" width="6.5703125" bestFit="1" customWidth="1"/>
    <col min="56" max="61" width="3" bestFit="1" customWidth="1"/>
    <col min="62" max="62" width="6.5703125" bestFit="1" customWidth="1"/>
    <col min="63" max="68" width="3" bestFit="1" customWidth="1"/>
    <col min="69" max="69" width="6.5703125" bestFit="1" customWidth="1"/>
    <col min="70" max="75" width="3" bestFit="1" customWidth="1"/>
    <col min="76" max="76" width="6.5703125" bestFit="1" customWidth="1"/>
    <col min="77" max="82" width="3" bestFit="1" customWidth="1"/>
    <col min="83" max="83" width="12" bestFit="1" customWidth="1"/>
    <col min="84" max="86" width="3" bestFit="1" customWidth="1"/>
    <col min="87" max="90" width="12" bestFit="1" customWidth="1"/>
    <col min="91" max="91" width="4" bestFit="1" customWidth="1"/>
    <col min="92" max="93" width="12" bestFit="1" customWidth="1"/>
    <col min="94" max="94" width="4" bestFit="1" customWidth="1"/>
    <col min="95" max="95" width="12" bestFit="1" customWidth="1"/>
    <col min="96" max="96" width="3" bestFit="1" customWidth="1"/>
    <col min="97" max="98" width="12" bestFit="1" customWidth="1"/>
    <col min="99" max="99" width="5" bestFit="1" customWidth="1"/>
    <col min="100" max="101" width="3" bestFit="1" customWidth="1"/>
    <col min="102" max="102" width="12" bestFit="1" customWidth="1"/>
    <col min="103" max="105" width="3" bestFit="1" customWidth="1"/>
    <col min="106" max="106" width="12" bestFit="1" customWidth="1"/>
    <col min="107" max="108" width="3" bestFit="1" customWidth="1"/>
    <col min="109" max="118" width="12" bestFit="1" customWidth="1"/>
    <col min="119" max="126" width="3" bestFit="1" customWidth="1"/>
    <col min="127" max="127" width="12" bestFit="1" customWidth="1"/>
    <col min="128" max="128" width="4" bestFit="1" customWidth="1"/>
    <col min="129" max="129" width="3" bestFit="1" customWidth="1"/>
    <col min="130" max="131" width="12" bestFit="1" customWidth="1"/>
    <col min="132" max="132" width="3" bestFit="1" customWidth="1"/>
    <col min="133" max="136" width="12" bestFit="1" customWidth="1"/>
    <col min="137" max="137" width="5" bestFit="1" customWidth="1"/>
    <col min="138" max="143" width="3" bestFit="1" customWidth="1"/>
    <col min="144" max="144" width="12" bestFit="1" customWidth="1"/>
    <col min="145" max="145" width="3" bestFit="1" customWidth="1"/>
    <col min="146" max="148" width="12" bestFit="1" customWidth="1"/>
    <col min="149" max="149" width="3" bestFit="1" customWidth="1"/>
    <col min="150" max="156" width="12" bestFit="1" customWidth="1"/>
    <col min="157" max="162" width="3" bestFit="1" customWidth="1"/>
    <col min="163" max="173" width="12" bestFit="1" customWidth="1"/>
  </cols>
  <sheetData>
    <row r="2" spans="1:29" x14ac:dyDescent="0.25">
      <c r="A2" s="81" t="s">
        <v>33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</row>
    <row r="3" spans="1:29" x14ac:dyDescent="0.25">
      <c r="B3" s="78" t="s">
        <v>1</v>
      </c>
      <c r="C3" s="78"/>
      <c r="D3" s="86" t="s">
        <v>8</v>
      </c>
      <c r="E3" s="92" t="s">
        <v>32</v>
      </c>
      <c r="F3" s="92"/>
      <c r="G3" s="92"/>
      <c r="H3" s="92"/>
      <c r="I3" s="92"/>
      <c r="J3" s="92"/>
      <c r="K3" s="92"/>
    </row>
    <row r="4" spans="1:29" x14ac:dyDescent="0.25">
      <c r="B4" s="1" t="s">
        <v>2</v>
      </c>
      <c r="C4" s="1" t="s">
        <v>0</v>
      </c>
      <c r="D4" s="87"/>
      <c r="E4" s="28" t="s">
        <v>19</v>
      </c>
      <c r="F4" s="29" t="s">
        <v>20</v>
      </c>
      <c r="G4" s="28" t="s">
        <v>21</v>
      </c>
      <c r="H4" s="28" t="s">
        <v>22</v>
      </c>
      <c r="I4" s="29" t="s">
        <v>23</v>
      </c>
      <c r="J4" s="28" t="s">
        <v>24</v>
      </c>
      <c r="K4" s="28" t="s">
        <v>50</v>
      </c>
    </row>
    <row r="5" spans="1:29" x14ac:dyDescent="0.25">
      <c r="A5">
        <v>1</v>
      </c>
      <c r="B5" s="20">
        <v>13</v>
      </c>
      <c r="C5" s="20">
        <v>352</v>
      </c>
      <c r="D5" s="12" t="s">
        <v>9</v>
      </c>
      <c r="E5" s="74">
        <v>0</v>
      </c>
      <c r="F5" s="75">
        <v>2.6388888888888888</v>
      </c>
      <c r="G5" s="74">
        <v>10</v>
      </c>
      <c r="H5" s="75">
        <v>10</v>
      </c>
      <c r="I5" s="74">
        <v>10</v>
      </c>
      <c r="J5" s="75">
        <v>2</v>
      </c>
      <c r="K5" s="3">
        <v>5.7731481481481488</v>
      </c>
    </row>
    <row r="6" spans="1:29" x14ac:dyDescent="0.25">
      <c r="A6">
        <v>2</v>
      </c>
      <c r="B6" s="20">
        <v>4</v>
      </c>
      <c r="C6" s="20">
        <v>364</v>
      </c>
      <c r="D6" s="21" t="s">
        <v>10</v>
      </c>
      <c r="E6" s="73">
        <v>5.8333333333333339</v>
      </c>
      <c r="F6" s="73">
        <v>8.75</v>
      </c>
      <c r="G6" s="73">
        <v>2.916666666666667</v>
      </c>
      <c r="H6" s="73">
        <v>4.5</v>
      </c>
      <c r="I6" s="73">
        <v>2.5</v>
      </c>
      <c r="J6" s="73">
        <v>6.25</v>
      </c>
      <c r="K6" s="47">
        <v>5.1250000000000009</v>
      </c>
    </row>
    <row r="7" spans="1:29" x14ac:dyDescent="0.25">
      <c r="A7">
        <v>3</v>
      </c>
      <c r="B7" s="20">
        <v>7</v>
      </c>
      <c r="C7" s="20">
        <v>368</v>
      </c>
      <c r="D7" s="12" t="s">
        <v>11</v>
      </c>
      <c r="E7" s="74">
        <v>5</v>
      </c>
      <c r="F7" s="75">
        <v>6.25</v>
      </c>
      <c r="G7" s="74">
        <v>1.6666666666666665</v>
      </c>
      <c r="H7" s="75">
        <v>2.5</v>
      </c>
      <c r="I7" s="74">
        <v>2.7777777777777777</v>
      </c>
      <c r="J7" s="75">
        <v>10</v>
      </c>
      <c r="K7" s="3">
        <v>4.6990740740740744</v>
      </c>
    </row>
    <row r="8" spans="1:29" x14ac:dyDescent="0.25">
      <c r="A8">
        <v>4</v>
      </c>
      <c r="B8" s="20">
        <v>5</v>
      </c>
      <c r="C8" s="20">
        <v>370</v>
      </c>
      <c r="D8" s="21" t="s">
        <v>12</v>
      </c>
      <c r="E8" s="73">
        <v>8.75</v>
      </c>
      <c r="F8" s="73">
        <v>3.8157894736842106</v>
      </c>
      <c r="G8" s="73">
        <v>3.333333333333333</v>
      </c>
      <c r="H8" s="73">
        <v>10</v>
      </c>
      <c r="I8" s="73">
        <v>2.916666666666667</v>
      </c>
      <c r="J8" s="73">
        <v>7.5</v>
      </c>
      <c r="K8" s="47">
        <v>6.0526315789473681</v>
      </c>
    </row>
    <row r="9" spans="1:29" x14ac:dyDescent="0.25">
      <c r="A9">
        <v>5</v>
      </c>
      <c r="B9" s="20">
        <v>6</v>
      </c>
      <c r="C9" s="20">
        <v>373</v>
      </c>
      <c r="D9" s="12" t="s">
        <v>13</v>
      </c>
      <c r="E9" s="74">
        <v>1.1111111111111112</v>
      </c>
      <c r="F9" s="75">
        <v>4.3181818181818183</v>
      </c>
      <c r="G9" s="74">
        <v>10</v>
      </c>
      <c r="H9" s="75">
        <v>1.9444444444444444</v>
      </c>
      <c r="I9" s="74">
        <v>5.625</v>
      </c>
      <c r="J9" s="75">
        <v>3.2142857142857144</v>
      </c>
      <c r="K9" s="3">
        <v>4.3688371813371809</v>
      </c>
    </row>
    <row r="10" spans="1:29" x14ac:dyDescent="0.25">
      <c r="A10">
        <v>6</v>
      </c>
      <c r="B10" s="20">
        <v>9</v>
      </c>
      <c r="C10" s="20">
        <v>377</v>
      </c>
      <c r="D10" s="23" t="s">
        <v>14</v>
      </c>
      <c r="E10" s="73">
        <v>10</v>
      </c>
      <c r="F10" s="73">
        <v>6.875</v>
      </c>
      <c r="G10" s="73">
        <v>10</v>
      </c>
      <c r="H10" s="73">
        <v>2.916666666666667</v>
      </c>
      <c r="I10" s="73">
        <v>10</v>
      </c>
      <c r="J10" s="73">
        <v>7.5</v>
      </c>
      <c r="K10" s="47">
        <v>7.8819444444444429</v>
      </c>
    </row>
    <row r="11" spans="1:29" x14ac:dyDescent="0.25">
      <c r="A11">
        <v>7</v>
      </c>
      <c r="B11" s="20">
        <v>12</v>
      </c>
      <c r="C11" s="20">
        <v>382</v>
      </c>
      <c r="D11" s="12" t="s">
        <v>15</v>
      </c>
      <c r="E11" s="74">
        <v>10</v>
      </c>
      <c r="F11" s="75">
        <v>4.2105263157894735</v>
      </c>
      <c r="G11" s="74">
        <v>10</v>
      </c>
      <c r="H11" s="75">
        <v>5</v>
      </c>
      <c r="I11" s="74">
        <v>10</v>
      </c>
      <c r="J11" s="75">
        <v>3.8636363636363633</v>
      </c>
      <c r="K11" s="3">
        <v>7.1790271132376393</v>
      </c>
    </row>
    <row r="12" spans="1:29" x14ac:dyDescent="0.25">
      <c r="A12">
        <v>8</v>
      </c>
      <c r="B12" s="20">
        <v>14</v>
      </c>
      <c r="C12" s="20">
        <v>383</v>
      </c>
      <c r="D12" s="23" t="s">
        <v>7</v>
      </c>
      <c r="E12" s="73">
        <v>3.333333333333333</v>
      </c>
      <c r="F12" s="73">
        <v>0</v>
      </c>
      <c r="G12" s="73">
        <v>5</v>
      </c>
      <c r="H12" s="73">
        <v>7.5</v>
      </c>
      <c r="I12" s="73">
        <v>10</v>
      </c>
      <c r="J12" s="73">
        <v>10</v>
      </c>
      <c r="K12" s="47">
        <v>5.9722222222222223</v>
      </c>
    </row>
    <row r="13" spans="1:29" x14ac:dyDescent="0.25">
      <c r="A13">
        <v>9</v>
      </c>
      <c r="B13" s="1" t="s">
        <v>6</v>
      </c>
      <c r="C13" s="1">
        <v>383</v>
      </c>
      <c r="D13" s="76" t="s">
        <v>64</v>
      </c>
      <c r="E13" s="6">
        <f t="shared" ref="E13:K13" si="0">AVERAGE(E5:E12)</f>
        <v>5.5034722222222223</v>
      </c>
      <c r="F13" s="6">
        <f t="shared" si="0"/>
        <v>4.6072983120680489</v>
      </c>
      <c r="G13" s="6">
        <f t="shared" si="0"/>
        <v>6.6145833333333339</v>
      </c>
      <c r="H13" s="6">
        <f t="shared" si="0"/>
        <v>5.5451388888888893</v>
      </c>
      <c r="I13" s="6">
        <f t="shared" si="0"/>
        <v>6.7274305555555554</v>
      </c>
      <c r="J13" s="6">
        <f t="shared" si="0"/>
        <v>6.2909902597402603</v>
      </c>
      <c r="K13" s="11">
        <f t="shared" si="0"/>
        <v>5.8814855953013838</v>
      </c>
    </row>
    <row r="14" spans="1:29" x14ac:dyDescent="0.25">
      <c r="B14" s="1"/>
      <c r="C14" s="1"/>
      <c r="D14" s="1"/>
      <c r="E14" s="1"/>
      <c r="F14" s="1"/>
    </row>
    <row r="15" spans="1:29" x14ac:dyDescent="0.25">
      <c r="B15" s="1"/>
      <c r="C15" s="1"/>
      <c r="D15" s="1"/>
      <c r="E15" s="1"/>
      <c r="F15" s="1"/>
      <c r="G15" s="1"/>
    </row>
    <row r="16" spans="1:29" x14ac:dyDescent="0.25">
      <c r="A16" s="81" t="s">
        <v>34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1:11" x14ac:dyDescent="0.25">
      <c r="B17" s="78" t="s">
        <v>1</v>
      </c>
      <c r="C17" s="84"/>
      <c r="D17" s="86" t="s">
        <v>8</v>
      </c>
      <c r="E17" s="79" t="s">
        <v>32</v>
      </c>
      <c r="F17" s="80"/>
      <c r="G17" s="80"/>
      <c r="H17" s="80"/>
      <c r="I17" s="80"/>
      <c r="J17" s="80"/>
      <c r="K17" s="85"/>
    </row>
    <row r="18" spans="1:11" x14ac:dyDescent="0.25">
      <c r="B18" s="20" t="s">
        <v>2</v>
      </c>
      <c r="C18" s="20" t="s">
        <v>0</v>
      </c>
      <c r="D18" s="87"/>
      <c r="E18" s="28" t="s">
        <v>19</v>
      </c>
      <c r="F18" s="29" t="s">
        <v>20</v>
      </c>
      <c r="G18" s="28" t="s">
        <v>21</v>
      </c>
      <c r="H18" s="28" t="s">
        <v>22</v>
      </c>
      <c r="I18" s="29" t="s">
        <v>23</v>
      </c>
      <c r="J18" s="28" t="s">
        <v>24</v>
      </c>
      <c r="K18" s="28" t="s">
        <v>50</v>
      </c>
    </row>
    <row r="19" spans="1:11" x14ac:dyDescent="0.25">
      <c r="A19">
        <v>1</v>
      </c>
      <c r="B19" s="20">
        <v>13</v>
      </c>
      <c r="C19" s="20">
        <v>352</v>
      </c>
      <c r="D19" s="12" t="s">
        <v>9</v>
      </c>
      <c r="E19" s="74">
        <v>0</v>
      </c>
      <c r="F19" s="75">
        <v>7.5</v>
      </c>
      <c r="G19" s="74">
        <v>10</v>
      </c>
      <c r="H19" s="75">
        <v>10</v>
      </c>
      <c r="I19" s="74">
        <v>10</v>
      </c>
      <c r="J19" s="75">
        <v>10</v>
      </c>
      <c r="K19" s="3">
        <v>7.9166666666666661</v>
      </c>
    </row>
    <row r="20" spans="1:11" x14ac:dyDescent="0.25">
      <c r="A20">
        <v>2</v>
      </c>
      <c r="B20" s="20">
        <v>4</v>
      </c>
      <c r="C20" s="20">
        <v>364</v>
      </c>
      <c r="D20" s="23" t="s">
        <v>10</v>
      </c>
      <c r="E20" s="73">
        <v>10</v>
      </c>
      <c r="F20" s="73">
        <v>10</v>
      </c>
      <c r="G20" s="73">
        <v>10</v>
      </c>
      <c r="H20" s="73">
        <v>10</v>
      </c>
      <c r="I20" s="73">
        <v>10</v>
      </c>
      <c r="J20" s="73">
        <v>10</v>
      </c>
      <c r="K20" s="47">
        <v>10</v>
      </c>
    </row>
    <row r="21" spans="1:11" x14ac:dyDescent="0.25">
      <c r="A21">
        <v>3</v>
      </c>
      <c r="B21" s="20">
        <v>7</v>
      </c>
      <c r="C21" s="20">
        <v>368</v>
      </c>
      <c r="D21" s="12" t="s">
        <v>11</v>
      </c>
      <c r="E21" s="74">
        <v>10</v>
      </c>
      <c r="F21" s="75">
        <v>5</v>
      </c>
      <c r="G21" s="74">
        <v>10</v>
      </c>
      <c r="H21" s="75">
        <v>10</v>
      </c>
      <c r="I21" s="74">
        <v>10</v>
      </c>
      <c r="J21" s="75">
        <v>10</v>
      </c>
      <c r="K21" s="3">
        <v>9.1666666666666661</v>
      </c>
    </row>
    <row r="22" spans="1:11" x14ac:dyDescent="0.25">
      <c r="A22">
        <v>4</v>
      </c>
      <c r="B22" s="20">
        <v>5</v>
      </c>
      <c r="C22" s="20">
        <v>370</v>
      </c>
      <c r="D22" s="23" t="s">
        <v>12</v>
      </c>
      <c r="E22" s="73">
        <v>10</v>
      </c>
      <c r="F22" s="73">
        <v>2.5</v>
      </c>
      <c r="G22" s="73">
        <v>10</v>
      </c>
      <c r="H22" s="73">
        <v>10</v>
      </c>
      <c r="I22" s="73">
        <v>10</v>
      </c>
      <c r="J22" s="73">
        <v>10</v>
      </c>
      <c r="K22" s="47">
        <v>8.75</v>
      </c>
    </row>
    <row r="23" spans="1:11" x14ac:dyDescent="0.25">
      <c r="A23">
        <v>5</v>
      </c>
      <c r="B23" s="20">
        <v>6</v>
      </c>
      <c r="C23" s="20">
        <v>373</v>
      </c>
      <c r="D23" s="12" t="s">
        <v>13</v>
      </c>
      <c r="E23" s="74">
        <v>10</v>
      </c>
      <c r="F23" s="75">
        <v>7.5</v>
      </c>
      <c r="G23" s="74">
        <v>10</v>
      </c>
      <c r="H23" s="75">
        <v>10</v>
      </c>
      <c r="I23" s="74">
        <v>10</v>
      </c>
      <c r="J23" s="75">
        <v>10</v>
      </c>
      <c r="K23" s="3">
        <v>9.5833333333333339</v>
      </c>
    </row>
    <row r="24" spans="1:11" x14ac:dyDescent="0.25">
      <c r="A24">
        <v>6</v>
      </c>
      <c r="B24" s="20">
        <v>9</v>
      </c>
      <c r="C24" s="20">
        <v>377</v>
      </c>
      <c r="D24" s="23" t="s">
        <v>14</v>
      </c>
      <c r="E24" s="73">
        <v>10</v>
      </c>
      <c r="F24" s="73">
        <v>10</v>
      </c>
      <c r="G24" s="73">
        <v>10</v>
      </c>
      <c r="H24" s="73">
        <v>10</v>
      </c>
      <c r="I24" s="73">
        <v>10</v>
      </c>
      <c r="J24" s="73">
        <v>10</v>
      </c>
      <c r="K24" s="47">
        <v>10</v>
      </c>
    </row>
    <row r="25" spans="1:11" x14ac:dyDescent="0.25">
      <c r="A25">
        <v>7</v>
      </c>
      <c r="B25" s="20">
        <v>12</v>
      </c>
      <c r="C25" s="20">
        <v>382</v>
      </c>
      <c r="D25" s="12" t="s">
        <v>15</v>
      </c>
      <c r="E25" s="74">
        <v>10</v>
      </c>
      <c r="F25" s="75">
        <v>10</v>
      </c>
      <c r="G25" s="74">
        <v>10</v>
      </c>
      <c r="H25" s="75">
        <v>10</v>
      </c>
      <c r="I25" s="74">
        <v>10</v>
      </c>
      <c r="J25" s="75">
        <v>10</v>
      </c>
      <c r="K25" s="3">
        <v>10</v>
      </c>
    </row>
    <row r="26" spans="1:11" x14ac:dyDescent="0.25">
      <c r="A26">
        <v>8</v>
      </c>
      <c r="B26" s="20">
        <v>14</v>
      </c>
      <c r="C26" s="20">
        <v>383</v>
      </c>
      <c r="D26" s="23" t="s">
        <v>7</v>
      </c>
      <c r="E26" s="73">
        <v>10</v>
      </c>
      <c r="F26" s="73">
        <v>0</v>
      </c>
      <c r="G26" s="73">
        <v>10</v>
      </c>
      <c r="H26" s="73">
        <v>10</v>
      </c>
      <c r="I26" s="73">
        <v>10</v>
      </c>
      <c r="J26" s="73">
        <v>10</v>
      </c>
      <c r="K26" s="47">
        <v>8.3333333333333339</v>
      </c>
    </row>
    <row r="27" spans="1:11" x14ac:dyDescent="0.25">
      <c r="A27">
        <v>9</v>
      </c>
      <c r="B27" s="20" t="s">
        <v>6</v>
      </c>
      <c r="C27" s="20">
        <v>383</v>
      </c>
      <c r="D27" s="24" t="s">
        <v>64</v>
      </c>
      <c r="E27" s="6">
        <f t="shared" ref="E27:K27" si="1">AVERAGE(E19:E26)</f>
        <v>8.75</v>
      </c>
      <c r="F27" s="6">
        <f t="shared" si="1"/>
        <v>6.5625</v>
      </c>
      <c r="G27" s="6">
        <f t="shared" si="1"/>
        <v>10</v>
      </c>
      <c r="H27" s="6">
        <f t="shared" si="1"/>
        <v>10</v>
      </c>
      <c r="I27" s="6">
        <f t="shared" si="1"/>
        <v>10</v>
      </c>
      <c r="J27" s="6">
        <f t="shared" si="1"/>
        <v>10</v>
      </c>
      <c r="K27" s="11">
        <f t="shared" si="1"/>
        <v>9.2187499999999982</v>
      </c>
    </row>
    <row r="34" spans="1:44" x14ac:dyDescent="0.25">
      <c r="B34" t="s">
        <v>54</v>
      </c>
      <c r="C34">
        <v>12</v>
      </c>
    </row>
    <row r="35" spans="1:44" x14ac:dyDescent="0.25">
      <c r="A35" s="105" t="s">
        <v>55</v>
      </c>
      <c r="B35" s="57"/>
      <c r="C35" s="88">
        <v>27</v>
      </c>
      <c r="D35" s="88"/>
      <c r="E35" s="88"/>
      <c r="F35" s="88"/>
      <c r="G35" s="88"/>
      <c r="H35" s="88">
        <v>28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 t="s">
        <v>42</v>
      </c>
      <c r="AC35" s="88"/>
      <c r="AD35" s="88"/>
      <c r="AE35" s="88"/>
      <c r="AF35" s="88" t="s">
        <v>43</v>
      </c>
      <c r="AG35" s="88"/>
      <c r="AH35" s="88"/>
      <c r="AI35" s="88"/>
      <c r="AJ35" s="88" t="s">
        <v>44</v>
      </c>
      <c r="AK35" s="88"/>
      <c r="AL35" s="88"/>
      <c r="AM35" s="88"/>
      <c r="AN35" s="88" t="s">
        <v>45</v>
      </c>
      <c r="AO35" s="88"/>
      <c r="AP35" s="88"/>
      <c r="AQ35" s="88"/>
    </row>
    <row r="36" spans="1:44" x14ac:dyDescent="0.25">
      <c r="A36" s="105"/>
      <c r="B36" s="32" t="s">
        <v>46</v>
      </c>
      <c r="C36" s="89" t="s">
        <v>56</v>
      </c>
      <c r="D36" s="90"/>
      <c r="E36" s="90"/>
      <c r="F36" s="91"/>
      <c r="G36" s="59" t="s">
        <v>57</v>
      </c>
      <c r="H36" s="89" t="s">
        <v>56</v>
      </c>
      <c r="I36" s="90"/>
      <c r="J36" s="90"/>
      <c r="K36" s="90"/>
      <c r="L36" s="90"/>
      <c r="M36" s="90"/>
      <c r="N36" s="90"/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1"/>
      <c r="AA36" s="59" t="s">
        <v>57</v>
      </c>
      <c r="AB36" s="89" t="s">
        <v>58</v>
      </c>
      <c r="AC36" s="90"/>
      <c r="AD36" s="90"/>
      <c r="AE36" s="59" t="s">
        <v>57</v>
      </c>
      <c r="AF36" s="89" t="s">
        <v>56</v>
      </c>
      <c r="AG36" s="90"/>
      <c r="AH36" s="91"/>
      <c r="AI36" s="59" t="s">
        <v>57</v>
      </c>
      <c r="AJ36" s="89" t="s">
        <v>56</v>
      </c>
      <c r="AK36" s="90"/>
      <c r="AL36" s="91"/>
      <c r="AM36" s="59" t="s">
        <v>57</v>
      </c>
      <c r="AN36" s="89" t="s">
        <v>56</v>
      </c>
      <c r="AO36" s="90"/>
      <c r="AP36" s="91"/>
      <c r="AQ36" s="32" t="s">
        <v>57</v>
      </c>
    </row>
    <row r="37" spans="1:44" x14ac:dyDescent="0.25">
      <c r="A37" s="105"/>
      <c r="B37" s="58" t="s">
        <v>62</v>
      </c>
      <c r="C37" s="58">
        <v>1895</v>
      </c>
      <c r="D37" s="32"/>
      <c r="E37" s="32"/>
      <c r="F37" s="32"/>
      <c r="G37" s="32"/>
      <c r="H37" s="32">
        <v>1624</v>
      </c>
      <c r="I37" s="32">
        <v>1634</v>
      </c>
      <c r="J37" s="32">
        <v>1639</v>
      </c>
      <c r="K37" s="32">
        <v>1646</v>
      </c>
      <c r="L37" s="58">
        <v>1670</v>
      </c>
      <c r="M37" s="58">
        <v>1672</v>
      </c>
      <c r="N37" s="65">
        <v>1677</v>
      </c>
      <c r="O37" s="65">
        <v>1681</v>
      </c>
      <c r="P37" s="65">
        <v>1743</v>
      </c>
      <c r="Q37" s="65">
        <v>1747</v>
      </c>
      <c r="R37" s="65">
        <v>1783</v>
      </c>
      <c r="S37" s="65">
        <v>1787</v>
      </c>
      <c r="T37" s="65">
        <v>1791</v>
      </c>
      <c r="U37" s="65">
        <v>1796</v>
      </c>
      <c r="V37" s="65">
        <v>1813</v>
      </c>
      <c r="W37" s="65">
        <v>1820</v>
      </c>
      <c r="X37" s="65">
        <v>1824</v>
      </c>
      <c r="Y37" s="65">
        <v>1826</v>
      </c>
      <c r="Z37" s="65">
        <v>1829</v>
      </c>
      <c r="AA37" s="65"/>
      <c r="AB37" s="59"/>
      <c r="AC37" s="65"/>
      <c r="AD37" s="65"/>
      <c r="AE37" s="59"/>
      <c r="AF37" s="59"/>
      <c r="AG37" s="65"/>
      <c r="AH37" s="66"/>
      <c r="AI37" s="59"/>
      <c r="AJ37" s="59"/>
      <c r="AK37" s="65"/>
      <c r="AL37" s="66"/>
      <c r="AM37" s="59"/>
      <c r="AN37" s="59"/>
      <c r="AO37" s="65"/>
      <c r="AP37" s="66"/>
      <c r="AQ37" s="32"/>
    </row>
    <row r="38" spans="1:44" x14ac:dyDescent="0.25">
      <c r="A38" s="105"/>
      <c r="B38" s="34" t="s">
        <v>3</v>
      </c>
      <c r="C38" s="106"/>
      <c r="D38" s="107"/>
      <c r="E38" s="107"/>
      <c r="F38" s="107"/>
      <c r="G38" s="108"/>
      <c r="H38" s="69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1"/>
      <c r="AB38" s="34">
        <v>30</v>
      </c>
      <c r="AC38" s="34"/>
      <c r="AD38" s="34"/>
      <c r="AE38" s="34">
        <v>30</v>
      </c>
      <c r="AF38" s="34">
        <v>20</v>
      </c>
      <c r="AG38" s="34">
        <v>60</v>
      </c>
      <c r="AH38" s="34">
        <v>20</v>
      </c>
      <c r="AI38" s="34">
        <v>20</v>
      </c>
      <c r="AJ38" s="34">
        <v>45</v>
      </c>
      <c r="AK38" s="34"/>
      <c r="AL38" s="34"/>
      <c r="AM38" s="34">
        <v>45</v>
      </c>
      <c r="AN38" s="34">
        <v>60</v>
      </c>
      <c r="AO38" s="34">
        <v>120</v>
      </c>
      <c r="AP38" s="34">
        <v>240</v>
      </c>
      <c r="AQ38" s="34">
        <v>240</v>
      </c>
    </row>
    <row r="39" spans="1:44" x14ac:dyDescent="0.25">
      <c r="A39" s="105"/>
      <c r="B39" s="34" t="s">
        <v>4</v>
      </c>
      <c r="C39" s="34" t="e">
        <f>IF(ISODD(COUNTIFS(#REF!,$B39,#REF!,$C$34,#REF!,$C$46)),4,0)</f>
        <v>#REF!</v>
      </c>
      <c r="D39" s="34"/>
      <c r="E39" s="34"/>
      <c r="F39" s="34"/>
      <c r="G39" s="67">
        <v>4</v>
      </c>
      <c r="H39" s="34" t="e">
        <f>IF(ISODD(COUNTIFS(#REF!,B39,#REF!,$C$34,#REF!,$H$46)),4,0)</f>
        <v>#REF!</v>
      </c>
      <c r="I39" s="34" t="e">
        <f>IF(ISODD(COUNTIFS(#REF!,B39,#REF!,$C$34,#REF!,$H$46)),4,0)</f>
        <v>#REF!</v>
      </c>
      <c r="J39" s="34" t="e">
        <f>IF(ISODD(COUNTIFS(#REF!,B39,#REF!,$C$34,#REF!,$H$46)),4,0)</f>
        <v>#REF!</v>
      </c>
      <c r="K39" s="34" t="e">
        <f>IF(ISODD(COUNTIFS(#REF!,B39,#REF!,$C$34,#REF!,$H$46)),4,0)</f>
        <v>#REF!</v>
      </c>
      <c r="L39" s="34" t="e">
        <f>IF(ISODD(COUNTIFS(#REF!,B39,#REF!,$C$34,#REF!,$H$46)),4,0)</f>
        <v>#REF!</v>
      </c>
      <c r="M39" s="34" t="e">
        <f>IF(ISODD(COUNTIFS(#REF!,B39,#REF!,$C$34,#REF!,$H$46)),4,0)</f>
        <v>#REF!</v>
      </c>
      <c r="N39" s="34" t="e">
        <f>IF(ISODD(COUNTIFS(#REF!,B39,#REF!,$C$34,#REF!,$H$46)),4,0)</f>
        <v>#REF!</v>
      </c>
      <c r="O39" s="34" t="e">
        <f>IF(ISODD(COUNTIFS(#REF!,B39,#REF!,$C$34,#REF!,$H$46)),4,0)</f>
        <v>#REF!</v>
      </c>
      <c r="P39" s="34" t="e">
        <f>IF(ISODD(COUNTIFS(#REF!,B39,#REF!,$C$34,#REF!,$H$46)),4,0)</f>
        <v>#REF!</v>
      </c>
      <c r="Q39" s="34" t="e">
        <f>IF(ISODD(COUNTIFS(#REF!,B39,#REF!,$C$34,#REF!,$H$46)),4,0)</f>
        <v>#REF!</v>
      </c>
      <c r="R39" s="34" t="e">
        <f>IF(ISODD(COUNTIFS(#REF!,B39,#REF!,$C$34,#REF!,$H$46)),4,0)</f>
        <v>#REF!</v>
      </c>
      <c r="S39" s="34" t="e">
        <f>IF(ISODD(COUNTIFS(#REF!,B39,#REF!,$C$34,#REF!,$H$46)),4,0)</f>
        <v>#REF!</v>
      </c>
      <c r="T39" s="34" t="e">
        <f>IF(ISODD(COUNTIFS(#REF!,B39,#REF!,$C$34,#REF!,$H$46)),4,0)</f>
        <v>#REF!</v>
      </c>
      <c r="U39" s="34" t="e">
        <f>IF(ISODD(COUNTIFS(#REF!,B39,#REF!,$C$34,#REF!,$H$46)),4,0)</f>
        <v>#REF!</v>
      </c>
      <c r="V39" s="34" t="e">
        <f>IF(ISODD(COUNTIFS(#REF!,B39,#REF!,$C$34,#REF!,$H$46)),4,0)</f>
        <v>#REF!</v>
      </c>
      <c r="W39" s="34" t="e">
        <f>IF(ISODD(COUNTIFS(#REF!,B39,#REF!,$C$34,#REF!,$H$46)),4,0)</f>
        <v>#REF!</v>
      </c>
      <c r="X39" s="34" t="e">
        <f>IF(ISODD(COUNTIFS(#REF!,B39,#REF!,$C$34,#REF!,$H$46)),4,0)</f>
        <v>#REF!</v>
      </c>
      <c r="Y39" s="34" t="e">
        <f>IF(ISODD(COUNTIFS(#REF!,B39,#REF!,$C$34,#REF!,$H$46)),4,0)</f>
        <v>#REF!</v>
      </c>
      <c r="Z39" s="34" t="e">
        <f>IF(ISODD(COUNTIFS(#REF!,B39,#REF!,$C$34,#REF!,$H$46)),4,0)</f>
        <v>#REF!</v>
      </c>
      <c r="AA39" s="34">
        <v>4</v>
      </c>
      <c r="AB39" s="93"/>
      <c r="AC39" s="94"/>
      <c r="AD39" s="94"/>
      <c r="AE39" s="95"/>
      <c r="AF39" s="93"/>
      <c r="AG39" s="94"/>
      <c r="AH39" s="94"/>
      <c r="AI39" s="95"/>
      <c r="AJ39" s="93"/>
      <c r="AK39" s="94"/>
      <c r="AL39" s="94"/>
      <c r="AM39" s="95"/>
      <c r="AN39" s="93"/>
      <c r="AO39" s="94"/>
      <c r="AP39" s="94"/>
      <c r="AQ39" s="95"/>
    </row>
    <row r="40" spans="1:44" x14ac:dyDescent="0.25">
      <c r="A40" s="105"/>
      <c r="B40" s="34" t="s">
        <v>5</v>
      </c>
      <c r="C40" s="34" t="e">
        <f>IF(ISODD(COUNTIFS(#REF!,$B40,#REF!,$C$34,#REF!,$C$46)),4,0)</f>
        <v>#REF!</v>
      </c>
      <c r="D40" s="34"/>
      <c r="E40" s="34"/>
      <c r="F40" s="34"/>
      <c r="G40" s="67">
        <v>4</v>
      </c>
      <c r="H40" s="34" t="e">
        <f>IF(ISODD(COUNTIFS(#REF!,B40,#REF!,$C$34,#REF!,$H$46)),4,0)</f>
        <v>#REF!</v>
      </c>
      <c r="I40" s="34" t="e">
        <f>IF(ISODD(COUNTIFS(#REF!,B40,#REF!,$C$34,#REF!,$H$46)),4,0)</f>
        <v>#REF!</v>
      </c>
      <c r="J40" s="34" t="e">
        <f>IF(ISODD(COUNTIFS(#REF!,B40,#REF!,$C$34,#REF!,$H$46)),4,0)</f>
        <v>#REF!</v>
      </c>
      <c r="K40" s="34" t="e">
        <f>IF(ISODD(COUNTIFS(#REF!,B40,#REF!,$C$34,#REF!,$H$46)),4,0)</f>
        <v>#REF!</v>
      </c>
      <c r="L40" s="34" t="e">
        <f>IF(ISODD(COUNTIFS(#REF!,B40,#REF!,$C$34,#REF!,$H$46)),4,0)</f>
        <v>#REF!</v>
      </c>
      <c r="M40" s="34" t="e">
        <f>IF(ISODD(COUNTIFS(#REF!,B40,#REF!,$C$34,#REF!,$H$46)),4,0)</f>
        <v>#REF!</v>
      </c>
      <c r="N40" s="34" t="e">
        <f>IF(ISODD(COUNTIFS(#REF!,B40,#REF!,$C$34,#REF!,$H$46)),4,0)</f>
        <v>#REF!</v>
      </c>
      <c r="O40" s="34" t="e">
        <f>IF(ISODD(COUNTIFS(#REF!,B40,#REF!,$C$34,#REF!,$H$46)),4,0)</f>
        <v>#REF!</v>
      </c>
      <c r="P40" s="34" t="e">
        <f>IF(ISODD(COUNTIFS(#REF!,B40,#REF!,$C$34,#REF!,$H$46)),4,0)</f>
        <v>#REF!</v>
      </c>
      <c r="Q40" s="34" t="e">
        <f>IF(ISODD(COUNTIFS(#REF!,B40,#REF!,$C$34,#REF!,$H$46)),4,0)</f>
        <v>#REF!</v>
      </c>
      <c r="R40" s="34" t="e">
        <f>IF(ISODD(COUNTIFS(#REF!,B40,#REF!,$C$34,#REF!,$H$46)),4,0)</f>
        <v>#REF!</v>
      </c>
      <c r="S40" s="34" t="e">
        <f>IF(ISODD(COUNTIFS(#REF!,B40,#REF!,$C$34,#REF!,$H$46)),4,0)</f>
        <v>#REF!</v>
      </c>
      <c r="T40" s="34" t="e">
        <f>IF(ISODD(COUNTIFS(#REF!,B40,#REF!,$C$34,#REF!,$H$46)),4,0)</f>
        <v>#REF!</v>
      </c>
      <c r="U40" s="34" t="e">
        <f>IF(ISODD(COUNTIFS(#REF!,B40,#REF!,$C$34,#REF!,$H$46)),4,0)</f>
        <v>#REF!</v>
      </c>
      <c r="V40" s="34" t="e">
        <f>IF(ISODD(COUNTIFS(#REF!,B40,#REF!,$C$34,#REF!,$H$46)),4,0)</f>
        <v>#REF!</v>
      </c>
      <c r="W40" s="34" t="e">
        <f>IF(ISODD(COUNTIFS(#REF!,B40,#REF!,$C$34,#REF!,$H$46)),4,0)</f>
        <v>#REF!</v>
      </c>
      <c r="X40" s="34" t="e">
        <f>IF(ISODD(COUNTIFS(#REF!,B40,#REF!,$C$34,#REF!,$H$46)),4,0)</f>
        <v>#REF!</v>
      </c>
      <c r="Y40" s="34" t="e">
        <f>IF(ISODD(COUNTIFS(#REF!,B40,#REF!,$C$34,#REF!,$H$46)),4,0)</f>
        <v>#REF!</v>
      </c>
      <c r="Z40" s="34" t="e">
        <f>IF(ISODD(COUNTIFS(#REF!,B40,#REF!,$C$34,#REF!,$H$46)),4,0)</f>
        <v>#REF!</v>
      </c>
      <c r="AA40" s="34">
        <v>4</v>
      </c>
      <c r="AB40" s="96"/>
      <c r="AC40" s="97"/>
      <c r="AD40" s="97"/>
      <c r="AE40" s="98"/>
      <c r="AF40" s="96"/>
      <c r="AG40" s="97"/>
      <c r="AH40" s="97"/>
      <c r="AI40" s="98"/>
      <c r="AJ40" s="96"/>
      <c r="AK40" s="97"/>
      <c r="AL40" s="97"/>
      <c r="AM40" s="98"/>
      <c r="AN40" s="96"/>
      <c r="AO40" s="97"/>
      <c r="AP40" s="97"/>
      <c r="AQ40" s="98"/>
    </row>
    <row r="41" spans="1:44" x14ac:dyDescent="0.25">
      <c r="A41" s="105"/>
      <c r="B41" s="34" t="s">
        <v>36</v>
      </c>
      <c r="C41" s="34" t="e">
        <f>IF(ISODD(COUNTIFS(#REF!,$B41,#REF!,$C$34,#REF!,$C$46)),4,0)</f>
        <v>#REF!</v>
      </c>
      <c r="D41" s="34"/>
      <c r="E41" s="34"/>
      <c r="F41" s="34"/>
      <c r="G41" s="67">
        <v>0</v>
      </c>
      <c r="H41" s="34" t="e">
        <f>IF(ISODD(COUNTIFS(#REF!,B41,#REF!,$C$34,#REF!,$H$46)),2,0)</f>
        <v>#REF!</v>
      </c>
      <c r="I41" s="34" t="e">
        <f>IF(ISODD(COUNTIFS(#REF!,B41,#REF!,$C$34,#REF!,$H$46)),4,0)</f>
        <v>#REF!</v>
      </c>
      <c r="J41" s="34" t="e">
        <f>IF(ISODD(COUNTIFS(#REF!,B41,#REF!,$C$34,#REF!,$H$46)),2,0)</f>
        <v>#REF!</v>
      </c>
      <c r="K41" s="34" t="e">
        <f>IF(ISODD(COUNTIFS(#REF!,B41,#REF!,$C$34,#REF!,$H$46)),2,0)</f>
        <v>#REF!</v>
      </c>
      <c r="L41" s="34" t="e">
        <f>IF(ISODD(COUNTIFS(#REF!,B41,#REF!,$C$34,#REF!,$H$46)),2,0)</f>
        <v>#REF!</v>
      </c>
      <c r="M41" s="34" t="e">
        <f>IF(ISODD(COUNTIFS(#REF!,B41,#REF!,$C$34,#REF!,$H$46)),2,0)</f>
        <v>#REF!</v>
      </c>
      <c r="N41" s="34" t="e">
        <f>IF(ISODD(COUNTIFS(#REF!,B41,#REF!,$C$34,#REF!,$H$46)),2,0)</f>
        <v>#REF!</v>
      </c>
      <c r="O41" s="34" t="e">
        <f>IF(ISODD(COUNTIFS(#REF!,B41,#REF!,$C$34,#REF!,$H$46)),2,0)</f>
        <v>#REF!</v>
      </c>
      <c r="P41" s="34" t="e">
        <f>IF(ISODD(COUNTIFS(#REF!,B41,#REF!,$C$34,#REF!,$H$46)),2,0)</f>
        <v>#REF!</v>
      </c>
      <c r="Q41" s="34" t="e">
        <f>IF(ISODD(COUNTIFS(#REF!,B41,#REF!,$C$34,#REF!,$H$46)),2,0)</f>
        <v>#REF!</v>
      </c>
      <c r="R41" s="34" t="e">
        <f>IF(ISODD(COUNTIFS(#REF!,B41,#REF!,$C$34,#REF!,$H$46)),2,0)</f>
        <v>#REF!</v>
      </c>
      <c r="S41" s="34" t="e">
        <f>IF(ISODD(COUNTIFS(#REF!,B41,#REF!,$C$34,#REF!,$H$46)),2,0)</f>
        <v>#REF!</v>
      </c>
      <c r="T41" s="34" t="e">
        <f>IF(ISODD(COUNTIFS(#REF!,B41,#REF!,$C$34,#REF!,$H$46)),2,0)</f>
        <v>#REF!</v>
      </c>
      <c r="U41" s="34" t="e">
        <f>IF(ISODD(COUNTIFS(#REF!,B41,#REF!,$C$34,#REF!,$H$46)),2,0)</f>
        <v>#REF!</v>
      </c>
      <c r="V41" s="34" t="e">
        <f>IF(ISODD(COUNTIFS(#REF!,B41,#REF!,$C$34,#REF!,$H$46)),2,0)</f>
        <v>#REF!</v>
      </c>
      <c r="W41" s="34" t="e">
        <f>IF(ISODD(COUNTIFS(#REF!,B41,#REF!,$C$34,#REF!,$H$46)),2,0)</f>
        <v>#REF!</v>
      </c>
      <c r="X41" s="34" t="e">
        <f>IF(ISODD(COUNTIFS(#REF!,B41,#REF!,$C$34,#REF!,$H$46)),2,0)</f>
        <v>#REF!</v>
      </c>
      <c r="Y41" s="34" t="e">
        <f>IF(ISODD(COUNTIFS(#REF!,B41,#REF!,$C$34,#REF!,$H$46)),2,0)</f>
        <v>#REF!</v>
      </c>
      <c r="Z41" s="34" t="e">
        <f>IF(ISODD(COUNTIFS(#REF!,B41,#REF!,$C$34,#REF!,$H$46)),2,0)</f>
        <v>#REF!</v>
      </c>
      <c r="AA41" s="34">
        <v>0</v>
      </c>
      <c r="AB41" s="96"/>
      <c r="AC41" s="97"/>
      <c r="AD41" s="97"/>
      <c r="AE41" s="98"/>
      <c r="AF41" s="96"/>
      <c r="AG41" s="97"/>
      <c r="AH41" s="97"/>
      <c r="AI41" s="98"/>
      <c r="AJ41" s="96"/>
      <c r="AK41" s="97"/>
      <c r="AL41" s="97"/>
      <c r="AM41" s="98"/>
      <c r="AN41" s="96"/>
      <c r="AO41" s="97"/>
      <c r="AP41" s="97"/>
      <c r="AQ41" s="98"/>
    </row>
    <row r="42" spans="1:44" x14ac:dyDescent="0.25">
      <c r="A42" s="105"/>
      <c r="B42" s="34" t="s">
        <v>37</v>
      </c>
      <c r="C42" s="34" t="e">
        <f>IF(ISODD(COUNTIFS(#REF!,$B42,#REF!,$C$34,#REF!,$C$46)),4,0)</f>
        <v>#REF!</v>
      </c>
      <c r="D42" s="34"/>
      <c r="E42" s="34"/>
      <c r="F42" s="34"/>
      <c r="G42" s="67">
        <v>0</v>
      </c>
      <c r="H42" s="34" t="e">
        <f>IF(ISODD(COUNTIFS(#REF!,B42,#REF!,$C$34,#REF!,$H$46)),2,0)</f>
        <v>#REF!</v>
      </c>
      <c r="I42" s="34" t="e">
        <f>IF(ISODD(COUNTIFS(#REF!,B42,#REF!,$C$34,#REF!,$H$46)),4,0)</f>
        <v>#REF!</v>
      </c>
      <c r="J42" s="34" t="e">
        <f>IF(ISODD(COUNTIFS(#REF!,B42,#REF!,$C$34,#REF!,$H$46)),2,0)</f>
        <v>#REF!</v>
      </c>
      <c r="K42" s="34" t="e">
        <f>IF(ISODD(COUNTIFS(#REF!,B42,#REF!,$C$34,#REF!,$H$46)),2,0)</f>
        <v>#REF!</v>
      </c>
      <c r="L42" s="34" t="e">
        <f>IF(ISODD(COUNTIFS(#REF!,B42,#REF!,$C$34,#REF!,$H$46)),2,0)</f>
        <v>#REF!</v>
      </c>
      <c r="M42" s="34" t="e">
        <f>IF(ISODD(COUNTIFS(#REF!,B42,#REF!,$C$34,#REF!,$H$46)),2,0)</f>
        <v>#REF!</v>
      </c>
      <c r="N42" s="34" t="e">
        <f>IF(ISODD(COUNTIFS(#REF!,B42,#REF!,$C$34,#REF!,$H$46)),2,0)</f>
        <v>#REF!</v>
      </c>
      <c r="O42" s="34" t="e">
        <f>IF(ISODD(COUNTIFS(#REF!,B42,#REF!,$C$34,#REF!,$H$46)),2,0)</f>
        <v>#REF!</v>
      </c>
      <c r="P42" s="34" t="e">
        <f>IF(ISODD(COUNTIFS(#REF!,B42,#REF!,$C$34,#REF!,$H$46)),2,0)</f>
        <v>#REF!</v>
      </c>
      <c r="Q42" s="34" t="e">
        <f>IF(ISODD(COUNTIFS(#REF!,B42,#REF!,$C$34,#REF!,$H$46)),2,0)</f>
        <v>#REF!</v>
      </c>
      <c r="R42" s="34" t="e">
        <f>IF(ISODD(COUNTIFS(#REF!,B42,#REF!,$C$34,#REF!,$H$46)),2,0)</f>
        <v>#REF!</v>
      </c>
      <c r="S42" s="34" t="e">
        <f>IF(ISODD(COUNTIFS(#REF!,B42,#REF!,$C$34,#REF!,$H$46)),2,0)</f>
        <v>#REF!</v>
      </c>
      <c r="T42" s="34" t="e">
        <f>IF(ISODD(COUNTIFS(#REF!,B42,#REF!,$C$34,#REF!,$H$46)),2,0)</f>
        <v>#REF!</v>
      </c>
      <c r="U42" s="34" t="e">
        <f>IF(ISODD(COUNTIFS(#REF!,B42,#REF!,$C$34,#REF!,$H$46)),2,0)</f>
        <v>#REF!</v>
      </c>
      <c r="V42" s="34" t="e">
        <f>IF(ISODD(COUNTIFS(#REF!,B42,#REF!,$C$34,#REF!,$H$46)),2,0)</f>
        <v>#REF!</v>
      </c>
      <c r="W42" s="34" t="e">
        <f>IF(ISODD(COUNTIFS(#REF!,B42,#REF!,$C$34,#REF!,$H$46)),2,0)</f>
        <v>#REF!</v>
      </c>
      <c r="X42" s="34" t="e">
        <f>IF(ISODD(COUNTIFS(#REF!,B42,#REF!,$C$34,#REF!,$H$46)),2,0)</f>
        <v>#REF!</v>
      </c>
      <c r="Y42" s="34" t="e">
        <f>IF(ISODD(COUNTIFS(#REF!,B42,#REF!,$C$34,#REF!,$H$46)),2,0)</f>
        <v>#REF!</v>
      </c>
      <c r="Z42" s="34" t="e">
        <f>IF(ISODD(COUNTIFS(#REF!,B42,#REF!,$C$34,#REF!,$H$46)),2,0)</f>
        <v>#REF!</v>
      </c>
      <c r="AA42" s="34">
        <v>0</v>
      </c>
      <c r="AB42" s="96"/>
      <c r="AC42" s="97"/>
      <c r="AD42" s="97"/>
      <c r="AE42" s="98"/>
      <c r="AF42" s="96"/>
      <c r="AG42" s="97"/>
      <c r="AH42" s="97"/>
      <c r="AI42" s="98"/>
      <c r="AJ42" s="96"/>
      <c r="AK42" s="97"/>
      <c r="AL42" s="97"/>
      <c r="AM42" s="98"/>
      <c r="AN42" s="96"/>
      <c r="AO42" s="97"/>
      <c r="AP42" s="97"/>
      <c r="AQ42" s="98"/>
    </row>
    <row r="43" spans="1:44" x14ac:dyDescent="0.25">
      <c r="A43" s="105"/>
      <c r="B43" s="34" t="s">
        <v>38</v>
      </c>
      <c r="C43" s="106"/>
      <c r="D43" s="107"/>
      <c r="E43" s="107"/>
      <c r="F43" s="107"/>
      <c r="G43" s="108"/>
      <c r="H43" s="34" t="e">
        <f>IF(ISODD(COUNTIFS(#REF!,B43,#REF!,$C$34,#REF!,$H$46)),4,0)</f>
        <v>#REF!</v>
      </c>
      <c r="I43" s="34" t="e">
        <f>IF(ISODD(COUNTIFS(#REF!,B43,#REF!,$C$34,#REF!,$H$46)),4,0)</f>
        <v>#REF!</v>
      </c>
      <c r="J43" s="34" t="e">
        <f>IF(ISODD(COUNTIFS(#REF!,B43,#REF!,$C$34,#REF!,$H$46)),4,0)</f>
        <v>#REF!</v>
      </c>
      <c r="K43" s="34" t="e">
        <f>IF(ISODD(COUNTIFS(#REF!,B43,#REF!,$C$34,#REF!,$H$46)),4,0)</f>
        <v>#REF!</v>
      </c>
      <c r="L43" s="34" t="e">
        <f>IF(ISODD(COUNTIFS(#REF!,B43,#REF!,$C$34,#REF!,$H$46)),4,0)</f>
        <v>#REF!</v>
      </c>
      <c r="M43" s="34" t="e">
        <f>IF(ISODD(COUNTIFS(#REF!,B43,#REF!,$C$34,#REF!,$H$46)),4,0)</f>
        <v>#REF!</v>
      </c>
      <c r="N43" s="34" t="e">
        <f>IF(ISODD(COUNTIFS(#REF!,B43,#REF!,$C$34,#REF!,$H$46)),4,0)</f>
        <v>#REF!</v>
      </c>
      <c r="O43" s="34" t="e">
        <f>IF(ISODD(COUNTIFS(#REF!,B43,#REF!,$C$34,#REF!,$H$46)),4,0)</f>
        <v>#REF!</v>
      </c>
      <c r="P43" s="34" t="e">
        <f>IF(ISODD(COUNTIFS(#REF!,B43,#REF!,$C$34,#REF!,$H$46)),4,0)</f>
        <v>#REF!</v>
      </c>
      <c r="Q43" s="34" t="e">
        <f>IF(ISODD(COUNTIFS(#REF!,B43,#REF!,$C$34,#REF!,$H$46)),4,0)</f>
        <v>#REF!</v>
      </c>
      <c r="R43" s="34" t="e">
        <f>IF(ISODD(COUNTIFS(#REF!,B43,#REF!,$C$34,#REF!,$H$46)),4,0)</f>
        <v>#REF!</v>
      </c>
      <c r="S43" s="34" t="e">
        <f>IF(ISODD(COUNTIFS(#REF!,B43,#REF!,$C$34,#REF!,$H$46)),4,0)</f>
        <v>#REF!</v>
      </c>
      <c r="T43" s="34" t="e">
        <f>IF(ISODD(COUNTIFS(#REF!,B43,#REF!,$C$34,#REF!,$H$46)),4,0)</f>
        <v>#REF!</v>
      </c>
      <c r="U43" s="34" t="e">
        <f>IF(ISODD(COUNTIFS(#REF!,B43,#REF!,$C$34,#REF!,$H$46)),4,0)</f>
        <v>#REF!</v>
      </c>
      <c r="V43" s="34" t="e">
        <f>IF(ISODD(COUNTIFS(#REF!,B43,#REF!,$C$34,#REF!,$H$46)),4,0)</f>
        <v>#REF!</v>
      </c>
      <c r="W43" s="34" t="e">
        <f>IF(ISODD(COUNTIFS(#REF!,B43,#REF!,$C$34,#REF!,$H$46)),4,0)</f>
        <v>#REF!</v>
      </c>
      <c r="X43" s="34" t="e">
        <f>IF(ISODD(COUNTIFS(#REF!,B43,#REF!,$C$34,#REF!,$H$46)),4,0)</f>
        <v>#REF!</v>
      </c>
      <c r="Y43" s="34" t="e">
        <f>IF(ISODD(COUNTIFS(#REF!,B43,#REF!,$C$34,#REF!,$H$46)),4,0)</f>
        <v>#REF!</v>
      </c>
      <c r="Z43" s="34" t="e">
        <f>IF(ISODD(COUNTIFS(#REF!,B43,#REF!,$C$34,#REF!,$H$46)),4,0)</f>
        <v>#REF!</v>
      </c>
      <c r="AA43" s="34">
        <v>4</v>
      </c>
      <c r="AB43" s="99"/>
      <c r="AC43" s="100"/>
      <c r="AD43" s="100"/>
      <c r="AE43" s="101"/>
      <c r="AF43" s="99"/>
      <c r="AG43" s="100"/>
      <c r="AH43" s="100"/>
      <c r="AI43" s="101"/>
      <c r="AJ43" s="99"/>
      <c r="AK43" s="100"/>
      <c r="AL43" s="100"/>
      <c r="AM43" s="101"/>
      <c r="AN43" s="99"/>
      <c r="AO43" s="100"/>
      <c r="AP43" s="100"/>
      <c r="AQ43" s="101"/>
      <c r="AR43" s="37" t="s">
        <v>50</v>
      </c>
    </row>
    <row r="44" spans="1:44" x14ac:dyDescent="0.25">
      <c r="A44" s="105"/>
      <c r="B44" s="40" t="s">
        <v>59</v>
      </c>
      <c r="C44" s="109">
        <f>IF(AND(G39+G40=8,G41+G42=0),4,IF(AND(G39+G40=4,G41+G42=0),3,IF(AND(G39+G40=0,G41&lt;&gt;0),2,IF(AND(G39+G40=0,G42&lt;&gt;0),1,0))))</f>
        <v>4</v>
      </c>
      <c r="D44" s="109"/>
      <c r="E44" s="109"/>
      <c r="F44" s="109"/>
      <c r="G44" s="109"/>
      <c r="H44" s="102">
        <f>IF(AND(AA39+AA40+AA43=12,AA41+AA42=0),4,IF(AND(AA39+AA40+AA43=8,AA41+AA42=0),3,IF(AND(AA39+AA40+AA43=4,AA41+AA42=0),2,IF(AND(AA39+AA40+AA43&lt;=8,AA41+AA42=2),1,0))))</f>
        <v>4</v>
      </c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4"/>
      <c r="AB44" s="102">
        <f>IF(OR(AE38=30,AE38=150),4,IF(OR(AE38=210,AE38=330),3,IF(OR(AE38=20,AE38=160),2,IF(OR(AE38=60,AE38=120),1,IF(ISBLANK(AE38),"-",0)))))</f>
        <v>4</v>
      </c>
      <c r="AC44" s="103"/>
      <c r="AD44" s="103"/>
      <c r="AE44" s="104"/>
      <c r="AF44" s="102">
        <f>IF(OR(AI38=200,AI38=340),4,IF(OR(AI38=20,AI38=160),3,IF(OR(AI38=225,AI38=315),2,IF(OR(AI38=240,AI38=330),1,IF(ISBLANK(AI38),"-",0)))))</f>
        <v>3</v>
      </c>
      <c r="AG44" s="103"/>
      <c r="AH44" s="103"/>
      <c r="AI44" s="104"/>
      <c r="AJ44" s="102">
        <f>IF(OR(AM38=45,AM38=135),4,IF(OR(AM38=225,AM38=315),3,IF(OR(AM38=30,AM38=150),2,IF(OR(AM38=60,AM38=120),1,IF(ISBLANK(AM38),"-",0)))))</f>
        <v>4</v>
      </c>
      <c r="AK44" s="103"/>
      <c r="AL44" s="103"/>
      <c r="AM44" s="104"/>
      <c r="AN44" s="102">
        <f>IF(OR(AQ38=240,AQ38=300),4,IF(OR(AQ38=60,AQ38=120),3,IF(OR(AQ38=225,AQ38=315),2,IF(OR(AQ38=260,AQ38=290),1,IF(ISBLANK(AQ38),"-",0)))))</f>
        <v>4</v>
      </c>
      <c r="AO44" s="103"/>
      <c r="AP44" s="103"/>
      <c r="AQ44" s="104"/>
      <c r="AR44" s="64">
        <f>SUM(C44:AQ44)/(COUNTA(C44:AQ44)*4)*10</f>
        <v>9.5833333333333339</v>
      </c>
    </row>
    <row r="46" spans="1:44" x14ac:dyDescent="0.25">
      <c r="A46" s="105" t="s">
        <v>39</v>
      </c>
      <c r="B46" s="57"/>
      <c r="C46" s="88">
        <v>27</v>
      </c>
      <c r="D46" s="88"/>
      <c r="E46" s="88"/>
      <c r="F46" s="88"/>
      <c r="G46" s="88"/>
      <c r="H46" s="88">
        <v>28</v>
      </c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88"/>
      <c r="Z46" s="88"/>
      <c r="AA46" s="88"/>
      <c r="AB46" s="88" t="s">
        <v>42</v>
      </c>
      <c r="AC46" s="88"/>
      <c r="AD46" s="88"/>
      <c r="AE46" s="88"/>
      <c r="AF46" s="88" t="s">
        <v>43</v>
      </c>
      <c r="AG46" s="88"/>
      <c r="AH46" s="88"/>
      <c r="AI46" s="88"/>
      <c r="AJ46" s="88" t="s">
        <v>44</v>
      </c>
      <c r="AK46" s="88"/>
      <c r="AL46" s="88"/>
      <c r="AM46" s="88"/>
      <c r="AN46" s="88" t="s">
        <v>45</v>
      </c>
      <c r="AO46" s="88"/>
      <c r="AP46" s="88"/>
      <c r="AQ46" s="88"/>
    </row>
    <row r="47" spans="1:44" ht="14.45" customHeight="1" x14ac:dyDescent="0.25">
      <c r="A47" s="105"/>
      <c r="B47" s="32" t="s">
        <v>46</v>
      </c>
      <c r="C47" s="89" t="s">
        <v>56</v>
      </c>
      <c r="D47" s="90"/>
      <c r="E47" s="90"/>
      <c r="F47" s="91"/>
      <c r="G47" s="59"/>
      <c r="H47" s="89" t="s">
        <v>56</v>
      </c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1"/>
      <c r="AA47" s="59"/>
      <c r="AB47" s="89" t="s">
        <v>56</v>
      </c>
      <c r="AC47" s="90"/>
      <c r="AD47" s="90"/>
      <c r="AE47" s="32" t="s">
        <v>60</v>
      </c>
      <c r="AF47" s="89" t="s">
        <v>56</v>
      </c>
      <c r="AG47" s="90"/>
      <c r="AH47" s="91"/>
      <c r="AI47" s="32" t="s">
        <v>60</v>
      </c>
      <c r="AJ47" s="89" t="s">
        <v>56</v>
      </c>
      <c r="AK47" s="90"/>
      <c r="AL47" s="91"/>
      <c r="AM47" s="32" t="s">
        <v>60</v>
      </c>
      <c r="AN47" s="89" t="s">
        <v>56</v>
      </c>
      <c r="AO47" s="90"/>
      <c r="AP47" s="91"/>
      <c r="AQ47" s="32" t="s">
        <v>60</v>
      </c>
    </row>
    <row r="48" spans="1:44" x14ac:dyDescent="0.25">
      <c r="A48" s="105"/>
      <c r="B48" s="32" t="s">
        <v>62</v>
      </c>
      <c r="C48" s="32">
        <v>1895</v>
      </c>
      <c r="D48" s="32"/>
      <c r="E48" s="32"/>
      <c r="F48" s="32"/>
      <c r="G48" s="32"/>
      <c r="H48" s="58">
        <v>1624</v>
      </c>
      <c r="I48" s="58">
        <v>1634</v>
      </c>
      <c r="J48" s="58">
        <v>1639</v>
      </c>
      <c r="K48" s="58">
        <v>1646</v>
      </c>
      <c r="L48" s="58">
        <v>1670</v>
      </c>
      <c r="M48" s="58">
        <v>1672</v>
      </c>
      <c r="N48" s="65">
        <v>1677</v>
      </c>
      <c r="O48" s="65">
        <v>1681</v>
      </c>
      <c r="P48" s="65">
        <v>1743</v>
      </c>
      <c r="Q48" s="65">
        <v>1747</v>
      </c>
      <c r="R48" s="65">
        <v>1783</v>
      </c>
      <c r="S48" s="65">
        <v>1787</v>
      </c>
      <c r="T48" s="65">
        <v>1791</v>
      </c>
      <c r="U48" s="65">
        <v>1796</v>
      </c>
      <c r="V48" s="65">
        <v>1813</v>
      </c>
      <c r="W48" s="65">
        <v>1820</v>
      </c>
      <c r="X48" s="65">
        <v>1824</v>
      </c>
      <c r="Y48" s="65">
        <v>1826</v>
      </c>
      <c r="Z48" s="65">
        <v>1829</v>
      </c>
      <c r="AA48" s="65"/>
      <c r="AB48" s="59"/>
      <c r="AC48" s="65"/>
      <c r="AD48" s="65"/>
      <c r="AE48" s="32"/>
      <c r="AF48" s="59"/>
      <c r="AG48" s="65"/>
      <c r="AH48" s="66"/>
      <c r="AI48" s="32"/>
      <c r="AJ48" s="59"/>
      <c r="AK48" s="65"/>
      <c r="AL48" s="66"/>
      <c r="AM48" s="32"/>
      <c r="AN48" s="59"/>
      <c r="AO48" s="65"/>
      <c r="AP48" s="66"/>
      <c r="AQ48" s="32"/>
    </row>
    <row r="49" spans="1:44" x14ac:dyDescent="0.25">
      <c r="A49" s="105"/>
      <c r="B49" s="34" t="s">
        <v>3</v>
      </c>
      <c r="C49" s="110"/>
      <c r="D49" s="110"/>
      <c r="E49" s="110"/>
      <c r="F49" s="110"/>
      <c r="G49" s="110"/>
      <c r="H49" s="69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1"/>
      <c r="AB49" s="34">
        <f>IF(OR(AB36=30,AB36=150),4,IF(OR(AB36=210,AB36=330),3,IF(OR(AB36=20,AB36=160),2,IF(OR(AB36=60,AB36=120),1,IF(ISBLANK(AB36),"-",0)))))</f>
        <v>0</v>
      </c>
      <c r="AC49" s="34" t="str">
        <f>IF(OR(AC36=30,AC36=150),4,IF(OR(AC36=210,AC36=330),3,IF(OR(AC36=20,AC36=160),2,IF(OR(AC36=60,AC36=120),1,IF(ISBLANK(AC36),"-",0)))))</f>
        <v>-</v>
      </c>
      <c r="AD49" s="34" t="str">
        <f>IF(OR(AD36=30,AD36=150),4,IF(OR(AD36=210,AD36=330),3,IF(OR(AD36=20,AD36=160),2,IF(OR(AD36=60,AD36=120),1,IF(ISBLANK(AD36),"-",0)))))</f>
        <v>-</v>
      </c>
      <c r="AE49" s="67">
        <f>AVERAGE(AB49:AD49)</f>
        <v>0</v>
      </c>
      <c r="AF49" s="34">
        <f>IF(OR(AF36=200,AF36=340),4,IF(OR(AF36=20,AF36=160),3,IF(OR(AF36=225,AF36=315),2,IF(OR(AF36=240,AF36=330),1,IF(ISBLANK(AF36),"-",0)))))</f>
        <v>0</v>
      </c>
      <c r="AG49" s="34" t="str">
        <f t="shared" ref="AG49:AH49" si="2">IF(OR(AG36=200,AG36=340),4,IF(OR(AG36=20,AG36=160),3,IF(OR(AG36=225,AG36=315),2,IF(OR(AG36=240,AG36=330),1,IF(ISBLANK(AG36),"-",0)))))</f>
        <v>-</v>
      </c>
      <c r="AH49" s="34" t="str">
        <f t="shared" si="2"/>
        <v>-</v>
      </c>
      <c r="AI49" s="67">
        <f t="shared" ref="AI49" si="3">AVERAGE(AF49:AH49)</f>
        <v>0</v>
      </c>
      <c r="AJ49" s="34">
        <f>IF(OR(AJ36=45,AJ36=135),4,IF(OR(AJ36=225,AJ36=315),3,IF(OR(AJ36=30,AJ36=150),2,IF(OR(AJ36=60,AJ36=120),1,IF(ISBLANK(AJ36),"-",0)))))</f>
        <v>0</v>
      </c>
      <c r="AK49" s="34" t="str">
        <f t="shared" ref="AK49:AL49" si="4">IF(OR(AK36=45,AK36=135),4,IF(OR(AK36=225,AK36=315),3,IF(OR(AK36=30,AK36=150),2,IF(OR(AK36=60,AK36=120),1,IF(ISBLANK(AK36),"-",0)))))</f>
        <v>-</v>
      </c>
      <c r="AL49" s="34" t="str">
        <f t="shared" si="4"/>
        <v>-</v>
      </c>
      <c r="AM49" s="67">
        <f t="shared" ref="AM49" si="5">AVERAGE(AJ49:AL49)</f>
        <v>0</v>
      </c>
      <c r="AN49" s="34">
        <f>IF(OR(AN36=240,AN36=300),4,IF(OR(AN36=60,AN36=120),3,IF(OR(AN36=225,AN36=315),2,IF(OR(AN36=260,AN36=290),1,IF(ISBLANK(AN36),"-",0)))))</f>
        <v>0</v>
      </c>
      <c r="AO49" s="34" t="str">
        <f t="shared" ref="AO49:AP49" si="6">IF(OR(AO36=240,AO36=300),4,IF(OR(AO36=60,AO36=120),3,IF(OR(AO36=225,AO36=315),2,IF(OR(AO36=260,AO36=290),1,IF(ISBLANK(AO36),"-",0)))))</f>
        <v>-</v>
      </c>
      <c r="AP49" s="34" t="str">
        <f t="shared" si="6"/>
        <v>-</v>
      </c>
      <c r="AQ49" s="67">
        <f t="shared" ref="AQ49" si="7">AVERAGE(AN49:AP49)</f>
        <v>0</v>
      </c>
    </row>
    <row r="50" spans="1:44" x14ac:dyDescent="0.25">
      <c r="A50" s="105"/>
      <c r="B50" s="34" t="s">
        <v>4</v>
      </c>
      <c r="C50" s="34" t="e">
        <f>IF(ISODD(COUNTIFS(#REF!,$B50,#REF!,$C$34,#REF!,$C$46)),4,0)</f>
        <v>#REF!</v>
      </c>
      <c r="D50" s="34"/>
      <c r="E50" s="34"/>
      <c r="F50" s="34"/>
      <c r="G50" s="67"/>
      <c r="H50" s="34" t="e">
        <f>IF(ISODD(COUNTIFS(#REF!,B50,#REF!,$C$34,#REF!,$H$46)),4,0)</f>
        <v>#REF!</v>
      </c>
      <c r="I50" s="34" t="e">
        <f>IF(ISODD(COUNTIFS(#REF!,B50,#REF!,$C$34,#REF!,$H$46)),4,0)</f>
        <v>#REF!</v>
      </c>
      <c r="J50" s="34" t="e">
        <f>IF(ISODD(COUNTIFS(#REF!,B50,#REF!,$C$34,#REF!,$H$46)),4,0)</f>
        <v>#REF!</v>
      </c>
      <c r="K50" s="34" t="e">
        <f>IF(ISODD(COUNTIFS(#REF!,B50,#REF!,$C$34,#REF!,$H$46)),4,0)</f>
        <v>#REF!</v>
      </c>
      <c r="L50" s="34" t="e">
        <f>IF(ISODD(COUNTIFS(#REF!,B50,#REF!,$C$34,#REF!,$H$46)),4,0)</f>
        <v>#REF!</v>
      </c>
      <c r="M50" s="34" t="e">
        <f>IF(ISODD(COUNTIFS(#REF!,B50,#REF!,$C$34,#REF!,$H$46)),4,0)</f>
        <v>#REF!</v>
      </c>
      <c r="N50" s="34" t="e">
        <f>IF(ISODD(COUNTIFS(#REF!,B50,#REF!,$C$34,#REF!,$H$46)),4,0)</f>
        <v>#REF!</v>
      </c>
      <c r="O50" s="34" t="e">
        <f>IF(ISODD(COUNTIFS(#REF!,B50,#REF!,$C$34,#REF!,$H$46)),4,0)</f>
        <v>#REF!</v>
      </c>
      <c r="P50" s="34" t="e">
        <f>IF(ISODD(COUNTIFS(#REF!,B50,#REF!,$C$34,#REF!,$H$46)),4,0)</f>
        <v>#REF!</v>
      </c>
      <c r="Q50" s="34" t="e">
        <f>IF(ISODD(COUNTIFS(#REF!,B50,#REF!,$C$34,#REF!,$H$46)),4,0)</f>
        <v>#REF!</v>
      </c>
      <c r="R50" s="34" t="e">
        <f>IF(ISODD(COUNTIFS(#REF!,B50,#REF!,$C$34,#REF!,$H$46)),4,0)</f>
        <v>#REF!</v>
      </c>
      <c r="S50" s="34" t="e">
        <f>IF(ISODD(COUNTIFS(#REF!,B50,#REF!,$C$34,#REF!,$H$46)),4,0)</f>
        <v>#REF!</v>
      </c>
      <c r="T50" s="34" t="e">
        <f>IF(ISODD(COUNTIFS(#REF!,B50,#REF!,$C$34,#REF!,$H$46)),4,0)</f>
        <v>#REF!</v>
      </c>
      <c r="U50" s="34" t="e">
        <f>IF(ISODD(COUNTIFS(#REF!,B50,#REF!,$C$34,#REF!,$H$46)),4,0)</f>
        <v>#REF!</v>
      </c>
      <c r="V50" s="34" t="e">
        <f>IF(ISODD(COUNTIFS(#REF!,B50,#REF!,$C$34,#REF!,$H$46)),4,0)</f>
        <v>#REF!</v>
      </c>
      <c r="W50" s="34" t="e">
        <f>IF(ISODD(COUNTIFS(#REF!,B50,#REF!,$C$34,#REF!,$H$46)),4,0)</f>
        <v>#REF!</v>
      </c>
      <c r="X50" s="34" t="e">
        <f>IF(ISODD(COUNTIFS(#REF!,B50,#REF!,$C$34,#REF!,$H$46)),4,0)</f>
        <v>#REF!</v>
      </c>
      <c r="Y50" s="34" t="e">
        <f>IF(ISODD(COUNTIFS(#REF!,B50,#REF!,$C$34,#REF!,$H$46)),4,0)</f>
        <v>#REF!</v>
      </c>
      <c r="Z50" s="34" t="e">
        <f>IF(ISODD(COUNTIFS(#REF!,B50,#REF!,$C$34,#REF!,$H$46)),4,0)</f>
        <v>#REF!</v>
      </c>
      <c r="AA50" s="67"/>
      <c r="AB50" s="93"/>
      <c r="AC50" s="94"/>
      <c r="AD50" s="94"/>
      <c r="AE50" s="95"/>
      <c r="AF50" s="93"/>
      <c r="AG50" s="94"/>
      <c r="AH50" s="94"/>
      <c r="AI50" s="95"/>
      <c r="AJ50" s="93"/>
      <c r="AK50" s="94"/>
      <c r="AL50" s="94"/>
      <c r="AM50" s="95"/>
      <c r="AN50" s="93"/>
      <c r="AO50" s="94"/>
      <c r="AP50" s="94"/>
      <c r="AQ50" s="95"/>
    </row>
    <row r="51" spans="1:44" x14ac:dyDescent="0.25">
      <c r="A51" s="105"/>
      <c r="B51" s="34" t="s">
        <v>5</v>
      </c>
      <c r="C51" s="34" t="e">
        <f>IF(ISODD(COUNTIFS(#REF!,$B51,#REF!,$C$34,#REF!,$C$46)),4,0)</f>
        <v>#REF!</v>
      </c>
      <c r="D51" s="34"/>
      <c r="E51" s="34"/>
      <c r="F51" s="34"/>
      <c r="G51" s="67"/>
      <c r="H51" s="34" t="e">
        <f>IF(ISODD(COUNTIFS(#REF!,B51,#REF!,$C$34,#REF!,$H$46)),4,0)</f>
        <v>#REF!</v>
      </c>
      <c r="I51" s="34" t="e">
        <f>IF(ISODD(COUNTIFS(#REF!,B51,#REF!,$C$34,#REF!,$H$46)),4,0)</f>
        <v>#REF!</v>
      </c>
      <c r="J51" s="34" t="e">
        <f>IF(ISODD(COUNTIFS(#REF!,B51,#REF!,$C$34,#REF!,$H$46)),4,0)</f>
        <v>#REF!</v>
      </c>
      <c r="K51" s="34" t="e">
        <f>IF(ISODD(COUNTIFS(#REF!,B51,#REF!,$C$34,#REF!,$H$46)),4,0)</f>
        <v>#REF!</v>
      </c>
      <c r="L51" s="34" t="e">
        <f>IF(ISODD(COUNTIFS(#REF!,B51,#REF!,$C$34,#REF!,$H$46)),4,0)</f>
        <v>#REF!</v>
      </c>
      <c r="M51" s="34" t="e">
        <f>IF(ISODD(COUNTIFS(#REF!,B51,#REF!,$C$34,#REF!,$H$46)),4,0)</f>
        <v>#REF!</v>
      </c>
      <c r="N51" s="34" t="e">
        <f>IF(ISODD(COUNTIFS(#REF!,B51,#REF!,$C$34,#REF!,$H$46)),4,0)</f>
        <v>#REF!</v>
      </c>
      <c r="O51" s="34" t="e">
        <f>IF(ISODD(COUNTIFS(#REF!,B51,#REF!,$C$34,#REF!,$H$46)),4,0)</f>
        <v>#REF!</v>
      </c>
      <c r="P51" s="34" t="e">
        <f>IF(ISODD(COUNTIFS(#REF!,B51,#REF!,$C$34,#REF!,$H$46)),4,0)</f>
        <v>#REF!</v>
      </c>
      <c r="Q51" s="34" t="e">
        <f>IF(ISODD(COUNTIFS(#REF!,B51,#REF!,$C$34,#REF!,$H$46)),4,0)</f>
        <v>#REF!</v>
      </c>
      <c r="R51" s="34" t="e">
        <f>IF(ISODD(COUNTIFS(#REF!,B51,#REF!,$C$34,#REF!,$H$46)),4,0)</f>
        <v>#REF!</v>
      </c>
      <c r="S51" s="34" t="e">
        <f>IF(ISODD(COUNTIFS(#REF!,B51,#REF!,$C$34,#REF!,$H$46)),4,0)</f>
        <v>#REF!</v>
      </c>
      <c r="T51" s="34" t="e">
        <f>IF(ISODD(COUNTIFS(#REF!,B51,#REF!,$C$34,#REF!,$H$46)),4,0)</f>
        <v>#REF!</v>
      </c>
      <c r="U51" s="34" t="e">
        <f>IF(ISODD(COUNTIFS(#REF!,B51,#REF!,$C$34,#REF!,$H$46)),4,0)</f>
        <v>#REF!</v>
      </c>
      <c r="V51" s="34" t="e">
        <f>IF(ISODD(COUNTIFS(#REF!,B51,#REF!,$C$34,#REF!,$H$46)),4,0)</f>
        <v>#REF!</v>
      </c>
      <c r="W51" s="34" t="e">
        <f>IF(ISODD(COUNTIFS(#REF!,B51,#REF!,$C$34,#REF!,$H$46)),4,0)</f>
        <v>#REF!</v>
      </c>
      <c r="X51" s="34" t="e">
        <f>IF(ISODD(COUNTIFS(#REF!,B51,#REF!,$C$34,#REF!,$H$46)),4,0)</f>
        <v>#REF!</v>
      </c>
      <c r="Y51" s="34" t="e">
        <f>IF(ISODD(COUNTIFS(#REF!,B51,#REF!,$C$34,#REF!,$H$46)),4,0)</f>
        <v>#REF!</v>
      </c>
      <c r="Z51" s="34" t="e">
        <f>IF(ISODD(COUNTIFS(#REF!,B51,#REF!,$C$34,#REF!,$H$46)),4,0)</f>
        <v>#REF!</v>
      </c>
      <c r="AA51" s="67"/>
      <c r="AB51" s="96"/>
      <c r="AC51" s="97"/>
      <c r="AD51" s="97"/>
      <c r="AE51" s="98"/>
      <c r="AF51" s="96"/>
      <c r="AG51" s="97"/>
      <c r="AH51" s="97"/>
      <c r="AI51" s="98"/>
      <c r="AJ51" s="96"/>
      <c r="AK51" s="97"/>
      <c r="AL51" s="97"/>
      <c r="AM51" s="98"/>
      <c r="AN51" s="96"/>
      <c r="AO51" s="97"/>
      <c r="AP51" s="97"/>
      <c r="AQ51" s="98"/>
    </row>
    <row r="52" spans="1:44" x14ac:dyDescent="0.25">
      <c r="A52" s="105"/>
      <c r="B52" s="34" t="s">
        <v>36</v>
      </c>
      <c r="C52" s="34" t="e">
        <f>IF(ISODD(COUNTIFS(#REF!,$B52,#REF!,$C$34,#REF!,$C$46)),4,0)</f>
        <v>#REF!</v>
      </c>
      <c r="D52" s="34"/>
      <c r="E52" s="34"/>
      <c r="F52" s="34"/>
      <c r="G52" s="67"/>
      <c r="H52" s="34" t="e">
        <f>IF(ISODD(COUNTIFS(#REF!,B52,#REF!,$C$34,#REF!,$H$46)),2,0)</f>
        <v>#REF!</v>
      </c>
      <c r="I52" s="34" t="e">
        <f>IF(ISODD(COUNTIFS(#REF!,B52,#REF!,$C$34,#REF!,$H$46)),4,0)</f>
        <v>#REF!</v>
      </c>
      <c r="J52" s="34" t="e">
        <f>IF(ISODD(COUNTIFS(#REF!,B52,#REF!,$C$34,#REF!,$H$46)),2,0)</f>
        <v>#REF!</v>
      </c>
      <c r="K52" s="34" t="e">
        <f>IF(ISODD(COUNTIFS(#REF!,B52,#REF!,$C$34,#REF!,$H$46)),2,0)</f>
        <v>#REF!</v>
      </c>
      <c r="L52" s="34" t="e">
        <f>IF(ISODD(COUNTIFS(#REF!,B52,#REF!,$C$34,#REF!,$H$46)),2,0)</f>
        <v>#REF!</v>
      </c>
      <c r="M52" s="34" t="e">
        <f>IF(ISODD(COUNTIFS(#REF!,B52,#REF!,$C$34,#REF!,$H$46)),2,0)</f>
        <v>#REF!</v>
      </c>
      <c r="N52" s="34" t="e">
        <f>IF(ISODD(COUNTIFS(#REF!,B52,#REF!,$C$34,#REF!,$H$46)),2,0)</f>
        <v>#REF!</v>
      </c>
      <c r="O52" s="34" t="e">
        <f>IF(ISODD(COUNTIFS(#REF!,B52,#REF!,$C$34,#REF!,$H$46)),2,0)</f>
        <v>#REF!</v>
      </c>
      <c r="P52" s="34" t="e">
        <f>IF(ISODD(COUNTIFS(#REF!,B52,#REF!,$C$34,#REF!,$H$46)),2,0)</f>
        <v>#REF!</v>
      </c>
      <c r="Q52" s="34" t="e">
        <f>IF(ISODD(COUNTIFS(#REF!,B52,#REF!,$C$34,#REF!,$H$46)),2,0)</f>
        <v>#REF!</v>
      </c>
      <c r="R52" s="34" t="e">
        <f>IF(ISODD(COUNTIFS(#REF!,B52,#REF!,$C$34,#REF!,$H$46)),2,0)</f>
        <v>#REF!</v>
      </c>
      <c r="S52" s="34" t="e">
        <f>IF(ISODD(COUNTIFS(#REF!,B52,#REF!,$C$34,#REF!,$H$46)),2,0)</f>
        <v>#REF!</v>
      </c>
      <c r="T52" s="34" t="e">
        <f>IF(ISODD(COUNTIFS(#REF!,B52,#REF!,$C$34,#REF!,$H$46)),2,0)</f>
        <v>#REF!</v>
      </c>
      <c r="U52" s="34" t="e">
        <f>IF(ISODD(COUNTIFS(#REF!,B52,#REF!,$C$34,#REF!,$H$46)),2,0)</f>
        <v>#REF!</v>
      </c>
      <c r="V52" s="34" t="e">
        <f>IF(ISODD(COUNTIFS(#REF!,B52,#REF!,$C$34,#REF!,$H$46)),2,0)</f>
        <v>#REF!</v>
      </c>
      <c r="W52" s="34" t="e">
        <f>IF(ISODD(COUNTIFS(#REF!,B52,#REF!,$C$34,#REF!,$H$46)),2,0)</f>
        <v>#REF!</v>
      </c>
      <c r="X52" s="34" t="e">
        <f>IF(ISODD(COUNTIFS(#REF!,B52,#REF!,$C$34,#REF!,$H$46)),2,0)</f>
        <v>#REF!</v>
      </c>
      <c r="Y52" s="34" t="e">
        <f>IF(ISODD(COUNTIFS(#REF!,B52,#REF!,$C$34,#REF!,$H$46)),2,0)</f>
        <v>#REF!</v>
      </c>
      <c r="Z52" s="34" t="e">
        <f>IF(ISODD(COUNTIFS(#REF!,B52,#REF!,$C$34,#REF!,$H$46)),2,0)</f>
        <v>#REF!</v>
      </c>
      <c r="AA52" s="67"/>
      <c r="AB52" s="96"/>
      <c r="AC52" s="97"/>
      <c r="AD52" s="97"/>
      <c r="AE52" s="98"/>
      <c r="AF52" s="96"/>
      <c r="AG52" s="97"/>
      <c r="AH52" s="97"/>
      <c r="AI52" s="98"/>
      <c r="AJ52" s="96"/>
      <c r="AK52" s="97"/>
      <c r="AL52" s="97"/>
      <c r="AM52" s="98"/>
      <c r="AN52" s="96"/>
      <c r="AO52" s="97"/>
      <c r="AP52" s="97"/>
      <c r="AQ52" s="98"/>
    </row>
    <row r="53" spans="1:44" x14ac:dyDescent="0.25">
      <c r="A53" s="105"/>
      <c r="B53" s="34" t="s">
        <v>37</v>
      </c>
      <c r="C53" s="34" t="e">
        <f>IF(ISODD(COUNTIFS(#REF!,$B53,#REF!,$C$34,#REF!,$C$46)),4,0)</f>
        <v>#REF!</v>
      </c>
      <c r="D53" s="34"/>
      <c r="E53" s="34"/>
      <c r="F53" s="34"/>
      <c r="G53" s="67"/>
      <c r="H53" s="34" t="e">
        <f>IF(ISODD(COUNTIFS(#REF!,B53,#REF!,$C$34,#REF!,$H$46)),2,0)</f>
        <v>#REF!</v>
      </c>
      <c r="I53" s="34" t="e">
        <f>IF(ISODD(COUNTIFS(#REF!,B53,#REF!,$C$34,#REF!,$H$46)),4,0)</f>
        <v>#REF!</v>
      </c>
      <c r="J53" s="34" t="e">
        <f>IF(ISODD(COUNTIFS(#REF!,B53,#REF!,$C$34,#REF!,$H$46)),2,0)</f>
        <v>#REF!</v>
      </c>
      <c r="K53" s="34" t="e">
        <f>IF(ISODD(COUNTIFS(#REF!,B53,#REF!,$C$34,#REF!,$H$46)),2,0)</f>
        <v>#REF!</v>
      </c>
      <c r="L53" s="34" t="e">
        <f>IF(ISODD(COUNTIFS(#REF!,B53,#REF!,$C$34,#REF!,$H$46)),2,0)</f>
        <v>#REF!</v>
      </c>
      <c r="M53" s="34" t="e">
        <f>IF(ISODD(COUNTIFS(#REF!,B53,#REF!,$C$34,#REF!,$H$46)),2,0)</f>
        <v>#REF!</v>
      </c>
      <c r="N53" s="34" t="e">
        <f>IF(ISODD(COUNTIFS(#REF!,B53,#REF!,$C$34,#REF!,$H$46)),2,0)</f>
        <v>#REF!</v>
      </c>
      <c r="O53" s="34" t="e">
        <f>IF(ISODD(COUNTIFS(#REF!,B53,#REF!,$C$34,#REF!,$H$46)),2,0)</f>
        <v>#REF!</v>
      </c>
      <c r="P53" s="34" t="e">
        <f>IF(ISODD(COUNTIFS(#REF!,B53,#REF!,$C$34,#REF!,$H$46)),2,0)</f>
        <v>#REF!</v>
      </c>
      <c r="Q53" s="34" t="e">
        <f>IF(ISODD(COUNTIFS(#REF!,B53,#REF!,$C$34,#REF!,$H$46)),2,0)</f>
        <v>#REF!</v>
      </c>
      <c r="R53" s="34" t="e">
        <f>IF(ISODD(COUNTIFS(#REF!,B53,#REF!,$C$34,#REF!,$H$46)),2,0)</f>
        <v>#REF!</v>
      </c>
      <c r="S53" s="34" t="e">
        <f>IF(ISODD(COUNTIFS(#REF!,B53,#REF!,$C$34,#REF!,$H$46)),2,0)</f>
        <v>#REF!</v>
      </c>
      <c r="T53" s="34" t="e">
        <f>IF(ISODD(COUNTIFS(#REF!,B53,#REF!,$C$34,#REF!,$H$46)),2,0)</f>
        <v>#REF!</v>
      </c>
      <c r="U53" s="34" t="e">
        <f>IF(ISODD(COUNTIFS(#REF!,B53,#REF!,$C$34,#REF!,$H$46)),2,0)</f>
        <v>#REF!</v>
      </c>
      <c r="V53" s="34" t="e">
        <f>IF(ISODD(COUNTIFS(#REF!,B53,#REF!,$C$34,#REF!,$H$46)),2,0)</f>
        <v>#REF!</v>
      </c>
      <c r="W53" s="34" t="e">
        <f>IF(ISODD(COUNTIFS(#REF!,B53,#REF!,$C$34,#REF!,$H$46)),2,0)</f>
        <v>#REF!</v>
      </c>
      <c r="X53" s="34" t="e">
        <f>IF(ISODD(COUNTIFS(#REF!,B53,#REF!,$C$34,#REF!,$H$46)),2,0)</f>
        <v>#REF!</v>
      </c>
      <c r="Y53" s="34" t="e">
        <f>IF(ISODD(COUNTIFS(#REF!,B53,#REF!,$C$34,#REF!,$H$46)),2,0)</f>
        <v>#REF!</v>
      </c>
      <c r="Z53" s="34" t="e">
        <f>IF(ISODD(COUNTIFS(#REF!,B53,#REF!,$C$34,#REF!,$H$46)),2,0)</f>
        <v>#REF!</v>
      </c>
      <c r="AA53" s="67"/>
      <c r="AB53" s="96"/>
      <c r="AC53" s="97"/>
      <c r="AD53" s="97"/>
      <c r="AE53" s="98"/>
      <c r="AF53" s="96"/>
      <c r="AG53" s="97"/>
      <c r="AH53" s="97"/>
      <c r="AI53" s="98"/>
      <c r="AJ53" s="96"/>
      <c r="AK53" s="97"/>
      <c r="AL53" s="97"/>
      <c r="AM53" s="98"/>
      <c r="AN53" s="96"/>
      <c r="AO53" s="97"/>
      <c r="AP53" s="97"/>
      <c r="AQ53" s="98"/>
    </row>
    <row r="54" spans="1:44" x14ac:dyDescent="0.25">
      <c r="A54" s="105"/>
      <c r="B54" s="34" t="s">
        <v>38</v>
      </c>
      <c r="C54" s="106"/>
      <c r="D54" s="107"/>
      <c r="E54" s="107"/>
      <c r="F54" s="107"/>
      <c r="G54" s="108"/>
      <c r="H54" s="34" t="e">
        <f>IF(ISODD(COUNTIFS(#REF!,B54,#REF!,$C$34,#REF!,$H$46)),4,0)</f>
        <v>#REF!</v>
      </c>
      <c r="I54" s="34" t="e">
        <f>IF(ISODD(COUNTIFS(#REF!,B54,#REF!,$C$34,#REF!,$H$46)),4,0)</f>
        <v>#REF!</v>
      </c>
      <c r="J54" s="34" t="e">
        <f>IF(ISODD(COUNTIFS(#REF!,B54,#REF!,$C$34,#REF!,$H$46)),4,0)</f>
        <v>#REF!</v>
      </c>
      <c r="K54" s="34" t="e">
        <f>IF(ISODD(COUNTIFS(#REF!,B54,#REF!,$C$34,#REF!,$H$46)),4,0)</f>
        <v>#REF!</v>
      </c>
      <c r="L54" s="34" t="e">
        <f>IF(ISODD(COUNTIFS(#REF!,B54,#REF!,$C$34,#REF!,$H$46)),4,0)</f>
        <v>#REF!</v>
      </c>
      <c r="M54" s="34" t="e">
        <f>IF(ISODD(COUNTIFS(#REF!,B54,#REF!,$C$34,#REF!,$H$46)),4,0)</f>
        <v>#REF!</v>
      </c>
      <c r="N54" s="34" t="e">
        <f>IF(ISODD(COUNTIFS(#REF!,B54,#REF!,$C$34,#REF!,$H$46)),4,0)</f>
        <v>#REF!</v>
      </c>
      <c r="O54" s="34" t="e">
        <f>IF(ISODD(COUNTIFS(#REF!,B54,#REF!,$C$34,#REF!,$H$46)),4,0)</f>
        <v>#REF!</v>
      </c>
      <c r="P54" s="34" t="e">
        <f>IF(ISODD(COUNTIFS(#REF!,B54,#REF!,$C$34,#REF!,$H$46)),4,0)</f>
        <v>#REF!</v>
      </c>
      <c r="Q54" s="34" t="e">
        <f>IF(ISODD(COUNTIFS(#REF!,B54,#REF!,$C$34,#REF!,$H$46)),4,0)</f>
        <v>#REF!</v>
      </c>
      <c r="R54" s="34" t="e">
        <f>IF(ISODD(COUNTIFS(#REF!,B54,#REF!,$C$34,#REF!,$H$46)),4,0)</f>
        <v>#REF!</v>
      </c>
      <c r="S54" s="34" t="e">
        <f>IF(ISODD(COUNTIFS(#REF!,B54,#REF!,$C$34,#REF!,$H$46)),4,0)</f>
        <v>#REF!</v>
      </c>
      <c r="T54" s="34" t="e">
        <f>IF(ISODD(COUNTIFS(#REF!,B54,#REF!,$C$34,#REF!,$H$46)),4,0)</f>
        <v>#REF!</v>
      </c>
      <c r="U54" s="34" t="e">
        <f>IF(ISODD(COUNTIFS(#REF!,B54,#REF!,$C$34,#REF!,$H$46)),4,0)</f>
        <v>#REF!</v>
      </c>
      <c r="V54" s="34" t="e">
        <f>IF(ISODD(COUNTIFS(#REF!,B54,#REF!,$C$34,#REF!,$H$46)),4,0)</f>
        <v>#REF!</v>
      </c>
      <c r="W54" s="34" t="e">
        <f>IF(ISODD(COUNTIFS(#REF!,B54,#REF!,$C$34,#REF!,$H$46)),4,0)</f>
        <v>#REF!</v>
      </c>
      <c r="X54" s="34" t="e">
        <f>IF(ISODD(COUNTIFS(#REF!,B54,#REF!,$C$34,#REF!,$H$46)),4,0)</f>
        <v>#REF!</v>
      </c>
      <c r="Y54" s="34" t="e">
        <f>IF(ISODD(COUNTIFS(#REF!,B54,#REF!,$C$34,#REF!,$H$46)),4,0)</f>
        <v>#REF!</v>
      </c>
      <c r="Z54" s="34" t="e">
        <f>IF(ISODD(COUNTIFS(#REF!,B54,#REF!,$C$34,#REF!,$H$46)),4,0)</f>
        <v>#REF!</v>
      </c>
      <c r="AA54" s="67"/>
      <c r="AB54" s="99"/>
      <c r="AC54" s="100"/>
      <c r="AD54" s="100"/>
      <c r="AE54" s="101"/>
      <c r="AF54" s="99"/>
      <c r="AG54" s="100"/>
      <c r="AH54" s="100"/>
      <c r="AI54" s="101"/>
      <c r="AJ54" s="99"/>
      <c r="AK54" s="100"/>
      <c r="AL54" s="100"/>
      <c r="AM54" s="101"/>
      <c r="AN54" s="99"/>
      <c r="AO54" s="100"/>
      <c r="AP54" s="100"/>
      <c r="AQ54" s="101"/>
      <c r="AR54" s="37" t="s">
        <v>50</v>
      </c>
    </row>
    <row r="55" spans="1:44" x14ac:dyDescent="0.25">
      <c r="A55" s="105"/>
      <c r="B55" s="40" t="s">
        <v>63</v>
      </c>
      <c r="C55" s="63" t="e">
        <f>IF(AND(C50+C51=8,C52+C53=0),4,IF(AND(C50+C51=4,C52+C53=0),3,IF(AND(C50+C51=0,C52&lt;&gt;0),2,IF(AND(C50+C51=0,C53&lt;&gt;0),1,0))))</f>
        <v>#REF!</v>
      </c>
      <c r="D55" s="63"/>
      <c r="E55" s="63"/>
      <c r="F55" s="63"/>
      <c r="G55" s="63"/>
      <c r="H55" s="63" t="e">
        <f>IF(AND(H50+H51+H54=12,H52+H53=0),4,IF(AND(H50+H51+H54=8,H52+H53=0),3,IF(AND(H50+H51+H54=4,H52+H53=0),2,IF(AND(H50+H51+H54&lt;=8,H52+H53=2),1,0))))</f>
        <v>#REF!</v>
      </c>
      <c r="I55" s="63" t="e">
        <f t="shared" ref="I55:Z55" si="8">IF(AND(I50+I51+I54=12,I52+I53=0),4,IF(AND(I50+I51+I54=8,I52+I53=0),3,IF(AND(I50+I51+I54=4,I52+I53=0),2,IF(AND(I50+I51+I54&lt;=8,I52+I53=2),1,0))))</f>
        <v>#REF!</v>
      </c>
      <c r="J55" s="63" t="e">
        <f t="shared" si="8"/>
        <v>#REF!</v>
      </c>
      <c r="K55" s="63" t="e">
        <f t="shared" si="8"/>
        <v>#REF!</v>
      </c>
      <c r="L55" s="63" t="e">
        <f t="shared" si="8"/>
        <v>#REF!</v>
      </c>
      <c r="M55" s="63" t="e">
        <f t="shared" si="8"/>
        <v>#REF!</v>
      </c>
      <c r="N55" s="63" t="e">
        <f t="shared" si="8"/>
        <v>#REF!</v>
      </c>
      <c r="O55" s="63" t="e">
        <f t="shared" si="8"/>
        <v>#REF!</v>
      </c>
      <c r="P55" s="63" t="e">
        <f t="shared" si="8"/>
        <v>#REF!</v>
      </c>
      <c r="Q55" s="63" t="e">
        <f t="shared" si="8"/>
        <v>#REF!</v>
      </c>
      <c r="R55" s="63" t="e">
        <f t="shared" si="8"/>
        <v>#REF!</v>
      </c>
      <c r="S55" s="63" t="e">
        <f t="shared" si="8"/>
        <v>#REF!</v>
      </c>
      <c r="T55" s="63" t="e">
        <f t="shared" si="8"/>
        <v>#REF!</v>
      </c>
      <c r="U55" s="63" t="e">
        <f t="shared" si="8"/>
        <v>#REF!</v>
      </c>
      <c r="V55" s="63" t="e">
        <f t="shared" si="8"/>
        <v>#REF!</v>
      </c>
      <c r="W55" s="63" t="e">
        <f t="shared" si="8"/>
        <v>#REF!</v>
      </c>
      <c r="X55" s="63" t="e">
        <f t="shared" si="8"/>
        <v>#REF!</v>
      </c>
      <c r="Y55" s="63" t="e">
        <f t="shared" si="8"/>
        <v>#REF!</v>
      </c>
      <c r="Z55" s="63" t="e">
        <f t="shared" si="8"/>
        <v>#REF!</v>
      </c>
      <c r="AA55" s="72"/>
      <c r="AB55" s="60"/>
      <c r="AC55" s="61"/>
      <c r="AD55" s="61"/>
      <c r="AE55" s="62"/>
      <c r="AF55" s="60"/>
      <c r="AG55" s="61"/>
      <c r="AH55" s="61"/>
      <c r="AI55" s="62"/>
      <c r="AJ55" s="60"/>
      <c r="AK55" s="61"/>
      <c r="AL55" s="61"/>
      <c r="AM55" s="62"/>
      <c r="AN55" s="60"/>
      <c r="AO55" s="61"/>
      <c r="AP55" s="61"/>
      <c r="AQ55" s="62"/>
      <c r="AR55" s="37"/>
    </row>
    <row r="56" spans="1:44" x14ac:dyDescent="0.25">
      <c r="A56" s="105"/>
      <c r="B56" s="40" t="s">
        <v>59</v>
      </c>
      <c r="C56" s="109" t="e">
        <f>AVERAGE(C55:G55)</f>
        <v>#REF!</v>
      </c>
      <c r="D56" s="109"/>
      <c r="E56" s="109"/>
      <c r="F56" s="109"/>
      <c r="G56" s="109"/>
      <c r="H56" s="102" t="e">
        <f>AVERAGE(H55:Z55)</f>
        <v>#REF!</v>
      </c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4"/>
      <c r="AB56" s="102">
        <f>AVERAGE(AE49)</f>
        <v>0</v>
      </c>
      <c r="AC56" s="103"/>
      <c r="AD56" s="103"/>
      <c r="AE56" s="104"/>
      <c r="AF56" s="102">
        <f>AVERAGE(AI49)</f>
        <v>0</v>
      </c>
      <c r="AG56" s="103"/>
      <c r="AH56" s="103"/>
      <c r="AI56" s="104"/>
      <c r="AJ56" s="102">
        <f>AVERAGE(AM49)</f>
        <v>0</v>
      </c>
      <c r="AK56" s="103"/>
      <c r="AL56" s="103"/>
      <c r="AM56" s="104"/>
      <c r="AN56" s="102">
        <f>AVERAGE(AQ49)</f>
        <v>0</v>
      </c>
      <c r="AO56" s="103"/>
      <c r="AP56" s="103"/>
      <c r="AQ56" s="104"/>
      <c r="AR56" s="64" t="e">
        <f>SUM(C56:AQ56)/(COUNTA(C56:AQ56)*4)*10</f>
        <v>#REF!</v>
      </c>
    </row>
    <row r="57" spans="1:44" x14ac:dyDescent="0.25">
      <c r="B57" s="37" t="s">
        <v>61</v>
      </c>
      <c r="C57" s="111" t="e">
        <f>(C56/(1*4))*10</f>
        <v>#REF!</v>
      </c>
      <c r="D57" s="111"/>
      <c r="E57" s="111"/>
      <c r="F57" s="111"/>
      <c r="G57" s="111"/>
      <c r="H57" s="112" t="e">
        <f>(H56/(1*4))*10</f>
        <v>#REF!</v>
      </c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4"/>
      <c r="AB57" s="111">
        <f>(AE49/4)*10</f>
        <v>0</v>
      </c>
      <c r="AC57" s="111"/>
      <c r="AD57" s="111"/>
      <c r="AE57" s="111"/>
      <c r="AF57" s="111">
        <f>(AI49/4)*10</f>
        <v>0</v>
      </c>
      <c r="AG57" s="111"/>
      <c r="AH57" s="111"/>
      <c r="AI57" s="111"/>
      <c r="AJ57" s="111">
        <f>(AM49/4)*10</f>
        <v>0</v>
      </c>
      <c r="AK57" s="111"/>
      <c r="AL57" s="111"/>
      <c r="AM57" s="111"/>
      <c r="AN57" s="111">
        <f>(AQ49/4)*10</f>
        <v>0</v>
      </c>
      <c r="AO57" s="111"/>
      <c r="AP57" s="111"/>
      <c r="AQ57" s="111"/>
      <c r="AR57" s="68" t="e">
        <f>AVERAGE(C57:AQ57)</f>
        <v>#REF!</v>
      </c>
    </row>
  </sheetData>
  <sortState xmlns:xlrd2="http://schemas.microsoft.com/office/spreadsheetml/2017/richdata2" ref="J5:K13">
    <sortCondition ref="J5:J13"/>
  </sortState>
  <mergeCells count="64">
    <mergeCell ref="AN57:AQ57"/>
    <mergeCell ref="C57:G57"/>
    <mergeCell ref="H57:AA57"/>
    <mergeCell ref="AB57:AE57"/>
    <mergeCell ref="AF57:AI57"/>
    <mergeCell ref="AJ57:AM57"/>
    <mergeCell ref="AJ50:AM54"/>
    <mergeCell ref="AN50:AQ54"/>
    <mergeCell ref="C54:G54"/>
    <mergeCell ref="C56:G56"/>
    <mergeCell ref="H56:AA56"/>
    <mergeCell ref="AB56:AE56"/>
    <mergeCell ref="AF56:AI56"/>
    <mergeCell ref="AJ56:AM56"/>
    <mergeCell ref="AN56:AQ56"/>
    <mergeCell ref="AJ46:AM46"/>
    <mergeCell ref="AN46:AQ46"/>
    <mergeCell ref="C47:F47"/>
    <mergeCell ref="AB47:AD47"/>
    <mergeCell ref="AF47:AH47"/>
    <mergeCell ref="AJ47:AL47"/>
    <mergeCell ref="AN47:AP47"/>
    <mergeCell ref="A46:A56"/>
    <mergeCell ref="C46:G46"/>
    <mergeCell ref="H46:AA46"/>
    <mergeCell ref="AB46:AE46"/>
    <mergeCell ref="AF46:AI46"/>
    <mergeCell ref="C49:G49"/>
    <mergeCell ref="AB50:AE54"/>
    <mergeCell ref="AF50:AI54"/>
    <mergeCell ref="H47:Z47"/>
    <mergeCell ref="A35:A44"/>
    <mergeCell ref="C35:G35"/>
    <mergeCell ref="H35:AA35"/>
    <mergeCell ref="AB35:AE35"/>
    <mergeCell ref="AF35:AI35"/>
    <mergeCell ref="C36:F36"/>
    <mergeCell ref="AB36:AD36"/>
    <mergeCell ref="AF36:AH36"/>
    <mergeCell ref="C38:G38"/>
    <mergeCell ref="AB39:AE43"/>
    <mergeCell ref="AF39:AI43"/>
    <mergeCell ref="C43:G43"/>
    <mergeCell ref="C44:G44"/>
    <mergeCell ref="H44:AA44"/>
    <mergeCell ref="AJ39:AM43"/>
    <mergeCell ref="AN39:AQ43"/>
    <mergeCell ref="AB44:AE44"/>
    <mergeCell ref="AF44:AI44"/>
    <mergeCell ref="AJ44:AM44"/>
    <mergeCell ref="AN44:AQ44"/>
    <mergeCell ref="AJ35:AM35"/>
    <mergeCell ref="AN35:AQ35"/>
    <mergeCell ref="AJ36:AL36"/>
    <mergeCell ref="AN36:AP36"/>
    <mergeCell ref="B3:C3"/>
    <mergeCell ref="E3:K3"/>
    <mergeCell ref="H36:Z36"/>
    <mergeCell ref="A2:K2"/>
    <mergeCell ref="A16:K16"/>
    <mergeCell ref="B17:C17"/>
    <mergeCell ref="E17:K17"/>
    <mergeCell ref="D3:D4"/>
    <mergeCell ref="D17:D18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82E6-9B1D-445E-9563-C7E50828AC7B}">
  <dimension ref="A1:I148"/>
  <sheetViews>
    <sheetView topLeftCell="A28" workbookViewId="0">
      <selection activeCell="D1" sqref="D1:H78"/>
    </sheetView>
  </sheetViews>
  <sheetFormatPr defaultRowHeight="15" x14ac:dyDescent="0.25"/>
  <cols>
    <col min="1" max="1" width="26.14062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7.140625" bestFit="1" customWidth="1"/>
  </cols>
  <sheetData>
    <row r="1" spans="1:9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hidden="1" x14ac:dyDescent="0.25">
      <c r="A2" s="126" t="s">
        <v>75</v>
      </c>
      <c r="B2" t="b">
        <v>0</v>
      </c>
      <c r="D2">
        <v>3</v>
      </c>
      <c r="E2" s="126" t="s">
        <v>76</v>
      </c>
      <c r="F2">
        <v>3</v>
      </c>
      <c r="G2" s="126" t="s">
        <v>77</v>
      </c>
      <c r="H2">
        <v>0</v>
      </c>
      <c r="I2" s="126" t="s">
        <v>78</v>
      </c>
    </row>
    <row r="3" spans="1:9" hidden="1" x14ac:dyDescent="0.25">
      <c r="A3" s="126" t="s">
        <v>79</v>
      </c>
      <c r="B3" t="b">
        <v>0</v>
      </c>
      <c r="D3">
        <v>3</v>
      </c>
      <c r="E3" s="126" t="s">
        <v>80</v>
      </c>
      <c r="F3">
        <v>3</v>
      </c>
      <c r="G3" s="126" t="s">
        <v>77</v>
      </c>
      <c r="H3">
        <v>0</v>
      </c>
      <c r="I3" s="126" t="s">
        <v>78</v>
      </c>
    </row>
    <row r="4" spans="1:9" hidden="1" x14ac:dyDescent="0.25">
      <c r="A4" s="126" t="s">
        <v>81</v>
      </c>
      <c r="B4" t="b">
        <v>0</v>
      </c>
      <c r="D4">
        <v>3</v>
      </c>
      <c r="E4" s="126" t="s">
        <v>82</v>
      </c>
      <c r="F4">
        <v>3</v>
      </c>
      <c r="G4" s="126" t="s">
        <v>77</v>
      </c>
      <c r="H4">
        <v>0</v>
      </c>
      <c r="I4" s="126" t="s">
        <v>78</v>
      </c>
    </row>
    <row r="5" spans="1:9" hidden="1" x14ac:dyDescent="0.25">
      <c r="A5" s="126" t="s">
        <v>83</v>
      </c>
      <c r="B5" t="b">
        <v>0</v>
      </c>
      <c r="D5">
        <v>3</v>
      </c>
      <c r="E5" s="126" t="s">
        <v>84</v>
      </c>
      <c r="F5">
        <v>3</v>
      </c>
      <c r="G5" s="126" t="s">
        <v>77</v>
      </c>
      <c r="H5">
        <v>0</v>
      </c>
      <c r="I5" s="126" t="s">
        <v>78</v>
      </c>
    </row>
    <row r="6" spans="1:9" hidden="1" x14ac:dyDescent="0.25">
      <c r="A6" s="126" t="s">
        <v>85</v>
      </c>
      <c r="B6" t="b">
        <v>0</v>
      </c>
      <c r="D6">
        <v>3</v>
      </c>
      <c r="E6" s="126" t="s">
        <v>86</v>
      </c>
      <c r="F6">
        <v>3</v>
      </c>
      <c r="G6" s="126" t="s">
        <v>77</v>
      </c>
      <c r="H6">
        <v>0</v>
      </c>
      <c r="I6" s="126" t="s">
        <v>78</v>
      </c>
    </row>
    <row r="7" spans="1:9" hidden="1" x14ac:dyDescent="0.25">
      <c r="A7" s="126" t="s">
        <v>87</v>
      </c>
      <c r="B7" t="b">
        <v>0</v>
      </c>
      <c r="D7">
        <v>3</v>
      </c>
      <c r="E7" s="126" t="s">
        <v>88</v>
      </c>
      <c r="F7">
        <v>3</v>
      </c>
      <c r="G7" s="126" t="s">
        <v>77</v>
      </c>
      <c r="H7">
        <v>0</v>
      </c>
      <c r="I7" s="126" t="s">
        <v>78</v>
      </c>
    </row>
    <row r="8" spans="1:9" hidden="1" x14ac:dyDescent="0.25">
      <c r="A8" s="126" t="s">
        <v>89</v>
      </c>
      <c r="B8" t="b">
        <v>0</v>
      </c>
      <c r="C8">
        <v>3</v>
      </c>
      <c r="D8">
        <v>3</v>
      </c>
      <c r="E8" s="126" t="s">
        <v>6</v>
      </c>
      <c r="F8">
        <v>3</v>
      </c>
      <c r="G8" s="126" t="s">
        <v>77</v>
      </c>
      <c r="H8">
        <v>1.2037037037037033</v>
      </c>
      <c r="I8" s="126" t="s">
        <v>78</v>
      </c>
    </row>
    <row r="9" spans="1:9" x14ac:dyDescent="0.25">
      <c r="A9" s="126" t="s">
        <v>97</v>
      </c>
      <c r="B9" t="b">
        <v>0</v>
      </c>
      <c r="D9">
        <v>4</v>
      </c>
      <c r="E9" s="126" t="s">
        <v>76</v>
      </c>
      <c r="F9">
        <v>3</v>
      </c>
      <c r="G9" s="126" t="s">
        <v>77</v>
      </c>
      <c r="H9">
        <v>0</v>
      </c>
      <c r="I9" s="126" t="s">
        <v>78</v>
      </c>
    </row>
    <row r="10" spans="1:9" x14ac:dyDescent="0.25">
      <c r="A10" s="126" t="s">
        <v>98</v>
      </c>
      <c r="B10" t="b">
        <v>0</v>
      </c>
      <c r="D10">
        <v>4</v>
      </c>
      <c r="E10" s="126" t="s">
        <v>80</v>
      </c>
      <c r="F10">
        <v>3</v>
      </c>
      <c r="G10" s="126" t="s">
        <v>77</v>
      </c>
      <c r="H10">
        <v>0</v>
      </c>
      <c r="I10" s="126" t="s">
        <v>78</v>
      </c>
    </row>
    <row r="11" spans="1:9" x14ac:dyDescent="0.25">
      <c r="A11" s="126" t="s">
        <v>99</v>
      </c>
      <c r="B11" t="b">
        <v>0</v>
      </c>
      <c r="D11">
        <v>4</v>
      </c>
      <c r="E11" s="126" t="s">
        <v>82</v>
      </c>
      <c r="F11">
        <v>3</v>
      </c>
      <c r="G11" s="126" t="s">
        <v>77</v>
      </c>
      <c r="H11">
        <v>0</v>
      </c>
      <c r="I11" s="126" t="s">
        <v>78</v>
      </c>
    </row>
    <row r="12" spans="1:9" x14ac:dyDescent="0.25">
      <c r="A12" s="126" t="s">
        <v>100</v>
      </c>
      <c r="B12" t="b">
        <v>0</v>
      </c>
      <c r="D12">
        <v>4</v>
      </c>
      <c r="E12" s="126" t="s">
        <v>84</v>
      </c>
      <c r="F12">
        <v>3</v>
      </c>
      <c r="G12" s="126" t="s">
        <v>77</v>
      </c>
      <c r="H12">
        <v>0</v>
      </c>
      <c r="I12" s="126" t="s">
        <v>78</v>
      </c>
    </row>
    <row r="13" spans="1:9" x14ac:dyDescent="0.25">
      <c r="A13" s="126" t="s">
        <v>101</v>
      </c>
      <c r="B13" t="b">
        <v>0</v>
      </c>
      <c r="D13">
        <v>4</v>
      </c>
      <c r="E13" s="126" t="s">
        <v>86</v>
      </c>
      <c r="F13">
        <v>3</v>
      </c>
      <c r="G13" s="126" t="s">
        <v>77</v>
      </c>
      <c r="H13">
        <v>0</v>
      </c>
      <c r="I13" s="126" t="s">
        <v>78</v>
      </c>
    </row>
    <row r="14" spans="1:9" x14ac:dyDescent="0.25">
      <c r="A14" s="126" t="s">
        <v>102</v>
      </c>
      <c r="B14" t="b">
        <v>0</v>
      </c>
      <c r="D14">
        <v>4</v>
      </c>
      <c r="E14" s="126" t="s">
        <v>88</v>
      </c>
      <c r="F14">
        <v>3</v>
      </c>
      <c r="G14" s="126" t="s">
        <v>77</v>
      </c>
      <c r="H14">
        <v>0</v>
      </c>
      <c r="I14" s="126" t="s">
        <v>78</v>
      </c>
    </row>
    <row r="15" spans="1:9" x14ac:dyDescent="0.25">
      <c r="A15" s="126" t="s">
        <v>103</v>
      </c>
      <c r="B15" t="b">
        <v>0</v>
      </c>
      <c r="C15">
        <v>3</v>
      </c>
      <c r="D15">
        <v>4</v>
      </c>
      <c r="E15" s="126" t="s">
        <v>6</v>
      </c>
      <c r="F15">
        <v>3</v>
      </c>
      <c r="G15" s="126" t="s">
        <v>77</v>
      </c>
      <c r="H15">
        <v>0</v>
      </c>
      <c r="I15" s="126" t="s">
        <v>78</v>
      </c>
    </row>
    <row r="16" spans="1:9" x14ac:dyDescent="0.25">
      <c r="A16" s="126" t="s">
        <v>90</v>
      </c>
      <c r="B16" t="b">
        <v>0</v>
      </c>
      <c r="D16">
        <v>5</v>
      </c>
      <c r="E16" s="126" t="s">
        <v>76</v>
      </c>
      <c r="F16">
        <v>3</v>
      </c>
      <c r="G16" s="126" t="s">
        <v>77</v>
      </c>
      <c r="H16">
        <v>0</v>
      </c>
      <c r="I16" s="126" t="s">
        <v>78</v>
      </c>
    </row>
    <row r="17" spans="1:9" x14ac:dyDescent="0.25">
      <c r="A17" s="126" t="s">
        <v>91</v>
      </c>
      <c r="B17" t="b">
        <v>0</v>
      </c>
      <c r="D17">
        <v>5</v>
      </c>
      <c r="E17" s="126" t="s">
        <v>80</v>
      </c>
      <c r="F17">
        <v>3</v>
      </c>
      <c r="G17" s="126" t="s">
        <v>77</v>
      </c>
      <c r="H17">
        <v>3.8157894736842106</v>
      </c>
      <c r="I17" s="126" t="s">
        <v>78</v>
      </c>
    </row>
    <row r="18" spans="1:9" x14ac:dyDescent="0.25">
      <c r="A18" s="126" t="s">
        <v>92</v>
      </c>
      <c r="B18" t="b">
        <v>0</v>
      </c>
      <c r="D18">
        <v>5</v>
      </c>
      <c r="E18" s="126" t="s">
        <v>82</v>
      </c>
      <c r="F18">
        <v>3</v>
      </c>
      <c r="G18" s="126" t="s">
        <v>77</v>
      </c>
      <c r="H18">
        <v>0</v>
      </c>
      <c r="I18" s="126" t="s">
        <v>78</v>
      </c>
    </row>
    <row r="19" spans="1:9" x14ac:dyDescent="0.25">
      <c r="A19" s="126" t="s">
        <v>93</v>
      </c>
      <c r="B19" t="b">
        <v>0</v>
      </c>
      <c r="D19">
        <v>5</v>
      </c>
      <c r="E19" s="126" t="s">
        <v>84</v>
      </c>
      <c r="F19">
        <v>3</v>
      </c>
      <c r="G19" s="126" t="s">
        <v>77</v>
      </c>
      <c r="H19">
        <v>0</v>
      </c>
      <c r="I19" s="126" t="s">
        <v>78</v>
      </c>
    </row>
    <row r="20" spans="1:9" x14ac:dyDescent="0.25">
      <c r="A20" s="126" t="s">
        <v>94</v>
      </c>
      <c r="B20" t="b">
        <v>0</v>
      </c>
      <c r="D20">
        <v>5</v>
      </c>
      <c r="E20" s="126" t="s">
        <v>86</v>
      </c>
      <c r="F20">
        <v>3</v>
      </c>
      <c r="G20" s="126" t="s">
        <v>77</v>
      </c>
      <c r="H20">
        <v>0</v>
      </c>
      <c r="I20" s="126" t="s">
        <v>78</v>
      </c>
    </row>
    <row r="21" spans="1:9" x14ac:dyDescent="0.25">
      <c r="A21" s="126" t="s">
        <v>95</v>
      </c>
      <c r="B21" t="b">
        <v>0</v>
      </c>
      <c r="D21">
        <v>5</v>
      </c>
      <c r="E21" s="126" t="s">
        <v>88</v>
      </c>
      <c r="F21">
        <v>3</v>
      </c>
      <c r="G21" s="126" t="s">
        <v>77</v>
      </c>
      <c r="H21">
        <v>0</v>
      </c>
      <c r="I21" s="126" t="s">
        <v>78</v>
      </c>
    </row>
    <row r="22" spans="1:9" x14ac:dyDescent="0.25">
      <c r="A22" s="126" t="s">
        <v>96</v>
      </c>
      <c r="B22" t="b">
        <v>0</v>
      </c>
      <c r="C22">
        <v>3</v>
      </c>
      <c r="D22">
        <v>5</v>
      </c>
      <c r="E22" s="126" t="s">
        <v>6</v>
      </c>
      <c r="F22">
        <v>3</v>
      </c>
      <c r="G22" s="126" t="s">
        <v>77</v>
      </c>
      <c r="H22">
        <v>1.0087719298245612</v>
      </c>
      <c r="I22" s="126" t="s">
        <v>78</v>
      </c>
    </row>
    <row r="23" spans="1:9" x14ac:dyDescent="0.25">
      <c r="A23" s="126" t="s">
        <v>104</v>
      </c>
      <c r="B23" t="b">
        <v>0</v>
      </c>
      <c r="D23">
        <v>6</v>
      </c>
      <c r="E23" s="126" t="s">
        <v>76</v>
      </c>
      <c r="F23">
        <v>3</v>
      </c>
      <c r="G23" s="126" t="s">
        <v>77</v>
      </c>
      <c r="H23">
        <v>0</v>
      </c>
      <c r="I23" s="126" t="s">
        <v>78</v>
      </c>
    </row>
    <row r="24" spans="1:9" x14ac:dyDescent="0.25">
      <c r="A24" s="126" t="s">
        <v>105</v>
      </c>
      <c r="B24" t="b">
        <v>0</v>
      </c>
      <c r="D24">
        <v>6</v>
      </c>
      <c r="E24" s="126" t="s">
        <v>80</v>
      </c>
      <c r="F24">
        <v>3</v>
      </c>
      <c r="G24" s="126" t="s">
        <v>77</v>
      </c>
      <c r="H24">
        <v>4.3181818181818183</v>
      </c>
      <c r="I24" s="126" t="s">
        <v>78</v>
      </c>
    </row>
    <row r="25" spans="1:9" x14ac:dyDescent="0.25">
      <c r="A25" s="126" t="s">
        <v>106</v>
      </c>
      <c r="B25" t="b">
        <v>0</v>
      </c>
      <c r="D25">
        <v>6</v>
      </c>
      <c r="E25" s="126" t="s">
        <v>82</v>
      </c>
      <c r="F25">
        <v>3</v>
      </c>
      <c r="G25" s="126" t="s">
        <v>77</v>
      </c>
      <c r="H25">
        <v>0</v>
      </c>
      <c r="I25" s="126" t="s">
        <v>78</v>
      </c>
    </row>
    <row r="26" spans="1:9" x14ac:dyDescent="0.25">
      <c r="A26" s="126" t="s">
        <v>107</v>
      </c>
      <c r="B26" t="b">
        <v>0</v>
      </c>
      <c r="D26">
        <v>6</v>
      </c>
      <c r="E26" s="126" t="s">
        <v>84</v>
      </c>
      <c r="F26">
        <v>3</v>
      </c>
      <c r="G26" s="126" t="s">
        <v>77</v>
      </c>
      <c r="H26">
        <v>0</v>
      </c>
      <c r="I26" s="126" t="s">
        <v>78</v>
      </c>
    </row>
    <row r="27" spans="1:9" x14ac:dyDescent="0.25">
      <c r="A27" s="126" t="s">
        <v>108</v>
      </c>
      <c r="B27" t="b">
        <v>0</v>
      </c>
      <c r="D27">
        <v>6</v>
      </c>
      <c r="E27" s="126" t="s">
        <v>86</v>
      </c>
      <c r="F27">
        <v>3</v>
      </c>
      <c r="G27" s="126" t="s">
        <v>77</v>
      </c>
      <c r="H27">
        <v>0</v>
      </c>
      <c r="I27" s="126" t="s">
        <v>78</v>
      </c>
    </row>
    <row r="28" spans="1:9" x14ac:dyDescent="0.25">
      <c r="A28" s="126" t="s">
        <v>109</v>
      </c>
      <c r="B28" t="b">
        <v>0</v>
      </c>
      <c r="D28">
        <v>6</v>
      </c>
      <c r="E28" s="126" t="s">
        <v>88</v>
      </c>
      <c r="F28">
        <v>3</v>
      </c>
      <c r="G28" s="126" t="s">
        <v>77</v>
      </c>
      <c r="H28">
        <v>0</v>
      </c>
      <c r="I28" s="126" t="s">
        <v>78</v>
      </c>
    </row>
    <row r="29" spans="1:9" x14ac:dyDescent="0.25">
      <c r="A29" s="126" t="s">
        <v>110</v>
      </c>
      <c r="B29" t="b">
        <v>0</v>
      </c>
      <c r="C29">
        <v>3</v>
      </c>
      <c r="D29">
        <v>6</v>
      </c>
      <c r="E29" s="126" t="s">
        <v>6</v>
      </c>
      <c r="F29">
        <v>3</v>
      </c>
      <c r="G29" s="126" t="s">
        <v>77</v>
      </c>
      <c r="H29">
        <v>0.72813953022286337</v>
      </c>
      <c r="I29" s="126" t="s">
        <v>78</v>
      </c>
    </row>
    <row r="30" spans="1:9" x14ac:dyDescent="0.25">
      <c r="A30" s="126" t="s">
        <v>111</v>
      </c>
      <c r="B30" t="b">
        <v>0</v>
      </c>
      <c r="D30">
        <v>7</v>
      </c>
      <c r="E30" s="126" t="s">
        <v>76</v>
      </c>
      <c r="F30">
        <v>3</v>
      </c>
      <c r="G30" s="126" t="s">
        <v>77</v>
      </c>
      <c r="H30">
        <v>0</v>
      </c>
      <c r="I30" s="126" t="s">
        <v>78</v>
      </c>
    </row>
    <row r="31" spans="1:9" x14ac:dyDescent="0.25">
      <c r="A31" s="126" t="s">
        <v>112</v>
      </c>
      <c r="B31" t="b">
        <v>0</v>
      </c>
      <c r="D31">
        <v>7</v>
      </c>
      <c r="E31" s="126" t="s">
        <v>80</v>
      </c>
      <c r="F31">
        <v>3</v>
      </c>
      <c r="G31" s="126" t="s">
        <v>77</v>
      </c>
      <c r="H31">
        <v>6.25</v>
      </c>
      <c r="I31" s="126" t="s">
        <v>78</v>
      </c>
    </row>
    <row r="32" spans="1:9" x14ac:dyDescent="0.25">
      <c r="A32" s="126" t="s">
        <v>113</v>
      </c>
      <c r="B32" t="b">
        <v>0</v>
      </c>
      <c r="D32">
        <v>7</v>
      </c>
      <c r="E32" s="126" t="s">
        <v>82</v>
      </c>
      <c r="F32">
        <v>3</v>
      </c>
      <c r="G32" s="126" t="s">
        <v>77</v>
      </c>
      <c r="H32">
        <v>0</v>
      </c>
      <c r="I32" s="126" t="s">
        <v>78</v>
      </c>
    </row>
    <row r="33" spans="1:9" x14ac:dyDescent="0.25">
      <c r="A33" s="126" t="s">
        <v>114</v>
      </c>
      <c r="B33" t="b">
        <v>0</v>
      </c>
      <c r="D33">
        <v>7</v>
      </c>
      <c r="E33" s="126" t="s">
        <v>84</v>
      </c>
      <c r="F33">
        <v>3</v>
      </c>
      <c r="G33" s="126" t="s">
        <v>77</v>
      </c>
      <c r="H33">
        <v>0</v>
      </c>
      <c r="I33" s="126" t="s">
        <v>78</v>
      </c>
    </row>
    <row r="34" spans="1:9" x14ac:dyDescent="0.25">
      <c r="A34" s="126" t="s">
        <v>115</v>
      </c>
      <c r="B34" t="b">
        <v>0</v>
      </c>
      <c r="D34">
        <v>7</v>
      </c>
      <c r="E34" s="126" t="s">
        <v>86</v>
      </c>
      <c r="F34">
        <v>3</v>
      </c>
      <c r="G34" s="126" t="s">
        <v>77</v>
      </c>
      <c r="H34">
        <v>0</v>
      </c>
      <c r="I34" s="126" t="s">
        <v>78</v>
      </c>
    </row>
    <row r="35" spans="1:9" x14ac:dyDescent="0.25">
      <c r="A35" s="126" t="s">
        <v>116</v>
      </c>
      <c r="B35" t="b">
        <v>0</v>
      </c>
      <c r="D35">
        <v>7</v>
      </c>
      <c r="E35" s="126" t="s">
        <v>88</v>
      </c>
      <c r="F35">
        <v>3</v>
      </c>
      <c r="G35" s="126" t="s">
        <v>77</v>
      </c>
      <c r="H35">
        <v>0</v>
      </c>
      <c r="I35" s="126" t="s">
        <v>78</v>
      </c>
    </row>
    <row r="36" spans="1:9" x14ac:dyDescent="0.25">
      <c r="A36" s="126" t="s">
        <v>117</v>
      </c>
      <c r="B36" t="b">
        <v>0</v>
      </c>
      <c r="C36">
        <v>3</v>
      </c>
      <c r="D36">
        <v>7</v>
      </c>
      <c r="E36" s="126" t="s">
        <v>6</v>
      </c>
      <c r="F36">
        <v>3</v>
      </c>
      <c r="G36" s="126" t="s">
        <v>77</v>
      </c>
      <c r="H36">
        <v>0.78317901234567855</v>
      </c>
      <c r="I36" s="126" t="s">
        <v>78</v>
      </c>
    </row>
    <row r="37" spans="1:9" x14ac:dyDescent="0.25">
      <c r="A37" s="126" t="s">
        <v>118</v>
      </c>
      <c r="B37" t="b">
        <v>0</v>
      </c>
      <c r="D37">
        <v>9</v>
      </c>
      <c r="E37" s="126" t="s">
        <v>76</v>
      </c>
      <c r="F37">
        <v>3</v>
      </c>
      <c r="G37" s="126" t="s">
        <v>77</v>
      </c>
      <c r="H37">
        <v>0</v>
      </c>
      <c r="I37" s="126" t="s">
        <v>78</v>
      </c>
    </row>
    <row r="38" spans="1:9" x14ac:dyDescent="0.25">
      <c r="A38" s="126" t="s">
        <v>119</v>
      </c>
      <c r="B38" t="b">
        <v>0</v>
      </c>
      <c r="D38">
        <v>9</v>
      </c>
      <c r="E38" s="126" t="s">
        <v>80</v>
      </c>
      <c r="F38">
        <v>3</v>
      </c>
      <c r="G38" s="126" t="s">
        <v>77</v>
      </c>
      <c r="H38">
        <v>0</v>
      </c>
      <c r="I38" s="126" t="s">
        <v>78</v>
      </c>
    </row>
    <row r="39" spans="1:9" x14ac:dyDescent="0.25">
      <c r="A39" s="126" t="s">
        <v>120</v>
      </c>
      <c r="B39" t="b">
        <v>0</v>
      </c>
      <c r="D39">
        <v>9</v>
      </c>
      <c r="E39" s="126" t="s">
        <v>82</v>
      </c>
      <c r="F39">
        <v>3</v>
      </c>
      <c r="G39" s="126" t="s">
        <v>77</v>
      </c>
      <c r="H39">
        <v>0</v>
      </c>
      <c r="I39" s="126" t="s">
        <v>78</v>
      </c>
    </row>
    <row r="40" spans="1:9" x14ac:dyDescent="0.25">
      <c r="A40" s="126" t="s">
        <v>121</v>
      </c>
      <c r="B40" t="b">
        <v>0</v>
      </c>
      <c r="D40">
        <v>9</v>
      </c>
      <c r="E40" s="126" t="s">
        <v>84</v>
      </c>
      <c r="F40">
        <v>3</v>
      </c>
      <c r="G40" s="126" t="s">
        <v>77</v>
      </c>
      <c r="H40">
        <v>0</v>
      </c>
      <c r="I40" s="126" t="s">
        <v>78</v>
      </c>
    </row>
    <row r="41" spans="1:9" x14ac:dyDescent="0.25">
      <c r="A41" s="126" t="s">
        <v>122</v>
      </c>
      <c r="B41" t="b">
        <v>0</v>
      </c>
      <c r="D41">
        <v>9</v>
      </c>
      <c r="E41" s="126" t="s">
        <v>86</v>
      </c>
      <c r="F41">
        <v>3</v>
      </c>
      <c r="G41" s="126" t="s">
        <v>77</v>
      </c>
      <c r="H41">
        <v>0</v>
      </c>
      <c r="I41" s="126" t="s">
        <v>78</v>
      </c>
    </row>
    <row r="42" spans="1:9" x14ac:dyDescent="0.25">
      <c r="A42" s="126" t="s">
        <v>123</v>
      </c>
      <c r="B42" t="b">
        <v>0</v>
      </c>
      <c r="D42">
        <v>9</v>
      </c>
      <c r="E42" s="126" t="s">
        <v>88</v>
      </c>
      <c r="F42">
        <v>3</v>
      </c>
      <c r="G42" s="126" t="s">
        <v>77</v>
      </c>
      <c r="H42">
        <v>0</v>
      </c>
      <c r="I42" s="126" t="s">
        <v>78</v>
      </c>
    </row>
    <row r="43" spans="1:9" x14ac:dyDescent="0.25">
      <c r="A43" s="126" t="s">
        <v>124</v>
      </c>
      <c r="B43" t="b">
        <v>0</v>
      </c>
      <c r="C43">
        <v>3</v>
      </c>
      <c r="D43">
        <v>9</v>
      </c>
      <c r="E43" s="126" t="s">
        <v>6</v>
      </c>
      <c r="F43">
        <v>3</v>
      </c>
      <c r="G43" s="126" t="s">
        <v>77</v>
      </c>
      <c r="H43">
        <v>0</v>
      </c>
      <c r="I43" s="126" t="s">
        <v>78</v>
      </c>
    </row>
    <row r="44" spans="1:9" hidden="1" x14ac:dyDescent="0.25">
      <c r="A44" s="126" t="s">
        <v>125</v>
      </c>
      <c r="B44" t="b">
        <v>0</v>
      </c>
      <c r="D44">
        <v>10</v>
      </c>
      <c r="E44" s="126" t="s">
        <v>76</v>
      </c>
      <c r="F44">
        <v>3</v>
      </c>
      <c r="G44" s="126" t="s">
        <v>77</v>
      </c>
      <c r="H44">
        <v>0</v>
      </c>
      <c r="I44" s="126" t="s">
        <v>78</v>
      </c>
    </row>
    <row r="45" spans="1:9" hidden="1" x14ac:dyDescent="0.25">
      <c r="A45" s="126" t="s">
        <v>126</v>
      </c>
      <c r="B45" t="b">
        <v>0</v>
      </c>
      <c r="D45">
        <v>10</v>
      </c>
      <c r="E45" s="126" t="s">
        <v>80</v>
      </c>
      <c r="F45">
        <v>3</v>
      </c>
      <c r="G45" s="126" t="s">
        <v>77</v>
      </c>
      <c r="H45">
        <v>0</v>
      </c>
      <c r="I45" s="126" t="s">
        <v>78</v>
      </c>
    </row>
    <row r="46" spans="1:9" hidden="1" x14ac:dyDescent="0.25">
      <c r="A46" s="126" t="s">
        <v>127</v>
      </c>
      <c r="B46" t="b">
        <v>0</v>
      </c>
      <c r="D46">
        <v>10</v>
      </c>
      <c r="E46" s="126" t="s">
        <v>82</v>
      </c>
      <c r="F46">
        <v>3</v>
      </c>
      <c r="G46" s="126" t="s">
        <v>77</v>
      </c>
      <c r="H46">
        <v>0</v>
      </c>
      <c r="I46" s="126" t="s">
        <v>78</v>
      </c>
    </row>
    <row r="47" spans="1:9" hidden="1" x14ac:dyDescent="0.25">
      <c r="A47" s="126" t="s">
        <v>128</v>
      </c>
      <c r="B47" t="b">
        <v>0</v>
      </c>
      <c r="D47">
        <v>10</v>
      </c>
      <c r="E47" s="126" t="s">
        <v>84</v>
      </c>
      <c r="F47">
        <v>3</v>
      </c>
      <c r="G47" s="126" t="s">
        <v>77</v>
      </c>
      <c r="H47">
        <v>0</v>
      </c>
      <c r="I47" s="126" t="s">
        <v>78</v>
      </c>
    </row>
    <row r="48" spans="1:9" hidden="1" x14ac:dyDescent="0.25">
      <c r="A48" s="126" t="s">
        <v>129</v>
      </c>
      <c r="B48" t="b">
        <v>0</v>
      </c>
      <c r="D48">
        <v>10</v>
      </c>
      <c r="E48" s="126" t="s">
        <v>86</v>
      </c>
      <c r="F48">
        <v>3</v>
      </c>
      <c r="G48" s="126" t="s">
        <v>77</v>
      </c>
      <c r="H48">
        <v>0</v>
      </c>
      <c r="I48" s="126" t="s">
        <v>78</v>
      </c>
    </row>
    <row r="49" spans="1:9" hidden="1" x14ac:dyDescent="0.25">
      <c r="A49" s="126" t="s">
        <v>130</v>
      </c>
      <c r="B49" t="b">
        <v>0</v>
      </c>
      <c r="D49">
        <v>10</v>
      </c>
      <c r="E49" s="126" t="s">
        <v>88</v>
      </c>
      <c r="F49">
        <v>3</v>
      </c>
      <c r="G49" s="126" t="s">
        <v>77</v>
      </c>
      <c r="H49">
        <v>0</v>
      </c>
      <c r="I49" s="126" t="s">
        <v>78</v>
      </c>
    </row>
    <row r="50" spans="1:9" hidden="1" x14ac:dyDescent="0.25">
      <c r="A50" s="126" t="s">
        <v>131</v>
      </c>
      <c r="B50" t="b">
        <v>0</v>
      </c>
      <c r="C50">
        <v>3</v>
      </c>
      <c r="D50">
        <v>10</v>
      </c>
      <c r="E50" s="126" t="s">
        <v>6</v>
      </c>
      <c r="F50">
        <v>3</v>
      </c>
      <c r="G50" s="126" t="s">
        <v>77</v>
      </c>
      <c r="H50">
        <v>0</v>
      </c>
      <c r="I50" s="126" t="s">
        <v>78</v>
      </c>
    </row>
    <row r="51" spans="1:9" hidden="1" x14ac:dyDescent="0.25">
      <c r="A51" s="126" t="s">
        <v>132</v>
      </c>
      <c r="B51" t="b">
        <v>0</v>
      </c>
      <c r="D51">
        <v>11</v>
      </c>
      <c r="E51" s="126" t="s">
        <v>76</v>
      </c>
      <c r="F51">
        <v>3</v>
      </c>
      <c r="G51" s="126" t="s">
        <v>77</v>
      </c>
      <c r="H51">
        <v>0</v>
      </c>
      <c r="I51" s="126" t="s">
        <v>78</v>
      </c>
    </row>
    <row r="52" spans="1:9" hidden="1" x14ac:dyDescent="0.25">
      <c r="A52" s="126" t="s">
        <v>133</v>
      </c>
      <c r="B52" t="b">
        <v>0</v>
      </c>
      <c r="D52">
        <v>11</v>
      </c>
      <c r="E52" s="126" t="s">
        <v>80</v>
      </c>
      <c r="F52">
        <v>3</v>
      </c>
      <c r="G52" s="126" t="s">
        <v>77</v>
      </c>
      <c r="H52">
        <v>0</v>
      </c>
      <c r="I52" s="126" t="s">
        <v>78</v>
      </c>
    </row>
    <row r="53" spans="1:9" hidden="1" x14ac:dyDescent="0.25">
      <c r="A53" s="126" t="s">
        <v>134</v>
      </c>
      <c r="B53" t="b">
        <v>0</v>
      </c>
      <c r="D53">
        <v>11</v>
      </c>
      <c r="E53" s="126" t="s">
        <v>82</v>
      </c>
      <c r="F53">
        <v>3</v>
      </c>
      <c r="G53" s="126" t="s">
        <v>77</v>
      </c>
      <c r="H53">
        <v>0</v>
      </c>
      <c r="I53" s="126" t="s">
        <v>78</v>
      </c>
    </row>
    <row r="54" spans="1:9" hidden="1" x14ac:dyDescent="0.25">
      <c r="A54" s="126" t="s">
        <v>135</v>
      </c>
      <c r="B54" t="b">
        <v>0</v>
      </c>
      <c r="D54">
        <v>11</v>
      </c>
      <c r="E54" s="126" t="s">
        <v>84</v>
      </c>
      <c r="F54">
        <v>3</v>
      </c>
      <c r="G54" s="126" t="s">
        <v>77</v>
      </c>
      <c r="H54">
        <v>0</v>
      </c>
      <c r="I54" s="126" t="s">
        <v>78</v>
      </c>
    </row>
    <row r="55" spans="1:9" hidden="1" x14ac:dyDescent="0.25">
      <c r="A55" s="126" t="s">
        <v>136</v>
      </c>
      <c r="B55" t="b">
        <v>0</v>
      </c>
      <c r="D55">
        <v>11</v>
      </c>
      <c r="E55" s="126" t="s">
        <v>86</v>
      </c>
      <c r="F55">
        <v>3</v>
      </c>
      <c r="G55" s="126" t="s">
        <v>77</v>
      </c>
      <c r="H55">
        <v>0</v>
      </c>
      <c r="I55" s="126" t="s">
        <v>78</v>
      </c>
    </row>
    <row r="56" spans="1:9" hidden="1" x14ac:dyDescent="0.25">
      <c r="A56" s="126" t="s">
        <v>137</v>
      </c>
      <c r="B56" t="b">
        <v>0</v>
      </c>
      <c r="D56">
        <v>11</v>
      </c>
      <c r="E56" s="126" t="s">
        <v>88</v>
      </c>
      <c r="F56">
        <v>3</v>
      </c>
      <c r="G56" s="126" t="s">
        <v>77</v>
      </c>
      <c r="H56">
        <v>0</v>
      </c>
      <c r="I56" s="126" t="s">
        <v>78</v>
      </c>
    </row>
    <row r="57" spans="1:9" hidden="1" x14ac:dyDescent="0.25">
      <c r="A57" s="126" t="s">
        <v>138</v>
      </c>
      <c r="B57" t="b">
        <v>0</v>
      </c>
      <c r="C57">
        <v>3</v>
      </c>
      <c r="D57">
        <v>11</v>
      </c>
      <c r="E57" s="126" t="s">
        <v>6</v>
      </c>
      <c r="F57">
        <v>3</v>
      </c>
      <c r="G57" s="126" t="s">
        <v>77</v>
      </c>
      <c r="H57">
        <v>1.3888888888888891</v>
      </c>
      <c r="I57" s="126" t="s">
        <v>78</v>
      </c>
    </row>
    <row r="58" spans="1:9" x14ac:dyDescent="0.25">
      <c r="A58" s="126" t="s">
        <v>139</v>
      </c>
      <c r="B58" t="b">
        <v>0</v>
      </c>
      <c r="D58">
        <v>12</v>
      </c>
      <c r="E58" s="126" t="s">
        <v>76</v>
      </c>
      <c r="F58">
        <v>3</v>
      </c>
      <c r="G58" s="126" t="s">
        <v>77</v>
      </c>
      <c r="H58">
        <v>0</v>
      </c>
      <c r="I58" s="126" t="s">
        <v>78</v>
      </c>
    </row>
    <row r="59" spans="1:9" x14ac:dyDescent="0.25">
      <c r="A59" s="126" t="s">
        <v>140</v>
      </c>
      <c r="B59" t="b">
        <v>0</v>
      </c>
      <c r="D59">
        <v>12</v>
      </c>
      <c r="E59" s="126" t="s">
        <v>80</v>
      </c>
      <c r="F59">
        <v>3</v>
      </c>
      <c r="G59" s="126" t="s">
        <v>77</v>
      </c>
      <c r="H59">
        <v>0</v>
      </c>
      <c r="I59" s="126" t="s">
        <v>78</v>
      </c>
    </row>
    <row r="60" spans="1:9" x14ac:dyDescent="0.25">
      <c r="A60" s="126" t="s">
        <v>141</v>
      </c>
      <c r="B60" t="b">
        <v>0</v>
      </c>
      <c r="D60">
        <v>12</v>
      </c>
      <c r="E60" s="126" t="s">
        <v>82</v>
      </c>
      <c r="F60">
        <v>3</v>
      </c>
      <c r="G60" s="126" t="s">
        <v>77</v>
      </c>
      <c r="H60">
        <v>0</v>
      </c>
      <c r="I60" s="126" t="s">
        <v>78</v>
      </c>
    </row>
    <row r="61" spans="1:9" x14ac:dyDescent="0.25">
      <c r="A61" s="126" t="s">
        <v>142</v>
      </c>
      <c r="B61" t="b">
        <v>0</v>
      </c>
      <c r="D61">
        <v>12</v>
      </c>
      <c r="E61" s="126" t="s">
        <v>84</v>
      </c>
      <c r="F61">
        <v>3</v>
      </c>
      <c r="G61" s="126" t="s">
        <v>77</v>
      </c>
      <c r="H61">
        <v>0</v>
      </c>
      <c r="I61" s="126" t="s">
        <v>78</v>
      </c>
    </row>
    <row r="62" spans="1:9" x14ac:dyDescent="0.25">
      <c r="A62" s="126" t="s">
        <v>143</v>
      </c>
      <c r="B62" t="b">
        <v>0</v>
      </c>
      <c r="D62">
        <v>12</v>
      </c>
      <c r="E62" s="126" t="s">
        <v>86</v>
      </c>
      <c r="F62">
        <v>3</v>
      </c>
      <c r="G62" s="126" t="s">
        <v>77</v>
      </c>
      <c r="H62">
        <v>0</v>
      </c>
      <c r="I62" s="126" t="s">
        <v>78</v>
      </c>
    </row>
    <row r="63" spans="1:9" x14ac:dyDescent="0.25">
      <c r="A63" s="126" t="s">
        <v>144</v>
      </c>
      <c r="B63" t="b">
        <v>0</v>
      </c>
      <c r="D63">
        <v>12</v>
      </c>
      <c r="E63" s="126" t="s">
        <v>88</v>
      </c>
      <c r="F63">
        <v>3</v>
      </c>
      <c r="G63" s="126" t="s">
        <v>77</v>
      </c>
      <c r="H63">
        <v>0</v>
      </c>
      <c r="I63" s="126" t="s">
        <v>78</v>
      </c>
    </row>
    <row r="64" spans="1:9" x14ac:dyDescent="0.25">
      <c r="A64" s="126" t="s">
        <v>145</v>
      </c>
      <c r="B64" t="b">
        <v>0</v>
      </c>
      <c r="C64">
        <v>3</v>
      </c>
      <c r="D64">
        <v>12</v>
      </c>
      <c r="E64" s="126" t="s">
        <v>6</v>
      </c>
      <c r="F64">
        <v>3</v>
      </c>
      <c r="G64" s="126" t="s">
        <v>77</v>
      </c>
      <c r="H64">
        <v>0</v>
      </c>
      <c r="I64" s="126" t="s">
        <v>78</v>
      </c>
    </row>
    <row r="65" spans="1:9" x14ac:dyDescent="0.25">
      <c r="A65" s="126" t="s">
        <v>146</v>
      </c>
      <c r="B65" t="b">
        <v>0</v>
      </c>
      <c r="D65">
        <v>13</v>
      </c>
      <c r="E65" s="126" t="s">
        <v>76</v>
      </c>
      <c r="F65">
        <v>3</v>
      </c>
      <c r="G65" s="126" t="s">
        <v>77</v>
      </c>
      <c r="H65">
        <v>0</v>
      </c>
      <c r="I65" s="126" t="s">
        <v>78</v>
      </c>
    </row>
    <row r="66" spans="1:9" x14ac:dyDescent="0.25">
      <c r="A66" s="126" t="s">
        <v>147</v>
      </c>
      <c r="B66" t="b">
        <v>0</v>
      </c>
      <c r="D66">
        <v>13</v>
      </c>
      <c r="E66" s="126" t="s">
        <v>80</v>
      </c>
      <c r="F66">
        <v>3</v>
      </c>
      <c r="G66" s="126" t="s">
        <v>77</v>
      </c>
      <c r="H66">
        <v>2.6388888888888888</v>
      </c>
      <c r="I66" s="126" t="s">
        <v>78</v>
      </c>
    </row>
    <row r="67" spans="1:9" x14ac:dyDescent="0.25">
      <c r="A67" s="126" t="s">
        <v>148</v>
      </c>
      <c r="B67" t="b">
        <v>0</v>
      </c>
      <c r="D67">
        <v>13</v>
      </c>
      <c r="E67" s="126" t="s">
        <v>82</v>
      </c>
      <c r="F67">
        <v>3</v>
      </c>
      <c r="G67" s="126" t="s">
        <v>77</v>
      </c>
      <c r="H67">
        <v>0</v>
      </c>
      <c r="I67" s="126" t="s">
        <v>78</v>
      </c>
    </row>
    <row r="68" spans="1:9" x14ac:dyDescent="0.25">
      <c r="A68" s="126" t="s">
        <v>149</v>
      </c>
      <c r="B68" t="b">
        <v>0</v>
      </c>
      <c r="D68">
        <v>13</v>
      </c>
      <c r="E68" s="126" t="s">
        <v>84</v>
      </c>
      <c r="F68">
        <v>3</v>
      </c>
      <c r="G68" s="126" t="s">
        <v>77</v>
      </c>
      <c r="H68">
        <v>0</v>
      </c>
      <c r="I68" s="126" t="s">
        <v>78</v>
      </c>
    </row>
    <row r="69" spans="1:9" x14ac:dyDescent="0.25">
      <c r="A69" s="126" t="s">
        <v>150</v>
      </c>
      <c r="B69" t="b">
        <v>0</v>
      </c>
      <c r="D69">
        <v>13</v>
      </c>
      <c r="E69" s="126" t="s">
        <v>86</v>
      </c>
      <c r="F69">
        <v>3</v>
      </c>
      <c r="G69" s="126" t="s">
        <v>77</v>
      </c>
      <c r="H69">
        <v>0</v>
      </c>
      <c r="I69" s="126" t="s">
        <v>78</v>
      </c>
    </row>
    <row r="70" spans="1:9" x14ac:dyDescent="0.25">
      <c r="A70" s="126" t="s">
        <v>151</v>
      </c>
      <c r="B70" t="b">
        <v>0</v>
      </c>
      <c r="D70">
        <v>13</v>
      </c>
      <c r="E70" s="126" t="s">
        <v>88</v>
      </c>
      <c r="F70">
        <v>3</v>
      </c>
      <c r="G70" s="126" t="s">
        <v>77</v>
      </c>
      <c r="H70">
        <v>0</v>
      </c>
      <c r="I70" s="126" t="s">
        <v>78</v>
      </c>
    </row>
    <row r="71" spans="1:9" x14ac:dyDescent="0.25">
      <c r="A71" s="126" t="s">
        <v>152</v>
      </c>
      <c r="B71" t="b">
        <v>0</v>
      </c>
      <c r="C71">
        <v>3</v>
      </c>
      <c r="D71">
        <v>13</v>
      </c>
      <c r="E71" s="126" t="s">
        <v>6</v>
      </c>
      <c r="F71">
        <v>3</v>
      </c>
      <c r="G71" s="126" t="s">
        <v>77</v>
      </c>
      <c r="H71">
        <v>1.9243827160493832</v>
      </c>
      <c r="I71" s="126" t="s">
        <v>78</v>
      </c>
    </row>
    <row r="72" spans="1:9" x14ac:dyDescent="0.25">
      <c r="A72" s="126" t="s">
        <v>153</v>
      </c>
      <c r="B72" t="b">
        <v>0</v>
      </c>
      <c r="D72">
        <v>14</v>
      </c>
      <c r="E72" s="126" t="s">
        <v>76</v>
      </c>
      <c r="F72">
        <v>3</v>
      </c>
      <c r="G72" s="126" t="s">
        <v>77</v>
      </c>
      <c r="H72">
        <v>0</v>
      </c>
      <c r="I72" s="126" t="s">
        <v>78</v>
      </c>
    </row>
    <row r="73" spans="1:9" x14ac:dyDescent="0.25">
      <c r="A73" s="126" t="s">
        <v>154</v>
      </c>
      <c r="B73" t="b">
        <v>0</v>
      </c>
      <c r="D73">
        <v>14</v>
      </c>
      <c r="E73" s="126" t="s">
        <v>80</v>
      </c>
      <c r="F73">
        <v>3</v>
      </c>
      <c r="G73" s="126" t="s">
        <v>77</v>
      </c>
      <c r="H73">
        <v>0</v>
      </c>
      <c r="I73" s="126" t="s">
        <v>78</v>
      </c>
    </row>
    <row r="74" spans="1:9" x14ac:dyDescent="0.25">
      <c r="A74" s="126" t="s">
        <v>155</v>
      </c>
      <c r="B74" t="b">
        <v>0</v>
      </c>
      <c r="D74">
        <v>14</v>
      </c>
      <c r="E74" s="126" t="s">
        <v>82</v>
      </c>
      <c r="F74">
        <v>3</v>
      </c>
      <c r="G74" s="126" t="s">
        <v>77</v>
      </c>
      <c r="H74">
        <v>0</v>
      </c>
      <c r="I74" s="126" t="s">
        <v>78</v>
      </c>
    </row>
    <row r="75" spans="1:9" x14ac:dyDescent="0.25">
      <c r="A75" s="126" t="s">
        <v>156</v>
      </c>
      <c r="B75" t="b">
        <v>0</v>
      </c>
      <c r="D75">
        <v>14</v>
      </c>
      <c r="E75" s="126" t="s">
        <v>84</v>
      </c>
      <c r="F75">
        <v>3</v>
      </c>
      <c r="G75" s="126" t="s">
        <v>77</v>
      </c>
      <c r="H75">
        <v>0</v>
      </c>
      <c r="I75" s="126" t="s">
        <v>78</v>
      </c>
    </row>
    <row r="76" spans="1:9" x14ac:dyDescent="0.25">
      <c r="A76" s="126" t="s">
        <v>157</v>
      </c>
      <c r="B76" t="b">
        <v>0</v>
      </c>
      <c r="D76">
        <v>14</v>
      </c>
      <c r="E76" s="126" t="s">
        <v>86</v>
      </c>
      <c r="F76">
        <v>3</v>
      </c>
      <c r="G76" s="126" t="s">
        <v>77</v>
      </c>
      <c r="H76">
        <v>0</v>
      </c>
      <c r="I76" s="126" t="s">
        <v>78</v>
      </c>
    </row>
    <row r="77" spans="1:9" x14ac:dyDescent="0.25">
      <c r="A77" s="126" t="s">
        <v>158</v>
      </c>
      <c r="B77" t="b">
        <v>0</v>
      </c>
      <c r="D77">
        <v>14</v>
      </c>
      <c r="E77" s="126" t="s">
        <v>88</v>
      </c>
      <c r="F77">
        <v>3</v>
      </c>
      <c r="G77" s="126" t="s">
        <v>77</v>
      </c>
      <c r="H77">
        <v>0</v>
      </c>
      <c r="I77" s="126" t="s">
        <v>78</v>
      </c>
    </row>
    <row r="78" spans="1:9" x14ac:dyDescent="0.25">
      <c r="A78" s="126" t="s">
        <v>159</v>
      </c>
      <c r="B78" t="b">
        <v>0</v>
      </c>
      <c r="C78">
        <v>3</v>
      </c>
      <c r="D78">
        <v>14</v>
      </c>
      <c r="E78" s="126" t="s">
        <v>6</v>
      </c>
      <c r="F78">
        <v>3</v>
      </c>
      <c r="G78" s="126" t="s">
        <v>77</v>
      </c>
      <c r="H78">
        <v>0.99537037037036979</v>
      </c>
      <c r="I78" s="126" t="s">
        <v>78</v>
      </c>
    </row>
    <row r="79" spans="1:9" hidden="1" x14ac:dyDescent="0.25">
      <c r="A79" s="126" t="s">
        <v>160</v>
      </c>
      <c r="B79" t="b">
        <v>0</v>
      </c>
      <c r="D79">
        <v>16</v>
      </c>
      <c r="E79" s="126" t="s">
        <v>76</v>
      </c>
      <c r="F79">
        <v>3</v>
      </c>
      <c r="G79" s="126" t="s">
        <v>77</v>
      </c>
      <c r="H79">
        <v>0</v>
      </c>
      <c r="I79" s="126" t="s">
        <v>78</v>
      </c>
    </row>
    <row r="80" spans="1:9" hidden="1" x14ac:dyDescent="0.25">
      <c r="A80" s="126" t="s">
        <v>161</v>
      </c>
      <c r="B80" t="b">
        <v>0</v>
      </c>
      <c r="D80">
        <v>16</v>
      </c>
      <c r="E80" s="126" t="s">
        <v>80</v>
      </c>
      <c r="F80">
        <v>3</v>
      </c>
      <c r="G80" s="126" t="s">
        <v>77</v>
      </c>
      <c r="H80">
        <v>0</v>
      </c>
      <c r="I80" s="126" t="s">
        <v>78</v>
      </c>
    </row>
    <row r="81" spans="1:9" hidden="1" x14ac:dyDescent="0.25">
      <c r="A81" s="126" t="s">
        <v>162</v>
      </c>
      <c r="B81" t="b">
        <v>0</v>
      </c>
      <c r="D81">
        <v>16</v>
      </c>
      <c r="E81" s="126" t="s">
        <v>82</v>
      </c>
      <c r="F81">
        <v>3</v>
      </c>
      <c r="G81" s="126" t="s">
        <v>77</v>
      </c>
      <c r="H81">
        <v>0</v>
      </c>
      <c r="I81" s="126" t="s">
        <v>78</v>
      </c>
    </row>
    <row r="82" spans="1:9" hidden="1" x14ac:dyDescent="0.25">
      <c r="A82" s="126" t="s">
        <v>163</v>
      </c>
      <c r="B82" t="b">
        <v>0</v>
      </c>
      <c r="D82">
        <v>16</v>
      </c>
      <c r="E82" s="126" t="s">
        <v>84</v>
      </c>
      <c r="F82">
        <v>3</v>
      </c>
      <c r="G82" s="126" t="s">
        <v>77</v>
      </c>
      <c r="H82">
        <v>0</v>
      </c>
      <c r="I82" s="126" t="s">
        <v>78</v>
      </c>
    </row>
    <row r="83" spans="1:9" hidden="1" x14ac:dyDescent="0.25">
      <c r="A83" s="126" t="s">
        <v>164</v>
      </c>
      <c r="B83" t="b">
        <v>0</v>
      </c>
      <c r="D83">
        <v>16</v>
      </c>
      <c r="E83" s="126" t="s">
        <v>86</v>
      </c>
      <c r="F83">
        <v>3</v>
      </c>
      <c r="G83" s="126" t="s">
        <v>77</v>
      </c>
      <c r="H83">
        <v>0</v>
      </c>
      <c r="I83" s="126" t="s">
        <v>78</v>
      </c>
    </row>
    <row r="84" spans="1:9" hidden="1" x14ac:dyDescent="0.25">
      <c r="A84" s="126" t="s">
        <v>165</v>
      </c>
      <c r="B84" t="b">
        <v>0</v>
      </c>
      <c r="D84">
        <v>16</v>
      </c>
      <c r="E84" s="126" t="s">
        <v>88</v>
      </c>
      <c r="F84">
        <v>3</v>
      </c>
      <c r="G84" s="126" t="s">
        <v>77</v>
      </c>
      <c r="H84">
        <v>1.6666666666666665</v>
      </c>
      <c r="I84" s="126" t="s">
        <v>78</v>
      </c>
    </row>
    <row r="85" spans="1:9" hidden="1" x14ac:dyDescent="0.25">
      <c r="A85" s="126" t="s">
        <v>166</v>
      </c>
      <c r="B85" t="b">
        <v>0</v>
      </c>
      <c r="C85">
        <v>3</v>
      </c>
      <c r="D85">
        <v>16</v>
      </c>
      <c r="E85" s="126" t="s">
        <v>6</v>
      </c>
      <c r="F85">
        <v>3</v>
      </c>
      <c r="G85" s="126" t="s">
        <v>77</v>
      </c>
      <c r="H85">
        <v>0.94312169312169281</v>
      </c>
      <c r="I85" s="126" t="s">
        <v>78</v>
      </c>
    </row>
    <row r="86" spans="1:9" hidden="1" x14ac:dyDescent="0.25">
      <c r="A86" s="126" t="s">
        <v>167</v>
      </c>
      <c r="B86" t="b">
        <v>0</v>
      </c>
      <c r="D86">
        <v>17</v>
      </c>
      <c r="E86" s="126" t="s">
        <v>76</v>
      </c>
      <c r="F86">
        <v>3</v>
      </c>
      <c r="G86" s="126" t="s">
        <v>77</v>
      </c>
      <c r="H86">
        <v>0</v>
      </c>
      <c r="I86" s="126" t="s">
        <v>78</v>
      </c>
    </row>
    <row r="87" spans="1:9" hidden="1" x14ac:dyDescent="0.25">
      <c r="A87" s="126" t="s">
        <v>168</v>
      </c>
      <c r="B87" t="b">
        <v>0</v>
      </c>
      <c r="D87">
        <v>17</v>
      </c>
      <c r="E87" s="126" t="s">
        <v>80</v>
      </c>
      <c r="F87">
        <v>3</v>
      </c>
      <c r="G87" s="126" t="s">
        <v>77</v>
      </c>
      <c r="H87">
        <v>0</v>
      </c>
      <c r="I87" s="126" t="s">
        <v>78</v>
      </c>
    </row>
    <row r="88" spans="1:9" hidden="1" x14ac:dyDescent="0.25">
      <c r="A88" s="126" t="s">
        <v>169</v>
      </c>
      <c r="B88" t="b">
        <v>0</v>
      </c>
      <c r="D88">
        <v>17</v>
      </c>
      <c r="E88" s="126" t="s">
        <v>82</v>
      </c>
      <c r="F88">
        <v>3</v>
      </c>
      <c r="G88" s="126" t="s">
        <v>77</v>
      </c>
      <c r="H88">
        <v>0</v>
      </c>
      <c r="I88" s="126" t="s">
        <v>78</v>
      </c>
    </row>
    <row r="89" spans="1:9" hidden="1" x14ac:dyDescent="0.25">
      <c r="A89" s="126" t="s">
        <v>170</v>
      </c>
      <c r="B89" t="b">
        <v>0</v>
      </c>
      <c r="D89">
        <v>17</v>
      </c>
      <c r="E89" s="126" t="s">
        <v>84</v>
      </c>
      <c r="F89">
        <v>3</v>
      </c>
      <c r="G89" s="126" t="s">
        <v>77</v>
      </c>
      <c r="H89">
        <v>0</v>
      </c>
      <c r="I89" s="126" t="s">
        <v>78</v>
      </c>
    </row>
    <row r="90" spans="1:9" hidden="1" x14ac:dyDescent="0.25">
      <c r="A90" s="126" t="s">
        <v>171</v>
      </c>
      <c r="B90" t="b">
        <v>0</v>
      </c>
      <c r="D90">
        <v>17</v>
      </c>
      <c r="E90" s="126" t="s">
        <v>86</v>
      </c>
      <c r="F90">
        <v>3</v>
      </c>
      <c r="G90" s="126" t="s">
        <v>77</v>
      </c>
      <c r="H90">
        <v>0</v>
      </c>
      <c r="I90" s="126" t="s">
        <v>78</v>
      </c>
    </row>
    <row r="91" spans="1:9" hidden="1" x14ac:dyDescent="0.25">
      <c r="A91" s="126" t="s">
        <v>172</v>
      </c>
      <c r="B91" t="b">
        <v>0</v>
      </c>
      <c r="D91">
        <v>17</v>
      </c>
      <c r="E91" s="126" t="s">
        <v>88</v>
      </c>
      <c r="F91">
        <v>3</v>
      </c>
      <c r="G91" s="126" t="s">
        <v>77</v>
      </c>
      <c r="H91">
        <v>0</v>
      </c>
      <c r="I91" s="126" t="s">
        <v>78</v>
      </c>
    </row>
    <row r="92" spans="1:9" hidden="1" x14ac:dyDescent="0.25">
      <c r="A92" s="126" t="s">
        <v>173</v>
      </c>
      <c r="B92" t="b">
        <v>0</v>
      </c>
      <c r="C92">
        <v>3</v>
      </c>
      <c r="D92">
        <v>17</v>
      </c>
      <c r="E92" s="126" t="s">
        <v>6</v>
      </c>
      <c r="F92">
        <v>3</v>
      </c>
      <c r="G92" s="126" t="s">
        <v>77</v>
      </c>
      <c r="H92">
        <v>0</v>
      </c>
      <c r="I92" s="126" t="s">
        <v>78</v>
      </c>
    </row>
    <row r="93" spans="1:9" hidden="1" x14ac:dyDescent="0.25">
      <c r="A93" s="126" t="s">
        <v>174</v>
      </c>
      <c r="B93" t="b">
        <v>0</v>
      </c>
      <c r="D93">
        <v>18</v>
      </c>
      <c r="E93" s="126" t="s">
        <v>76</v>
      </c>
      <c r="F93">
        <v>3</v>
      </c>
      <c r="G93" s="126" t="s">
        <v>77</v>
      </c>
      <c r="H93">
        <v>0</v>
      </c>
      <c r="I93" s="126" t="s">
        <v>78</v>
      </c>
    </row>
    <row r="94" spans="1:9" hidden="1" x14ac:dyDescent="0.25">
      <c r="A94" s="126" t="s">
        <v>175</v>
      </c>
      <c r="B94" t="b">
        <v>0</v>
      </c>
      <c r="D94">
        <v>18</v>
      </c>
      <c r="E94" s="126" t="s">
        <v>80</v>
      </c>
      <c r="F94">
        <v>3</v>
      </c>
      <c r="G94" s="126" t="s">
        <v>77</v>
      </c>
      <c r="H94">
        <v>0</v>
      </c>
      <c r="I94" s="126" t="s">
        <v>78</v>
      </c>
    </row>
    <row r="95" spans="1:9" hidden="1" x14ac:dyDescent="0.25">
      <c r="A95" s="126" t="s">
        <v>176</v>
      </c>
      <c r="B95" t="b">
        <v>0</v>
      </c>
      <c r="D95">
        <v>18</v>
      </c>
      <c r="E95" s="126" t="s">
        <v>82</v>
      </c>
      <c r="F95">
        <v>3</v>
      </c>
      <c r="G95" s="126" t="s">
        <v>77</v>
      </c>
      <c r="H95">
        <v>0</v>
      </c>
      <c r="I95" s="126" t="s">
        <v>78</v>
      </c>
    </row>
    <row r="96" spans="1:9" hidden="1" x14ac:dyDescent="0.25">
      <c r="A96" s="126" t="s">
        <v>177</v>
      </c>
      <c r="B96" t="b">
        <v>0</v>
      </c>
      <c r="D96">
        <v>18</v>
      </c>
      <c r="E96" s="126" t="s">
        <v>84</v>
      </c>
      <c r="F96">
        <v>3</v>
      </c>
      <c r="G96" s="126" t="s">
        <v>77</v>
      </c>
      <c r="H96">
        <v>5</v>
      </c>
      <c r="I96" s="126" t="s">
        <v>78</v>
      </c>
    </row>
    <row r="97" spans="1:9" hidden="1" x14ac:dyDescent="0.25">
      <c r="A97" s="126" t="s">
        <v>178</v>
      </c>
      <c r="B97" t="b">
        <v>0</v>
      </c>
      <c r="D97">
        <v>18</v>
      </c>
      <c r="E97" s="126" t="s">
        <v>86</v>
      </c>
      <c r="F97">
        <v>3</v>
      </c>
      <c r="G97" s="126" t="s">
        <v>77</v>
      </c>
      <c r="H97">
        <v>0</v>
      </c>
      <c r="I97" s="126" t="s">
        <v>78</v>
      </c>
    </row>
    <row r="98" spans="1:9" hidden="1" x14ac:dyDescent="0.25">
      <c r="A98" s="126" t="s">
        <v>179</v>
      </c>
      <c r="B98" t="b">
        <v>0</v>
      </c>
      <c r="D98">
        <v>18</v>
      </c>
      <c r="E98" s="126" t="s">
        <v>88</v>
      </c>
      <c r="F98">
        <v>3</v>
      </c>
      <c r="G98" s="126" t="s">
        <v>77</v>
      </c>
      <c r="H98">
        <v>0</v>
      </c>
      <c r="I98" s="126" t="s">
        <v>78</v>
      </c>
    </row>
    <row r="99" spans="1:9" hidden="1" x14ac:dyDescent="0.25">
      <c r="A99" s="126" t="s">
        <v>180</v>
      </c>
      <c r="B99" t="b">
        <v>0</v>
      </c>
      <c r="C99">
        <v>3</v>
      </c>
      <c r="D99">
        <v>18</v>
      </c>
      <c r="E99" s="126" t="s">
        <v>6</v>
      </c>
      <c r="F99">
        <v>3</v>
      </c>
      <c r="G99" s="126" t="s">
        <v>77</v>
      </c>
      <c r="H99">
        <v>1.3599537037037033</v>
      </c>
      <c r="I99" s="126" t="s">
        <v>78</v>
      </c>
    </row>
    <row r="100" spans="1:9" hidden="1" x14ac:dyDescent="0.25">
      <c r="A100" s="126" t="s">
        <v>181</v>
      </c>
      <c r="B100" t="b">
        <v>0</v>
      </c>
      <c r="D100">
        <v>19</v>
      </c>
      <c r="E100" s="126" t="s">
        <v>76</v>
      </c>
      <c r="F100">
        <v>3</v>
      </c>
      <c r="G100" s="126" t="s">
        <v>77</v>
      </c>
      <c r="H100">
        <v>0</v>
      </c>
      <c r="I100" s="126" t="s">
        <v>78</v>
      </c>
    </row>
    <row r="101" spans="1:9" hidden="1" x14ac:dyDescent="0.25">
      <c r="A101" s="126" t="s">
        <v>182</v>
      </c>
      <c r="B101" t="b">
        <v>0</v>
      </c>
      <c r="D101">
        <v>19</v>
      </c>
      <c r="E101" s="126" t="s">
        <v>80</v>
      </c>
      <c r="F101">
        <v>3</v>
      </c>
      <c r="G101" s="126" t="s">
        <v>77</v>
      </c>
      <c r="H101">
        <v>0</v>
      </c>
      <c r="I101" s="126" t="s">
        <v>78</v>
      </c>
    </row>
    <row r="102" spans="1:9" hidden="1" x14ac:dyDescent="0.25">
      <c r="A102" s="126" t="s">
        <v>183</v>
      </c>
      <c r="B102" t="b">
        <v>0</v>
      </c>
      <c r="D102">
        <v>19</v>
      </c>
      <c r="E102" s="126" t="s">
        <v>82</v>
      </c>
      <c r="F102">
        <v>3</v>
      </c>
      <c r="G102" s="126" t="s">
        <v>77</v>
      </c>
      <c r="H102">
        <v>0</v>
      </c>
      <c r="I102" s="126" t="s">
        <v>78</v>
      </c>
    </row>
    <row r="103" spans="1:9" hidden="1" x14ac:dyDescent="0.25">
      <c r="A103" s="126" t="s">
        <v>184</v>
      </c>
      <c r="B103" t="b">
        <v>0</v>
      </c>
      <c r="D103">
        <v>19</v>
      </c>
      <c r="E103" s="126" t="s">
        <v>84</v>
      </c>
      <c r="F103">
        <v>3</v>
      </c>
      <c r="G103" s="126" t="s">
        <v>77</v>
      </c>
      <c r="H103">
        <v>1.4285714285714284</v>
      </c>
      <c r="I103" s="126" t="s">
        <v>78</v>
      </c>
    </row>
    <row r="104" spans="1:9" hidden="1" x14ac:dyDescent="0.25">
      <c r="A104" s="126" t="s">
        <v>185</v>
      </c>
      <c r="B104" t="b">
        <v>0</v>
      </c>
      <c r="D104">
        <v>19</v>
      </c>
      <c r="E104" s="126" t="s">
        <v>86</v>
      </c>
      <c r="F104">
        <v>3</v>
      </c>
      <c r="G104" s="126" t="s">
        <v>77</v>
      </c>
      <c r="H104">
        <v>0</v>
      </c>
      <c r="I104" s="126" t="s">
        <v>78</v>
      </c>
    </row>
    <row r="105" spans="1:9" hidden="1" x14ac:dyDescent="0.25">
      <c r="A105" s="126" t="s">
        <v>186</v>
      </c>
      <c r="B105" t="b">
        <v>0</v>
      </c>
      <c r="D105">
        <v>19</v>
      </c>
      <c r="E105" s="126" t="s">
        <v>88</v>
      </c>
      <c r="F105">
        <v>3</v>
      </c>
      <c r="G105" s="126" t="s">
        <v>77</v>
      </c>
      <c r="H105">
        <v>0</v>
      </c>
      <c r="I105" s="126" t="s">
        <v>78</v>
      </c>
    </row>
    <row r="106" spans="1:9" hidden="1" x14ac:dyDescent="0.25">
      <c r="A106" s="126" t="s">
        <v>187</v>
      </c>
      <c r="B106" t="b">
        <v>0</v>
      </c>
      <c r="C106">
        <v>3</v>
      </c>
      <c r="D106">
        <v>19</v>
      </c>
      <c r="E106" s="126" t="s">
        <v>6</v>
      </c>
      <c r="F106">
        <v>3</v>
      </c>
      <c r="G106" s="126" t="s">
        <v>77</v>
      </c>
      <c r="H106">
        <v>0.73478835978835955</v>
      </c>
      <c r="I106" s="126" t="s">
        <v>78</v>
      </c>
    </row>
    <row r="107" spans="1:9" hidden="1" x14ac:dyDescent="0.25">
      <c r="A107" s="126" t="s">
        <v>188</v>
      </c>
      <c r="B107" t="b">
        <v>0</v>
      </c>
      <c r="D107">
        <v>20</v>
      </c>
      <c r="E107" s="126" t="s">
        <v>76</v>
      </c>
      <c r="F107">
        <v>3</v>
      </c>
      <c r="G107" s="126" t="s">
        <v>77</v>
      </c>
      <c r="H107">
        <v>0</v>
      </c>
      <c r="I107" s="126" t="s">
        <v>78</v>
      </c>
    </row>
    <row r="108" spans="1:9" hidden="1" x14ac:dyDescent="0.25">
      <c r="A108" s="126" t="s">
        <v>189</v>
      </c>
      <c r="B108" t="b">
        <v>0</v>
      </c>
      <c r="D108">
        <v>20</v>
      </c>
      <c r="E108" s="126" t="s">
        <v>80</v>
      </c>
      <c r="F108">
        <v>3</v>
      </c>
      <c r="G108" s="126" t="s">
        <v>77</v>
      </c>
      <c r="H108">
        <v>0</v>
      </c>
      <c r="I108" s="126" t="s">
        <v>78</v>
      </c>
    </row>
    <row r="109" spans="1:9" hidden="1" x14ac:dyDescent="0.25">
      <c r="A109" s="126" t="s">
        <v>190</v>
      </c>
      <c r="B109" t="b">
        <v>0</v>
      </c>
      <c r="D109">
        <v>20</v>
      </c>
      <c r="E109" s="126" t="s">
        <v>82</v>
      </c>
      <c r="F109">
        <v>3</v>
      </c>
      <c r="G109" s="126" t="s">
        <v>77</v>
      </c>
      <c r="H109">
        <v>0</v>
      </c>
      <c r="I109" s="126" t="s">
        <v>78</v>
      </c>
    </row>
    <row r="110" spans="1:9" hidden="1" x14ac:dyDescent="0.25">
      <c r="A110" s="126" t="s">
        <v>191</v>
      </c>
      <c r="B110" t="b">
        <v>0</v>
      </c>
      <c r="D110">
        <v>20</v>
      </c>
      <c r="E110" s="126" t="s">
        <v>84</v>
      </c>
      <c r="F110">
        <v>3</v>
      </c>
      <c r="G110" s="126" t="s">
        <v>77</v>
      </c>
      <c r="H110">
        <v>0</v>
      </c>
      <c r="I110" s="126" t="s">
        <v>78</v>
      </c>
    </row>
    <row r="111" spans="1:9" hidden="1" x14ac:dyDescent="0.25">
      <c r="A111" s="126" t="s">
        <v>192</v>
      </c>
      <c r="B111" t="b">
        <v>0</v>
      </c>
      <c r="D111">
        <v>20</v>
      </c>
      <c r="E111" s="126" t="s">
        <v>86</v>
      </c>
      <c r="F111">
        <v>3</v>
      </c>
      <c r="G111" s="126" t="s">
        <v>77</v>
      </c>
      <c r="H111">
        <v>0</v>
      </c>
      <c r="I111" s="126" t="s">
        <v>78</v>
      </c>
    </row>
    <row r="112" spans="1:9" hidden="1" x14ac:dyDescent="0.25">
      <c r="A112" s="126" t="s">
        <v>193</v>
      </c>
      <c r="B112" t="b">
        <v>0</v>
      </c>
      <c r="D112">
        <v>20</v>
      </c>
      <c r="E112" s="126" t="s">
        <v>88</v>
      </c>
      <c r="F112">
        <v>3</v>
      </c>
      <c r="G112" s="126" t="s">
        <v>77</v>
      </c>
      <c r="H112">
        <v>3.75</v>
      </c>
      <c r="I112" s="126" t="s">
        <v>78</v>
      </c>
    </row>
    <row r="113" spans="1:9" hidden="1" x14ac:dyDescent="0.25">
      <c r="A113" s="126" t="s">
        <v>194</v>
      </c>
      <c r="B113" t="b">
        <v>0</v>
      </c>
      <c r="C113">
        <v>3</v>
      </c>
      <c r="D113">
        <v>20</v>
      </c>
      <c r="E113" s="126" t="s">
        <v>6</v>
      </c>
      <c r="F113">
        <v>3</v>
      </c>
      <c r="G113" s="126" t="s">
        <v>77</v>
      </c>
      <c r="H113">
        <v>1.1582602339181283</v>
      </c>
      <c r="I113" s="126" t="s">
        <v>78</v>
      </c>
    </row>
    <row r="114" spans="1:9" hidden="1" x14ac:dyDescent="0.25">
      <c r="A114" s="126" t="s">
        <v>195</v>
      </c>
      <c r="B114" t="b">
        <v>0</v>
      </c>
      <c r="D114">
        <v>21</v>
      </c>
      <c r="E114" s="126" t="s">
        <v>76</v>
      </c>
      <c r="F114">
        <v>3</v>
      </c>
      <c r="G114" s="126" t="s">
        <v>77</v>
      </c>
      <c r="H114">
        <v>0</v>
      </c>
      <c r="I114" s="126" t="s">
        <v>78</v>
      </c>
    </row>
    <row r="115" spans="1:9" hidden="1" x14ac:dyDescent="0.25">
      <c r="A115" s="126" t="s">
        <v>196</v>
      </c>
      <c r="B115" t="b">
        <v>0</v>
      </c>
      <c r="D115">
        <v>21</v>
      </c>
      <c r="E115" s="126" t="s">
        <v>80</v>
      </c>
      <c r="F115">
        <v>3</v>
      </c>
      <c r="G115" s="126" t="s">
        <v>77</v>
      </c>
      <c r="H115">
        <v>7.5</v>
      </c>
      <c r="I115" s="126" t="s">
        <v>78</v>
      </c>
    </row>
    <row r="116" spans="1:9" hidden="1" x14ac:dyDescent="0.25">
      <c r="A116" s="126" t="s">
        <v>197</v>
      </c>
      <c r="B116" t="b">
        <v>0</v>
      </c>
      <c r="D116">
        <v>21</v>
      </c>
      <c r="E116" s="126" t="s">
        <v>82</v>
      </c>
      <c r="F116">
        <v>3</v>
      </c>
      <c r="G116" s="126" t="s">
        <v>77</v>
      </c>
      <c r="H116">
        <v>0</v>
      </c>
      <c r="I116" s="126" t="s">
        <v>78</v>
      </c>
    </row>
    <row r="117" spans="1:9" hidden="1" x14ac:dyDescent="0.25">
      <c r="A117" s="126" t="s">
        <v>198</v>
      </c>
      <c r="B117" t="b">
        <v>0</v>
      </c>
      <c r="D117">
        <v>21</v>
      </c>
      <c r="E117" s="126" t="s">
        <v>84</v>
      </c>
      <c r="F117">
        <v>3</v>
      </c>
      <c r="G117" s="126" t="s">
        <v>77</v>
      </c>
      <c r="H117">
        <v>0</v>
      </c>
      <c r="I117" s="126" t="s">
        <v>78</v>
      </c>
    </row>
    <row r="118" spans="1:9" hidden="1" x14ac:dyDescent="0.25">
      <c r="A118" s="126" t="s">
        <v>199</v>
      </c>
      <c r="B118" t="b">
        <v>0</v>
      </c>
      <c r="D118">
        <v>21</v>
      </c>
      <c r="E118" s="126" t="s">
        <v>86</v>
      </c>
      <c r="F118">
        <v>3</v>
      </c>
      <c r="G118" s="126" t="s">
        <v>77</v>
      </c>
      <c r="H118">
        <v>0</v>
      </c>
      <c r="I118" s="126" t="s">
        <v>78</v>
      </c>
    </row>
    <row r="119" spans="1:9" hidden="1" x14ac:dyDescent="0.25">
      <c r="A119" s="126" t="s">
        <v>200</v>
      </c>
      <c r="B119" t="b">
        <v>0</v>
      </c>
      <c r="D119">
        <v>21</v>
      </c>
      <c r="E119" s="126" t="s">
        <v>88</v>
      </c>
      <c r="F119">
        <v>3</v>
      </c>
      <c r="G119" s="126" t="s">
        <v>77</v>
      </c>
      <c r="H119">
        <v>0</v>
      </c>
      <c r="I119" s="126" t="s">
        <v>78</v>
      </c>
    </row>
    <row r="120" spans="1:9" hidden="1" x14ac:dyDescent="0.25">
      <c r="A120" s="126" t="s">
        <v>201</v>
      </c>
      <c r="B120" t="b">
        <v>0</v>
      </c>
      <c r="C120">
        <v>3</v>
      </c>
      <c r="D120">
        <v>21</v>
      </c>
      <c r="E120" s="126" t="s">
        <v>6</v>
      </c>
      <c r="F120">
        <v>3</v>
      </c>
      <c r="G120" s="126" t="s">
        <v>77</v>
      </c>
      <c r="H120">
        <v>1.1019736842105259</v>
      </c>
      <c r="I120" s="126" t="s">
        <v>78</v>
      </c>
    </row>
    <row r="121" spans="1:9" hidden="1" x14ac:dyDescent="0.25">
      <c r="A121" s="126" t="s">
        <v>202</v>
      </c>
      <c r="B121" t="b">
        <v>0</v>
      </c>
      <c r="D121">
        <v>22</v>
      </c>
      <c r="E121" s="126" t="s">
        <v>76</v>
      </c>
      <c r="F121">
        <v>3</v>
      </c>
      <c r="G121" s="126" t="s">
        <v>77</v>
      </c>
      <c r="H121">
        <v>0</v>
      </c>
      <c r="I121" s="126" t="s">
        <v>78</v>
      </c>
    </row>
    <row r="122" spans="1:9" hidden="1" x14ac:dyDescent="0.25">
      <c r="A122" s="126" t="s">
        <v>203</v>
      </c>
      <c r="B122" t="b">
        <v>0</v>
      </c>
      <c r="D122">
        <v>22</v>
      </c>
      <c r="E122" s="126" t="s">
        <v>80</v>
      </c>
      <c r="F122">
        <v>3</v>
      </c>
      <c r="G122" s="126" t="s">
        <v>77</v>
      </c>
      <c r="H122">
        <v>0</v>
      </c>
      <c r="I122" s="126" t="s">
        <v>78</v>
      </c>
    </row>
    <row r="123" spans="1:9" hidden="1" x14ac:dyDescent="0.25">
      <c r="A123" s="126" t="s">
        <v>204</v>
      </c>
      <c r="B123" t="b">
        <v>0</v>
      </c>
      <c r="D123">
        <v>22</v>
      </c>
      <c r="E123" s="126" t="s">
        <v>82</v>
      </c>
      <c r="F123">
        <v>3</v>
      </c>
      <c r="G123" s="126" t="s">
        <v>77</v>
      </c>
      <c r="H123">
        <v>0</v>
      </c>
      <c r="I123" s="126" t="s">
        <v>78</v>
      </c>
    </row>
    <row r="124" spans="1:9" hidden="1" x14ac:dyDescent="0.25">
      <c r="A124" s="126" t="s">
        <v>205</v>
      </c>
      <c r="B124" t="b">
        <v>0</v>
      </c>
      <c r="D124">
        <v>22</v>
      </c>
      <c r="E124" s="126" t="s">
        <v>84</v>
      </c>
      <c r="F124">
        <v>3</v>
      </c>
      <c r="G124" s="126" t="s">
        <v>77</v>
      </c>
      <c r="H124">
        <v>0</v>
      </c>
      <c r="I124" s="126" t="s">
        <v>78</v>
      </c>
    </row>
    <row r="125" spans="1:9" hidden="1" x14ac:dyDescent="0.25">
      <c r="A125" s="126" t="s">
        <v>206</v>
      </c>
      <c r="B125" t="b">
        <v>0</v>
      </c>
      <c r="D125">
        <v>22</v>
      </c>
      <c r="E125" s="126" t="s">
        <v>86</v>
      </c>
      <c r="F125">
        <v>3</v>
      </c>
      <c r="G125" s="126" t="s">
        <v>77</v>
      </c>
      <c r="H125">
        <v>0</v>
      </c>
      <c r="I125" s="126" t="s">
        <v>78</v>
      </c>
    </row>
    <row r="126" spans="1:9" hidden="1" x14ac:dyDescent="0.25">
      <c r="A126" s="126" t="s">
        <v>207</v>
      </c>
      <c r="B126" t="b">
        <v>0</v>
      </c>
      <c r="D126">
        <v>22</v>
      </c>
      <c r="E126" s="126" t="s">
        <v>88</v>
      </c>
      <c r="F126">
        <v>3</v>
      </c>
      <c r="G126" s="126" t="s">
        <v>77</v>
      </c>
      <c r="H126">
        <v>0</v>
      </c>
      <c r="I126" s="126" t="s">
        <v>78</v>
      </c>
    </row>
    <row r="127" spans="1:9" hidden="1" x14ac:dyDescent="0.25">
      <c r="A127" s="126" t="s">
        <v>208</v>
      </c>
      <c r="B127" t="b">
        <v>0</v>
      </c>
      <c r="C127">
        <v>3</v>
      </c>
      <c r="D127">
        <v>22</v>
      </c>
      <c r="E127" s="126" t="s">
        <v>6</v>
      </c>
      <c r="F127">
        <v>3</v>
      </c>
      <c r="G127" s="126" t="s">
        <v>77</v>
      </c>
      <c r="H127">
        <v>0</v>
      </c>
      <c r="I127" s="126" t="s">
        <v>78</v>
      </c>
    </row>
    <row r="128" spans="1:9" hidden="1" x14ac:dyDescent="0.25">
      <c r="A128" s="126" t="s">
        <v>209</v>
      </c>
      <c r="B128" t="b">
        <v>0</v>
      </c>
      <c r="D128">
        <v>23</v>
      </c>
      <c r="E128" s="126" t="s">
        <v>76</v>
      </c>
      <c r="F128">
        <v>3</v>
      </c>
      <c r="G128" s="126" t="s">
        <v>77</v>
      </c>
      <c r="H128">
        <v>0</v>
      </c>
      <c r="I128" s="126" t="s">
        <v>78</v>
      </c>
    </row>
    <row r="129" spans="1:9" hidden="1" x14ac:dyDescent="0.25">
      <c r="A129" s="126" t="s">
        <v>210</v>
      </c>
      <c r="B129" t="b">
        <v>0</v>
      </c>
      <c r="D129">
        <v>23</v>
      </c>
      <c r="E129" s="126" t="s">
        <v>80</v>
      </c>
      <c r="F129">
        <v>3</v>
      </c>
      <c r="G129" s="126" t="s">
        <v>77</v>
      </c>
      <c r="H129">
        <v>0</v>
      </c>
      <c r="I129" s="126" t="s">
        <v>78</v>
      </c>
    </row>
    <row r="130" spans="1:9" hidden="1" x14ac:dyDescent="0.25">
      <c r="A130" s="126" t="s">
        <v>211</v>
      </c>
      <c r="B130" t="b">
        <v>0</v>
      </c>
      <c r="D130">
        <v>23</v>
      </c>
      <c r="E130" s="126" t="s">
        <v>82</v>
      </c>
      <c r="F130">
        <v>3</v>
      </c>
      <c r="G130" s="126" t="s">
        <v>77</v>
      </c>
      <c r="H130">
        <v>0</v>
      </c>
      <c r="I130" s="126" t="s">
        <v>78</v>
      </c>
    </row>
    <row r="131" spans="1:9" hidden="1" x14ac:dyDescent="0.25">
      <c r="A131" s="126" t="s">
        <v>212</v>
      </c>
      <c r="B131" t="b">
        <v>0</v>
      </c>
      <c r="D131">
        <v>23</v>
      </c>
      <c r="E131" s="126" t="s">
        <v>84</v>
      </c>
      <c r="F131">
        <v>3</v>
      </c>
      <c r="G131" s="126" t="s">
        <v>77</v>
      </c>
      <c r="H131">
        <v>0</v>
      </c>
      <c r="I131" s="126" t="s">
        <v>78</v>
      </c>
    </row>
    <row r="132" spans="1:9" hidden="1" x14ac:dyDescent="0.25">
      <c r="A132" s="126" t="s">
        <v>213</v>
      </c>
      <c r="B132" t="b">
        <v>0</v>
      </c>
      <c r="D132">
        <v>23</v>
      </c>
      <c r="E132" s="126" t="s">
        <v>86</v>
      </c>
      <c r="F132">
        <v>3</v>
      </c>
      <c r="G132" s="126" t="s">
        <v>77</v>
      </c>
      <c r="H132">
        <v>0</v>
      </c>
      <c r="I132" s="126" t="s">
        <v>78</v>
      </c>
    </row>
    <row r="133" spans="1:9" hidden="1" x14ac:dyDescent="0.25">
      <c r="A133" s="126" t="s">
        <v>214</v>
      </c>
      <c r="B133" t="b">
        <v>0</v>
      </c>
      <c r="D133">
        <v>23</v>
      </c>
      <c r="E133" s="126" t="s">
        <v>88</v>
      </c>
      <c r="F133">
        <v>3</v>
      </c>
      <c r="G133" s="126" t="s">
        <v>77</v>
      </c>
      <c r="H133">
        <v>0</v>
      </c>
      <c r="I133" s="126" t="s">
        <v>78</v>
      </c>
    </row>
    <row r="134" spans="1:9" hidden="1" x14ac:dyDescent="0.25">
      <c r="A134" s="126" t="s">
        <v>215</v>
      </c>
      <c r="B134" t="b">
        <v>0</v>
      </c>
      <c r="C134">
        <v>3</v>
      </c>
      <c r="D134">
        <v>23</v>
      </c>
      <c r="E134" s="126" t="s">
        <v>6</v>
      </c>
      <c r="F134">
        <v>3</v>
      </c>
      <c r="G134" s="126" t="s">
        <v>77</v>
      </c>
      <c r="H134">
        <v>0</v>
      </c>
      <c r="I134" s="126" t="s">
        <v>78</v>
      </c>
    </row>
    <row r="135" spans="1:9" hidden="1" x14ac:dyDescent="0.25">
      <c r="A135" s="126" t="s">
        <v>216</v>
      </c>
      <c r="B135" t="b">
        <v>0</v>
      </c>
      <c r="D135">
        <v>24</v>
      </c>
      <c r="E135" s="126" t="s">
        <v>76</v>
      </c>
      <c r="F135">
        <v>3</v>
      </c>
      <c r="G135" s="126" t="s">
        <v>77</v>
      </c>
      <c r="H135">
        <v>0</v>
      </c>
      <c r="I135" s="126" t="s">
        <v>78</v>
      </c>
    </row>
    <row r="136" spans="1:9" hidden="1" x14ac:dyDescent="0.25">
      <c r="A136" s="126" t="s">
        <v>217</v>
      </c>
      <c r="B136" t="b">
        <v>0</v>
      </c>
      <c r="D136">
        <v>24</v>
      </c>
      <c r="E136" s="126" t="s">
        <v>80</v>
      </c>
      <c r="F136">
        <v>3</v>
      </c>
      <c r="G136" s="126" t="s">
        <v>77</v>
      </c>
      <c r="H136">
        <v>0</v>
      </c>
      <c r="I136" s="126" t="s">
        <v>78</v>
      </c>
    </row>
    <row r="137" spans="1:9" hidden="1" x14ac:dyDescent="0.25">
      <c r="A137" s="126" t="s">
        <v>218</v>
      </c>
      <c r="B137" t="b">
        <v>0</v>
      </c>
      <c r="D137">
        <v>24</v>
      </c>
      <c r="E137" s="126" t="s">
        <v>82</v>
      </c>
      <c r="F137">
        <v>3</v>
      </c>
      <c r="G137" s="126" t="s">
        <v>77</v>
      </c>
      <c r="H137">
        <v>0</v>
      </c>
      <c r="I137" s="126" t="s">
        <v>78</v>
      </c>
    </row>
    <row r="138" spans="1:9" hidden="1" x14ac:dyDescent="0.25">
      <c r="A138" s="126" t="s">
        <v>219</v>
      </c>
      <c r="B138" t="b">
        <v>0</v>
      </c>
      <c r="D138">
        <v>24</v>
      </c>
      <c r="E138" s="126" t="s">
        <v>84</v>
      </c>
      <c r="F138">
        <v>3</v>
      </c>
      <c r="G138" s="126" t="s">
        <v>77</v>
      </c>
      <c r="H138">
        <v>0</v>
      </c>
      <c r="I138" s="126" t="s">
        <v>78</v>
      </c>
    </row>
    <row r="139" spans="1:9" hidden="1" x14ac:dyDescent="0.25">
      <c r="A139" s="126" t="s">
        <v>220</v>
      </c>
      <c r="B139" t="b">
        <v>0</v>
      </c>
      <c r="D139">
        <v>24</v>
      </c>
      <c r="E139" s="126" t="s">
        <v>86</v>
      </c>
      <c r="F139">
        <v>3</v>
      </c>
      <c r="G139" s="126" t="s">
        <v>77</v>
      </c>
      <c r="H139">
        <v>0</v>
      </c>
      <c r="I139" s="126" t="s">
        <v>78</v>
      </c>
    </row>
    <row r="140" spans="1:9" hidden="1" x14ac:dyDescent="0.25">
      <c r="A140" s="126" t="s">
        <v>221</v>
      </c>
      <c r="B140" t="b">
        <v>0</v>
      </c>
      <c r="D140">
        <v>24</v>
      </c>
      <c r="E140" s="126" t="s">
        <v>88</v>
      </c>
      <c r="F140">
        <v>3</v>
      </c>
      <c r="G140" s="126" t="s">
        <v>77</v>
      </c>
      <c r="H140">
        <v>0</v>
      </c>
      <c r="I140" s="126" t="s">
        <v>78</v>
      </c>
    </row>
    <row r="141" spans="1:9" hidden="1" x14ac:dyDescent="0.25">
      <c r="A141" s="126" t="s">
        <v>222</v>
      </c>
      <c r="B141" t="b">
        <v>0</v>
      </c>
      <c r="C141">
        <v>3</v>
      </c>
      <c r="D141">
        <v>24</v>
      </c>
      <c r="E141" s="126" t="s">
        <v>6</v>
      </c>
      <c r="F141">
        <v>3</v>
      </c>
      <c r="G141" s="126" t="s">
        <v>77</v>
      </c>
      <c r="H141">
        <v>0.90663580246913533</v>
      </c>
      <c r="I141" s="126" t="s">
        <v>78</v>
      </c>
    </row>
    <row r="142" spans="1:9" hidden="1" x14ac:dyDescent="0.25">
      <c r="A142" s="126" t="s">
        <v>223</v>
      </c>
      <c r="B142" t="b">
        <v>0</v>
      </c>
      <c r="D142">
        <v>25</v>
      </c>
      <c r="E142" s="126" t="s">
        <v>76</v>
      </c>
      <c r="F142">
        <v>3</v>
      </c>
      <c r="G142" s="126" t="s">
        <v>77</v>
      </c>
      <c r="H142">
        <v>0</v>
      </c>
      <c r="I142" s="126" t="s">
        <v>78</v>
      </c>
    </row>
    <row r="143" spans="1:9" hidden="1" x14ac:dyDescent="0.25">
      <c r="A143" s="126" t="s">
        <v>224</v>
      </c>
      <c r="B143" t="b">
        <v>0</v>
      </c>
      <c r="D143">
        <v>25</v>
      </c>
      <c r="E143" s="126" t="s">
        <v>80</v>
      </c>
      <c r="F143">
        <v>3</v>
      </c>
      <c r="G143" s="126" t="s">
        <v>77</v>
      </c>
      <c r="H143">
        <v>0</v>
      </c>
      <c r="I143" s="126" t="s">
        <v>78</v>
      </c>
    </row>
    <row r="144" spans="1:9" hidden="1" x14ac:dyDescent="0.25">
      <c r="A144" s="126" t="s">
        <v>225</v>
      </c>
      <c r="B144" t="b">
        <v>0</v>
      </c>
      <c r="D144">
        <v>25</v>
      </c>
      <c r="E144" s="126" t="s">
        <v>82</v>
      </c>
      <c r="F144">
        <v>3</v>
      </c>
      <c r="G144" s="126" t="s">
        <v>77</v>
      </c>
      <c r="H144">
        <v>0</v>
      </c>
      <c r="I144" s="126" t="s">
        <v>78</v>
      </c>
    </row>
    <row r="145" spans="1:9" hidden="1" x14ac:dyDescent="0.25">
      <c r="A145" s="126" t="s">
        <v>226</v>
      </c>
      <c r="B145" t="b">
        <v>0</v>
      </c>
      <c r="D145">
        <v>25</v>
      </c>
      <c r="E145" s="126" t="s">
        <v>84</v>
      </c>
      <c r="F145">
        <v>3</v>
      </c>
      <c r="G145" s="126" t="s">
        <v>77</v>
      </c>
      <c r="H145">
        <v>0</v>
      </c>
      <c r="I145" s="126" t="s">
        <v>78</v>
      </c>
    </row>
    <row r="146" spans="1:9" hidden="1" x14ac:dyDescent="0.25">
      <c r="A146" s="126" t="s">
        <v>227</v>
      </c>
      <c r="B146" t="b">
        <v>0</v>
      </c>
      <c r="D146">
        <v>25</v>
      </c>
      <c r="E146" s="126" t="s">
        <v>86</v>
      </c>
      <c r="F146">
        <v>3</v>
      </c>
      <c r="G146" s="126" t="s">
        <v>77</v>
      </c>
      <c r="H146">
        <v>0</v>
      </c>
      <c r="I146" s="126" t="s">
        <v>78</v>
      </c>
    </row>
    <row r="147" spans="1:9" hidden="1" x14ac:dyDescent="0.25">
      <c r="A147" s="126" t="s">
        <v>228</v>
      </c>
      <c r="B147" t="b">
        <v>0</v>
      </c>
      <c r="D147">
        <v>25</v>
      </c>
      <c r="E147" s="126" t="s">
        <v>88</v>
      </c>
      <c r="F147">
        <v>3</v>
      </c>
      <c r="G147" s="126" t="s">
        <v>77</v>
      </c>
      <c r="H147">
        <v>0</v>
      </c>
      <c r="I147" s="126" t="s">
        <v>78</v>
      </c>
    </row>
    <row r="148" spans="1:9" hidden="1" x14ac:dyDescent="0.25">
      <c r="A148" s="126" t="s">
        <v>229</v>
      </c>
      <c r="B148" t="b">
        <v>0</v>
      </c>
      <c r="C148">
        <v>3</v>
      </c>
      <c r="D148">
        <v>25</v>
      </c>
      <c r="E148" s="126" t="s">
        <v>6</v>
      </c>
      <c r="F148">
        <v>3</v>
      </c>
      <c r="G148" s="126" t="s">
        <v>77</v>
      </c>
      <c r="H148">
        <v>0.94907407407407385</v>
      </c>
      <c r="I148" s="126" t="s">
        <v>78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V25"/>
  <sheetViews>
    <sheetView tabSelected="1" workbookViewId="0">
      <selection activeCell="AA11" sqref="AA11"/>
    </sheetView>
  </sheetViews>
  <sheetFormatPr defaultRowHeight="15" x14ac:dyDescent="0.25"/>
  <cols>
    <col min="1" max="1" width="2" customWidth="1"/>
    <col min="2" max="2" width="12" bestFit="1" customWidth="1"/>
    <col min="3" max="3" width="10.5703125" hidden="1" customWidth="1"/>
    <col min="4" max="4" width="11.7109375" hidden="1" customWidth="1"/>
    <col min="5" max="10" width="4.5703125" bestFit="1" customWidth="1"/>
    <col min="11" max="11" width="6.7109375" bestFit="1" customWidth="1"/>
    <col min="12" max="14" width="5.5703125" bestFit="1" customWidth="1"/>
    <col min="15" max="22" width="4.5703125" bestFit="1" customWidth="1"/>
    <col min="23" max="23" width="6.7109375" bestFit="1" customWidth="1"/>
    <col min="24" max="24" width="5.5703125" bestFit="1" customWidth="1"/>
    <col min="25" max="25" width="7.7109375" bestFit="1" customWidth="1"/>
    <col min="26" max="27" width="4.5703125" bestFit="1" customWidth="1"/>
    <col min="28" max="28" width="11" bestFit="1" customWidth="1"/>
    <col min="30" max="30" width="6.7109375" bestFit="1" customWidth="1"/>
  </cols>
  <sheetData>
    <row r="1" spans="1:22" x14ac:dyDescent="0.25">
      <c r="A1" s="81" t="s">
        <v>35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5" customHeight="1" x14ac:dyDescent="0.25">
      <c r="B2" s="78" t="s">
        <v>1</v>
      </c>
      <c r="C2" s="84"/>
      <c r="D2" s="86" t="s">
        <v>8</v>
      </c>
      <c r="E2" s="79" t="s">
        <v>32</v>
      </c>
      <c r="F2" s="80"/>
      <c r="G2" s="80"/>
      <c r="H2" s="80"/>
      <c r="I2" s="80"/>
      <c r="J2" s="80"/>
      <c r="K2" s="85"/>
    </row>
    <row r="3" spans="1:22" ht="15" customHeight="1" x14ac:dyDescent="0.25">
      <c r="B3" s="20" t="s">
        <v>2</v>
      </c>
      <c r="C3" s="20" t="s">
        <v>0</v>
      </c>
      <c r="D3" s="87"/>
      <c r="E3" s="28" t="s">
        <v>19</v>
      </c>
      <c r="F3" s="29" t="s">
        <v>20</v>
      </c>
      <c r="G3" s="28" t="s">
        <v>21</v>
      </c>
      <c r="H3" s="28" t="s">
        <v>22</v>
      </c>
      <c r="I3" s="29" t="s">
        <v>23</v>
      </c>
      <c r="J3" s="28" t="s">
        <v>24</v>
      </c>
      <c r="K3" s="28" t="s">
        <v>6</v>
      </c>
    </row>
    <row r="4" spans="1:22" x14ac:dyDescent="0.25">
      <c r="B4" s="20">
        <v>13</v>
      </c>
      <c r="C4" s="20">
        <v>352</v>
      </c>
      <c r="D4" s="12" t="s">
        <v>9</v>
      </c>
      <c r="E4" s="2">
        <v>0</v>
      </c>
      <c r="F4" s="2">
        <v>2.6388888888888888</v>
      </c>
      <c r="G4" s="2">
        <v>0</v>
      </c>
      <c r="H4" s="2">
        <v>0</v>
      </c>
      <c r="I4" s="2">
        <v>0</v>
      </c>
      <c r="J4" s="2">
        <v>0</v>
      </c>
      <c r="K4" s="3">
        <v>1.9243827160493832</v>
      </c>
    </row>
    <row r="5" spans="1:22" x14ac:dyDescent="0.25">
      <c r="B5" s="20">
        <v>4</v>
      </c>
      <c r="C5" s="20">
        <v>364</v>
      </c>
      <c r="D5" s="23" t="s">
        <v>10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4">
        <v>0</v>
      </c>
    </row>
    <row r="6" spans="1:22" x14ac:dyDescent="0.25">
      <c r="B6" s="20">
        <v>7</v>
      </c>
      <c r="C6" s="20">
        <v>368</v>
      </c>
      <c r="D6" s="12" t="s">
        <v>11</v>
      </c>
      <c r="E6" s="2">
        <v>0</v>
      </c>
      <c r="F6" s="2">
        <v>6.25</v>
      </c>
      <c r="G6" s="2">
        <v>0</v>
      </c>
      <c r="H6" s="2">
        <v>0</v>
      </c>
      <c r="I6" s="2">
        <v>0</v>
      </c>
      <c r="J6" s="2">
        <v>0</v>
      </c>
      <c r="K6" s="3">
        <v>0.78317901234567855</v>
      </c>
    </row>
    <row r="7" spans="1:22" x14ac:dyDescent="0.25">
      <c r="B7" s="20">
        <v>5</v>
      </c>
      <c r="C7" s="20">
        <v>370</v>
      </c>
      <c r="D7" s="23" t="s">
        <v>12</v>
      </c>
      <c r="E7" s="7">
        <v>0</v>
      </c>
      <c r="F7" s="7">
        <v>3.8157894736842106</v>
      </c>
      <c r="G7" s="7">
        <v>0</v>
      </c>
      <c r="H7" s="7">
        <v>0</v>
      </c>
      <c r="I7" s="7">
        <v>0</v>
      </c>
      <c r="J7" s="7">
        <v>0</v>
      </c>
      <c r="K7" s="4">
        <v>1.0087719298245612</v>
      </c>
    </row>
    <row r="8" spans="1:22" x14ac:dyDescent="0.25">
      <c r="B8" s="20">
        <v>6</v>
      </c>
      <c r="C8" s="20">
        <v>373</v>
      </c>
      <c r="D8" s="12" t="s">
        <v>13</v>
      </c>
      <c r="E8" s="2">
        <v>0</v>
      </c>
      <c r="F8" s="2">
        <v>4.3181818181818183</v>
      </c>
      <c r="G8" s="2">
        <v>0</v>
      </c>
      <c r="H8" s="2">
        <v>0</v>
      </c>
      <c r="I8" s="2">
        <v>0</v>
      </c>
      <c r="J8" s="2">
        <v>0</v>
      </c>
      <c r="K8" s="3">
        <v>0.72813953022286337</v>
      </c>
    </row>
    <row r="9" spans="1:22" x14ac:dyDescent="0.25">
      <c r="B9" s="20">
        <v>9</v>
      </c>
      <c r="C9" s="20">
        <v>377</v>
      </c>
      <c r="D9" s="23" t="s">
        <v>14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4">
        <v>0</v>
      </c>
    </row>
    <row r="10" spans="1:22" x14ac:dyDescent="0.25">
      <c r="B10" s="20">
        <v>12</v>
      </c>
      <c r="C10" s="20">
        <v>382</v>
      </c>
      <c r="D10" s="12" t="s">
        <v>15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3">
        <v>0</v>
      </c>
    </row>
    <row r="11" spans="1:22" x14ac:dyDescent="0.25">
      <c r="B11" s="20">
        <v>14</v>
      </c>
      <c r="C11" s="20">
        <v>383</v>
      </c>
      <c r="D11" s="23" t="s">
        <v>7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4">
        <v>0.99537037037036979</v>
      </c>
    </row>
    <row r="12" spans="1:22" x14ac:dyDescent="0.25">
      <c r="B12" s="20" t="s">
        <v>6</v>
      </c>
      <c r="C12" s="20"/>
      <c r="D12" s="24" t="s">
        <v>6</v>
      </c>
      <c r="E12" s="6">
        <f t="shared" ref="E12:K12" si="0">AVERAGE(E4:E11)</f>
        <v>0</v>
      </c>
      <c r="F12" s="6">
        <f t="shared" si="0"/>
        <v>2.1278575225943648</v>
      </c>
      <c r="G12" s="6">
        <f t="shared" si="0"/>
        <v>0</v>
      </c>
      <c r="H12" s="6">
        <f t="shared" si="0"/>
        <v>0</v>
      </c>
      <c r="I12" s="6">
        <f t="shared" si="0"/>
        <v>0</v>
      </c>
      <c r="J12" s="6">
        <f t="shared" si="0"/>
        <v>0</v>
      </c>
      <c r="K12" s="11">
        <f t="shared" si="0"/>
        <v>0.67998044485160691</v>
      </c>
    </row>
    <row r="13" spans="1:22" x14ac:dyDescent="0.25">
      <c r="B13" s="10"/>
      <c r="C13" s="10"/>
      <c r="D13" s="10"/>
      <c r="E13" s="10"/>
      <c r="F13" s="10"/>
      <c r="G13" s="10"/>
    </row>
    <row r="15" spans="1:22" x14ac:dyDescent="0.25">
      <c r="D15" s="86" t="s">
        <v>8</v>
      </c>
      <c r="E15" s="79" t="s">
        <v>32</v>
      </c>
      <c r="F15" s="80"/>
      <c r="G15" s="80"/>
      <c r="H15" s="80"/>
      <c r="I15" s="80"/>
      <c r="J15" s="80"/>
      <c r="K15" s="85"/>
    </row>
    <row r="16" spans="1:22" x14ac:dyDescent="0.25">
      <c r="B16" s="20" t="s">
        <v>2</v>
      </c>
      <c r="D16" s="87"/>
      <c r="E16" s="28" t="s">
        <v>19</v>
      </c>
      <c r="F16" s="29" t="s">
        <v>20</v>
      </c>
      <c r="G16" s="28" t="s">
        <v>21</v>
      </c>
      <c r="H16" s="28" t="s">
        <v>22</v>
      </c>
      <c r="I16" s="29" t="s">
        <v>23</v>
      </c>
      <c r="J16" s="28" t="s">
        <v>24</v>
      </c>
      <c r="K16" s="28" t="s">
        <v>6</v>
      </c>
    </row>
    <row r="17" spans="2:11" x14ac:dyDescent="0.25">
      <c r="B17" s="20">
        <v>13</v>
      </c>
      <c r="D17" s="12" t="s">
        <v>9</v>
      </c>
      <c r="E17" s="2">
        <f>(10-'A3 - NT'!E8)*('A3 - NP'!E5/10)</f>
        <v>0</v>
      </c>
      <c r="F17" s="2">
        <f>(10-'A3 - NT'!F8)*('A3 - NP'!F5/10)</f>
        <v>2.6388888888888888</v>
      </c>
      <c r="G17" s="2">
        <f>(10-'A3 - NT'!G8)*('A3 - NP'!G5/10)</f>
        <v>0</v>
      </c>
      <c r="H17" s="2">
        <f>(10-'A3 - NT'!H8)*('A3 - NP'!H5/10)</f>
        <v>0</v>
      </c>
      <c r="I17" s="2">
        <f>(10-'A3 - NT'!I8)*('A3 - NP'!I5/10)</f>
        <v>0</v>
      </c>
      <c r="J17" s="2">
        <f>(10-'A3 - NT'!J8)*('A3 - NP'!J5/10)</f>
        <v>0</v>
      </c>
      <c r="K17" s="3">
        <f>(10-'A3 - NT'!K8)*('A3 - NP'!K5/10)</f>
        <v>1.9243827160493832</v>
      </c>
    </row>
    <row r="18" spans="2:11" x14ac:dyDescent="0.25">
      <c r="B18" s="20">
        <v>4</v>
      </c>
      <c r="D18" s="23" t="s">
        <v>10</v>
      </c>
      <c r="E18" s="2">
        <f>(10-'A3 - NT'!E9)*('A3 - NP'!E6/10)</f>
        <v>0</v>
      </c>
      <c r="F18" s="2">
        <f>(10-'A3 - NT'!F9)*('A3 - NP'!F6/10)</f>
        <v>0</v>
      </c>
      <c r="G18" s="2">
        <f>(10-'A3 - NT'!G9)*('A3 - NP'!G6/10)</f>
        <v>0</v>
      </c>
      <c r="H18" s="2">
        <f>(10-'A3 - NT'!H9)*('A3 - NP'!H6/10)</f>
        <v>0</v>
      </c>
      <c r="I18" s="2">
        <f>(10-'A3 - NT'!I9)*('A3 - NP'!I6/10)</f>
        <v>0</v>
      </c>
      <c r="J18" s="2">
        <f>(10-'A3 - NT'!J9)*('A3 - NP'!J6/10)</f>
        <v>0</v>
      </c>
      <c r="K18" s="3">
        <f>(10-'A3 - NT'!K9)*('A3 - NP'!K6/10)</f>
        <v>0</v>
      </c>
    </row>
    <row r="19" spans="2:11" x14ac:dyDescent="0.25">
      <c r="B19" s="20">
        <v>7</v>
      </c>
      <c r="D19" s="12" t="s">
        <v>11</v>
      </c>
      <c r="E19" s="2">
        <f>(10-'A3 - NT'!E10)*('A3 - NP'!E7/10)</f>
        <v>0</v>
      </c>
      <c r="F19" s="2">
        <f>(10-'A3 - NT'!F10)*('A3 - NP'!F7/10)</f>
        <v>6.25</v>
      </c>
      <c r="G19" s="2">
        <f>(10-'A3 - NT'!G10)*('A3 - NP'!G7/10)</f>
        <v>0</v>
      </c>
      <c r="H19" s="2">
        <f>(10-'A3 - NT'!H10)*('A3 - NP'!H7/10)</f>
        <v>0</v>
      </c>
      <c r="I19" s="2">
        <f>(10-'A3 - NT'!I10)*('A3 - NP'!I7/10)</f>
        <v>0</v>
      </c>
      <c r="J19" s="2">
        <f>(10-'A3 - NT'!J10)*('A3 - NP'!J7/10)</f>
        <v>0</v>
      </c>
      <c r="K19" s="3">
        <f>(10-'A3 - NT'!K10)*('A3 - NP'!K7/10)</f>
        <v>0.78317901234568044</v>
      </c>
    </row>
    <row r="20" spans="2:11" x14ac:dyDescent="0.25">
      <c r="B20" s="20">
        <v>5</v>
      </c>
      <c r="D20" s="23" t="s">
        <v>12</v>
      </c>
      <c r="E20" s="2">
        <f>(10-'A3 - NT'!E11)*('A3 - NP'!E8/10)</f>
        <v>0</v>
      </c>
      <c r="F20" s="2">
        <f>(10-'A3 - NT'!F11)*('A3 - NP'!F8/10)</f>
        <v>3.8157894736842106</v>
      </c>
      <c r="G20" s="2">
        <f>(10-'A3 - NT'!G11)*('A3 - NP'!G8/10)</f>
        <v>0</v>
      </c>
      <c r="H20" s="2">
        <f>(10-'A3 - NT'!H11)*('A3 - NP'!H8/10)</f>
        <v>0</v>
      </c>
      <c r="I20" s="2">
        <f>(10-'A3 - NT'!I11)*('A3 - NP'!I8/10)</f>
        <v>0</v>
      </c>
      <c r="J20" s="2">
        <f>(10-'A3 - NT'!J11)*('A3 - NP'!J8/10)</f>
        <v>0</v>
      </c>
      <c r="K20" s="3">
        <f>(10-'A3 - NT'!K11)*('A3 - NP'!K8/10)</f>
        <v>1.0087719298245632</v>
      </c>
    </row>
    <row r="21" spans="2:11" x14ac:dyDescent="0.25">
      <c r="B21" s="20">
        <v>6</v>
      </c>
      <c r="D21" s="12" t="s">
        <v>13</v>
      </c>
      <c r="E21" s="2">
        <f>(10-'A3 - NT'!E12)*('A3 - NP'!E9/10)</f>
        <v>0</v>
      </c>
      <c r="F21" s="2">
        <f>(10-'A3 - NT'!F12)*('A3 - NP'!F9/10)</f>
        <v>4.3181818181818183</v>
      </c>
      <c r="G21" s="2">
        <f>(10-'A3 - NT'!G12)*('A3 - NP'!G9/10)</f>
        <v>0</v>
      </c>
      <c r="H21" s="2">
        <f>(10-'A3 - NT'!H12)*('A3 - NP'!H9/10)</f>
        <v>0</v>
      </c>
      <c r="I21" s="2">
        <f>(10-'A3 - NT'!I12)*('A3 - NP'!I9/10)</f>
        <v>0</v>
      </c>
      <c r="J21" s="2">
        <f>(10-'A3 - NT'!J12)*('A3 - NP'!J9/10)</f>
        <v>0</v>
      </c>
      <c r="K21" s="3">
        <f>(10-'A3 - NT'!K12)*('A3 - NP'!K9/10)</f>
        <v>0.72813953022286471</v>
      </c>
    </row>
    <row r="22" spans="2:11" x14ac:dyDescent="0.25">
      <c r="B22" s="20">
        <v>9</v>
      </c>
      <c r="D22" s="23" t="s">
        <v>14</v>
      </c>
      <c r="E22" s="2">
        <f>(10-'A3 - NT'!E13)*('A3 - NP'!E10/10)</f>
        <v>0</v>
      </c>
      <c r="F22" s="2">
        <f>(10-'A3 - NT'!F13)*('A3 - NP'!F10/10)</f>
        <v>0</v>
      </c>
      <c r="G22" s="2">
        <f>(10-'A3 - NT'!G13)*('A3 - NP'!G10/10)</f>
        <v>0</v>
      </c>
      <c r="H22" s="2">
        <f>(10-'A3 - NT'!H13)*('A3 - NP'!H10/10)</f>
        <v>0</v>
      </c>
      <c r="I22" s="2">
        <f>(10-'A3 - NT'!I13)*('A3 - NP'!I10/10)</f>
        <v>0</v>
      </c>
      <c r="J22" s="2">
        <f>(10-'A3 - NT'!J13)*('A3 - NP'!J10/10)</f>
        <v>0</v>
      </c>
      <c r="K22" s="3">
        <f>(10-'A3 - NT'!K13)*('A3 - NP'!K10/10)</f>
        <v>0</v>
      </c>
    </row>
    <row r="23" spans="2:11" x14ac:dyDescent="0.25">
      <c r="B23" s="20">
        <v>12</v>
      </c>
      <c r="D23" s="12" t="s">
        <v>15</v>
      </c>
      <c r="E23" s="2">
        <f>(10-'A3 - NT'!E14)*('A3 - NP'!E11/10)</f>
        <v>0</v>
      </c>
      <c r="F23" s="2">
        <f>(10-'A3 - NT'!F14)*('A3 - NP'!F11/10)</f>
        <v>0</v>
      </c>
      <c r="G23" s="2">
        <f>(10-'A3 - NT'!G14)*('A3 - NP'!G11/10)</f>
        <v>0</v>
      </c>
      <c r="H23" s="2">
        <f>(10-'A3 - NT'!H14)*('A3 - NP'!H11/10)</f>
        <v>0</v>
      </c>
      <c r="I23" s="2">
        <f>(10-'A3 - NT'!I14)*('A3 - NP'!I11/10)</f>
        <v>0</v>
      </c>
      <c r="J23" s="2">
        <f>(10-'A3 - NT'!J14)*('A3 - NP'!J11/10)</f>
        <v>0</v>
      </c>
      <c r="K23" s="3">
        <f>(10-'A3 - NT'!K14)*('A3 - NP'!K11/10)</f>
        <v>0</v>
      </c>
    </row>
    <row r="24" spans="2:11" x14ac:dyDescent="0.25">
      <c r="B24" s="20">
        <v>14</v>
      </c>
      <c r="D24" s="23" t="s">
        <v>7</v>
      </c>
      <c r="E24" s="2">
        <f>(10-'A3 - NT'!E15)*('A3 - NP'!E12/10)</f>
        <v>0</v>
      </c>
      <c r="F24" s="2">
        <f>(10-'A3 - NT'!F15)*('A3 - NP'!F12/10)</f>
        <v>0</v>
      </c>
      <c r="G24" s="2">
        <f>(10-'A3 - NT'!G15)*('A3 - NP'!G12/10)</f>
        <v>0</v>
      </c>
      <c r="H24" s="2">
        <f>(10-'A3 - NT'!H15)*('A3 - NP'!H12/10)</f>
        <v>0</v>
      </c>
      <c r="I24" s="2">
        <f>(10-'A3 - NT'!I15)*('A3 - NP'!I12/10)</f>
        <v>0</v>
      </c>
      <c r="J24" s="2">
        <f>(10-'A3 - NT'!J15)*('A3 - NP'!J12/10)</f>
        <v>0</v>
      </c>
      <c r="K24" s="3">
        <f>(10-'A3 - NT'!K15)*('A3 - NP'!K12/10)</f>
        <v>0.99537037037037002</v>
      </c>
    </row>
    <row r="25" spans="2:11" x14ac:dyDescent="0.25">
      <c r="D25" s="77" t="s">
        <v>6</v>
      </c>
      <c r="E25" s="6">
        <f t="shared" ref="E25:K25" si="1">AVERAGE(E17:E24)</f>
        <v>0</v>
      </c>
      <c r="F25" s="6">
        <f t="shared" si="1"/>
        <v>2.1278575225943648</v>
      </c>
      <c r="G25" s="6">
        <f t="shared" si="1"/>
        <v>0</v>
      </c>
      <c r="H25" s="6">
        <f t="shared" si="1"/>
        <v>0</v>
      </c>
      <c r="I25" s="6">
        <f t="shared" si="1"/>
        <v>0</v>
      </c>
      <c r="J25" s="6">
        <f t="shared" si="1"/>
        <v>0</v>
      </c>
      <c r="K25" s="11">
        <f t="shared" si="1"/>
        <v>0.67998044485160769</v>
      </c>
    </row>
  </sheetData>
  <mergeCells count="6">
    <mergeCell ref="A1:K1"/>
    <mergeCell ref="B2:C2"/>
    <mergeCell ref="E2:K2"/>
    <mergeCell ref="D2:D3"/>
    <mergeCell ref="D15:D16"/>
    <mergeCell ref="E15:K15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O29"/>
  <sheetViews>
    <sheetView zoomScale="85" zoomScaleNormal="85" workbookViewId="0">
      <selection activeCell="D6" sqref="D6"/>
    </sheetView>
  </sheetViews>
  <sheetFormatPr defaultRowHeight="15" x14ac:dyDescent="0.25"/>
  <cols>
    <col min="1" max="1" width="2.140625" bestFit="1" customWidth="1"/>
    <col min="2" max="2" width="12.42578125" bestFit="1" customWidth="1"/>
    <col min="3" max="3" width="10.7109375" customWidth="1"/>
    <col min="4" max="4" width="14" customWidth="1"/>
    <col min="5" max="5" width="4.7109375" bestFit="1" customWidth="1"/>
    <col min="6" max="6" width="7.7109375" bestFit="1" customWidth="1"/>
    <col min="7" max="7" width="5.7109375" bestFit="1" customWidth="1"/>
    <col min="8" max="10" width="6.5703125" bestFit="1" customWidth="1"/>
    <col min="11" max="12" width="6.7109375" bestFit="1" customWidth="1"/>
    <col min="13" max="13" width="6.5703125" bestFit="1" customWidth="1"/>
    <col min="14" max="14" width="14.5703125" bestFit="1" customWidth="1"/>
    <col min="15" max="15" width="6.5703125" bestFit="1" customWidth="1"/>
    <col min="16" max="16" width="14.140625" bestFit="1" customWidth="1"/>
  </cols>
  <sheetData>
    <row r="1" spans="1:15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5" spans="1:15" ht="25.5" x14ac:dyDescent="0.25">
      <c r="E5" s="105" t="s">
        <v>39</v>
      </c>
      <c r="F5" s="30"/>
      <c r="G5" s="31" t="s">
        <v>40</v>
      </c>
      <c r="H5" s="31" t="s">
        <v>41</v>
      </c>
      <c r="I5" s="31" t="s">
        <v>42</v>
      </c>
      <c r="J5" s="31" t="s">
        <v>43</v>
      </c>
      <c r="K5" s="31" t="s">
        <v>44</v>
      </c>
      <c r="L5" s="31" t="s">
        <v>45</v>
      </c>
    </row>
    <row r="6" spans="1:15" ht="25.5" x14ac:dyDescent="0.25">
      <c r="E6" s="105"/>
      <c r="F6" s="32" t="s">
        <v>46</v>
      </c>
      <c r="G6" s="33" t="s">
        <v>25</v>
      </c>
      <c r="H6" s="32" t="s">
        <v>25</v>
      </c>
      <c r="I6" s="32" t="s">
        <v>25</v>
      </c>
      <c r="J6" s="32" t="s">
        <v>25</v>
      </c>
      <c r="K6" s="32" t="s">
        <v>25</v>
      </c>
      <c r="L6" s="32" t="s">
        <v>25</v>
      </c>
    </row>
    <row r="7" spans="1:15" x14ac:dyDescent="0.25">
      <c r="E7" s="105"/>
      <c r="F7" s="34" t="s">
        <v>3</v>
      </c>
      <c r="G7" s="35"/>
      <c r="H7" s="35"/>
      <c r="I7" s="36">
        <v>4</v>
      </c>
      <c r="J7" s="36">
        <v>4</v>
      </c>
      <c r="K7" s="36">
        <v>5</v>
      </c>
      <c r="L7" s="36">
        <v>3</v>
      </c>
    </row>
    <row r="8" spans="1:15" x14ac:dyDescent="0.25">
      <c r="E8" s="105"/>
      <c r="F8" s="34" t="s">
        <v>4</v>
      </c>
      <c r="G8" s="25">
        <v>1</v>
      </c>
      <c r="H8" s="26">
        <v>1</v>
      </c>
      <c r="I8" s="35"/>
      <c r="J8" s="35"/>
      <c r="K8" s="35"/>
      <c r="L8" s="35"/>
    </row>
    <row r="9" spans="1:15" x14ac:dyDescent="0.25">
      <c r="E9" s="105"/>
      <c r="F9" s="34" t="s">
        <v>5</v>
      </c>
      <c r="G9" s="26">
        <v>1</v>
      </c>
      <c r="H9" s="26">
        <v>1</v>
      </c>
      <c r="I9" s="35"/>
      <c r="J9" s="35"/>
      <c r="K9" s="35"/>
      <c r="L9" s="35"/>
    </row>
    <row r="10" spans="1:15" x14ac:dyDescent="0.25">
      <c r="E10" s="105"/>
      <c r="F10" s="34" t="s">
        <v>36</v>
      </c>
      <c r="G10" s="25">
        <v>4</v>
      </c>
      <c r="H10" s="26">
        <v>1</v>
      </c>
      <c r="I10" s="35"/>
      <c r="J10" s="35"/>
      <c r="K10" s="35"/>
      <c r="L10" s="35"/>
    </row>
    <row r="11" spans="1:15" x14ac:dyDescent="0.25">
      <c r="E11" s="105"/>
      <c r="F11" s="34" t="s">
        <v>37</v>
      </c>
      <c r="G11" s="26">
        <v>4</v>
      </c>
      <c r="H11" s="26">
        <v>1</v>
      </c>
      <c r="I11" s="35"/>
      <c r="J11" s="35"/>
      <c r="K11" s="35"/>
      <c r="L11" s="35"/>
    </row>
    <row r="12" spans="1:15" ht="25.5" x14ac:dyDescent="0.25">
      <c r="E12" s="105"/>
      <c r="F12" s="34" t="s">
        <v>38</v>
      </c>
      <c r="G12" s="35"/>
      <c r="H12" s="26">
        <v>1</v>
      </c>
      <c r="I12" s="35"/>
      <c r="J12" s="35"/>
      <c r="K12" s="35"/>
      <c r="L12" s="35"/>
      <c r="M12" s="37" t="s">
        <v>25</v>
      </c>
      <c r="N12" s="38" t="s">
        <v>26</v>
      </c>
      <c r="O12" s="39" t="s">
        <v>47</v>
      </c>
    </row>
    <row r="13" spans="1:15" ht="38.25" x14ac:dyDescent="0.25">
      <c r="E13" s="105"/>
      <c r="F13" s="40" t="s">
        <v>48</v>
      </c>
      <c r="G13" s="41">
        <f>SUM(G7:G12)</f>
        <v>10</v>
      </c>
      <c r="H13" s="41">
        <f>SUM(H7:H12)</f>
        <v>5</v>
      </c>
      <c r="I13" s="41">
        <f t="shared" ref="I13:L13" si="0">SUM(I7:I12)</f>
        <v>4</v>
      </c>
      <c r="J13" s="41">
        <f t="shared" si="0"/>
        <v>4</v>
      </c>
      <c r="K13" s="41">
        <f t="shared" si="0"/>
        <v>5</v>
      </c>
      <c r="L13" s="41">
        <f t="shared" si="0"/>
        <v>3</v>
      </c>
      <c r="M13" s="115">
        <f>SUM(G13:L13)</f>
        <v>31</v>
      </c>
      <c r="N13" s="118">
        <f>AVERAGE(G13:L13)</f>
        <v>5.166666666666667</v>
      </c>
      <c r="O13" s="121">
        <f>_xlfn.STDEV.S(G13:L13)</f>
        <v>2.4832774042918904</v>
      </c>
    </row>
    <row r="14" spans="1:15" ht="25.5" x14ac:dyDescent="0.25">
      <c r="E14" s="42"/>
      <c r="F14" s="43" t="s">
        <v>26</v>
      </c>
      <c r="G14" s="44">
        <f>AVERAGE(G7:G12)</f>
        <v>2.5</v>
      </c>
      <c r="H14" s="44">
        <f>AVERAGE(H7:H12)</f>
        <v>1</v>
      </c>
      <c r="I14" s="44">
        <f t="shared" ref="I14:L14" si="1">AVERAGE(I7:I12)</f>
        <v>4</v>
      </c>
      <c r="J14" s="44">
        <f t="shared" si="1"/>
        <v>4</v>
      </c>
      <c r="K14" s="44">
        <f t="shared" si="1"/>
        <v>5</v>
      </c>
      <c r="L14" s="44">
        <f t="shared" si="1"/>
        <v>3</v>
      </c>
      <c r="M14" s="116"/>
      <c r="N14" s="119"/>
      <c r="O14" s="122"/>
    </row>
    <row r="15" spans="1:15" ht="25.5" x14ac:dyDescent="0.25">
      <c r="E15" s="42"/>
      <c r="F15" s="43" t="s">
        <v>47</v>
      </c>
      <c r="G15" s="44">
        <f>_xlfn.STDEV.S(G8:G11)</f>
        <v>1.7320508075688772</v>
      </c>
      <c r="H15" s="44">
        <f>_xlfn.STDEV.S(H7:H12)</f>
        <v>0</v>
      </c>
      <c r="I15" s="35"/>
      <c r="J15" s="35"/>
      <c r="K15" s="35"/>
      <c r="L15" s="35"/>
      <c r="M15" s="117"/>
      <c r="N15" s="120"/>
      <c r="O15" s="123"/>
    </row>
    <row r="18" spans="2:13" x14ac:dyDescent="0.25">
      <c r="B18" s="78" t="s">
        <v>1</v>
      </c>
      <c r="C18" s="78"/>
      <c r="D18" s="124" t="s">
        <v>29</v>
      </c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5">
      <c r="B19" s="14" t="s">
        <v>2</v>
      </c>
      <c r="C19" s="14" t="s">
        <v>0</v>
      </c>
      <c r="D19" s="48" t="s">
        <v>8</v>
      </c>
      <c r="E19" s="51" t="s">
        <v>19</v>
      </c>
      <c r="F19" s="52" t="s">
        <v>20</v>
      </c>
      <c r="G19" s="51" t="s">
        <v>21</v>
      </c>
      <c r="H19" s="51" t="s">
        <v>22</v>
      </c>
      <c r="I19" s="52" t="s">
        <v>23</v>
      </c>
      <c r="J19" s="51" t="s">
        <v>24</v>
      </c>
      <c r="K19" s="48" t="s">
        <v>52</v>
      </c>
      <c r="L19" s="51" t="s">
        <v>6</v>
      </c>
      <c r="M19" s="51" t="s">
        <v>53</v>
      </c>
    </row>
    <row r="20" spans="2:13" x14ac:dyDescent="0.25">
      <c r="B20" s="14">
        <v>13</v>
      </c>
      <c r="C20" s="14">
        <v>352</v>
      </c>
      <c r="D20" s="49" t="s">
        <v>9</v>
      </c>
      <c r="E20" s="53">
        <v>-1</v>
      </c>
      <c r="F20" s="53">
        <v>35</v>
      </c>
      <c r="G20" s="53">
        <v>0</v>
      </c>
      <c r="H20" s="53">
        <v>0</v>
      </c>
      <c r="I20" s="53">
        <v>0</v>
      </c>
      <c r="J20" s="53">
        <v>4</v>
      </c>
      <c r="K20" s="54">
        <v>38</v>
      </c>
      <c r="L20" s="2">
        <v>6.333333333333333</v>
      </c>
      <c r="M20" s="2">
        <v>14.151560573543353</v>
      </c>
    </row>
    <row r="21" spans="2:13" x14ac:dyDescent="0.25">
      <c r="B21" s="14">
        <v>4</v>
      </c>
      <c r="C21" s="14">
        <v>364</v>
      </c>
      <c r="D21" s="49" t="s">
        <v>10</v>
      </c>
      <c r="E21" s="17">
        <v>2</v>
      </c>
      <c r="F21" s="17">
        <v>1</v>
      </c>
      <c r="G21" s="17">
        <v>5</v>
      </c>
      <c r="H21" s="17">
        <v>4</v>
      </c>
      <c r="I21" s="17">
        <v>3</v>
      </c>
      <c r="J21" s="17">
        <v>1</v>
      </c>
      <c r="K21" s="17">
        <v>16</v>
      </c>
      <c r="L21" s="16">
        <v>2.6666666666666665</v>
      </c>
      <c r="M21" s="16">
        <v>1.6329931618554521</v>
      </c>
    </row>
    <row r="22" spans="2:13" x14ac:dyDescent="0.25">
      <c r="B22" s="14">
        <v>7</v>
      </c>
      <c r="C22" s="14">
        <v>368</v>
      </c>
      <c r="D22" s="49" t="s">
        <v>11</v>
      </c>
      <c r="E22" s="53">
        <v>1</v>
      </c>
      <c r="F22" s="53">
        <v>3</v>
      </c>
      <c r="G22" s="53">
        <v>5</v>
      </c>
      <c r="H22" s="53">
        <v>7</v>
      </c>
      <c r="I22" s="53">
        <v>8</v>
      </c>
      <c r="J22" s="53">
        <v>0</v>
      </c>
      <c r="K22" s="54">
        <v>24</v>
      </c>
      <c r="L22" s="2">
        <v>4</v>
      </c>
      <c r="M22" s="2">
        <v>3.2249030993194201</v>
      </c>
    </row>
    <row r="23" spans="2:13" x14ac:dyDescent="0.25">
      <c r="B23" s="14">
        <v>5</v>
      </c>
      <c r="C23" s="14">
        <v>370</v>
      </c>
      <c r="D23" s="49" t="s">
        <v>12</v>
      </c>
      <c r="E23" s="17">
        <v>1</v>
      </c>
      <c r="F23" s="17">
        <v>15</v>
      </c>
      <c r="G23" s="17">
        <v>5</v>
      </c>
      <c r="H23" s="17">
        <v>0</v>
      </c>
      <c r="I23" s="17">
        <v>5</v>
      </c>
      <c r="J23" s="17">
        <v>1</v>
      </c>
      <c r="K23" s="17">
        <v>27</v>
      </c>
      <c r="L23" s="16">
        <v>4.5</v>
      </c>
      <c r="M23" s="16">
        <v>5.5767373974394747</v>
      </c>
    </row>
    <row r="24" spans="2:13" x14ac:dyDescent="0.25">
      <c r="B24" s="14">
        <v>6</v>
      </c>
      <c r="C24" s="14">
        <v>373</v>
      </c>
      <c r="D24" s="49" t="s">
        <v>13</v>
      </c>
      <c r="E24" s="53">
        <v>8</v>
      </c>
      <c r="F24" s="53">
        <v>10</v>
      </c>
      <c r="G24" s="53">
        <v>0</v>
      </c>
      <c r="H24" s="53">
        <v>8</v>
      </c>
      <c r="I24" s="53">
        <v>3</v>
      </c>
      <c r="J24" s="53">
        <v>6</v>
      </c>
      <c r="K24" s="54">
        <v>35</v>
      </c>
      <c r="L24" s="2">
        <v>5.833333333333333</v>
      </c>
      <c r="M24" s="2">
        <v>3.7103458958251672</v>
      </c>
    </row>
    <row r="25" spans="2:13" x14ac:dyDescent="0.25">
      <c r="B25" s="14">
        <v>9</v>
      </c>
      <c r="C25" s="14">
        <v>376</v>
      </c>
      <c r="D25" s="49" t="s">
        <v>14</v>
      </c>
      <c r="E25" s="17">
        <v>0</v>
      </c>
      <c r="F25" s="17">
        <v>3</v>
      </c>
      <c r="G25" s="17">
        <v>0</v>
      </c>
      <c r="H25" s="17">
        <v>5</v>
      </c>
      <c r="I25" s="17">
        <v>0</v>
      </c>
      <c r="J25" s="17">
        <v>1</v>
      </c>
      <c r="K25" s="17">
        <v>9</v>
      </c>
      <c r="L25" s="16">
        <v>1.5</v>
      </c>
      <c r="M25" s="16">
        <v>2.0736441353327719</v>
      </c>
    </row>
    <row r="26" spans="2:13" x14ac:dyDescent="0.25">
      <c r="B26" s="14">
        <v>12</v>
      </c>
      <c r="C26" s="14">
        <v>377</v>
      </c>
      <c r="D26" s="49" t="s">
        <v>15</v>
      </c>
      <c r="E26" s="53">
        <v>0</v>
      </c>
      <c r="F26" s="53">
        <v>18</v>
      </c>
      <c r="G26" s="53">
        <v>0</v>
      </c>
      <c r="H26" s="53">
        <v>1</v>
      </c>
      <c r="I26" s="53">
        <v>0</v>
      </c>
      <c r="J26" s="53">
        <v>10</v>
      </c>
      <c r="K26" s="54">
        <v>29</v>
      </c>
      <c r="L26" s="2">
        <v>4.833333333333333</v>
      </c>
      <c r="M26" s="2">
        <v>7.5476265585061029</v>
      </c>
    </row>
    <row r="27" spans="2:13" x14ac:dyDescent="0.25">
      <c r="B27" s="14">
        <v>14</v>
      </c>
      <c r="C27" s="14">
        <v>382</v>
      </c>
      <c r="D27" s="49" t="s">
        <v>7</v>
      </c>
      <c r="E27" s="17">
        <v>2</v>
      </c>
      <c r="F27" s="17">
        <v>-1</v>
      </c>
      <c r="G27" s="17">
        <v>1</v>
      </c>
      <c r="H27" s="17">
        <v>1</v>
      </c>
      <c r="I27" s="17">
        <v>0</v>
      </c>
      <c r="J27" s="17">
        <v>0</v>
      </c>
      <c r="K27" s="17">
        <v>3</v>
      </c>
      <c r="L27" s="16">
        <v>0.5</v>
      </c>
      <c r="M27" s="16">
        <v>1.0488088481701516</v>
      </c>
    </row>
    <row r="28" spans="2:13" x14ac:dyDescent="0.25">
      <c r="D28" s="55" t="s">
        <v>51</v>
      </c>
      <c r="E28" s="56">
        <f t="shared" ref="E28:K28" si="2">AVERAGE(E20:E27)</f>
        <v>1.625</v>
      </c>
      <c r="F28" s="56">
        <f t="shared" si="2"/>
        <v>10.5</v>
      </c>
      <c r="G28" s="56">
        <f t="shared" si="2"/>
        <v>2</v>
      </c>
      <c r="H28" s="56">
        <f t="shared" si="2"/>
        <v>3.25</v>
      </c>
      <c r="I28" s="56">
        <f t="shared" si="2"/>
        <v>2.375</v>
      </c>
      <c r="J28" s="56">
        <f t="shared" si="2"/>
        <v>2.875</v>
      </c>
      <c r="K28" s="56">
        <f t="shared" si="2"/>
        <v>22.625</v>
      </c>
    </row>
    <row r="29" spans="2:13" x14ac:dyDescent="0.25">
      <c r="D29" s="50" t="s">
        <v>27</v>
      </c>
      <c r="E29" s="16">
        <f t="shared" ref="E29:J29" si="3">_xlfn.STDEV.S(E20:E27)</f>
        <v>2.7742437837054932</v>
      </c>
      <c r="F29" s="16">
        <f t="shared" si="3"/>
        <v>12.023785950000464</v>
      </c>
      <c r="G29" s="16">
        <f t="shared" si="3"/>
        <v>2.5071326821120348</v>
      </c>
      <c r="H29" s="16">
        <f t="shared" si="3"/>
        <v>3.1959796173138706</v>
      </c>
      <c r="I29" s="16">
        <f t="shared" si="3"/>
        <v>2.9730936268953445</v>
      </c>
      <c r="J29" s="16">
        <f t="shared" si="3"/>
        <v>3.5632048174962621</v>
      </c>
    </row>
  </sheetData>
  <mergeCells count="6">
    <mergeCell ref="E5:E13"/>
    <mergeCell ref="M13:M15"/>
    <mergeCell ref="N13:N15"/>
    <mergeCell ref="O13:O15"/>
    <mergeCell ref="B18:C18"/>
    <mergeCell ref="D18:M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K14"/>
  <sheetViews>
    <sheetView topLeftCell="B1" workbookViewId="0">
      <selection activeCell="D14" sqref="D1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10" width="5.5703125" bestFit="1" customWidth="1"/>
    <col min="11" max="11" width="5.7109375" bestFit="1" customWidth="1"/>
    <col min="12" max="14" width="4.5703125" bestFit="1" customWidth="1"/>
    <col min="16" max="16" width="6.7109375" bestFit="1" customWidth="1"/>
  </cols>
  <sheetData>
    <row r="1" spans="1:1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15" customHeight="1" x14ac:dyDescent="0.25"/>
    <row r="3" spans="1:11" ht="15" customHeight="1" x14ac:dyDescent="0.25"/>
    <row r="4" spans="1:11" ht="15" customHeight="1" x14ac:dyDescent="0.25">
      <c r="B4" s="78" t="s">
        <v>1</v>
      </c>
      <c r="C4" s="78"/>
      <c r="D4" s="124" t="s">
        <v>49</v>
      </c>
      <c r="E4" s="124"/>
      <c r="F4" s="124"/>
      <c r="G4" s="124"/>
      <c r="H4" s="124"/>
      <c r="I4" s="124"/>
      <c r="J4" s="124"/>
      <c r="K4" s="124"/>
    </row>
    <row r="5" spans="1:11" x14ac:dyDescent="0.25">
      <c r="B5" s="14" t="s">
        <v>2</v>
      </c>
      <c r="C5" s="14" t="s">
        <v>0</v>
      </c>
      <c r="D5" s="46" t="s">
        <v>8</v>
      </c>
      <c r="E5" s="28" t="s">
        <v>19</v>
      </c>
      <c r="F5" s="29" t="s">
        <v>20</v>
      </c>
      <c r="G5" s="28" t="s">
        <v>21</v>
      </c>
      <c r="H5" s="28" t="s">
        <v>22</v>
      </c>
      <c r="I5" s="29" t="s">
        <v>23</v>
      </c>
      <c r="J5" s="28" t="s">
        <v>24</v>
      </c>
      <c r="K5" s="46" t="s">
        <v>28</v>
      </c>
    </row>
    <row r="6" spans="1:11" x14ac:dyDescent="0.25">
      <c r="A6">
        <v>1</v>
      </c>
      <c r="B6" s="14">
        <v>13</v>
      </c>
      <c r="C6" s="14">
        <v>352</v>
      </c>
      <c r="D6" s="12" t="s">
        <v>9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0.25</v>
      </c>
      <c r="K6" s="9">
        <v>4.1666666666666664E-2</v>
      </c>
    </row>
    <row r="7" spans="1:11" x14ac:dyDescent="0.25">
      <c r="A7">
        <v>2</v>
      </c>
      <c r="B7" s="14">
        <v>4</v>
      </c>
      <c r="C7" s="14">
        <v>364</v>
      </c>
      <c r="D7" s="46" t="s">
        <v>10</v>
      </c>
      <c r="E7" s="16">
        <v>0</v>
      </c>
      <c r="F7" s="16">
        <v>0</v>
      </c>
      <c r="G7" s="16">
        <v>0.2</v>
      </c>
      <c r="H7" s="16">
        <v>0.25</v>
      </c>
      <c r="I7" s="16">
        <v>0.33333333333333331</v>
      </c>
      <c r="J7" s="16">
        <v>1</v>
      </c>
      <c r="K7" s="16">
        <v>0.29722222222222222</v>
      </c>
    </row>
    <row r="8" spans="1:11" x14ac:dyDescent="0.25">
      <c r="A8">
        <v>3</v>
      </c>
      <c r="B8" s="14">
        <v>7</v>
      </c>
      <c r="C8" s="14">
        <v>368</v>
      </c>
      <c r="D8" s="12" t="s">
        <v>11</v>
      </c>
      <c r="E8" s="18">
        <v>0</v>
      </c>
      <c r="F8" s="18">
        <v>0</v>
      </c>
      <c r="G8" s="18">
        <v>0.2</v>
      </c>
      <c r="H8" s="18">
        <v>0.14285714285714285</v>
      </c>
      <c r="I8" s="18">
        <v>0.125</v>
      </c>
      <c r="J8" s="18">
        <v>0</v>
      </c>
      <c r="K8" s="9">
        <v>7.7976190476190477E-2</v>
      </c>
    </row>
    <row r="9" spans="1:11" x14ac:dyDescent="0.25">
      <c r="A9">
        <v>4</v>
      </c>
      <c r="B9" s="14">
        <v>5</v>
      </c>
      <c r="C9" s="14">
        <v>370</v>
      </c>
      <c r="D9" s="46" t="s">
        <v>12</v>
      </c>
      <c r="E9" s="16">
        <v>0</v>
      </c>
      <c r="F9" s="16">
        <v>0</v>
      </c>
      <c r="G9" s="16">
        <v>0.2</v>
      </c>
      <c r="H9" s="16">
        <v>0</v>
      </c>
      <c r="I9" s="16">
        <v>0.2</v>
      </c>
      <c r="J9" s="16">
        <v>1</v>
      </c>
      <c r="K9" s="16">
        <v>0.23333333333333331</v>
      </c>
    </row>
    <row r="10" spans="1:11" x14ac:dyDescent="0.25">
      <c r="A10">
        <v>5</v>
      </c>
      <c r="B10" s="14">
        <v>6</v>
      </c>
      <c r="C10" s="14">
        <v>373</v>
      </c>
      <c r="D10" s="12" t="s">
        <v>13</v>
      </c>
      <c r="E10" s="18">
        <v>0</v>
      </c>
      <c r="F10" s="18">
        <v>0</v>
      </c>
      <c r="G10" s="18">
        <v>0</v>
      </c>
      <c r="H10" s="18">
        <v>0.125</v>
      </c>
      <c r="I10" s="18">
        <v>0.66666666666666663</v>
      </c>
      <c r="J10" s="18">
        <v>0.16666666666666666</v>
      </c>
      <c r="K10" s="9">
        <v>0.15972222222222221</v>
      </c>
    </row>
    <row r="11" spans="1:11" x14ac:dyDescent="0.25">
      <c r="A11">
        <v>6</v>
      </c>
      <c r="B11" s="14">
        <v>9</v>
      </c>
      <c r="C11" s="14">
        <v>377</v>
      </c>
      <c r="D11" s="46" t="s">
        <v>14</v>
      </c>
      <c r="E11" s="16">
        <v>0</v>
      </c>
      <c r="F11" s="16">
        <v>0</v>
      </c>
      <c r="G11" s="16">
        <v>0</v>
      </c>
      <c r="H11" s="16">
        <v>0.2</v>
      </c>
      <c r="I11" s="16">
        <v>0</v>
      </c>
      <c r="J11" s="16">
        <v>1</v>
      </c>
      <c r="K11" s="16">
        <v>0.19999999999999998</v>
      </c>
    </row>
    <row r="12" spans="1:11" x14ac:dyDescent="0.25">
      <c r="A12">
        <v>7</v>
      </c>
      <c r="B12" s="14">
        <v>12</v>
      </c>
      <c r="C12" s="14">
        <v>382</v>
      </c>
      <c r="D12" s="12" t="s">
        <v>15</v>
      </c>
      <c r="E12" s="18">
        <v>0</v>
      </c>
      <c r="F12" s="18">
        <v>0</v>
      </c>
      <c r="G12" s="18">
        <v>0</v>
      </c>
      <c r="H12" s="18">
        <v>1</v>
      </c>
      <c r="I12" s="18">
        <v>0</v>
      </c>
      <c r="J12" s="18">
        <v>0.2</v>
      </c>
      <c r="K12" s="9">
        <v>0.19999999999999998</v>
      </c>
    </row>
    <row r="13" spans="1:11" x14ac:dyDescent="0.25">
      <c r="A13">
        <v>8</v>
      </c>
      <c r="B13" s="14">
        <v>14</v>
      </c>
      <c r="C13" s="14">
        <v>383</v>
      </c>
      <c r="D13" s="46" t="s">
        <v>7</v>
      </c>
      <c r="E13" s="16">
        <v>0</v>
      </c>
      <c r="F13" s="16">
        <v>0</v>
      </c>
      <c r="G13" s="16">
        <v>1</v>
      </c>
      <c r="H13" s="16">
        <v>1</v>
      </c>
      <c r="I13" s="16">
        <v>0</v>
      </c>
      <c r="J13" s="16">
        <v>0</v>
      </c>
      <c r="K13" s="16">
        <v>0.33333333333333331</v>
      </c>
    </row>
    <row r="14" spans="1:11" x14ac:dyDescent="0.25">
      <c r="D14" s="12" t="s">
        <v>65</v>
      </c>
      <c r="E14" s="18">
        <f>AVERAGE(E6:E13)</f>
        <v>0</v>
      </c>
      <c r="F14" s="18">
        <f t="shared" ref="F14:K14" si="0">AVERAGE(F6:F13)</f>
        <v>0</v>
      </c>
      <c r="G14" s="18">
        <f t="shared" si="0"/>
        <v>0.2</v>
      </c>
      <c r="H14" s="18">
        <f t="shared" si="0"/>
        <v>0.33973214285714282</v>
      </c>
      <c r="I14" s="18">
        <f t="shared" si="0"/>
        <v>0.16562499999999999</v>
      </c>
      <c r="J14" s="18">
        <f t="shared" si="0"/>
        <v>0.45208333333333334</v>
      </c>
      <c r="K14" s="9">
        <f t="shared" si="0"/>
        <v>0.19290674603174601</v>
      </c>
    </row>
  </sheetData>
  <mergeCells count="2">
    <mergeCell ref="D4:K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2E3A-A57D-4EFE-A451-499F9AEF5160}">
  <dimension ref="A1:K14"/>
  <sheetViews>
    <sheetView workbookViewId="0">
      <selection activeCell="J20" sqref="J2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1.7109375" customWidth="1"/>
    <col min="5" max="5" width="12.7109375" bestFit="1" customWidth="1"/>
    <col min="6" max="6" width="12" bestFit="1" customWidth="1"/>
    <col min="7" max="7" width="7" bestFit="1" customWidth="1"/>
    <col min="8" max="10" width="12" bestFit="1" customWidth="1"/>
    <col min="11" max="11" width="5" bestFit="1" customWidth="1"/>
    <col min="12" max="17" width="6.5703125" bestFit="1" customWidth="1"/>
    <col min="18" max="35" width="12" bestFit="1" customWidth="1"/>
    <col min="36" max="36" width="3" bestFit="1" customWidth="1"/>
    <col min="37" max="42" width="12" bestFit="1" customWidth="1"/>
    <col min="43" max="44" width="3" bestFit="1" customWidth="1"/>
    <col min="45" max="46" width="12" bestFit="1" customWidth="1"/>
    <col min="47" max="47" width="3" bestFit="1" customWidth="1"/>
    <col min="48" max="48" width="12" bestFit="1" customWidth="1"/>
    <col min="49" max="50" width="3" bestFit="1" customWidth="1"/>
    <col min="51" max="52" width="12" bestFit="1" customWidth="1"/>
    <col min="53" max="53" width="3" bestFit="1" customWidth="1"/>
    <col min="54" max="54" width="12" bestFit="1" customWidth="1"/>
    <col min="55" max="55" width="3" bestFit="1" customWidth="1"/>
    <col min="56" max="56" width="4" bestFit="1" customWidth="1"/>
    <col min="57" max="58" width="12" bestFit="1" customWidth="1"/>
    <col min="59" max="59" width="3" bestFit="1" customWidth="1"/>
    <col min="60" max="69" width="12" bestFit="1" customWidth="1"/>
    <col min="70" max="71" width="3" bestFit="1" customWidth="1"/>
    <col min="72" max="75" width="12" bestFit="1" customWidth="1"/>
    <col min="76" max="77" width="3" bestFit="1" customWidth="1"/>
    <col min="78" max="81" width="12" bestFit="1" customWidth="1"/>
    <col min="82" max="82" width="4" bestFit="1" customWidth="1"/>
    <col min="83" max="83" width="6" bestFit="1" customWidth="1"/>
    <col min="84" max="88" width="12" bestFit="1" customWidth="1"/>
    <col min="89" max="89" width="3" bestFit="1" customWidth="1"/>
    <col min="90" max="92" width="12" bestFit="1" customWidth="1"/>
    <col min="93" max="93" width="3" bestFit="1" customWidth="1"/>
    <col min="94" max="94" width="12" bestFit="1" customWidth="1"/>
    <col min="95" max="95" width="3" bestFit="1" customWidth="1"/>
    <col min="96" max="98" width="12" bestFit="1" customWidth="1"/>
    <col min="99" max="99" width="3" bestFit="1" customWidth="1"/>
    <col min="100" max="100" width="12" bestFit="1" customWidth="1"/>
    <col min="101" max="101" width="7" bestFit="1" customWidth="1"/>
    <col min="102" max="104" width="12" bestFit="1" customWidth="1"/>
    <col min="105" max="105" width="5" bestFit="1" customWidth="1"/>
    <col min="106" max="135" width="12" bestFit="1" customWidth="1"/>
    <col min="136" max="136" width="3" bestFit="1" customWidth="1"/>
    <col min="137" max="142" width="12" bestFit="1" customWidth="1"/>
    <col min="143" max="144" width="3" bestFit="1" customWidth="1"/>
    <col min="145" max="146" width="12" bestFit="1" customWidth="1"/>
    <col min="147" max="147" width="3" bestFit="1" customWidth="1"/>
    <col min="148" max="148" width="12" bestFit="1" customWidth="1"/>
    <col min="149" max="150" width="3" bestFit="1" customWidth="1"/>
    <col min="151" max="152" width="12" bestFit="1" customWidth="1"/>
    <col min="153" max="153" width="3" bestFit="1" customWidth="1"/>
    <col min="154" max="154" width="12" bestFit="1" customWidth="1"/>
    <col min="155" max="155" width="3" bestFit="1" customWidth="1"/>
    <col min="156" max="156" width="4" bestFit="1" customWidth="1"/>
    <col min="157" max="158" width="12" bestFit="1" customWidth="1"/>
    <col min="159" max="159" width="3" bestFit="1" customWidth="1"/>
  </cols>
  <sheetData>
    <row r="1" spans="1:1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</row>
    <row r="2" spans="1:11" ht="15" customHeight="1" x14ac:dyDescent="0.25"/>
    <row r="3" spans="1:11" ht="15" customHeight="1" x14ac:dyDescent="0.25"/>
    <row r="4" spans="1:11" ht="15" customHeight="1" x14ac:dyDescent="0.25">
      <c r="B4" s="78" t="s">
        <v>1</v>
      </c>
      <c r="C4" s="78"/>
      <c r="D4" s="125" t="s">
        <v>8</v>
      </c>
      <c r="E4" s="124" t="s">
        <v>30</v>
      </c>
      <c r="F4" s="124"/>
      <c r="G4" s="124"/>
      <c r="H4" s="124"/>
      <c r="I4" s="124"/>
      <c r="J4" s="124"/>
      <c r="K4" s="125" t="s">
        <v>31</v>
      </c>
    </row>
    <row r="5" spans="1:11" x14ac:dyDescent="0.25">
      <c r="B5" s="20" t="s">
        <v>2</v>
      </c>
      <c r="C5" s="20" t="s">
        <v>0</v>
      </c>
      <c r="D5" s="125"/>
      <c r="E5" s="28" t="s">
        <v>19</v>
      </c>
      <c r="F5" s="29" t="s">
        <v>20</v>
      </c>
      <c r="G5" s="28" t="s">
        <v>21</v>
      </c>
      <c r="H5" s="28" t="s">
        <v>22</v>
      </c>
      <c r="I5" s="29" t="s">
        <v>23</v>
      </c>
      <c r="J5" s="28" t="s">
        <v>24</v>
      </c>
      <c r="K5" s="125"/>
    </row>
    <row r="6" spans="1:11" x14ac:dyDescent="0.25">
      <c r="B6" s="20">
        <v>13</v>
      </c>
      <c r="C6" s="20">
        <v>352</v>
      </c>
      <c r="D6" s="12" t="s">
        <v>9</v>
      </c>
      <c r="E6" s="9">
        <v>0</v>
      </c>
      <c r="F6" s="9">
        <v>0.24029341090173267</v>
      </c>
      <c r="G6" s="9">
        <v>0.53175775480059084</v>
      </c>
      <c r="H6" s="9">
        <v>0.44776119402985076</v>
      </c>
      <c r="I6" s="9">
        <v>0.83204930662557786</v>
      </c>
      <c r="J6" s="9">
        <v>0.1810055865921788</v>
      </c>
      <c r="K6" s="9">
        <v>0.32658491477642798</v>
      </c>
    </row>
    <row r="7" spans="1:11" x14ac:dyDescent="0.25">
      <c r="B7" s="20">
        <v>4</v>
      </c>
      <c r="C7" s="20">
        <v>364</v>
      </c>
      <c r="D7" s="46" t="s">
        <v>10</v>
      </c>
      <c r="E7" s="16">
        <v>0.58333333333333337</v>
      </c>
      <c r="F7" s="16">
        <v>0.875</v>
      </c>
      <c r="G7" s="16">
        <v>0.18953068592057759</v>
      </c>
      <c r="H7" s="16">
        <v>0.33027522935779818</v>
      </c>
      <c r="I7" s="16">
        <v>0.24324324324324326</v>
      </c>
      <c r="J7" s="16">
        <v>0.625</v>
      </c>
      <c r="K7" s="16">
        <v>0.42284221295572733</v>
      </c>
    </row>
    <row r="8" spans="1:11" x14ac:dyDescent="0.25">
      <c r="B8" s="20">
        <v>7</v>
      </c>
      <c r="C8" s="20">
        <v>368</v>
      </c>
      <c r="D8" s="12" t="s">
        <v>11</v>
      </c>
      <c r="E8" s="9">
        <v>0.5</v>
      </c>
      <c r="F8" s="9">
        <v>0.625</v>
      </c>
      <c r="G8" s="9">
        <v>8.8495575221238937E-2</v>
      </c>
      <c r="H8" s="9">
        <v>0.11650485436893204</v>
      </c>
      <c r="I8" s="9">
        <v>0.23677979479084452</v>
      </c>
      <c r="J8" s="9">
        <v>0.94405594405594406</v>
      </c>
      <c r="K8" s="9">
        <v>0.36434514801608042</v>
      </c>
    </row>
    <row r="9" spans="1:11" x14ac:dyDescent="0.25">
      <c r="B9" s="20">
        <v>5</v>
      </c>
      <c r="C9" s="20">
        <v>370</v>
      </c>
      <c r="D9" s="46" t="s">
        <v>12</v>
      </c>
      <c r="E9" s="16">
        <v>0.77459016393442626</v>
      </c>
      <c r="F9" s="16">
        <v>0.36529296916003617</v>
      </c>
      <c r="G9" s="16">
        <v>0.15503875968992248</v>
      </c>
      <c r="H9" s="16">
        <v>0.58111380145278457</v>
      </c>
      <c r="I9" s="16">
        <v>0.22183098591549294</v>
      </c>
      <c r="J9" s="16">
        <v>0.71344685848502654</v>
      </c>
      <c r="K9" s="16">
        <v>0.40755507321945261</v>
      </c>
    </row>
    <row r="10" spans="1:11" x14ac:dyDescent="0.25">
      <c r="B10" s="20">
        <v>6</v>
      </c>
      <c r="C10" s="20">
        <v>373</v>
      </c>
      <c r="D10" s="12" t="s">
        <v>13</v>
      </c>
      <c r="E10" s="9">
        <v>0.10054461667364893</v>
      </c>
      <c r="F10" s="9">
        <v>0.43181818181818182</v>
      </c>
      <c r="G10" s="9">
        <v>0.79822616407982261</v>
      </c>
      <c r="H10" s="9">
        <v>0.10606060606060606</v>
      </c>
      <c r="I10" s="9">
        <v>0.51702127659574471</v>
      </c>
      <c r="J10" s="9">
        <v>0.31013358291500048</v>
      </c>
      <c r="K10" s="9">
        <v>0.32802731343605751</v>
      </c>
    </row>
    <row r="11" spans="1:11" x14ac:dyDescent="0.25">
      <c r="B11" s="20">
        <v>9</v>
      </c>
      <c r="C11" s="20">
        <v>377</v>
      </c>
      <c r="D11" s="46" t="s">
        <v>14</v>
      </c>
      <c r="E11" s="16">
        <v>0.95448519664162612</v>
      </c>
      <c r="F11" s="16">
        <v>0.6875</v>
      </c>
      <c r="G11" s="16">
        <v>0.85308056872037918</v>
      </c>
      <c r="H11" s="16">
        <v>0.13307984790874525</v>
      </c>
      <c r="I11" s="16">
        <v>0.99173553719008267</v>
      </c>
      <c r="J11" s="16">
        <v>0.75</v>
      </c>
      <c r="K11" s="16">
        <v>0.64000330476264955</v>
      </c>
    </row>
    <row r="12" spans="1:11" x14ac:dyDescent="0.25">
      <c r="B12" s="20">
        <v>12</v>
      </c>
      <c r="C12" s="20">
        <v>382</v>
      </c>
      <c r="D12" s="12" t="s">
        <v>15</v>
      </c>
      <c r="E12" s="9">
        <v>0.98450319051959878</v>
      </c>
      <c r="F12" s="9">
        <v>0.40856859128954459</v>
      </c>
      <c r="G12" s="9">
        <v>0.99447513812154698</v>
      </c>
      <c r="H12" s="9">
        <v>0.29629629629629628</v>
      </c>
      <c r="I12" s="9">
        <v>0.98360655737704916</v>
      </c>
      <c r="J12" s="9">
        <v>0.34016798418972338</v>
      </c>
      <c r="K12" s="9">
        <v>0.58757719768464001</v>
      </c>
    </row>
    <row r="13" spans="1:11" x14ac:dyDescent="0.25">
      <c r="B13" s="20">
        <v>14</v>
      </c>
      <c r="C13" s="20">
        <v>383</v>
      </c>
      <c r="D13" s="46" t="s">
        <v>7</v>
      </c>
      <c r="E13" s="16">
        <v>0.32771961766044605</v>
      </c>
      <c r="F13" s="16">
        <v>0</v>
      </c>
      <c r="G13" s="16">
        <v>0.5</v>
      </c>
      <c r="H13" s="16">
        <v>0.72289156626506024</v>
      </c>
      <c r="I13" s="16">
        <v>0.97035040431266839</v>
      </c>
      <c r="J13" s="16">
        <v>1</v>
      </c>
      <c r="K13" s="16">
        <v>0.51821184454854574</v>
      </c>
    </row>
    <row r="14" spans="1:11" x14ac:dyDescent="0.25">
      <c r="D14" s="12" t="s">
        <v>6</v>
      </c>
      <c r="E14" s="9">
        <f t="shared" ref="E14:K14" si="0">AVERAGE(E6:E13)</f>
        <v>0.52814701484538495</v>
      </c>
      <c r="F14" s="9">
        <f t="shared" si="0"/>
        <v>0.45418414414618691</v>
      </c>
      <c r="G14" s="9">
        <f t="shared" si="0"/>
        <v>0.51382558081925978</v>
      </c>
      <c r="H14" s="9">
        <f t="shared" si="0"/>
        <v>0.34174792446750912</v>
      </c>
      <c r="I14" s="9">
        <f t="shared" si="0"/>
        <v>0.62457713825633798</v>
      </c>
      <c r="J14" s="9">
        <f t="shared" si="0"/>
        <v>0.6079762445297342</v>
      </c>
      <c r="K14" s="9">
        <f t="shared" si="0"/>
        <v>0.44939337617494768</v>
      </c>
    </row>
  </sheetData>
  <mergeCells count="4">
    <mergeCell ref="B4:C4"/>
    <mergeCell ref="E4:J4"/>
    <mergeCell ref="K4:K5"/>
    <mergeCell ref="D4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A F A A B Q S w M E F A A C A A g A O X i I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O X i I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l 4 i F U 8 S J x Z Q A I A A D U S A A A T A B w A R m 9 y b X V s Y X M v U 2 V j d G l v b j E u b S C i G A A o o B Q A A A A A A A A A A A A A A A A A A A A A A A A A A A D t l 9 9 v 2 j A Q x 9 + R + B + s 7 A W k C I H Y u h 9 V H l A y t j 6 0 p Y K 3 Z o p M f A V L j o / Z T r Q K 9 e + p 9 n f 0 H 5 s T B o U S h N B W w Q Z R p E R 3 v v P 3 L h / 5 F A 2 x 4 S h J f / Z s n V c r 1 Y o e U w W M d N r R J T B O B 4 o y H l s v F V H W J h 4 R Y K o V Y q 8 u S g P W 4 O u s E W C c J i B N r c s F N P z c I 4 2 u O c G n 8 F p C o H g G Y Y C p Q Z s N L / z r y 1 7 Y G w e D M W i u o y 9 0 q D i I M B 7 T i Q G l Q w U 6 F U a H X a q B t M N O f p e p a c Q 6 c + r u b Q C C J 9 y G e s 6 5 4 x I f R Z p I 7 X 1 0 y W c Z I + N y 5 J 2 9 a z Z b L r l J 0 U D f 3 A v w n l 8 b V y j h W 9 2 d l f X G 8 e k Q n h 6 p G K M m P Y U J Z p y h d m y p A z q 0 y w u b g a 9 A m V V b K / r g k t v f 5 o 4 Q / Z g K q r R n V L q c d 8 A n S D r C 6 r R N e E 5 n a 5 L 6 D l U y 0 z 2 4 n 4 C u b V T h T q d O x J k t 0 9 i F x M A P 8 + C S q U N H K p 3 Q / B v g 3 C d w x K 2 S w n 2 X i 7 S O C 2 n O 3 j b y P Q o z Z x F o k z K 6 y T u P W 9 3 M O r 6 n N j D / E I r j e m T y 9 N M g w 7 V A i Y b O j T J N h q A K s 7 G d W V n 7 U K 9 W u C x v X B m l P Z Q s 9 9 I D Y H R Z y 4 n Q E 6 F R k N r G 7 J n M h Y Y t R L a a J y Q X S D L Q G c d o Q p m i W A I F K 5 q 6 z t Z G J F + H 5 P z Q i R Z a X o o s A 3 0 H e D t a g z I 8 T 8 5 g v w y / l L I F 5 Q 8 n k h c k 0 + X W l U B y A I f v D k x e + T f 7 J X E m 4 F i H u 6 2 + B K E / G P n r 5 6 S A e d C / Q u S + g d z O 4 / v / l 8 e / g + M q e D s O 7 1 f F q 2 e T q g O Y w C s 6 j v X 4 O / J / m 1 9 Q S w E C L Q A U A A I A C A A 5 e I h V + b 4 U X 6 c A A A D 4 A A A A E g A A A A A A A A A A A A A A A A A A A A A A Q 2 9 u Z m l n L 1 B h Y 2 t h Z 2 U u e G 1 s U E s B A i 0 A F A A C A A g A O X i I V V N y O C y b A A A A 4 Q A A A B M A A A A A A A A A A A A A A A A A 8 w A A A F t D b 2 5 0 Z W 5 0 X 1 R 5 c G V z X S 5 4 b W x Q S w E C L Q A U A A I A C A A 5 e I h V P E i c W U A C A A A 1 E g A A E w A A A A A A A A A A A A A A A A D b A Q A A R m 9 y b X V s Y X M v U 2 V j d G l v b j E u b V B L B Q Y A A A A A A w A D A M I A A A B o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V Q A A A A A A A I 9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T N f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y M D o w M z o x O C 4 w O T E 4 M z g x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1 l Z G l h V H J h Z G l j a W 9 u Y W x f d j M v Q X V 0 b 1 J l b W 9 2 Z W R D b 2 x 1 b W 5 z M S 5 7 X 2 l k L D B 9 J n F 1 b 3 Q 7 L C Z x d W 9 0 O 1 N l Y 3 R p b 2 4 x L 0 E z X 0 1 l Z G l h V H J h Z G l j a W 9 u Y W x f d j M v Q X V 0 b 1 J l b W 9 2 Z W R D b 2 x 1 b W 5 z M S 5 7 Y W d y d X B h b W V u d G 8 s M X 0 m c X V v d D s s J n F 1 b 3 Q 7 U 2 V j d G l v b j E v Q T N f T W V k a W F U c m F k a W N p b 2 5 h b F 9 2 M y 9 B d X R v U m V t b 3 Z l Z E N v b H V t b n M x L n t m b 2 5 0 Z S w y f S Z x d W 9 0 O y w m c X V v d D t T Z W N 0 a W 9 u M S 9 B M 1 9 N Z W R p Y V R y Y W R p Y 2 l v b m F s X 3 Y z L 0 F 1 d G 9 S Z W 1 v d m V k Q 2 9 s d W 1 u c z E u e 2 l k X 2 V z d H V k Y W 5 0 Z S w z f S Z x d W 9 0 O y w m c X V v d D t T Z W N 0 a W 9 u M S 9 B M 1 9 N Z W R p Y V R y Y W R p Y 2 l v b m F s X 3 Y z L 0 F 1 d G 9 S Z W 1 v d m V k Q 2 9 s d W 1 u c z E u e 2 l k X 2 Z v b n R l L D R 9 J n F 1 b 3 Q 7 L C Z x d W 9 0 O 1 N l Y 3 R p b 2 4 x L 0 E z X 0 1 l Z G l h V H J h Z G l j a W 9 u Y W x f d j M v Q X V 0 b 1 J l b W 9 2 Z W R D b 2 x 1 b W 5 z M S 5 7 a W R f c X V l c 3 R p b 2 5 h c m l v L D V 9 J n F 1 b 3 Q 7 L C Z x d W 9 0 O 1 N l Y 3 R p b 2 4 x L 0 E z X 0 1 l Z G l h V H J h Z G l j a W 9 u Y W x f d j M v Q X V 0 b 1 J l b W 9 2 Z W R D b 2 x 1 b W 5 z M S 5 7 b c O p d G 9 k b y w 2 f S Z x d W 9 0 O y w m c X V v d D t T Z W N 0 a W 9 u M S 9 B M 1 9 N Z W R p Y V R y Y W R p Y 2 l v b m F s X 3 Y z L 0 F 1 d G 9 S Z W 1 v d m V k Q 2 9 s d W 1 u c z E u e 2 5 v d G E s N 3 0 m c X V v d D s s J n F 1 b 3 Q 7 U 2 V j d G l v b j E v Q T N f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z X 0 1 l Z G l h V H J h Z G l j a W 9 u Y W x f d j M v Q X V 0 b 1 J l b W 9 2 Z W R D b 2 x 1 b W 5 z M S 5 7 X 2 l k L D B 9 J n F 1 b 3 Q 7 L C Z x d W 9 0 O 1 N l Y 3 R p b 2 4 x L 0 E z X 0 1 l Z G l h V H J h Z G l j a W 9 u Y W x f d j M v Q X V 0 b 1 J l b W 9 2 Z W R D b 2 x 1 b W 5 z M S 5 7 Y W d y d X B h b W V u d G 8 s M X 0 m c X V v d D s s J n F 1 b 3 Q 7 U 2 V j d G l v b j E v Q T N f T W V k a W F U c m F k a W N p b 2 5 h b F 9 2 M y 9 B d X R v U m V t b 3 Z l Z E N v b H V t b n M x L n t m b 2 5 0 Z S w y f S Z x d W 9 0 O y w m c X V v d D t T Z W N 0 a W 9 u M S 9 B M 1 9 N Z W R p Y V R y Y W R p Y 2 l v b m F s X 3 Y z L 0 F 1 d G 9 S Z W 1 v d m V k Q 2 9 s d W 1 u c z E u e 2 l k X 2 V z d H V k Y W 5 0 Z S w z f S Z x d W 9 0 O y w m c X V v d D t T Z W N 0 a W 9 u M S 9 B M 1 9 N Z W R p Y V R y Y W R p Y 2 l v b m F s X 3 Y z L 0 F 1 d G 9 S Z W 1 v d m V k Q 2 9 s d W 1 u c z E u e 2 l k X 2 Z v b n R l L D R 9 J n F 1 b 3 Q 7 L C Z x d W 9 0 O 1 N l Y 3 R p b 2 4 x L 0 E z X 0 1 l Z G l h V H J h Z G l j a W 9 u Y W x f d j M v Q X V 0 b 1 J l b W 9 2 Z W R D b 2 x 1 b W 5 z M S 5 7 a W R f c X V l c 3 R p b 2 5 h c m l v L D V 9 J n F 1 b 3 Q 7 L C Z x d W 9 0 O 1 N l Y 3 R p b 2 4 x L 0 E z X 0 1 l Z G l h V H J h Z G l j a W 9 u Y W x f d j M v Q X V 0 b 1 J l b W 9 2 Z W R D b 2 x 1 b W 5 z M S 5 7 b c O p d G 9 k b y w 2 f S Z x d W 9 0 O y w m c X V v d D t T Z W N 0 a W 9 u M S 9 B M 1 9 N Z W R p Y V R y Y W R p Y 2 l v b m F s X 3 Y z L 0 F 1 d G 9 S Z W 1 v d m V k Q 2 9 s d W 1 u c z E u e 2 5 v d G E s N 3 0 m c X V v d D s s J n F 1 b 3 Q 7 U 2 V j d G l v b j E v Q T N f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1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B v b m R l c m F k Y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y M D o w O T o w N y 4 2 N T c 4 M z k 3 W i I g L z 4 8 R W 5 0 c n k g V H l w Z T 0 i R m l s b E N v b H V t b l R 5 c G V z I i B W Y W x 1 Z T 0 i c 0 J n R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1 l Z G l h U G 9 u Z G V y Y W R h X 3 Y z L 0 F 1 d G 9 S Z W 1 v d m V k Q 2 9 s d W 1 u c z E u e 1 9 p Z C w w f S Z x d W 9 0 O y w m c X V v d D t T Z W N 0 a W 9 u M S 9 B M 1 9 N Z W R p Y V B v b m R l c m F k Y V 9 2 M y 9 B d X R v U m V t b 3 Z l Z E N v b H V t b n M x L n t h Z 3 J 1 c G F t Z W 5 0 b y w x f S Z x d W 9 0 O y w m c X V v d D t T Z W N 0 a W 9 u M S 9 B M 1 9 N Z W R p Y V B v b m R l c m F k Y V 9 2 M y 9 B d X R v U m V t b 3 Z l Z E N v b H V t b n M x L n t m b 2 5 0 Z S w y f S Z x d W 9 0 O y w m c X V v d D t T Z W N 0 a W 9 u M S 9 B M 1 9 N Z W R p Y V B v b m R l c m F k Y V 9 2 M y 9 B d X R v U m V t b 3 Z l Z E N v b H V t b n M x L n t p Z F 9 l c 3 R 1 Z G F u d G U s M 3 0 m c X V v d D s s J n F 1 b 3 Q 7 U 2 V j d G l v b j E v Q T N f T W V k a W F Q b 2 5 k Z X J h Z G F f d j M v Q X V 0 b 1 J l b W 9 2 Z W R D b 2 x 1 b W 5 z M S 5 7 a W R f Z m 9 u d G U s N H 0 m c X V v d D s s J n F 1 b 3 Q 7 U 2 V j d G l v b j E v Q T N f T W V k a W F Q b 2 5 k Z X J h Z G F f d j M v Q X V 0 b 1 J l b W 9 2 Z W R D b 2 x 1 b W 5 z M S 5 7 a W R f c X V l c 3 R p b 2 5 h c m l v L D V 9 J n F 1 b 3 Q 7 L C Z x d W 9 0 O 1 N l Y 3 R p b 2 4 x L 0 E z X 0 1 l Z G l h U G 9 u Z G V y Y W R h X 3 Y z L 0 F 1 d G 9 S Z W 1 v d m V k Q 2 9 s d W 1 u c z E u e 2 3 D q X R v Z G 8 s N n 0 m c X V v d D s s J n F 1 b 3 Q 7 U 2 V j d G l v b j E v Q T N f T W V k a W F Q b 2 5 k Z X J h Z G F f d j M v Q X V 0 b 1 J l b W 9 2 Z W R D b 2 x 1 b W 5 z M S 5 7 b m 9 0 Y S w 3 f S Z x d W 9 0 O y w m c X V v d D t T Z W N 0 a W 9 u M S 9 B M 1 9 N Z W R p Y V B v b m R l c m F k Y V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E z X 0 1 l Z G l h U G 9 u Z G V y Y W R h X 3 Y z L 0 F 1 d G 9 S Z W 1 v d m V k Q 2 9 s d W 1 u c z E u e 1 9 p Z C w w f S Z x d W 9 0 O y w m c X V v d D t T Z W N 0 a W 9 u M S 9 B M 1 9 N Z W R p Y V B v b m R l c m F k Y V 9 2 M y 9 B d X R v U m V t b 3 Z l Z E N v b H V t b n M x L n t h Z 3 J 1 c G F t Z W 5 0 b y w x f S Z x d W 9 0 O y w m c X V v d D t T Z W N 0 a W 9 u M S 9 B M 1 9 N Z W R p Y V B v b m R l c m F k Y V 9 2 M y 9 B d X R v U m V t b 3 Z l Z E N v b H V t b n M x L n t m b 2 5 0 Z S w y f S Z x d W 9 0 O y w m c X V v d D t T Z W N 0 a W 9 u M S 9 B M 1 9 N Z W R p Y V B v b m R l c m F k Y V 9 2 M y 9 B d X R v U m V t b 3 Z l Z E N v b H V t b n M x L n t p Z F 9 l c 3 R 1 Z G F u d G U s M 3 0 m c X V v d D s s J n F 1 b 3 Q 7 U 2 V j d G l v b j E v Q T N f T W V k a W F Q b 2 5 k Z X J h Z G F f d j M v Q X V 0 b 1 J l b W 9 2 Z W R D b 2 x 1 b W 5 z M S 5 7 a W R f Z m 9 u d G U s N H 0 m c X V v d D s s J n F 1 b 3 Q 7 U 2 V j d G l v b j E v Q T N f T W V k a W F Q b 2 5 k Z X J h Z G F f d j M v Q X V 0 b 1 J l b W 9 2 Z W R D b 2 x 1 b W 5 z M S 5 7 a W R f c X V l c 3 R p b 2 5 h c m l v L D V 9 J n F 1 b 3 Q 7 L C Z x d W 9 0 O 1 N l Y 3 R p b 2 4 x L 0 E z X 0 1 l Z G l h U G 9 u Z G V y Y W R h X 3 Y z L 0 F 1 d G 9 S Z W 1 v d m V k Q 2 9 s d W 1 u c z E u e 2 3 D q X R v Z G 8 s N n 0 m c X V v d D s s J n F 1 b 3 Q 7 U 2 V j d G l v b j E v Q T N f T W V k a W F Q b 2 5 k Z X J h Z G F f d j M v Q X V 0 b 1 J l b W 9 2 Z W R D b 2 x 1 b W 5 z M S 5 7 b m 9 0 Y S w 3 f S Z x d W 9 0 O y w m c X V v d D t T Z W N 0 a W 9 u M S 9 B M 1 9 N Z W R p Y V B v b m R l c m F k Y V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1 9 N Z W R p Y V B v b m R l c m F k Y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1 l Z G l h U G 9 u Z G V y Y W R h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N Z W R p Y V B v b m R l c m F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E d X Z p Z G F f d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j A 6 M j U 6 M j U u O D M 0 M T Y w O V o i I C 8 + P E V u d H J 5 I F R 5 c G U 9 I k Z p b G x D b 2 x 1 b W 5 U e X B l c y I g V m F s d W U 9 I n N C Z 0 V G Q X d Z R E J n T U Z C Z z 0 9 I i A v P j x F b n R y e S B U e X B l P S J G a W x s Q 2 9 s d W 1 u T m F t Z X M i I F Z h b H V l P S J z W y Z x d W 9 0 O 1 9 p Z C Z x d W 9 0 O y w m c X V v d D t h Z 3 J 1 c G F t Z W 5 0 b y Z x d W 9 0 O y w m c X V v d D t k Z X N 2 a W 9 f c G F k c m F v J n F 1 b 3 Q 7 L C Z x d W 9 0 O 2 R 1 d m l k Y S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1 l Z G l h X 2 R 1 d m l k Y S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R 1 d m l k Y V 9 2 M y 9 B d X R v U m V t b 3 Z l Z E N v b H V t b n M x L n t f a W Q s M H 0 m c X V v d D s s J n F 1 b 3 Q 7 U 2 V j d G l v b j E v Q T N f R H V 2 a W R h X 3 Y z L 0 F 1 d G 9 S Z W 1 v d m V k Q 2 9 s d W 1 u c z E u e 2 F n c n V w Y W 1 l b n R v L D F 9 J n F 1 b 3 Q 7 L C Z x d W 9 0 O 1 N l Y 3 R p b 2 4 x L 0 E z X 0 R 1 d m l k Y V 9 2 M y 9 B d X R v U m V t b 3 Z l Z E N v b H V t b n M x L n t k Z X N 2 a W 9 f c G F k c m F v L D J 9 J n F 1 b 3 Q 7 L C Z x d W 9 0 O 1 N l Y 3 R p b 2 4 x L 0 E z X 0 R 1 d m l k Y V 9 2 M y 9 B d X R v U m V t b 3 Z l Z E N v b H V t b n M x L n t k d X Z p Z G E s M 3 0 m c X V v d D s s J n F 1 b 3 Q 7 U 2 V j d G l v b j E v Q T N f R H V 2 a W R h X 3 Y z L 0 F 1 d G 9 S Z W 1 v d m V k Q 2 9 s d W 1 u c z E u e 2 Z v b n R l L D R 9 J n F 1 b 3 Q 7 L C Z x d W 9 0 O 1 N l Y 3 R p b 2 4 x L 0 E z X 0 R 1 d m l k Y V 9 2 M y 9 B d X R v U m V t b 3 Z l Z E N v b H V t b n M x L n t p Z F 9 l c 3 R 1 Z G F u d G U s N X 0 m c X V v d D s s J n F 1 b 3 Q 7 U 2 V j d G l v b j E v Q T N f R H V 2 a W R h X 3 Y z L 0 F 1 d G 9 S Z W 1 v d m V k Q 2 9 s d W 1 u c z E u e 2 l k X 2 Z v b n R l L D Z 9 J n F 1 b 3 Q 7 L C Z x d W 9 0 O 1 N l Y 3 R p b 2 4 x L 0 E z X 0 R 1 d m l k Y V 9 2 M y 9 B d X R v U m V t b 3 Z l Z E N v b H V t b n M x L n t p Z F 9 x d W V z d G l v b m F y a W 8 s N 3 0 m c X V v d D s s J n F 1 b 3 Q 7 U 2 V j d G l v b j E v Q T N f R H V 2 a W R h X 3 Y z L 0 F 1 d G 9 S Z W 1 v d m V k Q 2 9 s d W 1 u c z E u e 2 1 l Z G l h X 2 R 1 d m l k Y S w 4 f S Z x d W 9 0 O y w m c X V v d D t T Z W N 0 a W 9 u M S 9 B M 1 9 E d X Z p Z G F f d j M v Q X V 0 b 1 J l b W 9 2 Z W R D b 2 x 1 b W 5 z M S 5 7 b c O p d G 9 k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T N f R H V 2 a W R h X 3 Y z L 0 F 1 d G 9 S Z W 1 v d m V k Q 2 9 s d W 1 u c z E u e 1 9 p Z C w w f S Z x d W 9 0 O y w m c X V v d D t T Z W N 0 a W 9 u M S 9 B M 1 9 E d X Z p Z G F f d j M v Q X V 0 b 1 J l b W 9 2 Z W R D b 2 x 1 b W 5 z M S 5 7 Y W d y d X B h b W V u d G 8 s M X 0 m c X V v d D s s J n F 1 b 3 Q 7 U 2 V j d G l v b j E v Q T N f R H V 2 a W R h X 3 Y z L 0 F 1 d G 9 S Z W 1 v d m V k Q 2 9 s d W 1 u c z E u e 2 R l c 3 Z p b 1 9 w Y W R y Y W 8 s M n 0 m c X V v d D s s J n F 1 b 3 Q 7 U 2 V j d G l v b j E v Q T N f R H V 2 a W R h X 3 Y z L 0 F 1 d G 9 S Z W 1 v d m V k Q 2 9 s d W 1 u c z E u e 2 R 1 d m l k Y S w z f S Z x d W 9 0 O y w m c X V v d D t T Z W N 0 a W 9 u M S 9 B M 1 9 E d X Z p Z G F f d j M v Q X V 0 b 1 J l b W 9 2 Z W R D b 2 x 1 b W 5 z M S 5 7 Z m 9 u d G U s N H 0 m c X V v d D s s J n F 1 b 3 Q 7 U 2 V j d G l v b j E v Q T N f R H V 2 a W R h X 3 Y z L 0 F 1 d G 9 S Z W 1 v d m V k Q 2 9 s d W 1 u c z E u e 2 l k X 2 V z d H V k Y W 5 0 Z S w 1 f S Z x d W 9 0 O y w m c X V v d D t T Z W N 0 a W 9 u M S 9 B M 1 9 E d X Z p Z G F f d j M v Q X V 0 b 1 J l b W 9 2 Z W R D b 2 x 1 b W 5 z M S 5 7 a W R f Z m 9 u d G U s N n 0 m c X V v d D s s J n F 1 b 3 Q 7 U 2 V j d G l v b j E v Q T N f R H V 2 a W R h X 3 Y z L 0 F 1 d G 9 S Z W 1 v d m V k Q 2 9 s d W 1 u c z E u e 2 l k X 3 F 1 Z X N 0 a W 9 u Y X J p b y w 3 f S Z x d W 9 0 O y w m c X V v d D t T Z W N 0 a W 9 u M S 9 B M 1 9 E d X Z p Z G F f d j M v Q X V 0 b 1 J l b W 9 2 Z W R D b 2 x 1 b W 5 z M S 5 7 b W V k a W F f Z H V 2 a W R h L D h 9 J n F 1 b 3 Q 7 L C Z x d W 9 0 O 1 N l Y 3 R p b 2 4 x L 0 E z X 0 R 1 d m l k Y V 9 2 M y 9 B d X R v U m V t b 3 Z l Z E N v b H V t b n M x L n t t w 6 l 0 b 2 R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1 9 E d X Z p Z G F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E d X Z p Z G F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R 1 d m l k Y V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B c 3 N l c n R p d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M y O j I 0 L j g 2 M T U x O T N a I i A v P j x F b n R y e S B U e X B l P S J G a W x s Q 2 9 s d W 1 u V H l w Z X M i I F Z h b H V l P S J z Q m d F R k F 3 T U d B d 1 k 9 I i A v P j x F b n R y e S B U e X B l P S J G a W x s Q 2 9 s d W 1 u T m F t Z X M i I F Z h b H V l P S J z W y Z x d W 9 0 O 1 9 p Z C Z x d W 9 0 O y w m c X V v d D t h Z 3 J 1 c G F t Z W 5 0 b y Z x d W 9 0 O y w m c X V v d D t h c 3 N l c n R p d m l k Y W R l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F z c 2 V y d G l 2 a W R h Z G V f d j M v Q X V 0 b 1 J l b W 9 2 Z W R D b 2 x 1 b W 5 z M S 5 7 X 2 l k L D B 9 J n F 1 b 3 Q 7 L C Z x d W 9 0 O 1 N l Y 3 R p b 2 4 x L 0 E z X 0 F z c 2 V y d G l 2 a W R h Z G V f d j M v Q X V 0 b 1 J l b W 9 2 Z W R D b 2 x 1 b W 5 z M S 5 7 Y W d y d X B h b W V u d G 8 s M X 0 m c X V v d D s s J n F 1 b 3 Q 7 U 2 V j d G l v b j E v Q T N f Q X N z Z X J 0 a X Z p Z G F k Z V 9 2 M y 9 B d X R v U m V t b 3 Z l Z E N v b H V t b n M x L n t h c 3 N l c n R p d m l k Y W R l L D J 9 J n F 1 b 3 Q 7 L C Z x d W 9 0 O 1 N l Y 3 R p b 2 4 x L 0 E z X 0 F z c 2 V y d G l 2 a W R h Z G V f d j M v Q X V 0 b 1 J l b W 9 2 Z W R D b 2 x 1 b W 5 z M S 5 7 Z m 9 u d G U s M 3 0 m c X V v d D s s J n F 1 b 3 Q 7 U 2 V j d G l v b j E v Q T N f Q X N z Z X J 0 a X Z p Z G F k Z V 9 2 M y 9 B d X R v U m V t b 3 Z l Z E N v b H V t b n M x L n t p Z F 9 l c 3 R 1 Z G F u d G U s N H 0 m c X V v d D s s J n F 1 b 3 Q 7 U 2 V j d G l v b j E v Q T N f Q X N z Z X J 0 a X Z p Z G F k Z V 9 2 M y 9 B d X R v U m V t b 3 Z l Z E N v b H V t b n M x L n t p Z F 9 m b 2 5 0 Z S w 1 f S Z x d W 9 0 O y w m c X V v d D t T Z W N 0 a W 9 u M S 9 B M 1 9 B c 3 N l c n R p d m l k Y W R l X 3 Y z L 0 F 1 d G 9 S Z W 1 v d m V k Q 2 9 s d W 1 u c z E u e 2 l k X 3 F 1 Z X N 0 a W 9 u Y X J p b y w 2 f S Z x d W 9 0 O y w m c X V v d D t T Z W N 0 a W 9 u M S 9 B M 1 9 B c 3 N l c n R p d m l k Y W R l X 3 Y z L 0 F 1 d G 9 S Z W 1 v d m V k Q 2 9 s d W 1 u c z E u e 2 3 D q X R v Z G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T N f Q X N z Z X J 0 a X Z p Z G F k Z V 9 2 M y 9 B d X R v U m V t b 3 Z l Z E N v b H V t b n M x L n t f a W Q s M H 0 m c X V v d D s s J n F 1 b 3 Q 7 U 2 V j d G l v b j E v Q T N f Q X N z Z X J 0 a X Z p Z G F k Z V 9 2 M y 9 B d X R v U m V t b 3 Z l Z E N v b H V t b n M x L n t h Z 3 J 1 c G F t Z W 5 0 b y w x f S Z x d W 9 0 O y w m c X V v d D t T Z W N 0 a W 9 u M S 9 B M 1 9 B c 3 N l c n R p d m l k Y W R l X 3 Y z L 0 F 1 d G 9 S Z W 1 v d m V k Q 2 9 s d W 1 u c z E u e 2 F z c 2 V y d G l 2 a W R h Z G U s M n 0 m c X V v d D s s J n F 1 b 3 Q 7 U 2 V j d G l v b j E v Q T N f Q X N z Z X J 0 a X Z p Z G F k Z V 9 2 M y 9 B d X R v U m V t b 3 Z l Z E N v b H V t b n M x L n t m b 2 5 0 Z S w z f S Z x d W 9 0 O y w m c X V v d D t T Z W N 0 a W 9 u M S 9 B M 1 9 B c 3 N l c n R p d m l k Y W R l X 3 Y z L 0 F 1 d G 9 S Z W 1 v d m V k Q 2 9 s d W 1 u c z E u e 2 l k X 2 V z d H V k Y W 5 0 Z S w 0 f S Z x d W 9 0 O y w m c X V v d D t T Z W N 0 a W 9 u M S 9 B M 1 9 B c 3 N l c n R p d m l k Y W R l X 3 Y z L 0 F 1 d G 9 S Z W 1 v d m V k Q 2 9 s d W 1 u c z E u e 2 l k X 2 Z v b n R l L D V 9 J n F 1 b 3 Q 7 L C Z x d W 9 0 O 1 N l Y 3 R p b 2 4 x L 0 E z X 0 F z c 2 V y d G l 2 a W R h Z G V f d j M v Q X V 0 b 1 J l b W 9 2 Z W R D b 2 x 1 b W 5 z M S 5 7 a W R f c X V l c 3 R p b 2 5 h c m l v L D Z 9 J n F 1 b 3 Q 7 L C Z x d W 9 0 O 1 N l Y 3 R p b 2 4 x L 0 E z X 0 F z c 2 V y d G l 2 a W R h Z G V f d j M v Q X V 0 b 1 J l b W 9 2 Z W R D b 2 x 1 b W 5 z M S 5 7 b c O p d G 9 k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N f Q X N z Z X J 0 a X Z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F z c 2 V y d G l 2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F z c 2 V y d G l 2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k N R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I w O j Q 0 O j Q 1 L j M 5 M D g y M D F a I i A v P j x F b n R y e S B U e X B l P S J G a W x s Q 2 9 s d W 1 u V H l w Z X M i I F Z h b H V l P S J z Q l F Z Q k J n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T k N R X 3 Y z L 0 F 1 d G 9 S Z W 1 v d m V k Q 2 9 s d W 1 u c z E u e 0 5 D U S w w f S Z x d W 9 0 O y w m c X V v d D t T Z W N 0 a W 9 u M S 9 B M 1 9 O Q 1 F f d j M v Q X V 0 b 1 J l b W 9 2 Z W R D b 2 x 1 b W 5 z M S 5 7 X 2 l k L D F 9 J n F 1 b 3 Q 7 L C Z x d W 9 0 O 1 N l Y 3 R p b 2 4 x L 0 E z X 0 5 D U V 9 2 M y 9 B d X R v U m V t b 3 Z l Z E N v b H V t b n M x L n t h Z 3 J 1 c G F t Z W 5 0 b y w y f S Z x d W 9 0 O y w m c X V v d D t T Z W N 0 a W 9 u M S 9 B M 1 9 O Q 1 F f d j M v Q X V 0 b 1 J l b W 9 2 Z W R D b 2 x 1 b W 5 z M S 5 7 Z m 9 u d G U s M 3 0 m c X V v d D s s J n F 1 b 3 Q 7 U 2 V j d G l v b j E v Q T N f T k N R X 3 Y z L 0 F 1 d G 9 S Z W 1 v d m V k Q 2 9 s d W 1 u c z E u e 2 l k X 2 V s Z W 1 l b n R v L D R 9 J n F 1 b 3 Q 7 L C Z x d W 9 0 O 1 N l Y 3 R p b 2 4 x L 0 E z X 0 5 D U V 9 2 M y 9 B d X R v U m V t b 3 Z l Z E N v b H V t b n M x L n t p Z F 9 l c 3 R 1 Z G F u d G U s N X 0 m c X V v d D s s J n F 1 b 3 Q 7 U 2 V j d G l v b j E v Q T N f T k N R X 3 Y z L 0 F 1 d G 9 S Z W 1 v d m V k Q 2 9 s d W 1 u c z E u e 2 l k X 2 Z v b n R l L D Z 9 J n F 1 b 3 Q 7 L C Z x d W 9 0 O 1 N l Y 3 R p b 2 4 x L 0 E z X 0 5 D U V 9 2 M y 9 B d X R v U m V t b 3 Z l Z E N v b H V t b n M x L n t p Z F 9 x d W V z d G l v b m F y a W 8 s N 3 0 m c X V v d D s s J n F 1 b 3 Q 7 U 2 V j d G l v b j E v Q T N f T k N R X 3 Y z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T k N R X 3 Y z L 0 F 1 d G 9 S Z W 1 v d m V k Q 2 9 s d W 1 u c z E u e 0 5 D U S w w f S Z x d W 9 0 O y w m c X V v d D t T Z W N 0 a W 9 u M S 9 B M 1 9 O Q 1 F f d j M v Q X V 0 b 1 J l b W 9 2 Z W R D b 2 x 1 b W 5 z M S 5 7 X 2 l k L D F 9 J n F 1 b 3 Q 7 L C Z x d W 9 0 O 1 N l Y 3 R p b 2 4 x L 0 E z X 0 5 D U V 9 2 M y 9 B d X R v U m V t b 3 Z l Z E N v b H V t b n M x L n t h Z 3 J 1 c G F t Z W 5 0 b y w y f S Z x d W 9 0 O y w m c X V v d D t T Z W N 0 a W 9 u M S 9 B M 1 9 O Q 1 F f d j M v Q X V 0 b 1 J l b W 9 2 Z W R D b 2 x 1 b W 5 z M S 5 7 Z m 9 u d G U s M 3 0 m c X V v d D s s J n F 1 b 3 Q 7 U 2 V j d G l v b j E v Q T N f T k N R X 3 Y z L 0 F 1 d G 9 S Z W 1 v d m V k Q 2 9 s d W 1 u c z E u e 2 l k X 2 V s Z W 1 l b n R v L D R 9 J n F 1 b 3 Q 7 L C Z x d W 9 0 O 1 N l Y 3 R p b 2 4 x L 0 E z X 0 5 D U V 9 2 M y 9 B d X R v U m V t b 3 Z l Z E N v b H V t b n M x L n t p Z F 9 l c 3 R 1 Z G F u d G U s N X 0 m c X V v d D s s J n F 1 b 3 Q 7 U 2 V j d G l v b j E v Q T N f T k N R X 3 Y z L 0 F 1 d G 9 S Z W 1 v d m V k Q 2 9 s d W 1 u c z E u e 2 l k X 2 Z v b n R l L D Z 9 J n F 1 b 3 Q 7 L C Z x d W 9 0 O 1 N l Y 3 R p b 2 4 x L 0 E z X 0 5 D U V 9 2 M y 9 B d X R v U m V t b 3 Z l Z E N v b H V t b n M x L n t p Z F 9 x d W V z d G l v b m F y a W 8 s N 3 0 m c X V v d D s s J n F 1 b 3 Q 7 U 2 V j d G l v b j E v Q T N f T k N R X 3 Y z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0 5 D U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U V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k N R X 3 Y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z X 0 5 D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j A 6 N T A 6 M T E u O D c 1 M z c y M l o i I C 8 + P E V u d H J 5 I F R 5 c G U 9 I k Z p b G x D b 2 x 1 b W 5 U e X B l c y I g V m F s d W U 9 I n N C U V l C Q m d N R E J n P T 0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z X 0 5 D X 3 Y z L 0 F 1 d G 9 S Z W 1 v d m V k Q 2 9 s d W 1 u c z E u e 0 5 D L D B 9 J n F 1 b 3 Q 7 L C Z x d W 9 0 O 1 N l Y 3 R p b 2 4 x L 0 E z X 0 5 D X 3 Y z L 0 F 1 d G 9 S Z W 1 v d m V k Q 2 9 s d W 1 u c z E u e 1 9 p Z C w x f S Z x d W 9 0 O y w m c X V v d D t T Z W N 0 a W 9 u M S 9 B M 1 9 O Q 1 9 2 M y 9 B d X R v U m V t b 3 Z l Z E N v b H V t b n M x L n t h Z 3 J 1 c G F t Z W 5 0 b y w y f S Z x d W 9 0 O y w m c X V v d D t T Z W N 0 a W 9 u M S 9 B M 1 9 O Q 1 9 2 M y 9 B d X R v U m V t b 3 Z l Z E N v b H V t b n M x L n t p Z F 9 l b G V t Z W 5 0 b y w z f S Z x d W 9 0 O y w m c X V v d D t T Z W N 0 a W 9 u M S 9 B M 1 9 O Q 1 9 2 M y 9 B d X R v U m V t b 3 Z l Z E N v b H V t b n M x L n t p Z F 9 l c 3 R 1 Z G F u d G U s N H 0 m c X V v d D s s J n F 1 b 3 Q 7 U 2 V j d G l v b j E v Q T N f T k N f d j M v Q X V 0 b 1 J l b W 9 2 Z W R D b 2 x 1 b W 5 z M S 5 7 a W R f c X V l c 3 R p b 2 5 h c m l v L D V 9 J n F 1 b 3 Q 7 L C Z x d W 9 0 O 1 N l Y 3 R p b 2 4 x L 0 E z X 0 5 D X 3 Y z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N f T k N f d j M v Q X V 0 b 1 J l b W 9 2 Z W R D b 2 x 1 b W 5 z M S 5 7 T k M s M H 0 m c X V v d D s s J n F 1 b 3 Q 7 U 2 V j d G l v b j E v Q T N f T k N f d j M v Q X V 0 b 1 J l b W 9 2 Z W R D b 2 x 1 b W 5 z M S 5 7 X 2 l k L D F 9 J n F 1 b 3 Q 7 L C Z x d W 9 0 O 1 N l Y 3 R p b 2 4 x L 0 E z X 0 5 D X 3 Y z L 0 F 1 d G 9 S Z W 1 v d m V k Q 2 9 s d W 1 u c z E u e 2 F n c n V w Y W 1 l b n R v L D J 9 J n F 1 b 3 Q 7 L C Z x d W 9 0 O 1 N l Y 3 R p b 2 4 x L 0 E z X 0 5 D X 3 Y z L 0 F 1 d G 9 S Z W 1 v d m V k Q 2 9 s d W 1 u c z E u e 2 l k X 2 V s Z W 1 l b n R v L D N 9 J n F 1 b 3 Q 7 L C Z x d W 9 0 O 1 N l Y 3 R p b 2 4 x L 0 E z X 0 5 D X 3 Y z L 0 F 1 d G 9 S Z W 1 v d m V k Q 2 9 s d W 1 u c z E u e 2 l k X 2 V z d H V k Y W 5 0 Z S w 0 f S Z x d W 9 0 O y w m c X V v d D t T Z W N 0 a W 9 u M S 9 B M 1 9 O Q 1 9 2 M y 9 B d X R v U m V t b 3 Z l Z E N v b H V t b n M x L n t p Z F 9 x d W V z d G l v b m F y a W 8 s N X 0 m c X V v d D s s J n F 1 b 3 Q 7 U 2 V j d G l v b j E v Q T N f T k N f d j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N f T k N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O Q 1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T k N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N f U H J p b 3 J p Z G F k Z V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z X 1 B y a W 9 y a W R h Z G V f d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E 5 O j A x O j U w L j A 3 O D g 4 N D l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N f U H J p b 3 J p Z G F k Z V 9 2 M y 9 B d X R v U m V t b 3 Z l Z E N v b H V t b n M x L n t f a W Q s M H 0 m c X V v d D s s J n F 1 b 3 Q 7 U 2 V j d G l v b j E v Q T N f U H J p b 3 J p Z G F k Z V 9 2 M y 9 B d X R v U m V t b 3 Z l Z E N v b H V t b n M x L n t h Z 3 J 1 c G F t Z W 5 0 b y w x f S Z x d W 9 0 O y w m c X V v d D t T Z W N 0 a W 9 u M S 9 B M 1 9 Q c m l v c m l k Y W R l X 3 Y z L 0 F 1 d G 9 S Z W 1 v d m V k Q 2 9 s d W 1 u c z E u e 2 Z v b n R l L D J 9 J n F 1 b 3 Q 7 L C Z x d W 9 0 O 1 N l Y 3 R p b 2 4 x L 0 E z X 1 B y a W 9 y a W R h Z G V f d j M v Q X V 0 b 1 J l b W 9 2 Z W R D b 2 x 1 b W 5 z M S 5 7 a W R f Z X N 0 d W R h b n R l L D N 9 J n F 1 b 3 Q 7 L C Z x d W 9 0 O 1 N l Y 3 R p b 2 4 x L 0 E z X 1 B y a W 9 y a W R h Z G V f d j M v Q X V 0 b 1 J l b W 9 2 Z W R D b 2 x 1 b W 5 z M S 5 7 a W R f Z m 9 u d G U s N H 0 m c X V v d D s s J n F 1 b 3 Q 7 U 2 V j d G l v b j E v Q T N f U H J p b 3 J p Z G F k Z V 9 2 M y 9 B d X R v U m V t b 3 Z l Z E N v b H V t b n M x L n t p Z F 9 x d W V z d G l v b m F y a W 8 s N X 0 m c X V v d D s s J n F 1 b 3 Q 7 U 2 V j d G l v b j E v Q T N f U H J p b 3 J p Z G F k Z V 9 2 M y 9 B d X R v U m V t b 3 Z l Z E N v b H V t b n M x L n t t w 6 l 0 b 2 R v L D Z 9 J n F 1 b 3 Q 7 L C Z x d W 9 0 O 1 N l Y 3 R p b 2 4 x L 0 E z X 1 B y a W 9 y a W R h Z G V f d j M v Q X V 0 b 1 J l b W 9 2 Z W R D b 2 x 1 b W 5 z M S 5 7 b m 9 0 Y S w 3 f S Z x d W 9 0 O y w m c X V v d D t T Z W N 0 a W 9 u M S 9 B M 1 9 Q c m l v c m l k Y W R l X 3 Y z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N f U H J p b 3 J p Z G F k Z V 9 2 M y 9 B d X R v U m V t b 3 Z l Z E N v b H V t b n M x L n t f a W Q s M H 0 m c X V v d D s s J n F 1 b 3 Q 7 U 2 V j d G l v b j E v Q T N f U H J p b 3 J p Z G F k Z V 9 2 M y 9 B d X R v U m V t b 3 Z l Z E N v b H V t b n M x L n t h Z 3 J 1 c G F t Z W 5 0 b y w x f S Z x d W 9 0 O y w m c X V v d D t T Z W N 0 a W 9 u M S 9 B M 1 9 Q c m l v c m l k Y W R l X 3 Y z L 0 F 1 d G 9 S Z W 1 v d m V k Q 2 9 s d W 1 u c z E u e 2 Z v b n R l L D J 9 J n F 1 b 3 Q 7 L C Z x d W 9 0 O 1 N l Y 3 R p b 2 4 x L 0 E z X 1 B y a W 9 y a W R h Z G V f d j M v Q X V 0 b 1 J l b W 9 2 Z W R D b 2 x 1 b W 5 z M S 5 7 a W R f Z X N 0 d W R h b n R l L D N 9 J n F 1 b 3 Q 7 L C Z x d W 9 0 O 1 N l Y 3 R p b 2 4 x L 0 E z X 1 B y a W 9 y a W R h Z G V f d j M v Q X V 0 b 1 J l b W 9 2 Z W R D b 2 x 1 b W 5 z M S 5 7 a W R f Z m 9 u d G U s N H 0 m c X V v d D s s J n F 1 b 3 Q 7 U 2 V j d G l v b j E v Q T N f U H J p b 3 J p Z G F k Z V 9 2 M y 9 B d X R v U m V t b 3 Z l Z E N v b H V t b n M x L n t p Z F 9 x d W V z d G l v b m F y a W 8 s N X 0 m c X V v d D s s J n F 1 b 3 Q 7 U 2 V j d G l v b j E v Q T N f U H J p b 3 J p Z G F k Z V 9 2 M y 9 B d X R v U m V t b 3 Z l Z E N v b H V t b n M x L n t t w 6 l 0 b 2 R v L D Z 9 J n F 1 b 3 Q 7 L C Z x d W 9 0 O 1 N l Y 3 R p b 2 4 x L 0 E z X 1 B y a W 9 y a W R h Z G V f d j M v Q X V 0 b 1 J l b W 9 2 Z W R D b 2 x 1 b W 5 z M S 5 7 b m 9 0 Y S w 3 f S Z x d W 9 0 O y w m c X V v d D t T Z W N 0 a W 9 u M S 9 B M 1 9 Q c m l v c m l k Y W R l X 3 Y z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z X 1 B y a W 9 y a W R h Z G V f d j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Q c m l v c m l k Y W R l X 3 Y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1 9 Q c m l v c m l k Y W R l X 3 Y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G 9 w 4 v u t a O Y 0 R K 1 S N 7 J z J H s e v E c K f i L 9 T / P f + K F W m 1 o y A A A A A A 6 A A A A A A g A A I A A A A P l U 4 X f p 0 0 k G G L f / q F G 9 v o G k b L / h O i m E G y O 5 y K G Y p + 5 v U A A A A G a 2 Y M 8 z F 7 8 4 2 g O x p U 5 X w g S U x 4 S P Y x d O a r S W F 8 7 7 G A B x j G H W j C k D W t y O 8 u s l G U W + 6 A n f m l q q T C U J a h 5 5 f B c M V c 2 Z P R J E F 2 z t Y V n K Q w H C q S p k Q A A A A A p 3 Z f b Y B H d r f H k n P O K V y + / N i v D i K G T a p S 4 u m H U r E 1 a t 3 Q T N H D N F d w + u I g S h C D h j I g f H l P N k K X 5 s z I h n b l d o Q F 0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A3 - NT</vt:lpstr>
      <vt:lpstr>A3 - NP</vt:lpstr>
      <vt:lpstr>A3_Prioridade_v3</vt:lpstr>
      <vt:lpstr>A3 - P</vt:lpstr>
      <vt:lpstr>A3 - Dúvida OK</vt:lpstr>
      <vt:lpstr>A3 - Assertividade</vt:lpstr>
      <vt:lpstr>A3 - NCQ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2022-12-08T19:15:38Z</dcterms:modified>
</cp:coreProperties>
</file>