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brooks/Desktop/Silver Line Homes/Management/"/>
    </mc:Choice>
  </mc:AlternateContent>
  <xr:revisionPtr revIDLastSave="0" documentId="13_ncr:1_{93FEB9D3-E6E6-6A43-ACEF-DEF0D1713C11}" xr6:coauthVersionLast="47" xr6:coauthVersionMax="47" xr10:uidLastSave="{00000000-0000-0000-0000-000000000000}"/>
  <bookViews>
    <workbookView xWindow="0" yWindow="500" windowWidth="44800" windowHeight="23000" xr2:uid="{6C2AACCD-C947-8545-B0F9-28DF1F1FD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5" i="1"/>
  <c r="P16" i="1"/>
  <c r="P17" i="1"/>
  <c r="P18" i="1"/>
  <c r="P23" i="1"/>
  <c r="P14" i="1"/>
  <c r="D25" i="1"/>
  <c r="E25" i="1"/>
  <c r="F25" i="1"/>
  <c r="G25" i="1"/>
  <c r="H25" i="1"/>
  <c r="I25" i="1"/>
  <c r="J25" i="1"/>
  <c r="K25" i="1"/>
  <c r="L25" i="1"/>
  <c r="M25" i="1"/>
  <c r="N25" i="1"/>
  <c r="C25" i="1"/>
  <c r="P7" i="1"/>
  <c r="D9" i="1"/>
  <c r="E9" i="1"/>
  <c r="F9" i="1"/>
  <c r="G9" i="1"/>
  <c r="H9" i="1"/>
  <c r="I9" i="1"/>
  <c r="J9" i="1"/>
  <c r="K9" i="1"/>
  <c r="L9" i="1"/>
  <c r="M9" i="1"/>
  <c r="N9" i="1"/>
  <c r="C9" i="1"/>
  <c r="M28" i="1" l="1"/>
  <c r="G28" i="1"/>
  <c r="E28" i="1"/>
  <c r="F28" i="1"/>
  <c r="N28" i="1"/>
  <c r="C28" i="1"/>
  <c r="C31" i="1" s="1"/>
  <c r="D30" i="1" s="1"/>
  <c r="P25" i="1"/>
  <c r="L28" i="1"/>
  <c r="D28" i="1"/>
  <c r="K28" i="1"/>
  <c r="J28" i="1"/>
  <c r="I28" i="1"/>
  <c r="H28" i="1"/>
  <c r="P9" i="1"/>
  <c r="P28" i="1" l="1"/>
  <c r="D31" i="1"/>
  <c r="E30" i="1" l="1"/>
  <c r="E31" i="1" l="1"/>
  <c r="F30" i="1" l="1"/>
  <c r="F31" i="1" l="1"/>
  <c r="G30" i="1" l="1"/>
  <c r="G31" i="1" l="1"/>
  <c r="H30" i="1" s="1"/>
  <c r="H31" i="1" s="1"/>
  <c r="I30" i="1" s="1"/>
  <c r="I31" i="1" s="1"/>
  <c r="J30" i="1" s="1"/>
  <c r="J31" i="1" s="1"/>
  <c r="K30" i="1" s="1"/>
  <c r="K31" i="1" s="1"/>
  <c r="L30" i="1" s="1"/>
  <c r="L31" i="1" s="1"/>
  <c r="M30" i="1" s="1"/>
  <c r="M31" i="1" s="1"/>
  <c r="N30" i="1" s="1"/>
  <c r="N31" i="1" s="1"/>
  <c r="P31" i="1" s="1"/>
  <c r="P30" i="1" l="1"/>
</calcChain>
</file>

<file path=xl/sharedStrings.xml><?xml version="1.0" encoding="utf-8"?>
<sst xmlns="http://schemas.openxmlformats.org/spreadsheetml/2006/main" count="44" uniqueCount="44">
  <si>
    <t>December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</si>
  <si>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</si>
  <si>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</si>
  <si>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</si>
  <si>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</si>
  <si>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</si>
  <si>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</si>
  <si>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</si>
  <si>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</si>
  <si>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Total income</t>
  </si>
  <si>
    <t>TOTAL</t>
  </si>
  <si>
    <t>EXPENDITURE</t>
  </si>
  <si>
    <t>Total expenditure</t>
  </si>
  <si>
    <t>Net profit</t>
  </si>
  <si>
    <t>Opening Bal</t>
  </si>
  <si>
    <t>Closing Bal</t>
  </si>
  <si>
    <t>INCOME (1)</t>
  </si>
  <si>
    <t>Notes</t>
  </si>
  <si>
    <t>October</t>
  </si>
  <si>
    <t>February</t>
  </si>
  <si>
    <t>November (2)</t>
  </si>
  <si>
    <t>(2) trading from November 2024 - based on the time required from OFSTED to complete the inspection of the home</t>
  </si>
  <si>
    <t>Care and accommodation</t>
  </si>
  <si>
    <t>(1) based on 4 bed accommodation - average weekly cost p/child £5,585.  between November - January the home would be estimated to have 2 children in the home. Then from Feb-August 3.5 children have been accounted for as there may be times when a bed is available due to the children transiting between services.</t>
  </si>
  <si>
    <t>Rent (3)</t>
  </si>
  <si>
    <t>(3) First month rent includes deposit of £5,000 and 3 months' rent in advance - rent is due quarterly</t>
  </si>
  <si>
    <t>(4) consists of electricity, gas, internet costs and water rates</t>
  </si>
  <si>
    <t>Utilities (4)</t>
  </si>
  <si>
    <t>Staff costs (5)</t>
  </si>
  <si>
    <t>(5) staff costs based on 7 full time equivalent staff members paid approx. £30,000 p/a.  The staff cost for September and October is 30% of the total staffing costs to calculate for training and limited time in the home due to no children currently being in the placement</t>
  </si>
  <si>
    <t>Management Costs (6)</t>
  </si>
  <si>
    <t>(6) This includes salary for Registered Manager (£45k), Deputy Manager (£33k), Responsible Individual (£24k), SMT (£70k) = total approx. £172.  The management costs for Septand Oct is 50% of the total costs due to necessary set up work</t>
  </si>
  <si>
    <t>Admin costs (7)</t>
  </si>
  <si>
    <t>(7) includes weekly allowance for children (£50)  and staff (£700 - £500 for food and £200 petty cash), office stationery (£25), staff training costs (£75).  Admin cost calculated at 30% of the costs to cover Sept and Oct)</t>
  </si>
  <si>
    <t>Company car costs (8)</t>
  </si>
  <si>
    <t>(8) Electric company car used by staff to transport children when necessary</t>
  </si>
  <si>
    <t>IT costs (9)</t>
  </si>
  <si>
    <t>(9) IT costs include 3 office desktops - £2000 (2 for staff and 1 for children in the home), 5 laptops - £3500 ( (2 additional laptops for home and 3 for SMT and consultant), annual subscription for Clearcare Home Management System (£2.4k p/a), necessary IT technical support (£750 p/m)</t>
  </si>
  <si>
    <t>Insurance costs</t>
  </si>
  <si>
    <t>Professional fees (10)</t>
  </si>
  <si>
    <t>(10) Professional fees include Ofsted registration (£3,284 home and £910 for RM) and membership to other trade bodies and organisations</t>
  </si>
  <si>
    <t>Miscellaneous (11)</t>
  </si>
  <si>
    <t>Silver Line Homes - Cashflow Forecast 2024/25</t>
  </si>
  <si>
    <t>(11) includes provision for damages, based on 20% of utilities and admin costs from September onwards figures and an initial costs of £10k for fixtures and fittings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</si>
</sst>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3" fillId="0" borderId="0" xfId="0" applyFont="1"/>
    <xf numFmtId="0" fontId="0" fillId="0" borderId="0" xfId="0" applyAlignment="1">
      <alignment vertical="center" wrapText="1"/>
    </xf>
    <xf numFmtId="3" fontId="4" fillId="0" borderId="4" xfId="0" applyNumberFormat="1" applyFont="1" applyBorder="1"/>
    <xf numFmtId="3" fontId="5" fillId="0" borderId="2" xfId="0" applyNumberFormat="1" applyFont="1" applyBorder="1"/>
    <xf numFmtId="3" fontId="5" fillId="0" borderId="3" xfId="0" applyNumberFormat="1" applyFont="1" applyBorder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419100</xdr:colOff>
      <xdr:row>1</xdr:row>
      <xdr:rowOff>177801</xdr:rowOff>
    </xdr:from>
    <xdr:to>
      <xdr:col>15</xdr:col>
      <xdr:colOff>774700</xdr:colOff>
      <xdr:row>2</xdr:row>
      <xdr:rowOff>36787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4A3AB-94A5-4673-1E9F-34804FCD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77801"/>
          <a:ext cx="2006600" cy="1141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5D89-3BF2-8E46-97FB-2FE3E84EEEA3}">
  <dimension ref="B2:P44"/>
  <sheetViews>
    <sheetView tabSelected="1" topLeftCell="A2" zoomScale="150" zoomScaleNormal="150" workbookViewId="0">
      <selection activeCell="G14" sqref="C14:G14"/>
    </sheetView>
  </sheetViews>
  <sheetFormatPr baseColWidth="10" defaultRowHeight="16" x14ac:dyDescent="0.2"/>
  <cols>
    <col min="2" max="2" width="20" bestFit="1" customWidth="1"/>
    <col min="5" max="5" width="12.5" bestFit="1" customWidth="1"/>
    <col min="17" max="17" width="25.33203125" bestFit="1" customWidth="1"/>
    <col min="18" max="18" width="11.83203125" customWidth="1"/>
  </cols>
  <sheetData>
    <row r="2" spans="2:16" ht="101" customHeight="1" x14ac:dyDescent="0.2">
      <c r="B2" s="18" t="s">
        <v>42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ht="19" x14ac:dyDescent="0.25">
      <c r="B3" s="12"/>
      <c r="C3" s="12"/>
      <c r="D3" s="12"/>
    </row>
    <row r="5" spans="2:16" x14ac:dyDescent="0.2">
      <c r="C5" t="s">
        <v>8</v>
      </c>
      <c r="D5" t="s">
        <v>18</v>
      </c>
      <c r="E5" t="s">
        <v>20</v>
      </c>
      <c r="F5" t="s">
        <v>0</v>
      </c>
      <c r="G5" t="s">
        <v>1</v>
      </c>
      <c r="H5" t="s">
        <v>19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P5" t="s">
        <v>10</v>
      </c>
    </row>
    <row r="6" spans="2:16" x14ac:dyDescent="0.2">
      <c r="B6" t="s">
        <v>16</v>
      </c>
    </row>
    <row r="7" spans="2:16" ht="34" x14ac:dyDescent="0.2">
      <c r="B7" s="13" t="s">
        <v>22</v>
      </c>
      <c r="C7" s="1">
        <v>0</v>
      </c>
      <c r="D7" s="1">
        <v>0</v>
      </c>
      <c r="E7" s="1">
        <v>18416</v>
      </c>
      <c r="F7" s="1">
        <v>18416</v>
      </c>
      <c r="G7" s="1">
        <v>18416</v>
      </c>
      <c r="H7" s="1">
        <v>36833</v>
      </c>
      <c r="I7" s="1">
        <v>36833</v>
      </c>
      <c r="J7" s="1">
        <v>46041</v>
      </c>
      <c r="K7" s="1">
        <v>46041</v>
      </c>
      <c r="L7" s="1">
        <v>46041</v>
      </c>
      <c r="M7" s="1">
        <v>46041</v>
      </c>
      <c r="N7" s="1">
        <v>46041</v>
      </c>
      <c r="P7" s="1">
        <f>SUM(C7:N7)</f>
        <v>359119</v>
      </c>
    </row>
    <row r="8" spans="2:16" x14ac:dyDescent="0.2">
      <c r="P8" s="1"/>
    </row>
    <row r="9" spans="2:16" x14ac:dyDescent="0.2">
      <c r="B9" s="4" t="s">
        <v>9</v>
      </c>
      <c r="C9" s="5">
        <f>SUM(C7:C8)</f>
        <v>0</v>
      </c>
      <c r="D9" s="5">
        <f t="shared" ref="D9:N9" si="0">SUM(D7:D8)</f>
        <v>0</v>
      </c>
      <c r="E9" s="5">
        <f t="shared" si="0"/>
        <v>18416</v>
      </c>
      <c r="F9" s="5">
        <f t="shared" si="0"/>
        <v>18416</v>
      </c>
      <c r="G9" s="5">
        <f t="shared" si="0"/>
        <v>18416</v>
      </c>
      <c r="H9" s="5">
        <f t="shared" si="0"/>
        <v>36833</v>
      </c>
      <c r="I9" s="5">
        <f t="shared" si="0"/>
        <v>36833</v>
      </c>
      <c r="J9" s="5">
        <f t="shared" si="0"/>
        <v>46041</v>
      </c>
      <c r="K9" s="5">
        <f t="shared" si="0"/>
        <v>46041</v>
      </c>
      <c r="L9" s="5">
        <f t="shared" si="0"/>
        <v>46041</v>
      </c>
      <c r="M9" s="5">
        <f t="shared" si="0"/>
        <v>46041</v>
      </c>
      <c r="N9" s="5">
        <f t="shared" si="0"/>
        <v>46041</v>
      </c>
      <c r="O9" s="4"/>
      <c r="P9" s="5">
        <f t="shared" ref="P9" si="1">SUM(C9:N9)</f>
        <v>359119</v>
      </c>
    </row>
    <row r="12" spans="2:16" x14ac:dyDescent="0.2">
      <c r="B12" t="s">
        <v>11</v>
      </c>
    </row>
    <row r="14" spans="2:16" x14ac:dyDescent="0.2">
      <c r="B14" t="s">
        <v>24</v>
      </c>
      <c r="C14" s="1">
        <v>10000</v>
      </c>
      <c r="D14" s="1">
        <v>5000</v>
      </c>
      <c r="E14" s="1">
        <v>5000</v>
      </c>
      <c r="F14" s="1">
        <v>5000</v>
      </c>
      <c r="G14" s="1">
        <v>5000</v>
      </c>
      <c r="H14" s="1">
        <v>5000</v>
      </c>
      <c r="I14" s="1">
        <v>5000</v>
      </c>
      <c r="J14" s="1">
        <v>5000</v>
      </c>
      <c r="K14" s="1">
        <v>5000</v>
      </c>
      <c r="L14" s="1">
        <v>5000</v>
      </c>
      <c r="M14" s="1">
        <v>5000</v>
      </c>
      <c r="N14" s="1">
        <v>5000</v>
      </c>
      <c r="P14" s="1">
        <f>SUM(C14:N14)</f>
        <v>65000</v>
      </c>
    </row>
    <row r="15" spans="2:16" x14ac:dyDescent="0.2">
      <c r="B15" t="s">
        <v>27</v>
      </c>
      <c r="C15" s="2">
        <v>500</v>
      </c>
      <c r="D15" s="2">
        <v>500</v>
      </c>
      <c r="E15" s="2">
        <v>1222.5</v>
      </c>
      <c r="F15" s="2">
        <v>1222.5</v>
      </c>
      <c r="G15" s="2">
        <v>1222.5</v>
      </c>
      <c r="H15" s="2">
        <v>1222.5</v>
      </c>
      <c r="I15" s="2">
        <v>1222.5</v>
      </c>
      <c r="J15" s="2">
        <v>1222.5</v>
      </c>
      <c r="K15" s="2">
        <v>1222.5</v>
      </c>
      <c r="L15" s="2">
        <v>1222.5</v>
      </c>
      <c r="M15" s="2">
        <v>1222.5</v>
      </c>
      <c r="N15" s="2">
        <v>1222.5</v>
      </c>
      <c r="P15" s="1">
        <f t="shared" ref="P15:P28" si="2">SUM(C15:N15)</f>
        <v>13225</v>
      </c>
    </row>
    <row r="16" spans="2:16" x14ac:dyDescent="0.2">
      <c r="B16" t="s">
        <v>28</v>
      </c>
      <c r="C16" s="1"/>
      <c r="D16" s="1"/>
      <c r="E16" s="1">
        <v>15360</v>
      </c>
      <c r="F16" s="1">
        <v>15360</v>
      </c>
      <c r="G16" s="1">
        <v>15360</v>
      </c>
      <c r="H16" s="1">
        <v>19586.7</v>
      </c>
      <c r="I16" s="1">
        <v>19586.7</v>
      </c>
      <c r="J16" s="1">
        <v>19586.7</v>
      </c>
      <c r="K16" s="1">
        <v>19586.7</v>
      </c>
      <c r="L16" s="1">
        <v>19586.7</v>
      </c>
      <c r="M16" s="1">
        <v>19586.7</v>
      </c>
      <c r="N16" s="1">
        <v>19586.7</v>
      </c>
      <c r="P16" s="1">
        <f t="shared" si="2"/>
        <v>183186.90000000002</v>
      </c>
    </row>
    <row r="17" spans="2:16" x14ac:dyDescent="0.2">
      <c r="B17" t="s">
        <v>30</v>
      </c>
      <c r="C17" s="1"/>
      <c r="D17" s="1">
        <v>5400</v>
      </c>
      <c r="E17" s="1">
        <v>10000</v>
      </c>
      <c r="F17" s="1">
        <v>10000</v>
      </c>
      <c r="G17" s="1">
        <v>10000</v>
      </c>
      <c r="H17" s="1">
        <v>10000</v>
      </c>
      <c r="I17" s="1">
        <v>10000</v>
      </c>
      <c r="J17" s="1">
        <v>10000</v>
      </c>
      <c r="K17" s="1">
        <v>10000</v>
      </c>
      <c r="L17" s="1">
        <v>10000</v>
      </c>
      <c r="M17" s="1">
        <v>10000</v>
      </c>
      <c r="N17" s="1">
        <v>10000</v>
      </c>
      <c r="P17" s="1">
        <f t="shared" si="2"/>
        <v>105400</v>
      </c>
    </row>
    <row r="18" spans="2:16" x14ac:dyDescent="0.2">
      <c r="B18" t="s">
        <v>32</v>
      </c>
      <c r="C18" s="1">
        <v>1105</v>
      </c>
      <c r="D18" s="1">
        <v>1105</v>
      </c>
      <c r="E18" s="1">
        <v>1500</v>
      </c>
      <c r="F18" s="1">
        <v>1500</v>
      </c>
      <c r="G18" s="1">
        <v>1500</v>
      </c>
      <c r="H18" s="1">
        <v>1500</v>
      </c>
      <c r="I18" s="1">
        <v>1500</v>
      </c>
      <c r="J18" s="1">
        <v>1500</v>
      </c>
      <c r="K18" s="1">
        <v>1500</v>
      </c>
      <c r="L18" s="1">
        <v>1500</v>
      </c>
      <c r="M18" s="1">
        <v>1500</v>
      </c>
      <c r="N18" s="1">
        <v>1500</v>
      </c>
      <c r="P18" s="1">
        <f t="shared" si="2"/>
        <v>17210</v>
      </c>
    </row>
    <row r="19" spans="2:16" x14ac:dyDescent="0.2">
      <c r="B19" t="s">
        <v>34</v>
      </c>
      <c r="C19" s="1">
        <v>0</v>
      </c>
      <c r="D19" s="1">
        <v>0</v>
      </c>
      <c r="E19" s="1">
        <v>2000</v>
      </c>
      <c r="F19" s="1">
        <v>500</v>
      </c>
      <c r="G19" s="1">
        <v>500</v>
      </c>
      <c r="H19" s="1">
        <v>500</v>
      </c>
      <c r="I19" s="1">
        <v>500</v>
      </c>
      <c r="J19" s="1">
        <v>500</v>
      </c>
      <c r="K19" s="1">
        <v>500</v>
      </c>
      <c r="L19" s="1">
        <v>500</v>
      </c>
      <c r="M19" s="1">
        <v>500</v>
      </c>
      <c r="N19" s="1">
        <v>500</v>
      </c>
      <c r="P19" s="1">
        <f t="shared" si="2"/>
        <v>6500</v>
      </c>
    </row>
    <row r="20" spans="2:16" x14ac:dyDescent="0.2">
      <c r="B20" t="s">
        <v>36</v>
      </c>
      <c r="C20" s="1">
        <v>4000</v>
      </c>
      <c r="D20" s="1">
        <v>200</v>
      </c>
      <c r="E20" s="1">
        <v>200</v>
      </c>
      <c r="F20" s="1">
        <v>200</v>
      </c>
      <c r="G20" s="1">
        <v>200</v>
      </c>
      <c r="H20" s="1">
        <v>200</v>
      </c>
      <c r="I20" s="1">
        <v>200</v>
      </c>
      <c r="J20" s="1">
        <v>200</v>
      </c>
      <c r="K20" s="1">
        <v>200</v>
      </c>
      <c r="L20" s="1">
        <v>200</v>
      </c>
      <c r="M20" s="1">
        <v>200</v>
      </c>
      <c r="N20" s="1">
        <v>200</v>
      </c>
      <c r="P20" s="1">
        <f t="shared" si="2"/>
        <v>6200</v>
      </c>
    </row>
    <row r="21" spans="2:16" x14ac:dyDescent="0.2">
      <c r="B21" t="s">
        <v>38</v>
      </c>
      <c r="C21" s="1">
        <v>400</v>
      </c>
      <c r="D21" s="1">
        <v>400</v>
      </c>
      <c r="E21" s="1">
        <v>400</v>
      </c>
      <c r="F21" s="1">
        <v>400</v>
      </c>
      <c r="G21" s="1">
        <v>400</v>
      </c>
      <c r="H21" s="1">
        <v>400</v>
      </c>
      <c r="I21" s="1">
        <v>400</v>
      </c>
      <c r="J21" s="1">
        <v>400</v>
      </c>
      <c r="K21" s="1">
        <v>400</v>
      </c>
      <c r="L21" s="1">
        <v>400</v>
      </c>
      <c r="M21" s="1">
        <v>400</v>
      </c>
      <c r="N21" s="1">
        <v>400</v>
      </c>
      <c r="P21" s="1">
        <f t="shared" si="2"/>
        <v>4800</v>
      </c>
    </row>
    <row r="22" spans="2:16" x14ac:dyDescent="0.2">
      <c r="B22" t="s">
        <v>39</v>
      </c>
      <c r="C22" s="1">
        <v>4194</v>
      </c>
      <c r="D22" s="1">
        <v>500</v>
      </c>
      <c r="E22" s="1">
        <v>500</v>
      </c>
      <c r="F22" s="1">
        <v>500</v>
      </c>
      <c r="G22" s="1">
        <v>500</v>
      </c>
      <c r="H22" s="1">
        <v>500</v>
      </c>
      <c r="I22" s="1">
        <v>500</v>
      </c>
      <c r="J22" s="1">
        <v>500</v>
      </c>
      <c r="K22" s="1">
        <v>500</v>
      </c>
      <c r="L22" s="1">
        <v>500</v>
      </c>
      <c r="M22" s="1">
        <v>500</v>
      </c>
      <c r="N22" s="1">
        <v>500</v>
      </c>
      <c r="P22" s="1">
        <f t="shared" si="2"/>
        <v>9694</v>
      </c>
    </row>
    <row r="23" spans="2:16" x14ac:dyDescent="0.2">
      <c r="B23" t="s">
        <v>41</v>
      </c>
      <c r="C23" s="1">
        <v>5000</v>
      </c>
      <c r="D23" s="1">
        <v>981.1</v>
      </c>
      <c r="E23" s="1">
        <v>981.1</v>
      </c>
      <c r="F23" s="1">
        <v>981.1</v>
      </c>
      <c r="G23" s="1">
        <v>981.1</v>
      </c>
      <c r="H23" s="1">
        <v>981.1</v>
      </c>
      <c r="I23" s="1">
        <v>981.1</v>
      </c>
      <c r="J23" s="1">
        <v>981.1</v>
      </c>
      <c r="K23" s="1">
        <v>981.1</v>
      </c>
      <c r="L23" s="1">
        <v>981.1</v>
      </c>
      <c r="M23" s="1">
        <v>981.1</v>
      </c>
      <c r="N23" s="1">
        <v>981.1</v>
      </c>
      <c r="P23" s="1">
        <f t="shared" si="2"/>
        <v>15792.100000000004</v>
      </c>
    </row>
    <row r="24" spans="2:16" x14ac:dyDescent="0.2">
      <c r="P24" s="1"/>
    </row>
    <row r="25" spans="2:16" x14ac:dyDescent="0.2">
      <c r="B25" s="4" t="s">
        <v>12</v>
      </c>
      <c r="C25" s="5">
        <f t="shared" ref="C25:N25" si="3">SUM(C14:C23)</f>
        <v>25199</v>
      </c>
      <c r="D25" s="5">
        <f t="shared" si="3"/>
        <v>14086.1</v>
      </c>
      <c r="E25" s="5">
        <f t="shared" si="3"/>
        <v>37163.599999999999</v>
      </c>
      <c r="F25" s="5">
        <f t="shared" si="3"/>
        <v>35663.599999999999</v>
      </c>
      <c r="G25" s="5">
        <f t="shared" si="3"/>
        <v>35663.599999999999</v>
      </c>
      <c r="H25" s="5">
        <f t="shared" si="3"/>
        <v>39890.299999999996</v>
      </c>
      <c r="I25" s="5">
        <f t="shared" si="3"/>
        <v>39890.299999999996</v>
      </c>
      <c r="J25" s="5">
        <f t="shared" si="3"/>
        <v>39890.299999999996</v>
      </c>
      <c r="K25" s="5">
        <f t="shared" si="3"/>
        <v>39890.299999999996</v>
      </c>
      <c r="L25" s="5">
        <f t="shared" si="3"/>
        <v>39890.299999999996</v>
      </c>
      <c r="M25" s="5">
        <f t="shared" si="3"/>
        <v>39890.299999999996</v>
      </c>
      <c r="N25" s="5">
        <f t="shared" si="3"/>
        <v>39890.299999999996</v>
      </c>
      <c r="O25" s="4"/>
      <c r="P25" s="5">
        <f t="shared" si="2"/>
        <v>427007.99999999994</v>
      </c>
    </row>
    <row r="26" spans="2:16" x14ac:dyDescent="0.2">
      <c r="P26" s="1"/>
    </row>
    <row r="27" spans="2:16" x14ac:dyDescent="0.2">
      <c r="P27" s="1"/>
    </row>
    <row r="28" spans="2:16" ht="17" thickBot="1" x14ac:dyDescent="0.25">
      <c r="B28" s="10" t="s">
        <v>13</v>
      </c>
      <c r="C28" s="14">
        <f t="shared" ref="C28:N28" si="4">SUM(C9-C25)</f>
        <v>-25199</v>
      </c>
      <c r="D28" s="14">
        <f t="shared" si="4"/>
        <v>-14086.1</v>
      </c>
      <c r="E28" s="11">
        <f t="shared" si="4"/>
        <v>-18747.599999999999</v>
      </c>
      <c r="F28" s="14">
        <f t="shared" si="4"/>
        <v>-17247.599999999999</v>
      </c>
      <c r="G28" s="11">
        <f t="shared" si="4"/>
        <v>-17247.599999999999</v>
      </c>
      <c r="H28" s="11">
        <f t="shared" si="4"/>
        <v>-3057.2999999999956</v>
      </c>
      <c r="I28" s="11">
        <f t="shared" si="4"/>
        <v>-3057.2999999999956</v>
      </c>
      <c r="J28" s="11">
        <f t="shared" si="4"/>
        <v>6150.7000000000044</v>
      </c>
      <c r="K28" s="11">
        <f t="shared" si="4"/>
        <v>6150.7000000000044</v>
      </c>
      <c r="L28" s="11">
        <f t="shared" si="4"/>
        <v>6150.7000000000044</v>
      </c>
      <c r="M28" s="11">
        <f t="shared" si="4"/>
        <v>6150.7000000000044</v>
      </c>
      <c r="N28" s="11">
        <f t="shared" si="4"/>
        <v>6150.7000000000044</v>
      </c>
      <c r="O28" s="10"/>
      <c r="P28" s="11">
        <f t="shared" si="2"/>
        <v>-67888.999999999913</v>
      </c>
    </row>
    <row r="29" spans="2:16" ht="17" thickTop="1" x14ac:dyDescent="0.2">
      <c r="P29" s="1"/>
    </row>
    <row r="30" spans="2:16" x14ac:dyDescent="0.2">
      <c r="B30" s="6" t="s">
        <v>14</v>
      </c>
      <c r="C30" s="7">
        <v>100000</v>
      </c>
      <c r="D30" s="15">
        <f>SUM(C31)</f>
        <v>74801</v>
      </c>
      <c r="E30" s="15">
        <f t="shared" ref="E30:N30" si="5">SUM(D31)</f>
        <v>60714.9</v>
      </c>
      <c r="F30" s="15">
        <f t="shared" si="5"/>
        <v>41967.3</v>
      </c>
      <c r="G30" s="15">
        <f t="shared" si="5"/>
        <v>24719.700000000004</v>
      </c>
      <c r="H30" s="15">
        <f t="shared" si="5"/>
        <v>7472.1000000000058</v>
      </c>
      <c r="I30" s="7">
        <f t="shared" si="5"/>
        <v>4414.8000000000102</v>
      </c>
      <c r="J30" s="7">
        <f t="shared" si="5"/>
        <v>1357.5000000000146</v>
      </c>
      <c r="K30" s="7">
        <f t="shared" si="5"/>
        <v>7508.2000000000189</v>
      </c>
      <c r="L30" s="7">
        <f t="shared" si="5"/>
        <v>13658.900000000023</v>
      </c>
      <c r="M30" s="7">
        <f t="shared" si="5"/>
        <v>19809.600000000028</v>
      </c>
      <c r="N30" s="7">
        <f t="shared" si="5"/>
        <v>25960.300000000032</v>
      </c>
      <c r="O30" s="6"/>
      <c r="P30" s="7">
        <f>SUM(C30:N30)</f>
        <v>382384.3000000001</v>
      </c>
    </row>
    <row r="31" spans="2:16" x14ac:dyDescent="0.2">
      <c r="B31" s="8" t="s">
        <v>15</v>
      </c>
      <c r="C31" s="9">
        <f t="shared" ref="C31:N31" si="6">SUM(C30+C28)</f>
        <v>74801</v>
      </c>
      <c r="D31" s="16">
        <f t="shared" si="6"/>
        <v>60714.9</v>
      </c>
      <c r="E31" s="16">
        <f t="shared" si="6"/>
        <v>41967.3</v>
      </c>
      <c r="F31" s="16">
        <f t="shared" si="6"/>
        <v>24719.700000000004</v>
      </c>
      <c r="G31" s="16">
        <f t="shared" si="6"/>
        <v>7472.1000000000058</v>
      </c>
      <c r="H31" s="16">
        <f t="shared" si="6"/>
        <v>4414.8000000000102</v>
      </c>
      <c r="I31" s="9">
        <f t="shared" si="6"/>
        <v>1357.5000000000146</v>
      </c>
      <c r="J31" s="9">
        <f t="shared" si="6"/>
        <v>7508.2000000000189</v>
      </c>
      <c r="K31" s="9">
        <f t="shared" si="6"/>
        <v>13658.900000000023</v>
      </c>
      <c r="L31" s="9">
        <f t="shared" si="6"/>
        <v>19809.600000000028</v>
      </c>
      <c r="M31" s="9">
        <f t="shared" si="6"/>
        <v>25960.300000000032</v>
      </c>
      <c r="N31" s="9">
        <f t="shared" si="6"/>
        <v>32111.000000000036</v>
      </c>
      <c r="O31" s="8"/>
      <c r="P31" s="9">
        <f>SUM(C31:N31)</f>
        <v>314495.30000000022</v>
      </c>
    </row>
    <row r="33" spans="2:16" x14ac:dyDescent="0.2">
      <c r="B33" s="3" t="s">
        <v>17</v>
      </c>
    </row>
    <row r="34" spans="2:16" ht="31" customHeight="1" x14ac:dyDescent="0.2">
      <c r="B34" s="20" t="s">
        <v>23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2:16" ht="16" customHeight="1" x14ac:dyDescent="0.2">
      <c r="B35" s="17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2:16" ht="16" customHeight="1" x14ac:dyDescent="0.2">
      <c r="B36" s="17" t="s">
        <v>25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2:16" ht="16" customHeight="1" x14ac:dyDescent="0.2">
      <c r="B37" s="20" t="s">
        <v>26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 ht="33" customHeight="1" x14ac:dyDescent="0.2">
      <c r="B38" s="20" t="s">
        <v>29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2:16" ht="32" customHeight="1" x14ac:dyDescent="0.2">
      <c r="B39" s="20" t="s">
        <v>31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2:16" ht="34" customHeight="1" x14ac:dyDescent="0.2">
      <c r="B40" s="20" t="s">
        <v>33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2:16" ht="16" customHeight="1" x14ac:dyDescent="0.2">
      <c r="B41" s="20" t="s">
        <v>35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2:16" ht="31" customHeight="1" x14ac:dyDescent="0.2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2:16" ht="18" customHeight="1" x14ac:dyDescent="0.2">
      <c r="B43" s="17" t="s">
        <v>40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2:16" x14ac:dyDescent="0.2">
      <c r="B44" s="19" t="s">
        <v>43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 count="12">
    <mergeCell ref="B36:P36"/>
    <mergeCell ref="B42:P42"/>
    <mergeCell ref="B43:P43"/>
    <mergeCell ref="B2:P2"/>
    <mergeCell ref="B44:P44"/>
    <mergeCell ref="B34:P34"/>
    <mergeCell ref="B35:P35"/>
    <mergeCell ref="B37:P37"/>
    <mergeCell ref="B38:P38"/>
    <mergeCell ref="B39:P39"/>
    <mergeCell ref="B40:P40"/>
    <mergeCell ref="B41:P4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Brooks</dc:creator>
  <cp:lastModifiedBy>Audrey Brooks</cp:lastModifiedBy>
  <dcterms:created xsi:type="dcterms:W3CDTF">2023-09-06T13:15:54Z</dcterms:created>
  <dcterms:modified xsi:type="dcterms:W3CDTF">2024-07-25T08:25:10Z</dcterms:modified>
</cp:coreProperties>
</file>