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FBL INIK\Prüfungsleitung\Notentabelle\"/>
    </mc:Choice>
  </mc:AlternateContent>
  <xr:revisionPtr revIDLastSave="0" documentId="13_ncr:1_{DBCA8F56-050B-46E1-9EBF-6A29273064E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pp.o.BMS" sheetId="13" r:id="rId1"/>
    <sheet name="Platt.o.BMS" sheetId="9" r:id="rId2"/>
    <sheet name="App.m.BMS" sheetId="16" r:id="rId3"/>
    <sheet name="Platt.m.BMS" sheetId="15" r:id="rId4"/>
    <sheet name="ICT-F" sheetId="17" r:id="rId5"/>
  </sheets>
  <definedNames>
    <definedName name="_xlnm.Print_Area" localSheetId="2">'App.m.BMS'!$A$1:$S$44</definedName>
    <definedName name="_xlnm.Print_Area" localSheetId="0">'App.o.BMS'!$A$1:$S$44</definedName>
    <definedName name="_xlnm.Print_Area" localSheetId="4">'ICT-F'!$A$1:$S$34</definedName>
    <definedName name="_xlnm.Print_Area" localSheetId="3">'Platt.m.BMS'!$A$1:$S$44</definedName>
    <definedName name="_xlnm.Print_Area" localSheetId="1">'Platt.o.BMS'!$A$1:$S$44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7" l="1"/>
  <c r="S30" i="17"/>
  <c r="D29" i="17"/>
  <c r="C29" i="17"/>
  <c r="D28" i="17"/>
  <c r="C28" i="17"/>
  <c r="P25" i="17"/>
  <c r="P30" i="17" s="1"/>
  <c r="K21" i="17"/>
  <c r="K20" i="17"/>
  <c r="K19" i="17"/>
  <c r="K18" i="17"/>
  <c r="K17" i="17"/>
  <c r="C42" i="15"/>
  <c r="C42" i="16"/>
  <c r="C42" i="9"/>
  <c r="K26" i="13"/>
  <c r="P35" i="13"/>
  <c r="O40" i="13"/>
  <c r="C39" i="16"/>
  <c r="C38" i="16"/>
  <c r="C39" i="15"/>
  <c r="C38" i="15"/>
  <c r="C38" i="13"/>
  <c r="C39" i="13"/>
  <c r="C38" i="9"/>
  <c r="C39" i="9"/>
  <c r="D38" i="16"/>
  <c r="D40" i="16"/>
  <c r="D39" i="16"/>
  <c r="G40" i="16"/>
  <c r="K31" i="13"/>
  <c r="K33" i="13"/>
  <c r="K32" i="13"/>
  <c r="K27" i="13"/>
  <c r="K28" i="13"/>
  <c r="K29" i="13"/>
  <c r="K30" i="13"/>
  <c r="K40" i="13"/>
  <c r="D38" i="13"/>
  <c r="D39" i="13"/>
  <c r="D40" i="13"/>
  <c r="K27" i="9"/>
  <c r="K28" i="9"/>
  <c r="K29" i="9"/>
  <c r="K30" i="9"/>
  <c r="K31" i="9"/>
  <c r="K32" i="9"/>
  <c r="K33" i="9"/>
  <c r="K26" i="9"/>
  <c r="D39" i="9"/>
  <c r="D38" i="9"/>
  <c r="D40" i="9"/>
  <c r="D38" i="15"/>
  <c r="D40" i="15"/>
  <c r="D39" i="15"/>
  <c r="G40" i="15"/>
  <c r="P35" i="9"/>
  <c r="O40" i="9"/>
  <c r="P40" i="13"/>
  <c r="S40" i="13"/>
  <c r="S40" i="9"/>
  <c r="J40" i="9"/>
  <c r="K40" i="9"/>
  <c r="P40" i="9"/>
  <c r="C42" i="13"/>
  <c r="J40" i="13"/>
  <c r="D30" i="17" l="1"/>
  <c r="K30" i="17"/>
  <c r="J30" i="17"/>
  <c r="O30" i="17"/>
  <c r="C32" i="17" l="1"/>
</calcChain>
</file>

<file path=xl/sharedStrings.xml><?xml version="1.0" encoding="utf-8"?>
<sst xmlns="http://schemas.openxmlformats.org/spreadsheetml/2006/main" count="348" uniqueCount="106">
  <si>
    <t>Modul</t>
  </si>
  <si>
    <t>Bezeichnung</t>
  </si>
  <si>
    <t>Note</t>
  </si>
  <si>
    <t>LAN-Komponenten in Betrieb nehmen</t>
  </si>
  <si>
    <t>ÜK</t>
  </si>
  <si>
    <t>IT-Kleinprojekte abwickeln</t>
  </si>
  <si>
    <t>Serverdienste in Betrieb nehmen</t>
  </si>
  <si>
    <t>1. Sem.</t>
  </si>
  <si>
    <t>2. Sem.</t>
  </si>
  <si>
    <t>3. Sem.</t>
  </si>
  <si>
    <t>4. Sem.</t>
  </si>
  <si>
    <t>5. Sem.</t>
  </si>
  <si>
    <t>6. Sem.</t>
  </si>
  <si>
    <t>7. Sem.</t>
  </si>
  <si>
    <t>8. Sem.</t>
  </si>
  <si>
    <t>Directoryservices konfigurieren</t>
  </si>
  <si>
    <t>Geschäftsprozesse beschreiben</t>
  </si>
  <si>
    <t>Facharbeit</t>
  </si>
  <si>
    <t>S+K</t>
  </si>
  <si>
    <t>1.Sem.</t>
  </si>
  <si>
    <t>2.Sem.</t>
  </si>
  <si>
    <t>3.Sem.</t>
  </si>
  <si>
    <t>4.Sem.</t>
  </si>
  <si>
    <t>5.Sem.</t>
  </si>
  <si>
    <t>6.Sem.</t>
  </si>
  <si>
    <t>8.Sem.</t>
  </si>
  <si>
    <t>Bez.</t>
  </si>
  <si>
    <t>Name, Vorname</t>
  </si>
  <si>
    <t>IPA</t>
  </si>
  <si>
    <t>Erfahrungsnote</t>
  </si>
  <si>
    <t>Vertiefungsarbeit</t>
  </si>
  <si>
    <t>Schlussprüfung</t>
  </si>
  <si>
    <t>Ges.</t>
  </si>
  <si>
    <t>M</t>
  </si>
  <si>
    <t>Notenübersicht nach int. Lehrplan</t>
  </si>
  <si>
    <t>FA</t>
  </si>
  <si>
    <t>Datenbanksysteme in Betrieb nehmen</t>
  </si>
  <si>
    <t>Backup- und Restore-Systeme</t>
  </si>
  <si>
    <t>Netzwerk betreiben und erweitern</t>
  </si>
  <si>
    <t>Codierungs-, Kompressions-Verschlüsselung</t>
  </si>
  <si>
    <t>Informatik für ein kleines Unternehmen</t>
  </si>
  <si>
    <t>IT-Aufträge selbständig durchführen</t>
  </si>
  <si>
    <t>Abläufe mit Scripts/Makros autom.</t>
  </si>
  <si>
    <t>E</t>
  </si>
  <si>
    <t>Applikationsssicherheit realisieren</t>
  </si>
  <si>
    <t>Software mit agilen Methoden entwickeln</t>
  </si>
  <si>
    <t>Durchschnit Überbetriebliche Kurse (ÜK)</t>
  </si>
  <si>
    <t>Durchschnitt Berufsfachschule (BFS)</t>
  </si>
  <si>
    <t>Erfahrungsnote EGK</t>
  </si>
  <si>
    <t>Erweiterte Grundkompetenzen (EGK)</t>
  </si>
  <si>
    <t>Informatikkompetenzen (IK)</t>
  </si>
  <si>
    <t>Allgemeinbildung (ABU)</t>
  </si>
  <si>
    <t>Durchschnitt ABU</t>
  </si>
  <si>
    <t>Erfahrungsnote IK (80% BFS + 20% ÜK)</t>
  </si>
  <si>
    <t>Diese Noten-Berechnung ist
als Planungshilfe gedacht
und unverbindlich!</t>
  </si>
  <si>
    <t>Gesamtnote EFZ</t>
  </si>
  <si>
    <t>Daten analysieren und modellieren</t>
  </si>
  <si>
    <t>Datenbanken erstellen und Daten einfügen</t>
  </si>
  <si>
    <t>NoSQL-Datenbanken einsetzen</t>
  </si>
  <si>
    <t>Datenschutz und Datensicherheit</t>
  </si>
  <si>
    <t>Innovative ICT-Lösungen initialisieren</t>
  </si>
  <si>
    <t>Innovative ICT-Lösungen umsetzen</t>
  </si>
  <si>
    <t>Webauftrtt erstellen und veröffentlichen</t>
  </si>
  <si>
    <t>Applikationen entwerfen und implementieren</t>
  </si>
  <si>
    <t>Objektorientiert programmieren</t>
  </si>
  <si>
    <t>Verteilte Systeme programmieren</t>
  </si>
  <si>
    <t>Benutzerschnittstellen entwerfen und impl.</t>
  </si>
  <si>
    <t>DevOps-Prozesse mit Tools unterstützen</t>
  </si>
  <si>
    <t>Funktional programmieren</t>
  </si>
  <si>
    <t>Cloud Lösungen konzipieren und realisieren</t>
  </si>
  <si>
    <t>Dienst mit Container anwenden</t>
  </si>
  <si>
    <t>Applikationen testen</t>
  </si>
  <si>
    <t>Lehrgang 2021 - 2025 und später</t>
  </si>
  <si>
    <t>Berechnung der Gesamtnote EFZ:
30% IK + 10% EGK + 20% ABU + 40% FA</t>
  </si>
  <si>
    <t>Oliver Lux, Prüfungsleiter</t>
  </si>
  <si>
    <t>Software-Migration planen und durchführen</t>
  </si>
  <si>
    <t>Dienste mit Containern bereitstellen</t>
  </si>
  <si>
    <t>IT-System-Einführung planen und durchführen</t>
  </si>
  <si>
    <t>Systemsicherheit implementieren</t>
  </si>
  <si>
    <t>Datenschutz und Datensicherheit anwenden</t>
  </si>
  <si>
    <t>Plattformübergreifende Dienste</t>
  </si>
  <si>
    <t>Kleinprojekte abwickeln</t>
  </si>
  <si>
    <t>Berechnung der Gesamtnote EFZ:
42.86% IK + 57.14% FA</t>
  </si>
  <si>
    <t>Datenbanken abfragen</t>
  </si>
  <si>
    <t>ICT-Arbeitsplatz in Betrieb nehmen</t>
  </si>
  <si>
    <t>Frontend realisieren</t>
  </si>
  <si>
    <t>Backend realsieren</t>
  </si>
  <si>
    <t>Services betreiben, warten und überwachen</t>
  </si>
  <si>
    <t>Netzwerksicherheit implementieren</t>
  </si>
  <si>
    <t>Informatiker Fachrichtung Applikationsentwicklung ohne BMS</t>
  </si>
  <si>
    <t>Informatiker Fachrichtung Plattformentwicklung ohne BMS</t>
  </si>
  <si>
    <t>Informatiker Fachrichtung Applikationsentwicklung mit BMS</t>
  </si>
  <si>
    <t>Informatiker Fachrichtung Systemtechnik mit BMS</t>
  </si>
  <si>
    <t>Lehrgang 2022 - 2025 und später</t>
  </si>
  <si>
    <t>Version 6.0</t>
  </si>
  <si>
    <t>VPA</t>
  </si>
  <si>
    <t>Peripheriegeräte im Netzwerk einsetzen</t>
  </si>
  <si>
    <t>Benutzer im Umgang mit Informatikmitteln inst.</t>
  </si>
  <si>
    <t>Evaluation von ICT-Mitteln durchführen</t>
  </si>
  <si>
    <t>Sicherheit von ICT Benutzerendgeräten gew.</t>
  </si>
  <si>
    <t>Im Support arbeiten</t>
  </si>
  <si>
    <t>Office Werkzeuge praxisorientiert eins.</t>
  </si>
  <si>
    <t>Funktion von ICT-Geräten in Netzwerk gew.</t>
  </si>
  <si>
    <t>Einzelplatzcomputer in Betrieb nehmen</t>
  </si>
  <si>
    <t>Betriebssystem installieren, konf. und adm.</t>
  </si>
  <si>
    <t>ICT-Fachfrau/-mann EFZ ohne BMS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</si>
</sst>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8"/>
      <name val="Arial"/>
      <family val="2"/>
    </font>
    <font>
      <b/>
      <sz val="11"/>
      <name val="Arial"/>
      <family val="2"/>
    </font>
    <font>
      <b/>
      <sz val="8.5"/>
      <name val="Arial"/>
      <family val="2"/>
    </font>
    <font>
      <sz val="8.5"/>
      <name val="Arial"/>
      <family val="2"/>
    </font>
    <font>
      <sz val="18"/>
      <color indexed="9"/>
      <name val="Arial"/>
      <family val="2"/>
    </font>
    <font>
      <sz val="8.5"/>
      <color indexed="9"/>
      <name val="Arial"/>
      <family val="2"/>
    </font>
    <font>
      <sz val="11"/>
      <color indexed="9"/>
      <name val="Arial"/>
      <family val="2"/>
    </font>
    <font>
      <b/>
      <sz val="13"/>
      <name val="Arial"/>
      <family val="2"/>
    </font>
    <font>
      <sz val="7.5"/>
      <name val="Arial"/>
      <family val="2"/>
    </font>
    <font>
      <sz val="6.5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7" fillId="2" borderId="0" xfId="0" applyFont="1" applyFill="1" applyAlignment="1"/>
    <xf numFmtId="0" fontId="5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horizontal="right" vertical="center"/>
    </xf>
    <xf numFmtId="164" fontId="6" fillId="2" borderId="0" xfId="0" applyNumberFormat="1" applyFont="1" applyFill="1" applyAlignment="1" applyProtection="1">
      <alignment horizontal="center" vertical="center"/>
    </xf>
    <xf numFmtId="0" fontId="4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164" fontId="4" fillId="0" borderId="0" xfId="0" applyNumberFormat="1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7" fillId="2" borderId="0" xfId="0" applyFont="1" applyFill="1" applyAlignment="1" applyProtection="1"/>
    <xf numFmtId="0" fontId="6" fillId="2" borderId="0" xfId="0" applyFont="1" applyFill="1" applyProtection="1"/>
    <xf numFmtId="0" fontId="6" fillId="2" borderId="0" xfId="0" applyFont="1" applyFill="1" applyAlignment="1" applyProtection="1">
      <alignment horizontal="right"/>
    </xf>
    <xf numFmtId="164" fontId="6" fillId="2" borderId="0" xfId="0" applyNumberFormat="1" applyFont="1" applyFill="1" applyAlignment="1" applyProtection="1">
      <alignment horizontal="center"/>
    </xf>
    <xf numFmtId="0" fontId="4" fillId="0" borderId="0" xfId="0" applyFont="1" applyAlignment="1" applyProtection="1"/>
    <xf numFmtId="164" fontId="4" fillId="0" borderId="0" xfId="0" applyNumberFormat="1" applyFont="1" applyAlignment="1" applyProtection="1">
      <alignment horizontal="center"/>
    </xf>
    <xf numFmtId="0" fontId="4" fillId="0" borderId="0" xfId="0" applyFont="1" applyProtection="1"/>
    <xf numFmtId="0" fontId="4" fillId="0" borderId="0" xfId="0" applyFont="1" applyAlignment="1" applyProtection="1">
      <alignment horizontal="center"/>
    </xf>
    <xf numFmtId="164" fontId="4" fillId="0" borderId="0" xfId="0" applyNumberFormat="1" applyFont="1" applyProtection="1"/>
    <xf numFmtId="0" fontId="2" fillId="0" borderId="0" xfId="0" applyFont="1" applyAlignment="1" applyProtection="1">
      <alignment horizontal="right" vertical="center"/>
    </xf>
    <xf numFmtId="164" fontId="2" fillId="0" borderId="0" xfId="0" applyNumberFormat="1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164" fontId="2" fillId="0" borderId="0" xfId="0" applyNumberFormat="1" applyFont="1" applyAlignment="1" applyProtection="1">
      <alignment vertical="center"/>
    </xf>
    <xf numFmtId="0" fontId="2" fillId="0" borderId="0" xfId="0" applyFont="1" applyProtection="1"/>
    <xf numFmtId="0" fontId="3" fillId="0" borderId="0" xfId="0" applyFont="1" applyFill="1" applyBorder="1" applyProtection="1"/>
    <xf numFmtId="0" fontId="4" fillId="3" borderId="0" xfId="0" applyFont="1" applyFill="1" applyAlignment="1" applyProtection="1">
      <alignment horizontal="center"/>
    </xf>
    <xf numFmtId="0" fontId="4" fillId="4" borderId="0" xfId="0" applyFont="1" applyFill="1" applyProtection="1"/>
    <xf numFmtId="0" fontId="4" fillId="4" borderId="0" xfId="0" applyFont="1" applyFill="1" applyAlignment="1" applyProtection="1">
      <alignment horizontal="right"/>
    </xf>
    <xf numFmtId="0" fontId="4" fillId="4" borderId="0" xfId="0" applyFont="1" applyFill="1" applyAlignment="1" applyProtection="1">
      <alignment horizontal="center"/>
    </xf>
    <xf numFmtId="164" fontId="4" fillId="4" borderId="0" xfId="0" applyNumberFormat="1" applyFont="1" applyFill="1" applyAlignment="1" applyProtection="1">
      <alignment horizontal="center"/>
    </xf>
    <xf numFmtId="164" fontId="4" fillId="4" borderId="0" xfId="0" applyNumberFormat="1" applyFont="1" applyFill="1" applyProtection="1"/>
    <xf numFmtId="0" fontId="3" fillId="4" borderId="0" xfId="0" applyFont="1" applyFill="1" applyAlignment="1" applyProtection="1">
      <alignment horizontal="center"/>
    </xf>
    <xf numFmtId="0" fontId="4" fillId="4" borderId="0" xfId="0" applyFont="1" applyFill="1" applyAlignment="1" applyProtection="1"/>
    <xf numFmtId="0" fontId="4" fillId="4" borderId="2" xfId="0" applyFont="1" applyFill="1" applyBorder="1" applyAlignment="1" applyProtection="1">
      <alignment horizontal="center"/>
    </xf>
    <xf numFmtId="0" fontId="4" fillId="5" borderId="0" xfId="0" applyFont="1" applyFill="1" applyAlignment="1" applyProtection="1"/>
    <xf numFmtId="0" fontId="4" fillId="5" borderId="0" xfId="0" applyFont="1" applyFill="1" applyProtection="1"/>
    <xf numFmtId="164" fontId="4" fillId="5" borderId="0" xfId="0" applyNumberFormat="1" applyFont="1" applyFill="1" applyAlignment="1" applyProtection="1">
      <alignment horizontal="center"/>
    </xf>
    <xf numFmtId="0" fontId="4" fillId="5" borderId="0" xfId="0" applyFont="1" applyFill="1" applyAlignment="1" applyProtection="1">
      <alignment horizontal="center"/>
    </xf>
    <xf numFmtId="0" fontId="3" fillId="5" borderId="0" xfId="0" applyFont="1" applyFill="1" applyAlignment="1" applyProtection="1"/>
    <xf numFmtId="0" fontId="3" fillId="5" borderId="0" xfId="0" applyFont="1" applyFill="1" applyProtection="1"/>
    <xf numFmtId="0" fontId="3" fillId="5" borderId="0" xfId="0" applyFont="1" applyFill="1" applyAlignment="1" applyProtection="1">
      <alignment horizontal="right"/>
    </xf>
    <xf numFmtId="164" fontId="3" fillId="5" borderId="0" xfId="0" applyNumberFormat="1" applyFont="1" applyFill="1" applyAlignment="1" applyProtection="1">
      <alignment horizontal="center"/>
    </xf>
    <xf numFmtId="0" fontId="3" fillId="0" borderId="0" xfId="0" applyFont="1" applyProtection="1"/>
    <xf numFmtId="0" fontId="3" fillId="5" borderId="0" xfId="0" applyFont="1" applyFill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1" fillId="2" borderId="0" xfId="0" applyFont="1" applyFill="1" applyAlignment="1" applyProtection="1">
      <alignment vertical="center"/>
    </xf>
    <xf numFmtId="0" fontId="1" fillId="0" borderId="0" xfId="0" applyFont="1" applyAlignment="1" applyProtection="1">
      <alignment vertical="center"/>
    </xf>
    <xf numFmtId="164" fontId="1" fillId="0" borderId="0" xfId="0" applyNumberFormat="1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164" fontId="1" fillId="0" borderId="0" xfId="0" applyNumberFormat="1" applyFont="1" applyAlignment="1" applyProtection="1">
      <alignment vertical="center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Alignment="1" applyProtection="1">
      <alignment vertical="top" wrapText="1"/>
    </xf>
    <xf numFmtId="0" fontId="8" fillId="0" borderId="0" xfId="0" applyFont="1" applyAlignment="1" applyProtection="1"/>
    <xf numFmtId="0" fontId="2" fillId="0" borderId="0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horizontal="right" vertical="center"/>
    </xf>
    <xf numFmtId="164" fontId="2" fillId="0" borderId="0" xfId="0" applyNumberFormat="1" applyFont="1" applyBorder="1" applyAlignment="1" applyProtection="1">
      <alignment horizontal="center" vertical="center"/>
    </xf>
    <xf numFmtId="164" fontId="2" fillId="0" borderId="0" xfId="0" applyNumberFormat="1" applyFont="1" applyBorder="1" applyAlignment="1" applyProtection="1">
      <alignment vertical="center"/>
    </xf>
    <xf numFmtId="0" fontId="2" fillId="0" borderId="0" xfId="0" applyFont="1" applyBorder="1" applyAlignment="1" applyProtection="1">
      <alignment horizontal="center" vertical="center"/>
    </xf>
    <xf numFmtId="0" fontId="9" fillId="5" borderId="0" xfId="0" applyFont="1" applyFill="1" applyAlignment="1" applyProtection="1">
      <alignment horizontal="right"/>
    </xf>
    <xf numFmtId="0" fontId="10" fillId="5" borderId="0" xfId="0" applyFont="1" applyFill="1" applyAlignment="1" applyProtection="1">
      <alignment horizontal="right"/>
    </xf>
    <xf numFmtId="0" fontId="2" fillId="6" borderId="3" xfId="0" applyFont="1" applyFill="1" applyBorder="1" applyAlignment="1" applyProtection="1"/>
    <xf numFmtId="0" fontId="2" fillId="6" borderId="4" xfId="0" applyFont="1" applyFill="1" applyBorder="1" applyProtection="1"/>
    <xf numFmtId="0" fontId="2" fillId="6" borderId="4" xfId="0" applyFont="1" applyFill="1" applyBorder="1" applyAlignment="1" applyProtection="1">
      <alignment horizontal="right"/>
    </xf>
    <xf numFmtId="164" fontId="2" fillId="6" borderId="5" xfId="0" applyNumberFormat="1" applyFont="1" applyFill="1" applyBorder="1" applyAlignment="1" applyProtection="1">
      <alignment horizontal="center"/>
    </xf>
    <xf numFmtId="0" fontId="3" fillId="6" borderId="3" xfId="0" applyFont="1" applyFill="1" applyBorder="1" applyAlignment="1" applyProtection="1">
      <alignment horizontal="center"/>
    </xf>
    <xf numFmtId="0" fontId="3" fillId="6" borderId="4" xfId="0" applyFont="1" applyFill="1" applyBorder="1" applyProtection="1"/>
    <xf numFmtId="0" fontId="3" fillId="6" borderId="4" xfId="0" applyFont="1" applyFill="1" applyBorder="1" applyAlignment="1" applyProtection="1">
      <alignment horizontal="right"/>
    </xf>
    <xf numFmtId="164" fontId="3" fillId="6" borderId="5" xfId="0" applyNumberFormat="1" applyFont="1" applyFill="1" applyBorder="1" applyAlignment="1" applyProtection="1">
      <alignment horizontal="center"/>
    </xf>
    <xf numFmtId="0" fontId="2" fillId="6" borderId="4" xfId="0" applyFont="1" applyFill="1" applyBorder="1" applyAlignment="1" applyProtection="1"/>
    <xf numFmtId="0" fontId="3" fillId="6" borderId="3" xfId="0" applyFont="1" applyFill="1" applyBorder="1" applyAlignment="1" applyProtection="1"/>
    <xf numFmtId="0" fontId="3" fillId="6" borderId="4" xfId="0" applyFont="1" applyFill="1" applyBorder="1" applyAlignment="1" applyProtection="1">
      <alignment horizontal="center"/>
    </xf>
    <xf numFmtId="0" fontId="2" fillId="6" borderId="3" xfId="0" applyFont="1" applyFill="1" applyBorder="1" applyProtection="1"/>
    <xf numFmtId="0" fontId="2" fillId="6" borderId="4" xfId="0" applyFont="1" applyFill="1" applyBorder="1" applyAlignment="1" applyProtection="1">
      <alignment horizontal="center"/>
    </xf>
    <xf numFmtId="0" fontId="3" fillId="6" borderId="3" xfId="0" applyFont="1" applyFill="1" applyBorder="1" applyProtection="1"/>
    <xf numFmtId="0" fontId="4" fillId="6" borderId="4" xfId="0" applyFont="1" applyFill="1" applyBorder="1" applyAlignment="1" applyProtection="1">
      <alignment horizontal="center"/>
    </xf>
    <xf numFmtId="164" fontId="2" fillId="6" borderId="5" xfId="0" applyNumberFormat="1" applyFont="1" applyFill="1" applyBorder="1" applyProtection="1"/>
    <xf numFmtId="0" fontId="2" fillId="6" borderId="6" xfId="0" applyFont="1" applyFill="1" applyBorder="1" applyProtection="1"/>
    <xf numFmtId="164" fontId="2" fillId="6" borderId="7" xfId="0" applyNumberFormat="1" applyFont="1" applyFill="1" applyBorder="1" applyProtection="1"/>
    <xf numFmtId="164" fontId="4" fillId="7" borderId="0" xfId="0" applyNumberFormat="1" applyFont="1" applyFill="1" applyAlignment="1" applyProtection="1">
      <alignment horizontal="center"/>
      <protection locked="0"/>
    </xf>
    <xf numFmtId="164" fontId="4" fillId="7" borderId="1" xfId="0" applyNumberFormat="1" applyFont="1" applyFill="1" applyBorder="1" applyAlignment="1" applyProtection="1">
      <alignment horizontal="center"/>
      <protection locked="0"/>
    </xf>
    <xf numFmtId="0" fontId="4" fillId="7" borderId="1" xfId="0" applyFont="1" applyFill="1" applyBorder="1" applyAlignment="1" applyProtection="1">
      <alignment horizontal="center"/>
      <protection locked="0"/>
    </xf>
    <xf numFmtId="164" fontId="4" fillId="8" borderId="0" xfId="0" applyNumberFormat="1" applyFont="1" applyFill="1" applyAlignment="1" applyProtection="1">
      <alignment horizontal="center"/>
    </xf>
    <xf numFmtId="1" fontId="4" fillId="9" borderId="0" xfId="0" applyNumberFormat="1" applyFont="1" applyFill="1" applyAlignment="1" applyProtection="1">
      <alignment horizontal="center"/>
      <protection locked="0"/>
    </xf>
    <xf numFmtId="0" fontId="4" fillId="10" borderId="0" xfId="0" applyNumberFormat="1" applyFont="1" applyFill="1" applyAlignment="1" applyProtection="1">
      <protection locked="0"/>
    </xf>
    <xf numFmtId="0" fontId="4" fillId="10" borderId="0" xfId="0" applyNumberFormat="1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 applyProtection="1">
      <alignment horizontal="center" vertical="center"/>
    </xf>
    <xf numFmtId="164" fontId="4" fillId="0" borderId="0" xfId="0" applyNumberFormat="1" applyFont="1" applyAlignment="1" applyProtection="1">
      <alignment horizontal="right" vertical="top" wrapText="1"/>
    </xf>
    <xf numFmtId="0" fontId="3" fillId="0" borderId="0" xfId="0" applyFont="1" applyFill="1" applyAlignment="1" applyProtection="1">
      <alignment horizontal="left" wrapText="1"/>
    </xf>
    <xf numFmtId="0" fontId="2" fillId="0" borderId="8" xfId="0" applyFont="1" applyBorder="1" applyAlignment="1" applyProtection="1">
      <alignment horizontal="left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"/>
  <sheetViews>
    <sheetView tabSelected="1" workbookViewId="0">
      <selection activeCell="B61" sqref="B61"/>
    </sheetView>
  </sheetViews>
  <sheetFormatPr baseColWidth="10" defaultColWidth="11.42578125" defaultRowHeight="11.25" x14ac:dyDescent="0.2"/>
  <cols>
    <col min="1" max="1" width="5.7109375" style="17" customWidth="1"/>
    <col min="2" max="2" width="30.7109375" style="16" customWidth="1"/>
    <col min="3" max="3" width="2.7109375" style="44" customWidth="1"/>
    <col min="4" max="4" width="5.7109375" style="15" customWidth="1"/>
    <col min="5" max="5" width="2.7109375" style="16" customWidth="1"/>
    <col min="6" max="10" width="7.7109375" style="17" customWidth="1"/>
    <col min="11" max="11" width="5.7109375" style="15" customWidth="1"/>
    <col min="12" max="12" width="2.7109375" style="16" customWidth="1"/>
    <col min="13" max="13" width="7.7109375" style="16" customWidth="1"/>
    <col min="14" max="15" width="7.7109375" style="17" customWidth="1"/>
    <col min="16" max="16" width="5.7109375" style="15" customWidth="1"/>
    <col min="17" max="17" width="2.7109375" style="16" customWidth="1"/>
    <col min="18" max="18" width="7.7109375" style="16" customWidth="1"/>
    <col min="19" max="19" width="5.85546875" style="18" customWidth="1"/>
    <col min="20" max="16384" width="11.42578125" style="16"/>
  </cols>
  <sheetData>
    <row r="1" spans="1:19" s="6" customFormat="1" ht="30" customHeight="1" x14ac:dyDescent="0.25">
      <c r="A1" s="2" t="s">
        <v>34</v>
      </c>
      <c r="B1" s="3"/>
      <c r="C1" s="4"/>
      <c r="D1" s="5"/>
      <c r="E1" s="5"/>
      <c r="F1" s="5"/>
      <c r="H1" s="52" t="s">
        <v>72</v>
      </c>
      <c r="I1" s="7"/>
      <c r="J1" s="7"/>
      <c r="K1" s="8"/>
      <c r="N1" s="9"/>
      <c r="O1" s="86" t="s">
        <v>54</v>
      </c>
      <c r="P1" s="86"/>
      <c r="Q1" s="86"/>
      <c r="R1" s="86"/>
      <c r="S1" s="86"/>
    </row>
    <row r="2" spans="1:19" ht="14.25" x14ac:dyDescent="0.2">
      <c r="A2" s="1" t="s">
        <v>89</v>
      </c>
      <c r="B2" s="11"/>
      <c r="C2" s="12"/>
      <c r="D2" s="13"/>
      <c r="E2" s="13"/>
      <c r="F2" s="13"/>
      <c r="G2" s="14"/>
      <c r="H2" s="14"/>
      <c r="I2" s="14"/>
      <c r="J2" s="14"/>
      <c r="O2" s="86"/>
      <c r="P2" s="86"/>
      <c r="Q2" s="86"/>
      <c r="R2" s="86"/>
      <c r="S2" s="86"/>
    </row>
    <row r="3" spans="1:19" s="7" customFormat="1" ht="30" customHeight="1" x14ac:dyDescent="0.2">
      <c r="A3" s="88" t="s">
        <v>27</v>
      </c>
      <c r="B3" s="88"/>
      <c r="C3" s="19"/>
      <c r="D3" s="20"/>
      <c r="F3" s="21"/>
      <c r="G3" s="21"/>
      <c r="H3" s="21"/>
      <c r="I3" s="21"/>
      <c r="J3" s="21"/>
      <c r="K3" s="20"/>
      <c r="N3" s="21"/>
      <c r="O3" s="21"/>
      <c r="P3" s="20"/>
      <c r="S3" s="22"/>
    </row>
    <row r="4" spans="1:19" s="23" customFormat="1" ht="15" x14ac:dyDescent="0.25">
      <c r="A4" s="60" t="s">
        <v>50</v>
      </c>
      <c r="B4" s="61"/>
      <c r="C4" s="62"/>
      <c r="D4" s="63"/>
      <c r="F4" s="60" t="s">
        <v>49</v>
      </c>
      <c r="G4" s="68"/>
      <c r="H4" s="68"/>
      <c r="I4" s="68"/>
      <c r="J4" s="68"/>
      <c r="K4" s="63"/>
      <c r="M4" s="71" t="s">
        <v>51</v>
      </c>
      <c r="N4" s="72"/>
      <c r="O4" s="72"/>
      <c r="P4" s="63"/>
      <c r="R4" s="71" t="s">
        <v>17</v>
      </c>
      <c r="S4" s="75"/>
    </row>
    <row r="5" spans="1:19" x14ac:dyDescent="0.2">
      <c r="A5" s="64" t="s">
        <v>0</v>
      </c>
      <c r="B5" s="65" t="s">
        <v>1</v>
      </c>
      <c r="C5" s="66"/>
      <c r="D5" s="67" t="s">
        <v>2</v>
      </c>
      <c r="F5" s="69" t="s">
        <v>1</v>
      </c>
      <c r="G5" s="70"/>
      <c r="H5" s="70"/>
      <c r="I5" s="70"/>
      <c r="J5" s="70"/>
      <c r="K5" s="67" t="s">
        <v>2</v>
      </c>
      <c r="L5" s="24"/>
      <c r="M5" s="73" t="s">
        <v>1</v>
      </c>
      <c r="N5" s="70"/>
      <c r="O5" s="74"/>
      <c r="P5" s="67" t="s">
        <v>2</v>
      </c>
      <c r="R5" s="73" t="s">
        <v>26</v>
      </c>
      <c r="S5" s="67" t="s">
        <v>2</v>
      </c>
    </row>
    <row r="6" spans="1:19" x14ac:dyDescent="0.2">
      <c r="A6" s="25">
        <v>114</v>
      </c>
      <c r="B6" s="26" t="s">
        <v>39</v>
      </c>
      <c r="C6" s="27"/>
      <c r="D6" s="78"/>
      <c r="F6" s="28"/>
      <c r="G6" s="26"/>
      <c r="H6" s="26"/>
      <c r="I6" s="26"/>
      <c r="J6" s="26"/>
      <c r="K6" s="29"/>
      <c r="M6" s="26"/>
      <c r="N6" s="28"/>
      <c r="O6" s="28"/>
      <c r="P6" s="29"/>
      <c r="R6" s="26"/>
      <c r="S6" s="30"/>
    </row>
    <row r="7" spans="1:19" x14ac:dyDescent="0.2">
      <c r="A7" s="25">
        <v>117</v>
      </c>
      <c r="B7" s="26" t="s">
        <v>40</v>
      </c>
      <c r="C7" s="27"/>
      <c r="D7" s="78"/>
      <c r="F7" s="28"/>
      <c r="G7" s="26"/>
      <c r="H7" s="26"/>
      <c r="I7" s="26"/>
      <c r="J7" s="26"/>
      <c r="K7" s="29"/>
      <c r="M7" s="26"/>
      <c r="N7" s="28"/>
      <c r="O7" s="28"/>
      <c r="P7" s="29"/>
      <c r="R7" s="26"/>
      <c r="S7" s="30"/>
    </row>
    <row r="8" spans="1:19" x14ac:dyDescent="0.2">
      <c r="A8" s="25">
        <v>122</v>
      </c>
      <c r="B8" s="26" t="s">
        <v>42</v>
      </c>
      <c r="C8" s="27"/>
      <c r="D8" s="78"/>
      <c r="F8" s="28"/>
      <c r="G8" s="26"/>
      <c r="H8" s="26"/>
      <c r="I8" s="26"/>
      <c r="J8" s="26"/>
      <c r="K8" s="29"/>
      <c r="M8" s="26"/>
      <c r="N8" s="28"/>
      <c r="O8" s="28"/>
      <c r="P8" s="29"/>
      <c r="R8" s="26"/>
      <c r="S8" s="30"/>
    </row>
    <row r="9" spans="1:19" x14ac:dyDescent="0.2">
      <c r="A9" s="25">
        <v>162</v>
      </c>
      <c r="B9" s="26" t="s">
        <v>56</v>
      </c>
      <c r="C9" s="27"/>
      <c r="D9" s="78"/>
      <c r="F9" s="28"/>
      <c r="G9" s="26"/>
      <c r="H9" s="26"/>
      <c r="I9" s="26"/>
      <c r="J9" s="26"/>
      <c r="K9" s="29"/>
      <c r="M9" s="26"/>
      <c r="N9" s="28"/>
      <c r="O9" s="28"/>
      <c r="P9" s="29"/>
      <c r="R9" s="26"/>
      <c r="S9" s="30"/>
    </row>
    <row r="10" spans="1:19" x14ac:dyDescent="0.2">
      <c r="A10" s="25">
        <v>164</v>
      </c>
      <c r="B10" s="26" t="s">
        <v>57</v>
      </c>
      <c r="C10" s="27"/>
      <c r="D10" s="78"/>
      <c r="F10" s="28"/>
      <c r="G10" s="26"/>
      <c r="H10" s="26"/>
      <c r="I10" s="26"/>
      <c r="J10" s="26"/>
      <c r="K10" s="29"/>
      <c r="M10" s="26"/>
      <c r="N10" s="28"/>
      <c r="O10" s="28"/>
      <c r="P10" s="29"/>
      <c r="R10" s="26"/>
      <c r="S10" s="30"/>
    </row>
    <row r="11" spans="1:19" x14ac:dyDescent="0.2">
      <c r="A11" s="25">
        <v>165</v>
      </c>
      <c r="B11" s="26" t="s">
        <v>58</v>
      </c>
      <c r="C11" s="27"/>
      <c r="D11" s="78"/>
      <c r="F11" s="28"/>
      <c r="G11" s="26"/>
      <c r="H11" s="26"/>
      <c r="I11" s="26"/>
      <c r="J11" s="26"/>
      <c r="K11" s="29"/>
      <c r="M11" s="26"/>
      <c r="N11" s="28"/>
      <c r="O11" s="28"/>
      <c r="P11" s="29"/>
      <c r="R11" s="26"/>
      <c r="S11" s="30"/>
    </row>
    <row r="12" spans="1:19" x14ac:dyDescent="0.2">
      <c r="A12" s="25">
        <v>183</v>
      </c>
      <c r="B12" s="26" t="s">
        <v>44</v>
      </c>
      <c r="C12" s="27"/>
      <c r="D12" s="78"/>
      <c r="F12" s="28"/>
      <c r="G12" s="26"/>
      <c r="H12" s="26"/>
      <c r="I12" s="26"/>
      <c r="J12" s="26"/>
      <c r="K12" s="29"/>
      <c r="M12" s="26"/>
      <c r="N12" s="28"/>
      <c r="O12" s="28"/>
      <c r="P12" s="29"/>
      <c r="R12" s="26"/>
      <c r="S12" s="30"/>
    </row>
    <row r="13" spans="1:19" x14ac:dyDescent="0.2">
      <c r="A13" s="25">
        <v>231</v>
      </c>
      <c r="B13" s="26" t="s">
        <v>59</v>
      </c>
      <c r="C13" s="27"/>
      <c r="D13" s="78"/>
      <c r="F13" s="28"/>
      <c r="G13" s="28"/>
      <c r="H13" s="28"/>
      <c r="I13" s="28"/>
      <c r="J13" s="28"/>
      <c r="K13" s="29"/>
      <c r="M13" s="26"/>
      <c r="N13" s="28"/>
      <c r="O13" s="28"/>
      <c r="P13" s="29"/>
      <c r="R13" s="26"/>
      <c r="S13" s="30"/>
    </row>
    <row r="14" spans="1:19" x14ac:dyDescent="0.2">
      <c r="A14" s="25">
        <v>241</v>
      </c>
      <c r="B14" s="26" t="s">
        <v>60</v>
      </c>
      <c r="C14" s="27"/>
      <c r="D14" s="78"/>
      <c r="F14" s="28"/>
      <c r="G14" s="28"/>
      <c r="H14" s="28"/>
      <c r="I14" s="28"/>
      <c r="J14" s="28"/>
      <c r="K14" s="29"/>
      <c r="M14" s="26"/>
      <c r="N14" s="28"/>
      <c r="O14" s="28"/>
      <c r="P14" s="29"/>
      <c r="R14" s="26"/>
      <c r="S14" s="30"/>
    </row>
    <row r="15" spans="1:19" x14ac:dyDescent="0.2">
      <c r="A15" s="25">
        <v>245</v>
      </c>
      <c r="B15" s="26" t="s">
        <v>61</v>
      </c>
      <c r="C15" s="27"/>
      <c r="D15" s="78"/>
      <c r="F15" s="28"/>
      <c r="G15" s="28"/>
      <c r="H15" s="28"/>
      <c r="I15" s="28"/>
      <c r="J15" s="28"/>
      <c r="K15" s="29"/>
      <c r="M15" s="26"/>
      <c r="N15" s="28"/>
      <c r="O15" s="28"/>
      <c r="P15" s="29"/>
      <c r="R15" s="26"/>
      <c r="S15" s="30"/>
    </row>
    <row r="16" spans="1:19" x14ac:dyDescent="0.2">
      <c r="A16" s="25">
        <v>254</v>
      </c>
      <c r="B16" s="26" t="s">
        <v>16</v>
      </c>
      <c r="C16" s="27"/>
      <c r="D16" s="78"/>
      <c r="F16" s="28"/>
      <c r="G16" s="28"/>
      <c r="H16" s="28"/>
      <c r="I16" s="28"/>
      <c r="J16" s="28"/>
      <c r="K16" s="29"/>
      <c r="M16" s="26"/>
      <c r="N16" s="28"/>
      <c r="O16" s="28"/>
      <c r="P16" s="29"/>
      <c r="R16" s="26"/>
      <c r="S16" s="30"/>
    </row>
    <row r="17" spans="1:19" x14ac:dyDescent="0.2">
      <c r="A17" s="25">
        <v>293</v>
      </c>
      <c r="B17" s="26" t="s">
        <v>62</v>
      </c>
      <c r="C17" s="27"/>
      <c r="D17" s="78"/>
      <c r="F17" s="28"/>
      <c r="G17" s="28"/>
      <c r="H17" s="28"/>
      <c r="I17" s="28"/>
      <c r="J17" s="28"/>
      <c r="K17" s="29"/>
      <c r="M17" s="26"/>
      <c r="N17" s="28"/>
      <c r="O17" s="28"/>
      <c r="P17" s="29"/>
      <c r="R17" s="26"/>
      <c r="S17" s="30"/>
    </row>
    <row r="18" spans="1:19" x14ac:dyDescent="0.2">
      <c r="A18" s="25">
        <v>306</v>
      </c>
      <c r="B18" s="26" t="s">
        <v>5</v>
      </c>
      <c r="C18" s="27"/>
      <c r="D18" s="78"/>
      <c r="F18" s="28"/>
      <c r="G18" s="28"/>
      <c r="H18" s="28"/>
      <c r="I18" s="28"/>
      <c r="J18" s="28"/>
      <c r="K18" s="29"/>
      <c r="M18" s="26"/>
      <c r="N18" s="28"/>
      <c r="O18" s="28"/>
      <c r="P18" s="29"/>
      <c r="R18" s="26"/>
      <c r="S18" s="30"/>
    </row>
    <row r="19" spans="1:19" x14ac:dyDescent="0.2">
      <c r="A19" s="25">
        <v>319</v>
      </c>
      <c r="B19" s="26" t="s">
        <v>63</v>
      </c>
      <c r="C19" s="27"/>
      <c r="D19" s="78"/>
      <c r="F19" s="28"/>
      <c r="G19" s="28"/>
      <c r="H19" s="28"/>
      <c r="I19" s="28"/>
      <c r="J19" s="28"/>
      <c r="K19" s="29"/>
      <c r="M19" s="26"/>
      <c r="N19" s="28"/>
      <c r="O19" s="28"/>
      <c r="P19" s="29"/>
      <c r="R19" s="26"/>
      <c r="S19" s="30"/>
    </row>
    <row r="20" spans="1:19" x14ac:dyDescent="0.2">
      <c r="A20" s="25">
        <v>320</v>
      </c>
      <c r="B20" s="26" t="s">
        <v>64</v>
      </c>
      <c r="C20" s="27"/>
      <c r="D20" s="78"/>
      <c r="F20" s="28"/>
      <c r="G20" s="28"/>
      <c r="H20" s="28"/>
      <c r="I20" s="28"/>
      <c r="J20" s="28"/>
      <c r="K20" s="29"/>
      <c r="M20" s="26"/>
      <c r="N20" s="28"/>
      <c r="O20" s="28"/>
      <c r="P20" s="29"/>
      <c r="R20" s="26"/>
      <c r="S20" s="30"/>
    </row>
    <row r="21" spans="1:19" x14ac:dyDescent="0.2">
      <c r="A21" s="25">
        <v>321</v>
      </c>
      <c r="B21" s="26" t="s">
        <v>65</v>
      </c>
      <c r="C21" s="27"/>
      <c r="D21" s="78"/>
      <c r="F21" s="28"/>
      <c r="G21" s="28"/>
      <c r="H21" s="28"/>
      <c r="I21" s="28"/>
      <c r="J21" s="28"/>
      <c r="K21" s="29"/>
      <c r="M21" s="26"/>
      <c r="N21" s="28"/>
      <c r="O21" s="28"/>
      <c r="P21" s="29"/>
      <c r="R21" s="26"/>
      <c r="S21" s="30"/>
    </row>
    <row r="22" spans="1:19" x14ac:dyDescent="0.2">
      <c r="A22" s="25">
        <v>322</v>
      </c>
      <c r="B22" s="26" t="s">
        <v>66</v>
      </c>
      <c r="C22" s="27"/>
      <c r="D22" s="78"/>
      <c r="F22" s="28"/>
      <c r="G22" s="28"/>
      <c r="H22" s="28"/>
      <c r="I22" s="28"/>
      <c r="J22" s="28"/>
      <c r="K22" s="29"/>
      <c r="M22" s="26"/>
      <c r="N22" s="28"/>
      <c r="O22" s="28"/>
      <c r="P22" s="29"/>
      <c r="R22" s="26"/>
      <c r="S22" s="30"/>
    </row>
    <row r="23" spans="1:19" x14ac:dyDescent="0.2">
      <c r="A23" s="25">
        <v>323</v>
      </c>
      <c r="B23" s="26" t="s">
        <v>68</v>
      </c>
      <c r="C23" s="27"/>
      <c r="D23" s="78"/>
      <c r="F23" s="28"/>
      <c r="G23" s="28"/>
      <c r="H23" s="28"/>
      <c r="I23" s="28"/>
      <c r="J23" s="28"/>
      <c r="K23" s="29"/>
      <c r="M23" s="26"/>
      <c r="N23" s="28"/>
      <c r="O23" s="28"/>
      <c r="P23" s="29"/>
      <c r="R23" s="26"/>
      <c r="S23" s="30"/>
    </row>
    <row r="24" spans="1:19" x14ac:dyDescent="0.2">
      <c r="A24" s="25">
        <v>324</v>
      </c>
      <c r="B24" s="26" t="s">
        <v>67</v>
      </c>
      <c r="C24" s="27"/>
      <c r="D24" s="78"/>
      <c r="F24" s="28"/>
      <c r="G24" s="28"/>
      <c r="H24" s="28"/>
      <c r="I24" s="28"/>
      <c r="J24" s="28"/>
      <c r="K24" s="29"/>
      <c r="M24" s="26"/>
      <c r="N24" s="28"/>
      <c r="O24" s="28"/>
      <c r="P24" s="29"/>
      <c r="R24" s="26"/>
      <c r="S24" s="30"/>
    </row>
    <row r="25" spans="1:19" x14ac:dyDescent="0.2">
      <c r="A25" s="25">
        <v>346</v>
      </c>
      <c r="B25" s="26" t="s">
        <v>69</v>
      </c>
      <c r="C25" s="27"/>
      <c r="D25" s="78"/>
      <c r="F25" s="31"/>
      <c r="G25" s="31" t="s">
        <v>43</v>
      </c>
      <c r="H25" s="31"/>
      <c r="I25" s="31" t="s">
        <v>33</v>
      </c>
      <c r="J25" s="28"/>
      <c r="K25" s="31"/>
      <c r="M25" s="26"/>
      <c r="N25" s="31" t="s">
        <v>18</v>
      </c>
      <c r="O25" s="31" t="s">
        <v>32</v>
      </c>
      <c r="P25" s="29"/>
      <c r="R25" s="26"/>
      <c r="S25" s="30"/>
    </row>
    <row r="26" spans="1:19" x14ac:dyDescent="0.2">
      <c r="A26" s="25">
        <v>347</v>
      </c>
      <c r="B26" s="26" t="s">
        <v>70</v>
      </c>
      <c r="C26" s="27"/>
      <c r="D26" s="78"/>
      <c r="F26" s="32" t="s">
        <v>7</v>
      </c>
      <c r="G26" s="79"/>
      <c r="H26" s="28"/>
      <c r="I26" s="79"/>
      <c r="J26" s="28"/>
      <c r="K26" s="81" t="str">
        <f t="shared" ref="K26:K33" si="0">IF(SUM($G26:$J26)&gt;0,ROUND(AVERAGE($G26:$J26)*2,0)/2,"")</f>
        <v/>
      </c>
      <c r="M26" s="26" t="s">
        <v>19</v>
      </c>
      <c r="N26" s="80"/>
      <c r="O26" s="80"/>
      <c r="P26" s="29"/>
      <c r="R26" s="26"/>
      <c r="S26" s="30"/>
    </row>
    <row r="27" spans="1:19" x14ac:dyDescent="0.2">
      <c r="A27" s="25">
        <v>426</v>
      </c>
      <c r="B27" s="32" t="s">
        <v>45</v>
      </c>
      <c r="C27" s="27"/>
      <c r="D27" s="78"/>
      <c r="F27" s="32" t="s">
        <v>8</v>
      </c>
      <c r="G27" s="79"/>
      <c r="H27" s="28"/>
      <c r="I27" s="79"/>
      <c r="J27" s="28"/>
      <c r="K27" s="81" t="str">
        <f t="shared" si="0"/>
        <v/>
      </c>
      <c r="M27" s="26" t="s">
        <v>20</v>
      </c>
      <c r="N27" s="80"/>
      <c r="O27" s="80"/>
      <c r="P27" s="29"/>
      <c r="R27" s="26"/>
      <c r="S27" s="30"/>
    </row>
    <row r="28" spans="1:19" x14ac:dyDescent="0.2">
      <c r="A28" s="25">
        <v>431</v>
      </c>
      <c r="B28" s="26" t="s">
        <v>41</v>
      </c>
      <c r="C28" s="27"/>
      <c r="D28" s="78"/>
      <c r="F28" s="32" t="s">
        <v>9</v>
      </c>
      <c r="G28" s="79"/>
      <c r="H28" s="28"/>
      <c r="I28" s="79"/>
      <c r="J28" s="28"/>
      <c r="K28" s="81" t="str">
        <f t="shared" si="0"/>
        <v/>
      </c>
      <c r="M28" s="26" t="s">
        <v>21</v>
      </c>
      <c r="N28" s="80"/>
      <c r="O28" s="80"/>
      <c r="P28" s="29"/>
      <c r="R28" s="26"/>
      <c r="S28" s="30"/>
    </row>
    <row r="29" spans="1:19" x14ac:dyDescent="0.2">
      <c r="A29" s="25">
        <v>450</v>
      </c>
      <c r="B29" s="26" t="s">
        <v>71</v>
      </c>
      <c r="C29" s="27"/>
      <c r="D29" s="78"/>
      <c r="F29" s="32" t="s">
        <v>10</v>
      </c>
      <c r="G29" s="79"/>
      <c r="H29" s="28"/>
      <c r="I29" s="79"/>
      <c r="J29" s="28"/>
      <c r="K29" s="81" t="str">
        <f t="shared" si="0"/>
        <v/>
      </c>
      <c r="M29" s="26" t="s">
        <v>22</v>
      </c>
      <c r="N29" s="80"/>
      <c r="O29" s="80"/>
      <c r="P29" s="29"/>
      <c r="R29" s="26"/>
      <c r="S29" s="30"/>
    </row>
    <row r="30" spans="1:19" x14ac:dyDescent="0.2">
      <c r="A30" s="26"/>
      <c r="B30" s="26"/>
      <c r="C30" s="32"/>
      <c r="D30" s="32"/>
      <c r="F30" s="32" t="s">
        <v>11</v>
      </c>
      <c r="G30" s="79"/>
      <c r="H30" s="28"/>
      <c r="I30" s="29"/>
      <c r="J30" s="28"/>
      <c r="K30" s="81" t="str">
        <f t="shared" si="0"/>
        <v/>
      </c>
      <c r="M30" s="26" t="s">
        <v>23</v>
      </c>
      <c r="N30" s="80"/>
      <c r="O30" s="80"/>
      <c r="P30" s="29"/>
      <c r="R30" s="26"/>
      <c r="S30" s="30"/>
    </row>
    <row r="31" spans="1:19" x14ac:dyDescent="0.2">
      <c r="A31" s="25">
        <v>106</v>
      </c>
      <c r="B31" s="26" t="s">
        <v>83</v>
      </c>
      <c r="C31" s="27" t="s">
        <v>4</v>
      </c>
      <c r="D31" s="78"/>
      <c r="F31" s="32" t="s">
        <v>12</v>
      </c>
      <c r="G31" s="79"/>
      <c r="H31" s="28"/>
      <c r="I31" s="29"/>
      <c r="J31" s="28"/>
      <c r="K31" s="81" t="str">
        <f t="shared" si="0"/>
        <v/>
      </c>
      <c r="M31" s="26" t="s">
        <v>24</v>
      </c>
      <c r="N31" s="80"/>
      <c r="O31" s="80"/>
      <c r="P31" s="29"/>
      <c r="R31" s="26"/>
      <c r="S31" s="30"/>
    </row>
    <row r="32" spans="1:19" x14ac:dyDescent="0.2">
      <c r="A32" s="25">
        <v>187</v>
      </c>
      <c r="B32" s="26" t="s">
        <v>84</v>
      </c>
      <c r="C32" s="27" t="s">
        <v>4</v>
      </c>
      <c r="D32" s="78"/>
      <c r="F32" s="32" t="s">
        <v>13</v>
      </c>
      <c r="G32" s="79"/>
      <c r="H32" s="28"/>
      <c r="I32" s="29"/>
      <c r="J32" s="29"/>
      <c r="K32" s="81" t="str">
        <f t="shared" si="0"/>
        <v/>
      </c>
      <c r="M32" s="26"/>
      <c r="N32" s="33"/>
      <c r="O32" s="33"/>
      <c r="P32" s="29"/>
      <c r="R32" s="26"/>
      <c r="S32" s="30"/>
    </row>
    <row r="33" spans="1:19" x14ac:dyDescent="0.2">
      <c r="A33" s="25">
        <v>294</v>
      </c>
      <c r="B33" s="26" t="s">
        <v>85</v>
      </c>
      <c r="C33" s="27" t="s">
        <v>4</v>
      </c>
      <c r="D33" s="78"/>
      <c r="F33" s="32" t="s">
        <v>14</v>
      </c>
      <c r="G33" s="79"/>
      <c r="H33" s="28"/>
      <c r="I33" s="29"/>
      <c r="J33" s="29"/>
      <c r="K33" s="81" t="str">
        <f t="shared" si="0"/>
        <v/>
      </c>
      <c r="M33" s="26" t="s">
        <v>25</v>
      </c>
      <c r="N33" s="80"/>
      <c r="O33" s="80"/>
      <c r="P33" s="29"/>
      <c r="R33" s="26"/>
      <c r="S33" s="30"/>
    </row>
    <row r="34" spans="1:19" x14ac:dyDescent="0.2">
      <c r="A34" s="25">
        <v>295</v>
      </c>
      <c r="B34" s="26" t="s">
        <v>86</v>
      </c>
      <c r="C34" s="27" t="s">
        <v>4</v>
      </c>
      <c r="D34" s="78"/>
      <c r="F34" s="28"/>
      <c r="G34" s="28"/>
      <c r="H34" s="28"/>
      <c r="I34" s="28"/>
      <c r="J34" s="28"/>
      <c r="K34" s="29"/>
      <c r="M34" s="26"/>
      <c r="N34" s="28"/>
      <c r="O34" s="28"/>
      <c r="P34" s="29"/>
      <c r="R34" s="26"/>
      <c r="S34" s="30"/>
    </row>
    <row r="35" spans="1:19" x14ac:dyDescent="0.2">
      <c r="A35" s="82"/>
      <c r="B35" s="83"/>
      <c r="C35" s="27" t="s">
        <v>4</v>
      </c>
      <c r="D35" s="78"/>
      <c r="F35" s="28"/>
      <c r="G35" s="28"/>
      <c r="H35" s="28"/>
      <c r="I35" s="28"/>
      <c r="J35" s="28"/>
      <c r="K35" s="29"/>
      <c r="M35" s="26" t="s">
        <v>29</v>
      </c>
      <c r="N35" s="28"/>
      <c r="O35" s="28"/>
      <c r="P35" s="81" t="str">
        <f>IF(SUM(N26:O33)&gt;0,ROUND(AVERAGE(N26:O33)*2,0)/2,"")</f>
        <v/>
      </c>
      <c r="R35" s="26"/>
      <c r="S35" s="30"/>
    </row>
    <row r="36" spans="1:19" x14ac:dyDescent="0.2">
      <c r="A36" s="82"/>
      <c r="B36" s="83"/>
      <c r="C36" s="27" t="s">
        <v>4</v>
      </c>
      <c r="D36" s="78"/>
      <c r="F36" s="32"/>
      <c r="G36" s="32"/>
      <c r="H36" s="32"/>
      <c r="I36" s="32"/>
      <c r="J36" s="32"/>
      <c r="K36" s="29"/>
      <c r="M36" s="26" t="s">
        <v>30</v>
      </c>
      <c r="N36" s="28"/>
      <c r="O36" s="28"/>
      <c r="P36" s="78"/>
      <c r="R36" s="26"/>
      <c r="S36" s="30"/>
    </row>
    <row r="37" spans="1:19" x14ac:dyDescent="0.2">
      <c r="A37" s="82"/>
      <c r="B37" s="83"/>
      <c r="C37" s="27" t="s">
        <v>4</v>
      </c>
      <c r="D37" s="78"/>
      <c r="F37" s="32"/>
      <c r="G37" s="32"/>
      <c r="H37" s="32"/>
      <c r="I37" s="32"/>
      <c r="J37" s="32"/>
      <c r="K37" s="29"/>
      <c r="M37" s="26" t="s">
        <v>31</v>
      </c>
      <c r="N37" s="28"/>
      <c r="O37" s="28"/>
      <c r="P37" s="78"/>
      <c r="R37" s="26" t="s">
        <v>28</v>
      </c>
      <c r="S37" s="78"/>
    </row>
    <row r="38" spans="1:19" x14ac:dyDescent="0.2">
      <c r="A38" s="34" t="s">
        <v>47</v>
      </c>
      <c r="B38" s="35"/>
      <c r="C38" s="59" t="e">
        <f>"(Ø" &amp; TEXT(AVERAGE(D6:D29),"0.00") &amp; ")"</f>
        <v>#DIV/0!</v>
      </c>
      <c r="D38" s="36" t="str">
        <f>IF(SUM(D6:D29)&gt;0,ROUND(AVERAGE(D6:D29)*2,0)/2,"")</f>
        <v/>
      </c>
      <c r="F38" s="34"/>
      <c r="G38" s="34"/>
      <c r="H38" s="34"/>
      <c r="I38" s="34"/>
      <c r="J38" s="34"/>
      <c r="K38" s="36"/>
      <c r="M38" s="35"/>
      <c r="N38" s="37"/>
      <c r="O38" s="37"/>
      <c r="P38" s="36"/>
      <c r="R38" s="35"/>
      <c r="S38" s="36"/>
    </row>
    <row r="39" spans="1:19" x14ac:dyDescent="0.2">
      <c r="A39" s="35" t="s">
        <v>46</v>
      </c>
      <c r="B39" s="35"/>
      <c r="C39" s="59" t="e">
        <f>"(Ø" &amp; TEXT(AVERAGE(D31:D37),"0.00") &amp; ")"</f>
        <v>#DIV/0!</v>
      </c>
      <c r="D39" s="36" t="str">
        <f>IF(SUM(D31:D37)&gt;0,ROUND(AVERAGE(D31:D37)*2,0)/2,"")</f>
        <v/>
      </c>
      <c r="F39" s="35"/>
      <c r="G39" s="35"/>
      <c r="H39" s="35"/>
      <c r="I39" s="35"/>
      <c r="J39" s="35"/>
      <c r="K39" s="35"/>
      <c r="M39" s="35"/>
      <c r="N39" s="35"/>
      <c r="O39" s="35"/>
      <c r="P39" s="35"/>
      <c r="R39" s="35"/>
      <c r="S39" s="35"/>
    </row>
    <row r="40" spans="1:19" s="42" customFormat="1" x14ac:dyDescent="0.2">
      <c r="A40" s="38" t="s">
        <v>53</v>
      </c>
      <c r="B40" s="39"/>
      <c r="C40" s="40"/>
      <c r="D40" s="41" t="e">
        <f>ROUND(D38*0.8+D39*0.2,1)</f>
        <v>#VALUE!</v>
      </c>
      <c r="F40" s="38" t="s">
        <v>48</v>
      </c>
      <c r="G40" s="38"/>
      <c r="H40" s="38"/>
      <c r="I40" s="38"/>
      <c r="J40" s="59" t="e">
        <f>"(Ø" &amp; TEXT(AVERAGE(K26:K33),"0.00") &amp; ")"</f>
        <v>#DIV/0!</v>
      </c>
      <c r="K40" s="41" t="e">
        <f>ROUND(AVERAGE(K26:K33)*2,0)/2</f>
        <v>#DIV/0!</v>
      </c>
      <c r="M40" s="39" t="s">
        <v>52</v>
      </c>
      <c r="N40" s="43"/>
      <c r="O40" s="59" t="e">
        <f>"(Ø" &amp; TEXT(AVERAGE(P35:P37),"0.00") &amp; ")"</f>
        <v>#DIV/0!</v>
      </c>
      <c r="P40" s="41" t="e">
        <f>ROUND(AVERAGE(P35:P37),1)</f>
        <v>#DIV/0!</v>
      </c>
      <c r="R40" s="39" t="s">
        <v>35</v>
      </c>
      <c r="S40" s="41" t="e">
        <f>ROUND(AVERAGE(S37:S37),1)</f>
        <v>#DIV/0!</v>
      </c>
    </row>
    <row r="42" spans="1:19" s="46" customFormat="1" ht="30" customHeight="1" x14ac:dyDescent="0.2">
      <c r="A42" s="2" t="s">
        <v>55</v>
      </c>
      <c r="B42" s="45"/>
      <c r="C42" s="85" t="e">
        <f>ROUND(D40*0.3+K40*0.1+P40*0.2+S40*0.4,1)</f>
        <v>#VALUE!</v>
      </c>
      <c r="D42" s="85"/>
      <c r="F42" s="87" t="s">
        <v>73</v>
      </c>
      <c r="G42" s="87"/>
      <c r="H42" s="87"/>
      <c r="I42" s="87"/>
      <c r="J42" s="87"/>
      <c r="K42" s="87"/>
      <c r="N42" s="48"/>
      <c r="O42" s="48"/>
      <c r="P42" s="47"/>
      <c r="S42" s="49"/>
    </row>
    <row r="44" spans="1:19" x14ac:dyDescent="0.2">
      <c r="A44" s="14" t="s">
        <v>74</v>
      </c>
      <c r="S44" s="50" t="s">
        <v>94</v>
      </c>
    </row>
  </sheetData>
  <sheetProtection sheet="1" objects="1" scenarios="1"/>
  <mergeCells count="4">
    <mergeCell ref="C42:D42"/>
    <mergeCell ref="O1:S2"/>
    <mergeCell ref="F42:K42"/>
    <mergeCell ref="A3:B3"/>
  </mergeCells>
  <phoneticPr fontId="0" type="noConversion"/>
  <printOptions horizontalCentered="1" verticalCentered="1"/>
  <pageMargins left="0.19685039370078741" right="0.19685039370078741" top="0.39370078740157483" bottom="0.19685039370078741" header="0.11811023622047245" footer="0.1181102362204724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4"/>
  <sheetViews>
    <sheetView workbookViewId="0">
      <selection activeCell="A31" sqref="A31:B32"/>
    </sheetView>
  </sheetViews>
  <sheetFormatPr baseColWidth="10" defaultColWidth="11.42578125" defaultRowHeight="11.25" x14ac:dyDescent="0.2"/>
  <cols>
    <col min="1" max="1" width="5.7109375" style="17" customWidth="1"/>
    <col min="2" max="2" width="30.7109375" style="16" customWidth="1"/>
    <col min="3" max="3" width="2.7109375" style="44" customWidth="1"/>
    <col min="4" max="4" width="5.7109375" style="15" customWidth="1"/>
    <col min="5" max="5" width="2.7109375" style="16" customWidth="1"/>
    <col min="6" max="10" width="7.7109375" style="17" customWidth="1"/>
    <col min="11" max="11" width="5.7109375" style="15" customWidth="1"/>
    <col min="12" max="12" width="2.7109375" style="16" customWidth="1"/>
    <col min="13" max="13" width="7.7109375" style="16" customWidth="1"/>
    <col min="14" max="15" width="7.7109375" style="17" customWidth="1"/>
    <col min="16" max="16" width="5.7109375" style="15" customWidth="1"/>
    <col min="17" max="17" width="2.7109375" style="16" customWidth="1"/>
    <col min="18" max="18" width="7.7109375" style="16" customWidth="1"/>
    <col min="19" max="19" width="5.7109375" style="18" customWidth="1"/>
    <col min="20" max="16384" width="11.42578125" style="16"/>
  </cols>
  <sheetData>
    <row r="1" spans="1:19" s="6" customFormat="1" ht="30" customHeight="1" x14ac:dyDescent="0.25">
      <c r="A1" s="2" t="s">
        <v>34</v>
      </c>
      <c r="B1" s="3"/>
      <c r="C1" s="4"/>
      <c r="D1" s="5"/>
      <c r="E1" s="5"/>
      <c r="F1" s="5"/>
      <c r="H1" s="52" t="s">
        <v>72</v>
      </c>
      <c r="I1" s="7"/>
      <c r="J1" s="7"/>
      <c r="K1" s="8"/>
      <c r="N1" s="51"/>
      <c r="O1" s="86" t="s">
        <v>54</v>
      </c>
      <c r="P1" s="86"/>
      <c r="Q1" s="86"/>
      <c r="R1" s="86"/>
      <c r="S1" s="86"/>
    </row>
    <row r="2" spans="1:19" ht="14.25" x14ac:dyDescent="0.2">
      <c r="A2" s="10" t="s">
        <v>90</v>
      </c>
      <c r="B2" s="11"/>
      <c r="C2" s="12"/>
      <c r="D2" s="13"/>
      <c r="E2" s="13"/>
      <c r="F2" s="13"/>
      <c r="G2" s="14"/>
      <c r="H2" s="14"/>
      <c r="I2" s="14"/>
      <c r="J2" s="14"/>
      <c r="N2" s="51"/>
      <c r="O2" s="86"/>
      <c r="P2" s="86"/>
      <c r="Q2" s="86"/>
      <c r="R2" s="86"/>
      <c r="S2" s="86"/>
    </row>
    <row r="3" spans="1:19" s="53" customFormat="1" ht="30" customHeight="1" x14ac:dyDescent="0.2">
      <c r="A3" s="88" t="s">
        <v>27</v>
      </c>
      <c r="B3" s="88"/>
      <c r="C3" s="54"/>
      <c r="D3" s="55"/>
      <c r="F3" s="57"/>
      <c r="G3" s="57"/>
      <c r="H3" s="57"/>
      <c r="I3" s="57"/>
      <c r="J3" s="57"/>
      <c r="K3" s="55"/>
      <c r="N3" s="57"/>
      <c r="O3" s="57"/>
      <c r="P3" s="55"/>
      <c r="S3" s="56"/>
    </row>
    <row r="4" spans="1:19" s="23" customFormat="1" ht="15" x14ac:dyDescent="0.25">
      <c r="A4" s="60" t="s">
        <v>50</v>
      </c>
      <c r="B4" s="61"/>
      <c r="C4" s="62"/>
      <c r="D4" s="63"/>
      <c r="F4" s="60" t="s">
        <v>49</v>
      </c>
      <c r="G4" s="68"/>
      <c r="H4" s="68"/>
      <c r="I4" s="68"/>
      <c r="J4" s="68"/>
      <c r="K4" s="63"/>
      <c r="M4" s="71" t="s">
        <v>51</v>
      </c>
      <c r="N4" s="72"/>
      <c r="O4" s="72"/>
      <c r="P4" s="63"/>
      <c r="R4" s="71" t="s">
        <v>17</v>
      </c>
      <c r="S4" s="75"/>
    </row>
    <row r="5" spans="1:19" x14ac:dyDescent="0.2">
      <c r="A5" s="64" t="s">
        <v>0</v>
      </c>
      <c r="B5" s="65" t="s">
        <v>1</v>
      </c>
      <c r="C5" s="66"/>
      <c r="D5" s="67" t="s">
        <v>2</v>
      </c>
      <c r="F5" s="69" t="s">
        <v>1</v>
      </c>
      <c r="G5" s="70"/>
      <c r="H5" s="70"/>
      <c r="I5" s="70"/>
      <c r="J5" s="70"/>
      <c r="K5" s="67" t="s">
        <v>2</v>
      </c>
      <c r="L5" s="24"/>
      <c r="M5" s="73" t="s">
        <v>1</v>
      </c>
      <c r="N5" s="70"/>
      <c r="O5" s="74"/>
      <c r="P5" s="67" t="s">
        <v>2</v>
      </c>
      <c r="R5" s="73" t="s">
        <v>26</v>
      </c>
      <c r="S5" s="67" t="s">
        <v>2</v>
      </c>
    </row>
    <row r="6" spans="1:19" x14ac:dyDescent="0.2">
      <c r="A6" s="25">
        <v>114</v>
      </c>
      <c r="B6" s="26" t="s">
        <v>39</v>
      </c>
      <c r="C6" s="27"/>
      <c r="D6" s="78"/>
      <c r="F6" s="28"/>
      <c r="G6" s="26"/>
      <c r="H6" s="26"/>
      <c r="I6" s="26"/>
      <c r="J6" s="26"/>
      <c r="K6" s="29"/>
      <c r="M6" s="26"/>
      <c r="N6" s="28"/>
      <c r="O6" s="28"/>
      <c r="P6" s="29"/>
      <c r="R6" s="26"/>
      <c r="S6" s="30"/>
    </row>
    <row r="7" spans="1:19" x14ac:dyDescent="0.2">
      <c r="A7" s="25">
        <v>117</v>
      </c>
      <c r="B7" s="26" t="s">
        <v>40</v>
      </c>
      <c r="C7" s="27"/>
      <c r="D7" s="78"/>
      <c r="F7" s="28"/>
      <c r="G7" s="26"/>
      <c r="H7" s="26"/>
      <c r="I7" s="26"/>
      <c r="J7" s="26"/>
      <c r="K7" s="29"/>
      <c r="M7" s="26"/>
      <c r="N7" s="28"/>
      <c r="O7" s="28"/>
      <c r="P7" s="29"/>
      <c r="R7" s="26"/>
      <c r="S7" s="30"/>
    </row>
    <row r="8" spans="1:19" x14ac:dyDescent="0.2">
      <c r="A8" s="25">
        <v>122</v>
      </c>
      <c r="B8" s="26" t="s">
        <v>42</v>
      </c>
      <c r="C8" s="27"/>
      <c r="D8" s="78"/>
      <c r="F8" s="28"/>
      <c r="G8" s="26"/>
      <c r="H8" s="26"/>
      <c r="I8" s="26"/>
      <c r="J8" s="26"/>
      <c r="K8" s="29"/>
      <c r="M8" s="26"/>
      <c r="N8" s="28"/>
      <c r="O8" s="28"/>
      <c r="P8" s="29"/>
      <c r="R8" s="26"/>
      <c r="S8" s="30"/>
    </row>
    <row r="9" spans="1:19" x14ac:dyDescent="0.2">
      <c r="A9" s="25">
        <v>123</v>
      </c>
      <c r="B9" s="26" t="s">
        <v>6</v>
      </c>
      <c r="C9" s="27"/>
      <c r="D9" s="78"/>
      <c r="F9" s="28"/>
      <c r="G9" s="26"/>
      <c r="H9" s="26"/>
      <c r="I9" s="26"/>
      <c r="J9" s="26"/>
      <c r="K9" s="29"/>
      <c r="M9" s="26"/>
      <c r="N9" s="28"/>
      <c r="O9" s="28"/>
      <c r="P9" s="29"/>
      <c r="R9" s="26"/>
      <c r="S9" s="30"/>
    </row>
    <row r="10" spans="1:19" x14ac:dyDescent="0.2">
      <c r="A10" s="25">
        <v>129</v>
      </c>
      <c r="B10" s="26" t="s">
        <v>3</v>
      </c>
      <c r="C10" s="27"/>
      <c r="D10" s="78"/>
      <c r="F10" s="28"/>
      <c r="G10" s="26"/>
      <c r="H10" s="26"/>
      <c r="I10" s="26"/>
      <c r="J10" s="26"/>
      <c r="K10" s="29"/>
      <c r="M10" s="26"/>
      <c r="N10" s="28"/>
      <c r="O10" s="28"/>
      <c r="P10" s="29"/>
      <c r="R10" s="26"/>
      <c r="S10" s="30"/>
    </row>
    <row r="11" spans="1:19" x14ac:dyDescent="0.2">
      <c r="A11" s="25">
        <v>141</v>
      </c>
      <c r="B11" s="26" t="s">
        <v>36</v>
      </c>
      <c r="C11" s="27"/>
      <c r="D11" s="78"/>
      <c r="F11" s="28"/>
      <c r="G11" s="26"/>
      <c r="H11" s="26"/>
      <c r="I11" s="26"/>
      <c r="J11" s="26"/>
      <c r="K11" s="29"/>
      <c r="M11" s="26"/>
      <c r="N11" s="28"/>
      <c r="O11" s="28"/>
      <c r="P11" s="29"/>
      <c r="R11" s="26"/>
      <c r="S11" s="30"/>
    </row>
    <row r="12" spans="1:19" x14ac:dyDescent="0.2">
      <c r="A12" s="25">
        <v>143</v>
      </c>
      <c r="B12" s="26" t="s">
        <v>37</v>
      </c>
      <c r="C12" s="27"/>
      <c r="D12" s="78"/>
      <c r="F12" s="28"/>
      <c r="G12" s="26"/>
      <c r="H12" s="26"/>
      <c r="I12" s="26"/>
      <c r="J12" s="26"/>
      <c r="K12" s="29"/>
      <c r="M12" s="26"/>
      <c r="N12" s="28"/>
      <c r="O12" s="28"/>
      <c r="P12" s="29"/>
      <c r="R12" s="26"/>
      <c r="S12" s="30"/>
    </row>
    <row r="13" spans="1:19" x14ac:dyDescent="0.2">
      <c r="A13" s="25">
        <v>145</v>
      </c>
      <c r="B13" s="26" t="s">
        <v>38</v>
      </c>
      <c r="C13" s="27"/>
      <c r="D13" s="78"/>
      <c r="F13" s="28"/>
      <c r="G13" s="26"/>
      <c r="H13" s="26"/>
      <c r="I13" s="26"/>
      <c r="J13" s="26"/>
      <c r="K13" s="29"/>
      <c r="M13" s="26"/>
      <c r="N13" s="28"/>
      <c r="O13" s="28"/>
      <c r="P13" s="29"/>
      <c r="R13" s="26"/>
      <c r="S13" s="30"/>
    </row>
    <row r="14" spans="1:19" x14ac:dyDescent="0.2">
      <c r="A14" s="25">
        <v>157</v>
      </c>
      <c r="B14" s="26" t="s">
        <v>77</v>
      </c>
      <c r="C14" s="27"/>
      <c r="D14" s="78"/>
      <c r="F14" s="28"/>
      <c r="G14" s="28"/>
      <c r="H14" s="28"/>
      <c r="I14" s="28"/>
      <c r="J14" s="28"/>
      <c r="K14" s="29"/>
      <c r="M14" s="26"/>
      <c r="N14" s="28"/>
      <c r="O14" s="28"/>
      <c r="P14" s="29"/>
      <c r="R14" s="26"/>
      <c r="S14" s="30"/>
    </row>
    <row r="15" spans="1:19" x14ac:dyDescent="0.2">
      <c r="A15" s="25">
        <v>158</v>
      </c>
      <c r="B15" s="26" t="s">
        <v>75</v>
      </c>
      <c r="C15" s="27"/>
      <c r="D15" s="78"/>
      <c r="F15" s="28"/>
      <c r="G15" s="28"/>
      <c r="H15" s="28"/>
      <c r="I15" s="28"/>
      <c r="J15" s="28"/>
      <c r="K15" s="29"/>
      <c r="M15" s="26"/>
      <c r="N15" s="28"/>
      <c r="O15" s="28"/>
      <c r="P15" s="29"/>
      <c r="R15" s="26"/>
      <c r="S15" s="30"/>
    </row>
    <row r="16" spans="1:19" x14ac:dyDescent="0.2">
      <c r="A16" s="25">
        <v>159</v>
      </c>
      <c r="B16" s="26" t="s">
        <v>15</v>
      </c>
      <c r="C16" s="27"/>
      <c r="D16" s="78"/>
      <c r="F16" s="28"/>
      <c r="G16" s="28"/>
      <c r="H16" s="28"/>
      <c r="I16" s="28"/>
      <c r="J16" s="28"/>
      <c r="K16" s="29"/>
      <c r="M16" s="26"/>
      <c r="N16" s="28"/>
      <c r="O16" s="28"/>
      <c r="P16" s="29"/>
      <c r="R16" s="26"/>
      <c r="S16" s="30"/>
    </row>
    <row r="17" spans="1:19" x14ac:dyDescent="0.2">
      <c r="A17" s="25">
        <v>162</v>
      </c>
      <c r="B17" s="26" t="s">
        <v>56</v>
      </c>
      <c r="C17" s="27"/>
      <c r="D17" s="78"/>
      <c r="F17" s="28"/>
      <c r="G17" s="28"/>
      <c r="H17" s="28"/>
      <c r="I17" s="28"/>
      <c r="J17" s="28"/>
      <c r="K17" s="29"/>
      <c r="M17" s="26"/>
      <c r="N17" s="28"/>
      <c r="O17" s="28"/>
      <c r="P17" s="29"/>
      <c r="R17" s="26"/>
      <c r="S17" s="30"/>
    </row>
    <row r="18" spans="1:19" x14ac:dyDescent="0.2">
      <c r="A18" s="25">
        <v>164</v>
      </c>
      <c r="B18" s="26" t="s">
        <v>57</v>
      </c>
      <c r="C18" s="27"/>
      <c r="D18" s="78"/>
      <c r="F18" s="28"/>
      <c r="G18" s="28"/>
      <c r="H18" s="28"/>
      <c r="I18" s="28"/>
      <c r="J18" s="28"/>
      <c r="K18" s="29"/>
      <c r="M18" s="26"/>
      <c r="N18" s="28"/>
      <c r="O18" s="28"/>
      <c r="P18" s="29"/>
      <c r="R18" s="26"/>
      <c r="S18" s="30"/>
    </row>
    <row r="19" spans="1:19" x14ac:dyDescent="0.2">
      <c r="A19" s="25">
        <v>169</v>
      </c>
      <c r="B19" s="26" t="s">
        <v>76</v>
      </c>
      <c r="C19" s="27"/>
      <c r="D19" s="78"/>
      <c r="F19" s="28"/>
      <c r="G19" s="28"/>
      <c r="H19" s="28"/>
      <c r="I19" s="28"/>
      <c r="J19" s="28"/>
      <c r="K19" s="29"/>
      <c r="M19" s="26"/>
      <c r="N19" s="28"/>
      <c r="O19" s="28"/>
      <c r="P19" s="29"/>
      <c r="R19" s="26"/>
      <c r="S19" s="30"/>
    </row>
    <row r="20" spans="1:19" x14ac:dyDescent="0.2">
      <c r="A20" s="25">
        <v>182</v>
      </c>
      <c r="B20" s="26" t="s">
        <v>78</v>
      </c>
      <c r="C20" s="27"/>
      <c r="D20" s="78"/>
      <c r="F20" s="28"/>
      <c r="G20" s="28"/>
      <c r="H20" s="28"/>
      <c r="I20" s="28"/>
      <c r="J20" s="28"/>
      <c r="K20" s="29"/>
      <c r="M20" s="26"/>
      <c r="N20" s="28"/>
      <c r="O20" s="28"/>
      <c r="P20" s="29"/>
      <c r="R20" s="26"/>
      <c r="S20" s="30"/>
    </row>
    <row r="21" spans="1:19" x14ac:dyDescent="0.2">
      <c r="A21" s="25">
        <v>231</v>
      </c>
      <c r="B21" s="26" t="s">
        <v>79</v>
      </c>
      <c r="C21" s="27"/>
      <c r="D21" s="78"/>
      <c r="F21" s="28"/>
      <c r="G21" s="28"/>
      <c r="H21" s="28"/>
      <c r="I21" s="28"/>
      <c r="J21" s="28"/>
      <c r="K21" s="29"/>
      <c r="M21" s="26"/>
      <c r="N21" s="28"/>
      <c r="O21" s="28"/>
      <c r="P21" s="29"/>
      <c r="R21" s="26"/>
      <c r="S21" s="30"/>
    </row>
    <row r="22" spans="1:19" x14ac:dyDescent="0.2">
      <c r="A22" s="25">
        <v>241</v>
      </c>
      <c r="B22" s="26" t="s">
        <v>60</v>
      </c>
      <c r="C22" s="27"/>
      <c r="D22" s="78"/>
      <c r="F22" s="28"/>
      <c r="G22" s="28"/>
      <c r="H22" s="28"/>
      <c r="I22" s="28"/>
      <c r="J22" s="28"/>
      <c r="K22" s="29"/>
      <c r="M22" s="26"/>
      <c r="N22" s="28"/>
      <c r="O22" s="28"/>
      <c r="P22" s="29"/>
      <c r="R22" s="26"/>
      <c r="S22" s="30"/>
    </row>
    <row r="23" spans="1:19" x14ac:dyDescent="0.2">
      <c r="A23" s="25">
        <v>245</v>
      </c>
      <c r="B23" s="26" t="s">
        <v>61</v>
      </c>
      <c r="C23" s="27"/>
      <c r="D23" s="78"/>
      <c r="F23" s="28"/>
      <c r="G23" s="28"/>
      <c r="H23" s="28"/>
      <c r="I23" s="28"/>
      <c r="J23" s="28"/>
      <c r="K23" s="29"/>
      <c r="M23" s="26"/>
      <c r="N23" s="28"/>
      <c r="O23" s="28"/>
      <c r="P23" s="29"/>
      <c r="R23" s="26"/>
      <c r="S23" s="30"/>
    </row>
    <row r="24" spans="1:19" x14ac:dyDescent="0.2">
      <c r="A24" s="25">
        <v>254</v>
      </c>
      <c r="B24" s="26" t="s">
        <v>16</v>
      </c>
      <c r="C24" s="27"/>
      <c r="D24" s="78"/>
      <c r="F24" s="28"/>
      <c r="G24" s="28"/>
      <c r="H24" s="28"/>
      <c r="I24" s="28"/>
      <c r="J24" s="28"/>
      <c r="K24" s="29"/>
      <c r="M24" s="26"/>
      <c r="N24" s="28"/>
      <c r="O24" s="28"/>
      <c r="P24" s="29"/>
      <c r="R24" s="26"/>
      <c r="S24" s="30"/>
    </row>
    <row r="25" spans="1:19" x14ac:dyDescent="0.2">
      <c r="A25" s="25">
        <v>300</v>
      </c>
      <c r="B25" s="26" t="s">
        <v>80</v>
      </c>
      <c r="C25" s="27"/>
      <c r="D25" s="78"/>
      <c r="F25" s="31"/>
      <c r="G25" s="31" t="s">
        <v>43</v>
      </c>
      <c r="H25" s="28"/>
      <c r="I25" s="31" t="s">
        <v>33</v>
      </c>
      <c r="J25" s="28"/>
      <c r="K25" s="31"/>
      <c r="M25" s="26"/>
      <c r="N25" s="31" t="s">
        <v>18</v>
      </c>
      <c r="O25" s="31" t="s">
        <v>32</v>
      </c>
      <c r="P25" s="29"/>
      <c r="R25" s="26"/>
      <c r="S25" s="30"/>
    </row>
    <row r="26" spans="1:19" x14ac:dyDescent="0.2">
      <c r="A26" s="25">
        <v>306</v>
      </c>
      <c r="B26" s="26" t="s">
        <v>81</v>
      </c>
      <c r="C26" s="27"/>
      <c r="D26" s="78"/>
      <c r="F26" s="32" t="s">
        <v>7</v>
      </c>
      <c r="G26" s="79"/>
      <c r="H26" s="28"/>
      <c r="I26" s="79"/>
      <c r="J26" s="28"/>
      <c r="K26" s="81" t="str">
        <f>IF(SUM($G26:$J26)&gt;0,ROUND(AVERAGE($G26:$J26)*2,0)/2,"")</f>
        <v/>
      </c>
      <c r="M26" s="26" t="s">
        <v>19</v>
      </c>
      <c r="N26" s="80"/>
      <c r="O26" s="80"/>
      <c r="P26" s="29"/>
      <c r="R26" s="26"/>
      <c r="S26" s="30"/>
    </row>
    <row r="27" spans="1:19" x14ac:dyDescent="0.2">
      <c r="A27" s="25">
        <v>319</v>
      </c>
      <c r="B27" s="26" t="s">
        <v>63</v>
      </c>
      <c r="C27" s="27"/>
      <c r="D27" s="78"/>
      <c r="F27" s="32" t="s">
        <v>8</v>
      </c>
      <c r="G27" s="79"/>
      <c r="H27" s="28"/>
      <c r="I27" s="79"/>
      <c r="J27" s="28"/>
      <c r="K27" s="81" t="str">
        <f t="shared" ref="K27:K33" si="0">IF(SUM($G27:$J27)&gt;0,ROUND(AVERAGE($G27:$J27)*2,0)/2,"")</f>
        <v/>
      </c>
      <c r="M27" s="26" t="s">
        <v>20</v>
      </c>
      <c r="N27" s="80"/>
      <c r="O27" s="80"/>
      <c r="P27" s="29"/>
      <c r="R27" s="26"/>
      <c r="S27" s="30"/>
    </row>
    <row r="28" spans="1:19" x14ac:dyDescent="0.2">
      <c r="A28" s="25">
        <v>346</v>
      </c>
      <c r="B28" s="26" t="s">
        <v>69</v>
      </c>
      <c r="C28" s="27"/>
      <c r="D28" s="78"/>
      <c r="F28" s="32" t="s">
        <v>9</v>
      </c>
      <c r="G28" s="79"/>
      <c r="H28" s="28"/>
      <c r="I28" s="79"/>
      <c r="J28" s="28"/>
      <c r="K28" s="81" t="str">
        <f t="shared" si="0"/>
        <v/>
      </c>
      <c r="M28" s="26" t="s">
        <v>21</v>
      </c>
      <c r="N28" s="80"/>
      <c r="O28" s="80"/>
      <c r="P28" s="29"/>
      <c r="R28" s="26"/>
      <c r="S28" s="30"/>
    </row>
    <row r="29" spans="1:19" x14ac:dyDescent="0.2">
      <c r="A29" s="25">
        <v>431</v>
      </c>
      <c r="B29" s="26" t="s">
        <v>41</v>
      </c>
      <c r="C29" s="27"/>
      <c r="D29" s="78"/>
      <c r="F29" s="32" t="s">
        <v>10</v>
      </c>
      <c r="G29" s="79"/>
      <c r="H29" s="28"/>
      <c r="I29" s="79"/>
      <c r="J29" s="28"/>
      <c r="K29" s="81" t="str">
        <f t="shared" si="0"/>
        <v/>
      </c>
      <c r="M29" s="26" t="s">
        <v>22</v>
      </c>
      <c r="N29" s="80"/>
      <c r="O29" s="80"/>
      <c r="P29" s="29"/>
      <c r="R29" s="26"/>
      <c r="S29" s="30"/>
    </row>
    <row r="30" spans="1:19" x14ac:dyDescent="0.2">
      <c r="A30" s="26"/>
      <c r="B30" s="26"/>
      <c r="C30" s="26"/>
      <c r="D30" s="26"/>
      <c r="F30" s="32" t="s">
        <v>11</v>
      </c>
      <c r="G30" s="79"/>
      <c r="H30" s="28"/>
      <c r="I30" s="29"/>
      <c r="J30" s="28"/>
      <c r="K30" s="81" t="str">
        <f t="shared" si="0"/>
        <v/>
      </c>
      <c r="M30" s="26" t="s">
        <v>23</v>
      </c>
      <c r="N30" s="80"/>
      <c r="O30" s="80"/>
      <c r="P30" s="29"/>
      <c r="R30" s="26"/>
      <c r="S30" s="30"/>
    </row>
    <row r="31" spans="1:19" x14ac:dyDescent="0.2">
      <c r="A31" s="25">
        <v>106</v>
      </c>
      <c r="B31" s="26" t="s">
        <v>83</v>
      </c>
      <c r="C31" s="27" t="s">
        <v>4</v>
      </c>
      <c r="D31" s="78"/>
      <c r="F31" s="32" t="s">
        <v>12</v>
      </c>
      <c r="G31" s="79"/>
      <c r="H31" s="28"/>
      <c r="I31" s="29"/>
      <c r="J31" s="28"/>
      <c r="K31" s="81" t="str">
        <f t="shared" si="0"/>
        <v/>
      </c>
      <c r="M31" s="26" t="s">
        <v>24</v>
      </c>
      <c r="N31" s="80"/>
      <c r="O31" s="80"/>
      <c r="P31" s="29"/>
      <c r="R31" s="26"/>
      <c r="S31" s="30"/>
    </row>
    <row r="32" spans="1:19" x14ac:dyDescent="0.2">
      <c r="A32" s="25">
        <v>187</v>
      </c>
      <c r="B32" s="26" t="s">
        <v>84</v>
      </c>
      <c r="C32" s="27" t="s">
        <v>4</v>
      </c>
      <c r="D32" s="78"/>
      <c r="F32" s="32" t="s">
        <v>13</v>
      </c>
      <c r="G32" s="79"/>
      <c r="H32" s="28"/>
      <c r="I32" s="29"/>
      <c r="J32" s="29"/>
      <c r="K32" s="81" t="str">
        <f t="shared" si="0"/>
        <v/>
      </c>
      <c r="M32" s="26"/>
      <c r="N32" s="33"/>
      <c r="O32" s="33"/>
      <c r="P32" s="29"/>
      <c r="R32" s="26"/>
      <c r="S32" s="30"/>
    </row>
    <row r="33" spans="1:19" x14ac:dyDescent="0.2">
      <c r="A33" s="25">
        <v>184</v>
      </c>
      <c r="B33" s="26" t="s">
        <v>87</v>
      </c>
      <c r="C33" s="27" t="s">
        <v>4</v>
      </c>
      <c r="D33" s="78"/>
      <c r="F33" s="32" t="s">
        <v>14</v>
      </c>
      <c r="G33" s="79"/>
      <c r="H33" s="28"/>
      <c r="I33" s="29"/>
      <c r="J33" s="29"/>
      <c r="K33" s="81" t="str">
        <f t="shared" si="0"/>
        <v/>
      </c>
      <c r="M33" s="26" t="s">
        <v>25</v>
      </c>
      <c r="N33" s="80"/>
      <c r="O33" s="80"/>
      <c r="P33" s="29"/>
      <c r="R33" s="26"/>
      <c r="S33" s="30"/>
    </row>
    <row r="34" spans="1:19" x14ac:dyDescent="0.2">
      <c r="A34" s="25">
        <v>188</v>
      </c>
      <c r="B34" s="26" t="s">
        <v>88</v>
      </c>
      <c r="C34" s="27" t="s">
        <v>4</v>
      </c>
      <c r="D34" s="78"/>
      <c r="F34" s="28"/>
      <c r="G34" s="28"/>
      <c r="H34" s="28"/>
      <c r="I34" s="28"/>
      <c r="J34" s="28"/>
      <c r="K34" s="29"/>
      <c r="M34" s="26"/>
      <c r="N34" s="28"/>
      <c r="O34" s="28"/>
      <c r="P34" s="29"/>
      <c r="R34" s="26"/>
      <c r="S34" s="30"/>
    </row>
    <row r="35" spans="1:19" x14ac:dyDescent="0.2">
      <c r="A35" s="82"/>
      <c r="B35" s="84"/>
      <c r="C35" s="27" t="s">
        <v>4</v>
      </c>
      <c r="D35" s="78"/>
      <c r="F35" s="28"/>
      <c r="G35" s="28"/>
      <c r="H35" s="28"/>
      <c r="I35" s="28"/>
      <c r="J35" s="28"/>
      <c r="K35" s="29"/>
      <c r="M35" s="26" t="s">
        <v>29</v>
      </c>
      <c r="N35" s="28"/>
      <c r="O35" s="28"/>
      <c r="P35" s="81" t="str">
        <f>IF(SUM(N26:O33)&gt;0,ROUND(AVERAGE(N26:O33)*2,0)/2,"")</f>
        <v/>
      </c>
      <c r="R35" s="26"/>
      <c r="S35" s="30"/>
    </row>
    <row r="36" spans="1:19" x14ac:dyDescent="0.2">
      <c r="A36" s="82"/>
      <c r="B36" s="84"/>
      <c r="C36" s="27" t="s">
        <v>4</v>
      </c>
      <c r="D36" s="78"/>
      <c r="F36" s="32"/>
      <c r="G36" s="32"/>
      <c r="H36" s="28"/>
      <c r="I36" s="32"/>
      <c r="J36" s="32"/>
      <c r="K36" s="29"/>
      <c r="M36" s="26" t="s">
        <v>30</v>
      </c>
      <c r="N36" s="28"/>
      <c r="O36" s="28"/>
      <c r="P36" s="78"/>
      <c r="R36" s="26"/>
      <c r="S36" s="30"/>
    </row>
    <row r="37" spans="1:19" x14ac:dyDescent="0.2">
      <c r="A37" s="82"/>
      <c r="B37" s="84"/>
      <c r="C37" s="27" t="s">
        <v>4</v>
      </c>
      <c r="D37" s="78"/>
      <c r="F37" s="32"/>
      <c r="G37" s="32"/>
      <c r="H37" s="28"/>
      <c r="I37" s="32"/>
      <c r="J37" s="32"/>
      <c r="K37" s="29"/>
      <c r="M37" s="26" t="s">
        <v>31</v>
      </c>
      <c r="N37" s="28"/>
      <c r="O37" s="28"/>
      <c r="P37" s="78"/>
      <c r="R37" s="26" t="s">
        <v>28</v>
      </c>
      <c r="S37" s="78"/>
    </row>
    <row r="38" spans="1:19" x14ac:dyDescent="0.2">
      <c r="A38" s="34" t="s">
        <v>47</v>
      </c>
      <c r="B38" s="35"/>
      <c r="C38" s="59" t="e">
        <f>"(Ø" &amp; TEXT(AVERAGE(D6:D29),"0.00") &amp; ")"</f>
        <v>#DIV/0!</v>
      </c>
      <c r="D38" s="36" t="str">
        <f>IF(SUM(D6:D29)&gt;0,ROUND(AVERAGE(D6:D29)*2,0)/2,"")</f>
        <v/>
      </c>
      <c r="F38" s="34"/>
      <c r="G38" s="34"/>
      <c r="H38" s="34"/>
      <c r="I38" s="34"/>
      <c r="J38" s="34"/>
      <c r="K38" s="36"/>
      <c r="M38" s="35"/>
      <c r="N38" s="37"/>
      <c r="O38" s="37"/>
      <c r="P38" s="36"/>
      <c r="R38" s="35"/>
      <c r="S38" s="36"/>
    </row>
    <row r="39" spans="1:19" x14ac:dyDescent="0.2">
      <c r="A39" s="35" t="s">
        <v>46</v>
      </c>
      <c r="B39" s="35"/>
      <c r="C39" s="59" t="e">
        <f>"(Ø" &amp; TEXT(AVERAGE(D31:D37),"0.00") &amp; ")"</f>
        <v>#DIV/0!</v>
      </c>
      <c r="D39" s="36" t="str">
        <f>IF(SUM(D31:D37)&gt;0,ROUND(AVERAGE(D31:D37)*2,0)/2,"")</f>
        <v/>
      </c>
      <c r="F39" s="35"/>
      <c r="G39" s="35"/>
      <c r="H39" s="35"/>
      <c r="I39" s="35"/>
      <c r="J39" s="35"/>
      <c r="K39" s="35"/>
      <c r="M39" s="35"/>
      <c r="N39" s="35"/>
      <c r="O39" s="35"/>
      <c r="P39" s="35"/>
      <c r="R39" s="35"/>
      <c r="S39" s="35"/>
    </row>
    <row r="40" spans="1:19" s="42" customFormat="1" x14ac:dyDescent="0.2">
      <c r="A40" s="38" t="s">
        <v>53</v>
      </c>
      <c r="B40" s="39"/>
      <c r="C40" s="58"/>
      <c r="D40" s="41" t="e">
        <f>ROUND(D38*0.8+D39*0.2,1)</f>
        <v>#VALUE!</v>
      </c>
      <c r="F40" s="38" t="s">
        <v>48</v>
      </c>
      <c r="G40" s="38"/>
      <c r="H40" s="38"/>
      <c r="I40" s="38"/>
      <c r="J40" s="59" t="e">
        <f>"(Ø" &amp; TEXT(AVERAGE(K26:K33),"0.00") &amp; ")"</f>
        <v>#DIV/0!</v>
      </c>
      <c r="K40" s="41" t="e">
        <f>ROUND(AVERAGE(K26:K33)*2,0)/2</f>
        <v>#DIV/0!</v>
      </c>
      <c r="M40" s="39" t="s">
        <v>52</v>
      </c>
      <c r="N40" s="43"/>
      <c r="O40" s="59" t="e">
        <f>"(Ø" &amp; TEXT(AVERAGE(P35:P37),"0.00") &amp; ")"</f>
        <v>#DIV/0!</v>
      </c>
      <c r="P40" s="41" t="e">
        <f>ROUND(AVERAGE(P35:P37),1)</f>
        <v>#DIV/0!</v>
      </c>
      <c r="R40" s="39" t="s">
        <v>35</v>
      </c>
      <c r="S40" s="41" t="e">
        <f>ROUND(AVERAGE(S37:S37),1)</f>
        <v>#DIV/0!</v>
      </c>
    </row>
    <row r="42" spans="1:19" s="46" customFormat="1" ht="30" customHeight="1" x14ac:dyDescent="0.2">
      <c r="A42" s="2" t="s">
        <v>55</v>
      </c>
      <c r="B42" s="45"/>
      <c r="C42" s="85" t="e">
        <f>ROUND(D40*0.3+K40*0.1+P40*0.2+S40*0.4,1)</f>
        <v>#VALUE!</v>
      </c>
      <c r="D42" s="85"/>
      <c r="F42" s="87" t="s">
        <v>73</v>
      </c>
      <c r="G42" s="87"/>
      <c r="H42" s="87"/>
      <c r="I42" s="87"/>
      <c r="J42" s="87"/>
      <c r="K42" s="87"/>
      <c r="N42" s="48"/>
      <c r="O42" s="48"/>
      <c r="P42" s="47"/>
      <c r="S42" s="49"/>
    </row>
    <row r="44" spans="1:19" x14ac:dyDescent="0.2">
      <c r="A44" s="14" t="s">
        <v>74</v>
      </c>
      <c r="S44" s="50" t="s">
        <v>94</v>
      </c>
    </row>
  </sheetData>
  <sheetProtection sheet="1" objects="1" scenarios="1"/>
  <mergeCells count="4">
    <mergeCell ref="O1:S2"/>
    <mergeCell ref="C42:D42"/>
    <mergeCell ref="F42:K42"/>
    <mergeCell ref="A3:B3"/>
  </mergeCells>
  <phoneticPr fontId="0" type="noConversion"/>
  <printOptions horizontalCentered="1" verticalCentered="1"/>
  <pageMargins left="0.19685039370078741" right="0.19685039370078741" top="0.39370078740157483" bottom="0.19685039370078741" header="0.11811023622047245" footer="0.1181102362204724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workbookViewId="0">
      <selection activeCell="J6" sqref="J6"/>
    </sheetView>
  </sheetViews>
  <sheetFormatPr baseColWidth="10" defaultColWidth="11.42578125" defaultRowHeight="11.25" x14ac:dyDescent="0.2"/>
  <cols>
    <col min="1" max="1" width="5.7109375" style="17" customWidth="1"/>
    <col min="2" max="2" width="30.7109375" style="16" customWidth="1"/>
    <col min="3" max="3" width="2.7109375" style="44" customWidth="1"/>
    <col min="4" max="4" width="5.7109375" style="15" customWidth="1"/>
    <col min="5" max="5" width="2.7109375" style="16" customWidth="1"/>
    <col min="6" max="6" width="7.7109375" style="16" customWidth="1"/>
    <col min="7" max="7" width="7.7109375" style="18" customWidth="1"/>
    <col min="8" max="10" width="7.7109375" style="16" customWidth="1"/>
    <col min="11" max="11" width="5.7109375" style="16" customWidth="1"/>
    <col min="12" max="12" width="2.7109375" style="16" customWidth="1"/>
    <col min="13" max="15" width="7.7109375" style="16" customWidth="1"/>
    <col min="16" max="16" width="5.7109375" style="16" customWidth="1"/>
    <col min="17" max="17" width="2.7109375" style="16" customWidth="1"/>
    <col min="18" max="18" width="7.7109375" style="16" customWidth="1"/>
    <col min="19" max="19" width="5.7109375" style="16" customWidth="1"/>
    <col min="20" max="16384" width="11.42578125" style="16"/>
  </cols>
  <sheetData>
    <row r="1" spans="1:19" s="6" customFormat="1" ht="30" customHeight="1" x14ac:dyDescent="0.25">
      <c r="A1" s="2" t="s">
        <v>34</v>
      </c>
      <c r="B1" s="3"/>
      <c r="C1" s="4"/>
      <c r="D1" s="5"/>
      <c r="E1" s="5"/>
      <c r="F1" s="2"/>
      <c r="G1" s="7"/>
      <c r="H1" s="52" t="s">
        <v>72</v>
      </c>
      <c r="O1" s="86" t="s">
        <v>54</v>
      </c>
      <c r="P1" s="86"/>
      <c r="Q1" s="86"/>
      <c r="R1" s="86"/>
      <c r="S1" s="86"/>
    </row>
    <row r="2" spans="1:19" ht="14.25" x14ac:dyDescent="0.2">
      <c r="A2" s="1" t="s">
        <v>91</v>
      </c>
      <c r="B2" s="11"/>
      <c r="C2" s="12"/>
      <c r="D2" s="13"/>
      <c r="E2" s="13"/>
      <c r="F2" s="10"/>
      <c r="O2" s="86"/>
      <c r="P2" s="86"/>
      <c r="Q2" s="86"/>
      <c r="R2" s="86"/>
      <c r="S2" s="86"/>
    </row>
    <row r="3" spans="1:19" s="53" customFormat="1" ht="30" customHeight="1" x14ac:dyDescent="0.2">
      <c r="A3" s="88" t="s">
        <v>27</v>
      </c>
      <c r="B3" s="88"/>
      <c r="C3" s="54"/>
      <c r="D3" s="55"/>
      <c r="G3" s="56"/>
    </row>
    <row r="4" spans="1:19" s="23" customFormat="1" ht="15" x14ac:dyDescent="0.25">
      <c r="A4" s="60" t="s">
        <v>50</v>
      </c>
      <c r="B4" s="61"/>
      <c r="C4" s="62"/>
      <c r="D4" s="63"/>
      <c r="F4" s="71" t="s">
        <v>17</v>
      </c>
      <c r="G4" s="75"/>
    </row>
    <row r="5" spans="1:19" x14ac:dyDescent="0.2">
      <c r="A5" s="64" t="s">
        <v>0</v>
      </c>
      <c r="B5" s="65" t="s">
        <v>1</v>
      </c>
      <c r="C5" s="66"/>
      <c r="D5" s="67" t="s">
        <v>2</v>
      </c>
      <c r="F5" s="73" t="s">
        <v>26</v>
      </c>
      <c r="G5" s="67" t="s">
        <v>2</v>
      </c>
    </row>
    <row r="6" spans="1:19" x14ac:dyDescent="0.2">
      <c r="A6" s="25">
        <v>114</v>
      </c>
      <c r="B6" s="26" t="s">
        <v>39</v>
      </c>
      <c r="C6" s="27"/>
      <c r="D6" s="78"/>
      <c r="F6" s="26"/>
      <c r="G6" s="30"/>
    </row>
    <row r="7" spans="1:19" x14ac:dyDescent="0.2">
      <c r="A7" s="25">
        <v>117</v>
      </c>
      <c r="B7" s="26" t="s">
        <v>40</v>
      </c>
      <c r="C7" s="27"/>
      <c r="D7" s="78"/>
      <c r="F7" s="26"/>
      <c r="G7" s="30"/>
    </row>
    <row r="8" spans="1:19" x14ac:dyDescent="0.2">
      <c r="A8" s="25">
        <v>122</v>
      </c>
      <c r="B8" s="26" t="s">
        <v>42</v>
      </c>
      <c r="C8" s="27"/>
      <c r="D8" s="78"/>
      <c r="F8" s="26"/>
      <c r="G8" s="30"/>
    </row>
    <row r="9" spans="1:19" x14ac:dyDescent="0.2">
      <c r="A9" s="25">
        <v>162</v>
      </c>
      <c r="B9" s="26" t="s">
        <v>56</v>
      </c>
      <c r="C9" s="27"/>
      <c r="D9" s="78"/>
      <c r="F9" s="26"/>
      <c r="G9" s="30"/>
    </row>
    <row r="10" spans="1:19" x14ac:dyDescent="0.2">
      <c r="A10" s="25">
        <v>164</v>
      </c>
      <c r="B10" s="26" t="s">
        <v>57</v>
      </c>
      <c r="C10" s="27"/>
      <c r="D10" s="78"/>
      <c r="F10" s="26"/>
      <c r="G10" s="30"/>
    </row>
    <row r="11" spans="1:19" x14ac:dyDescent="0.2">
      <c r="A11" s="25">
        <v>165</v>
      </c>
      <c r="B11" s="26" t="s">
        <v>58</v>
      </c>
      <c r="C11" s="27"/>
      <c r="D11" s="78"/>
      <c r="F11" s="26"/>
      <c r="G11" s="30"/>
    </row>
    <row r="12" spans="1:19" x14ac:dyDescent="0.2">
      <c r="A12" s="25">
        <v>183</v>
      </c>
      <c r="B12" s="26" t="s">
        <v>44</v>
      </c>
      <c r="C12" s="27"/>
      <c r="D12" s="78"/>
      <c r="F12" s="26"/>
      <c r="G12" s="30"/>
    </row>
    <row r="13" spans="1:19" x14ac:dyDescent="0.2">
      <c r="A13" s="25">
        <v>231</v>
      </c>
      <c r="B13" s="26" t="s">
        <v>59</v>
      </c>
      <c r="C13" s="27"/>
      <c r="D13" s="78"/>
      <c r="F13" s="26"/>
      <c r="G13" s="30"/>
    </row>
    <row r="14" spans="1:19" x14ac:dyDescent="0.2">
      <c r="A14" s="25">
        <v>241</v>
      </c>
      <c r="B14" s="26" t="s">
        <v>60</v>
      </c>
      <c r="C14" s="27"/>
      <c r="D14" s="78"/>
      <c r="F14" s="26"/>
      <c r="G14" s="30"/>
    </row>
    <row r="15" spans="1:19" x14ac:dyDescent="0.2">
      <c r="A15" s="25">
        <v>245</v>
      </c>
      <c r="B15" s="26" t="s">
        <v>61</v>
      </c>
      <c r="C15" s="27"/>
      <c r="D15" s="78"/>
      <c r="F15" s="26"/>
      <c r="G15" s="30"/>
    </row>
    <row r="16" spans="1:19" x14ac:dyDescent="0.2">
      <c r="A16" s="25">
        <v>254</v>
      </c>
      <c r="B16" s="26" t="s">
        <v>16</v>
      </c>
      <c r="C16" s="27"/>
      <c r="D16" s="78"/>
      <c r="F16" s="26"/>
      <c r="G16" s="30"/>
    </row>
    <row r="17" spans="1:7" x14ac:dyDescent="0.2">
      <c r="A17" s="25">
        <v>293</v>
      </c>
      <c r="B17" s="26" t="s">
        <v>62</v>
      </c>
      <c r="C17" s="27"/>
      <c r="D17" s="78"/>
      <c r="F17" s="26"/>
      <c r="G17" s="30"/>
    </row>
    <row r="18" spans="1:7" x14ac:dyDescent="0.2">
      <c r="A18" s="25">
        <v>306</v>
      </c>
      <c r="B18" s="26" t="s">
        <v>5</v>
      </c>
      <c r="C18" s="27"/>
      <c r="D18" s="78"/>
      <c r="F18" s="26"/>
      <c r="G18" s="30"/>
    </row>
    <row r="19" spans="1:7" x14ac:dyDescent="0.2">
      <c r="A19" s="25">
        <v>319</v>
      </c>
      <c r="B19" s="26" t="s">
        <v>63</v>
      </c>
      <c r="C19" s="27"/>
      <c r="D19" s="78"/>
      <c r="F19" s="26"/>
      <c r="G19" s="30"/>
    </row>
    <row r="20" spans="1:7" x14ac:dyDescent="0.2">
      <c r="A20" s="25">
        <v>320</v>
      </c>
      <c r="B20" s="26" t="s">
        <v>64</v>
      </c>
      <c r="C20" s="27"/>
      <c r="D20" s="78"/>
      <c r="F20" s="26"/>
      <c r="G20" s="30"/>
    </row>
    <row r="21" spans="1:7" x14ac:dyDescent="0.2">
      <c r="A21" s="25">
        <v>321</v>
      </c>
      <c r="B21" s="26" t="s">
        <v>65</v>
      </c>
      <c r="C21" s="27"/>
      <c r="D21" s="78"/>
      <c r="F21" s="26"/>
      <c r="G21" s="30"/>
    </row>
    <row r="22" spans="1:7" x14ac:dyDescent="0.2">
      <c r="A22" s="25">
        <v>322</v>
      </c>
      <c r="B22" s="26" t="s">
        <v>66</v>
      </c>
      <c r="C22" s="27"/>
      <c r="D22" s="78"/>
      <c r="F22" s="26"/>
      <c r="G22" s="30"/>
    </row>
    <row r="23" spans="1:7" x14ac:dyDescent="0.2">
      <c r="A23" s="25">
        <v>323</v>
      </c>
      <c r="B23" s="26" t="s">
        <v>68</v>
      </c>
      <c r="C23" s="27"/>
      <c r="D23" s="78"/>
      <c r="F23" s="26"/>
      <c r="G23" s="30"/>
    </row>
    <row r="24" spans="1:7" x14ac:dyDescent="0.2">
      <c r="A24" s="25">
        <v>324</v>
      </c>
      <c r="B24" s="26" t="s">
        <v>67</v>
      </c>
      <c r="C24" s="27"/>
      <c r="D24" s="78"/>
      <c r="F24" s="26"/>
      <c r="G24" s="30"/>
    </row>
    <row r="25" spans="1:7" x14ac:dyDescent="0.2">
      <c r="A25" s="25">
        <v>346</v>
      </c>
      <c r="B25" s="26" t="s">
        <v>69</v>
      </c>
      <c r="C25" s="27"/>
      <c r="D25" s="78"/>
      <c r="F25" s="26"/>
      <c r="G25" s="30"/>
    </row>
    <row r="26" spans="1:7" x14ac:dyDescent="0.2">
      <c r="A26" s="25">
        <v>347</v>
      </c>
      <c r="B26" s="26" t="s">
        <v>70</v>
      </c>
      <c r="C26" s="27"/>
      <c r="D26" s="78"/>
      <c r="F26" s="26"/>
      <c r="G26" s="30"/>
    </row>
    <row r="27" spans="1:7" x14ac:dyDescent="0.2">
      <c r="A27" s="25">
        <v>426</v>
      </c>
      <c r="B27" s="32" t="s">
        <v>45</v>
      </c>
      <c r="C27" s="27"/>
      <c r="D27" s="78"/>
      <c r="F27" s="26"/>
      <c r="G27" s="30"/>
    </row>
    <row r="28" spans="1:7" x14ac:dyDescent="0.2">
      <c r="A28" s="25">
        <v>431</v>
      </c>
      <c r="B28" s="26" t="s">
        <v>41</v>
      </c>
      <c r="C28" s="27"/>
      <c r="D28" s="78"/>
      <c r="F28" s="26"/>
      <c r="G28" s="30"/>
    </row>
    <row r="29" spans="1:7" x14ac:dyDescent="0.2">
      <c r="A29" s="25">
        <v>450</v>
      </c>
      <c r="B29" s="26" t="s">
        <v>71</v>
      </c>
      <c r="C29" s="27"/>
      <c r="D29" s="78"/>
      <c r="F29" s="26"/>
      <c r="G29" s="30"/>
    </row>
    <row r="30" spans="1:7" x14ac:dyDescent="0.2">
      <c r="A30" s="26"/>
      <c r="B30" s="26"/>
      <c r="C30" s="26"/>
      <c r="D30" s="26"/>
      <c r="F30" s="26"/>
      <c r="G30" s="30"/>
    </row>
    <row r="31" spans="1:7" x14ac:dyDescent="0.2">
      <c r="A31" s="25">
        <v>106</v>
      </c>
      <c r="B31" s="26" t="s">
        <v>83</v>
      </c>
      <c r="C31" s="27" t="s">
        <v>4</v>
      </c>
      <c r="D31" s="78"/>
      <c r="F31" s="26"/>
      <c r="G31" s="30"/>
    </row>
    <row r="32" spans="1:7" x14ac:dyDescent="0.2">
      <c r="A32" s="25">
        <v>187</v>
      </c>
      <c r="B32" s="26" t="s">
        <v>84</v>
      </c>
      <c r="C32" s="27" t="s">
        <v>4</v>
      </c>
      <c r="D32" s="78"/>
      <c r="F32" s="26"/>
      <c r="G32" s="30"/>
    </row>
    <row r="33" spans="1:19" x14ac:dyDescent="0.2">
      <c r="A33" s="25">
        <v>294</v>
      </c>
      <c r="B33" s="26" t="s">
        <v>85</v>
      </c>
      <c r="C33" s="27" t="s">
        <v>4</v>
      </c>
      <c r="D33" s="78"/>
      <c r="F33" s="26"/>
      <c r="G33" s="30"/>
    </row>
    <row r="34" spans="1:19" x14ac:dyDescent="0.2">
      <c r="A34" s="25">
        <v>295</v>
      </c>
      <c r="B34" s="26" t="s">
        <v>86</v>
      </c>
      <c r="C34" s="27" t="s">
        <v>4</v>
      </c>
      <c r="D34" s="78"/>
      <c r="F34" s="26"/>
      <c r="G34" s="30"/>
    </row>
    <row r="35" spans="1:19" x14ac:dyDescent="0.2">
      <c r="A35" s="82"/>
      <c r="B35" s="84"/>
      <c r="C35" s="27" t="s">
        <v>4</v>
      </c>
      <c r="D35" s="78"/>
      <c r="F35" s="26"/>
      <c r="G35" s="30"/>
    </row>
    <row r="36" spans="1:19" x14ac:dyDescent="0.2">
      <c r="A36" s="82"/>
      <c r="B36" s="84"/>
      <c r="C36" s="27" t="s">
        <v>4</v>
      </c>
      <c r="D36" s="78"/>
      <c r="F36" s="26"/>
      <c r="G36" s="30"/>
    </row>
    <row r="37" spans="1:19" x14ac:dyDescent="0.2">
      <c r="A37" s="82"/>
      <c r="B37" s="84"/>
      <c r="C37" s="27" t="s">
        <v>4</v>
      </c>
      <c r="D37" s="78"/>
      <c r="F37" s="26" t="s">
        <v>28</v>
      </c>
      <c r="G37" s="78"/>
    </row>
    <row r="38" spans="1:19" x14ac:dyDescent="0.2">
      <c r="A38" s="34" t="s">
        <v>47</v>
      </c>
      <c r="B38" s="35"/>
      <c r="C38" s="59" t="e">
        <f>"(Ø" &amp; TEXT(AVERAGE(D6:D29),"0.00") &amp; ")"</f>
        <v>#DIV/0!</v>
      </c>
      <c r="D38" s="36" t="str">
        <f>IF(SUM(D6:D29)&gt;0,ROUND(AVERAGE(D6:D29)*2,0)/2,"")</f>
        <v/>
      </c>
      <c r="F38" s="35"/>
      <c r="G38" s="36"/>
    </row>
    <row r="39" spans="1:19" x14ac:dyDescent="0.2">
      <c r="A39" s="35" t="s">
        <v>46</v>
      </c>
      <c r="B39" s="35"/>
      <c r="C39" s="59" t="e">
        <f>"(Ø" &amp; TEXT(AVERAGE(D31:D37),"0.00") &amp; ")"</f>
        <v>#DIV/0!</v>
      </c>
      <c r="D39" s="36" t="str">
        <f>IF(SUM(D31:D37)&gt;0,ROUND(AVERAGE(D31:D37)*2,0)/2,"")</f>
        <v/>
      </c>
      <c r="F39" s="35"/>
      <c r="G39" s="35"/>
    </row>
    <row r="40" spans="1:19" s="42" customFormat="1" x14ac:dyDescent="0.2">
      <c r="A40" s="38" t="s">
        <v>53</v>
      </c>
      <c r="B40" s="39"/>
      <c r="C40" s="40"/>
      <c r="D40" s="41" t="e">
        <f>ROUND(D38*0.8+D39*0.2,1)</f>
        <v>#VALUE!</v>
      </c>
      <c r="F40" s="39" t="s">
        <v>35</v>
      </c>
      <c r="G40" s="41" t="e">
        <f>ROUND(AVERAGE(G37:G37),1)</f>
        <v>#DIV/0!</v>
      </c>
    </row>
    <row r="42" spans="1:19" s="46" customFormat="1" ht="30" customHeight="1" x14ac:dyDescent="0.2">
      <c r="A42" s="2" t="s">
        <v>55</v>
      </c>
      <c r="B42" s="45"/>
      <c r="C42" s="85" t="e">
        <f>ROUND(D40*0.4286+G40*0.5714,1)</f>
        <v>#VALUE!</v>
      </c>
      <c r="D42" s="85"/>
      <c r="F42" s="87" t="s">
        <v>82</v>
      </c>
      <c r="G42" s="87"/>
      <c r="H42" s="87"/>
      <c r="I42" s="87"/>
      <c r="J42" s="87"/>
      <c r="K42" s="87"/>
    </row>
    <row r="44" spans="1:19" x14ac:dyDescent="0.2">
      <c r="A44" s="14" t="s">
        <v>74</v>
      </c>
      <c r="S44" s="50" t="s">
        <v>94</v>
      </c>
    </row>
  </sheetData>
  <sheetProtection sheet="1" objects="1" scenarios="1"/>
  <mergeCells count="4">
    <mergeCell ref="C42:D42"/>
    <mergeCell ref="O1:S2"/>
    <mergeCell ref="F42:K42"/>
    <mergeCell ref="A3:B3"/>
  </mergeCells>
  <phoneticPr fontId="0" type="noConversion"/>
  <printOptions horizontalCentered="1" verticalCentered="1"/>
  <pageMargins left="0.19685039370078741" right="0.19685039370078741" top="0.39370078740157483" bottom="0.19685039370078741" header="0.11811023622047245" footer="0.1181102362204724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4"/>
  <sheetViews>
    <sheetView workbookViewId="0">
      <selection activeCell="V38" sqref="V38"/>
    </sheetView>
  </sheetViews>
  <sheetFormatPr baseColWidth="10" defaultColWidth="11.42578125" defaultRowHeight="11.25" x14ac:dyDescent="0.2"/>
  <cols>
    <col min="1" max="1" width="5.7109375" style="17" customWidth="1"/>
    <col min="2" max="2" width="30.7109375" style="16" customWidth="1"/>
    <col min="3" max="3" width="2.7109375" style="44" customWidth="1"/>
    <col min="4" max="4" width="5.7109375" style="15" customWidth="1"/>
    <col min="5" max="5" width="2.7109375" style="16" customWidth="1"/>
    <col min="6" max="6" width="7.7109375" style="16" customWidth="1"/>
    <col min="7" max="7" width="7.7109375" style="18" customWidth="1"/>
    <col min="8" max="8" width="6.7109375" style="16" customWidth="1"/>
    <col min="9" max="10" width="7.7109375" style="16" customWidth="1"/>
    <col min="11" max="11" width="5.7109375" style="16" customWidth="1"/>
    <col min="12" max="12" width="2.7109375" style="16" customWidth="1"/>
    <col min="13" max="13" width="6.7109375" style="16" customWidth="1"/>
    <col min="14" max="15" width="7.7109375" style="16" customWidth="1"/>
    <col min="16" max="16" width="5.7109375" style="16" customWidth="1"/>
    <col min="17" max="17" width="2.7109375" style="16" customWidth="1"/>
    <col min="18" max="18" width="7.7109375" style="16" customWidth="1"/>
    <col min="19" max="19" width="5.7109375" style="16" customWidth="1"/>
    <col min="20" max="16384" width="11.42578125" style="16"/>
  </cols>
  <sheetData>
    <row r="1" spans="1:19" s="6" customFormat="1" ht="30" customHeight="1" x14ac:dyDescent="0.25">
      <c r="A1" s="2" t="s">
        <v>34</v>
      </c>
      <c r="B1" s="3"/>
      <c r="C1" s="4"/>
      <c r="D1" s="5"/>
      <c r="E1" s="5"/>
      <c r="F1" s="2"/>
      <c r="G1" s="7"/>
      <c r="H1" s="52" t="s">
        <v>72</v>
      </c>
      <c r="O1" s="86" t="s">
        <v>54</v>
      </c>
      <c r="P1" s="86"/>
      <c r="Q1" s="86"/>
      <c r="R1" s="86"/>
      <c r="S1" s="86"/>
    </row>
    <row r="2" spans="1:19" ht="14.25" x14ac:dyDescent="0.2">
      <c r="A2" s="10" t="s">
        <v>92</v>
      </c>
      <c r="B2" s="11"/>
      <c r="C2" s="12"/>
      <c r="D2" s="13"/>
      <c r="E2" s="13"/>
      <c r="F2" s="10"/>
      <c r="O2" s="86"/>
      <c r="P2" s="86"/>
      <c r="Q2" s="86"/>
      <c r="R2" s="86"/>
      <c r="S2" s="86"/>
    </row>
    <row r="3" spans="1:19" s="53" customFormat="1" ht="30" customHeight="1" x14ac:dyDescent="0.2">
      <c r="A3" s="88" t="s">
        <v>27</v>
      </c>
      <c r="B3" s="88"/>
      <c r="C3" s="54"/>
      <c r="D3" s="55"/>
      <c r="G3" s="56"/>
    </row>
    <row r="4" spans="1:19" s="23" customFormat="1" ht="15" x14ac:dyDescent="0.25">
      <c r="A4" s="60" t="s">
        <v>50</v>
      </c>
      <c r="B4" s="61"/>
      <c r="C4" s="62"/>
      <c r="D4" s="63"/>
      <c r="F4" s="76" t="s">
        <v>17</v>
      </c>
      <c r="G4" s="77"/>
    </row>
    <row r="5" spans="1:19" x14ac:dyDescent="0.2">
      <c r="A5" s="64" t="s">
        <v>0</v>
      </c>
      <c r="B5" s="65" t="s">
        <v>1</v>
      </c>
      <c r="C5" s="66"/>
      <c r="D5" s="67" t="s">
        <v>2</v>
      </c>
      <c r="F5" s="73" t="s">
        <v>26</v>
      </c>
      <c r="G5" s="67" t="s">
        <v>2</v>
      </c>
    </row>
    <row r="6" spans="1:19" x14ac:dyDescent="0.2">
      <c r="A6" s="25">
        <v>114</v>
      </c>
      <c r="B6" s="26" t="s">
        <v>39</v>
      </c>
      <c r="C6" s="27"/>
      <c r="D6" s="78"/>
      <c r="F6" s="26"/>
      <c r="G6" s="30"/>
    </row>
    <row r="7" spans="1:19" x14ac:dyDescent="0.2">
      <c r="A7" s="25">
        <v>117</v>
      </c>
      <c r="B7" s="26" t="s">
        <v>40</v>
      </c>
      <c r="C7" s="27"/>
      <c r="D7" s="78"/>
      <c r="F7" s="26"/>
      <c r="G7" s="30"/>
    </row>
    <row r="8" spans="1:19" x14ac:dyDescent="0.2">
      <c r="A8" s="25">
        <v>122</v>
      </c>
      <c r="B8" s="26" t="s">
        <v>42</v>
      </c>
      <c r="C8" s="27"/>
      <c r="D8" s="78"/>
      <c r="F8" s="26"/>
      <c r="G8" s="30"/>
    </row>
    <row r="9" spans="1:19" x14ac:dyDescent="0.2">
      <c r="A9" s="25">
        <v>123</v>
      </c>
      <c r="B9" s="26" t="s">
        <v>6</v>
      </c>
      <c r="C9" s="27"/>
      <c r="D9" s="78"/>
      <c r="F9" s="26"/>
      <c r="G9" s="30"/>
    </row>
    <row r="10" spans="1:19" x14ac:dyDescent="0.2">
      <c r="A10" s="25">
        <v>129</v>
      </c>
      <c r="B10" s="26" t="s">
        <v>3</v>
      </c>
      <c r="C10" s="27"/>
      <c r="D10" s="78"/>
      <c r="F10" s="26"/>
      <c r="G10" s="30"/>
    </row>
    <row r="11" spans="1:19" x14ac:dyDescent="0.2">
      <c r="A11" s="25">
        <v>141</v>
      </c>
      <c r="B11" s="26" t="s">
        <v>36</v>
      </c>
      <c r="C11" s="27"/>
      <c r="D11" s="78"/>
      <c r="F11" s="26"/>
      <c r="G11" s="30"/>
    </row>
    <row r="12" spans="1:19" x14ac:dyDescent="0.2">
      <c r="A12" s="25">
        <v>143</v>
      </c>
      <c r="B12" s="26" t="s">
        <v>37</v>
      </c>
      <c r="C12" s="27"/>
      <c r="D12" s="78"/>
      <c r="F12" s="26"/>
      <c r="G12" s="30"/>
    </row>
    <row r="13" spans="1:19" x14ac:dyDescent="0.2">
      <c r="A13" s="25">
        <v>145</v>
      </c>
      <c r="B13" s="26" t="s">
        <v>38</v>
      </c>
      <c r="C13" s="27"/>
      <c r="D13" s="78"/>
      <c r="F13" s="26"/>
      <c r="G13" s="30"/>
    </row>
    <row r="14" spans="1:19" x14ac:dyDescent="0.2">
      <c r="A14" s="25">
        <v>157</v>
      </c>
      <c r="B14" s="26" t="s">
        <v>77</v>
      </c>
      <c r="C14" s="27"/>
      <c r="D14" s="78"/>
      <c r="F14" s="26"/>
      <c r="G14" s="30"/>
    </row>
    <row r="15" spans="1:19" x14ac:dyDescent="0.2">
      <c r="A15" s="25">
        <v>158</v>
      </c>
      <c r="B15" s="26" t="s">
        <v>75</v>
      </c>
      <c r="C15" s="27"/>
      <c r="D15" s="78"/>
      <c r="F15" s="26"/>
      <c r="G15" s="30"/>
    </row>
    <row r="16" spans="1:19" x14ac:dyDescent="0.2">
      <c r="A16" s="25">
        <v>159</v>
      </c>
      <c r="B16" s="26" t="s">
        <v>15</v>
      </c>
      <c r="C16" s="27"/>
      <c r="D16" s="78"/>
      <c r="F16" s="26"/>
      <c r="G16" s="30"/>
    </row>
    <row r="17" spans="1:7" x14ac:dyDescent="0.2">
      <c r="A17" s="25">
        <v>162</v>
      </c>
      <c r="B17" s="26" t="s">
        <v>56</v>
      </c>
      <c r="C17" s="27"/>
      <c r="D17" s="78"/>
      <c r="F17" s="26"/>
      <c r="G17" s="30"/>
    </row>
    <row r="18" spans="1:7" x14ac:dyDescent="0.2">
      <c r="A18" s="25">
        <v>164</v>
      </c>
      <c r="B18" s="26" t="s">
        <v>57</v>
      </c>
      <c r="C18" s="27"/>
      <c r="D18" s="78"/>
      <c r="F18" s="26"/>
      <c r="G18" s="30"/>
    </row>
    <row r="19" spans="1:7" x14ac:dyDescent="0.2">
      <c r="A19" s="25">
        <v>169</v>
      </c>
      <c r="B19" s="26" t="s">
        <v>76</v>
      </c>
      <c r="C19" s="27"/>
      <c r="D19" s="78"/>
      <c r="F19" s="26"/>
      <c r="G19" s="30"/>
    </row>
    <row r="20" spans="1:7" x14ac:dyDescent="0.2">
      <c r="A20" s="25">
        <v>182</v>
      </c>
      <c r="B20" s="26" t="s">
        <v>78</v>
      </c>
      <c r="C20" s="27"/>
      <c r="D20" s="78"/>
      <c r="F20" s="26"/>
      <c r="G20" s="30"/>
    </row>
    <row r="21" spans="1:7" x14ac:dyDescent="0.2">
      <c r="A21" s="25">
        <v>231</v>
      </c>
      <c r="B21" s="26" t="s">
        <v>79</v>
      </c>
      <c r="C21" s="27"/>
      <c r="D21" s="78"/>
      <c r="F21" s="26"/>
      <c r="G21" s="30"/>
    </row>
    <row r="22" spans="1:7" x14ac:dyDescent="0.2">
      <c r="A22" s="25">
        <v>241</v>
      </c>
      <c r="B22" s="26" t="s">
        <v>60</v>
      </c>
      <c r="C22" s="27"/>
      <c r="D22" s="78"/>
      <c r="F22" s="26"/>
      <c r="G22" s="30"/>
    </row>
    <row r="23" spans="1:7" x14ac:dyDescent="0.2">
      <c r="A23" s="25">
        <v>245</v>
      </c>
      <c r="B23" s="26" t="s">
        <v>61</v>
      </c>
      <c r="C23" s="27"/>
      <c r="D23" s="78"/>
      <c r="F23" s="26"/>
      <c r="G23" s="30"/>
    </row>
    <row r="24" spans="1:7" x14ac:dyDescent="0.2">
      <c r="A24" s="25">
        <v>254</v>
      </c>
      <c r="B24" s="26" t="s">
        <v>16</v>
      </c>
      <c r="C24" s="27"/>
      <c r="D24" s="78"/>
      <c r="F24" s="26"/>
      <c r="G24" s="30"/>
    </row>
    <row r="25" spans="1:7" x14ac:dyDescent="0.2">
      <c r="A25" s="25">
        <v>300</v>
      </c>
      <c r="B25" s="26" t="s">
        <v>80</v>
      </c>
      <c r="C25" s="27"/>
      <c r="D25" s="78"/>
      <c r="F25" s="26"/>
      <c r="G25" s="30"/>
    </row>
    <row r="26" spans="1:7" x14ac:dyDescent="0.2">
      <c r="A26" s="25">
        <v>306</v>
      </c>
      <c r="B26" s="26" t="s">
        <v>81</v>
      </c>
      <c r="C26" s="27"/>
      <c r="D26" s="78"/>
      <c r="F26" s="26"/>
      <c r="G26" s="30"/>
    </row>
    <row r="27" spans="1:7" x14ac:dyDescent="0.2">
      <c r="A27" s="25">
        <v>319</v>
      </c>
      <c r="B27" s="26" t="s">
        <v>63</v>
      </c>
      <c r="C27" s="27"/>
      <c r="D27" s="78"/>
      <c r="F27" s="26"/>
      <c r="G27" s="30"/>
    </row>
    <row r="28" spans="1:7" x14ac:dyDescent="0.2">
      <c r="A28" s="25">
        <v>346</v>
      </c>
      <c r="B28" s="26" t="s">
        <v>69</v>
      </c>
      <c r="C28" s="27"/>
      <c r="D28" s="78"/>
      <c r="F28" s="26"/>
      <c r="G28" s="30"/>
    </row>
    <row r="29" spans="1:7" x14ac:dyDescent="0.2">
      <c r="A29" s="25">
        <v>431</v>
      </c>
      <c r="B29" s="26" t="s">
        <v>41</v>
      </c>
      <c r="C29" s="27"/>
      <c r="D29" s="78"/>
      <c r="F29" s="26"/>
      <c r="G29" s="30"/>
    </row>
    <row r="30" spans="1:7" x14ac:dyDescent="0.2">
      <c r="A30" s="26"/>
      <c r="B30" s="26"/>
      <c r="C30" s="26"/>
      <c r="D30" s="26"/>
      <c r="F30" s="26"/>
      <c r="G30" s="30"/>
    </row>
    <row r="31" spans="1:7" x14ac:dyDescent="0.2">
      <c r="A31" s="25">
        <v>106</v>
      </c>
      <c r="B31" s="26" t="s">
        <v>83</v>
      </c>
      <c r="C31" s="27" t="s">
        <v>4</v>
      </c>
      <c r="D31" s="78"/>
      <c r="F31" s="26"/>
      <c r="G31" s="30"/>
    </row>
    <row r="32" spans="1:7" x14ac:dyDescent="0.2">
      <c r="A32" s="25">
        <v>187</v>
      </c>
      <c r="B32" s="26" t="s">
        <v>84</v>
      </c>
      <c r="C32" s="27" t="s">
        <v>4</v>
      </c>
      <c r="D32" s="78"/>
      <c r="F32" s="26"/>
      <c r="G32" s="30"/>
    </row>
    <row r="33" spans="1:19" x14ac:dyDescent="0.2">
      <c r="A33" s="25">
        <v>184</v>
      </c>
      <c r="B33" s="26" t="s">
        <v>87</v>
      </c>
      <c r="C33" s="27" t="s">
        <v>4</v>
      </c>
      <c r="D33" s="78"/>
      <c r="F33" s="26"/>
      <c r="G33" s="30"/>
    </row>
    <row r="34" spans="1:19" x14ac:dyDescent="0.2">
      <c r="A34" s="25">
        <v>188</v>
      </c>
      <c r="B34" s="26" t="s">
        <v>88</v>
      </c>
      <c r="C34" s="27" t="s">
        <v>4</v>
      </c>
      <c r="D34" s="78"/>
      <c r="F34" s="26"/>
      <c r="G34" s="30"/>
    </row>
    <row r="35" spans="1:19" x14ac:dyDescent="0.2">
      <c r="A35" s="82"/>
      <c r="B35" s="84"/>
      <c r="C35" s="27" t="s">
        <v>4</v>
      </c>
      <c r="D35" s="78"/>
      <c r="F35" s="26"/>
      <c r="G35" s="30"/>
    </row>
    <row r="36" spans="1:19" x14ac:dyDescent="0.2">
      <c r="A36" s="82"/>
      <c r="B36" s="84"/>
      <c r="C36" s="27" t="s">
        <v>4</v>
      </c>
      <c r="D36" s="78"/>
      <c r="F36" s="26"/>
      <c r="G36" s="30"/>
    </row>
    <row r="37" spans="1:19" x14ac:dyDescent="0.2">
      <c r="A37" s="82"/>
      <c r="B37" s="84"/>
      <c r="C37" s="27" t="s">
        <v>4</v>
      </c>
      <c r="D37" s="78"/>
      <c r="F37" s="26" t="s">
        <v>28</v>
      </c>
      <c r="G37" s="78"/>
    </row>
    <row r="38" spans="1:19" x14ac:dyDescent="0.2">
      <c r="A38" s="34" t="s">
        <v>47</v>
      </c>
      <c r="B38" s="35"/>
      <c r="C38" s="59" t="e">
        <f>"(Ø" &amp; TEXT(AVERAGE(D6:D29),"0.00") &amp; ")"</f>
        <v>#DIV/0!</v>
      </c>
      <c r="D38" s="36" t="str">
        <f>IF(SUM(D6:D29)&gt;0,ROUND(AVERAGE(D6:D29)*2,0)/2,"")</f>
        <v/>
      </c>
      <c r="F38" s="35"/>
      <c r="G38" s="36"/>
    </row>
    <row r="39" spans="1:19" x14ac:dyDescent="0.2">
      <c r="A39" s="35" t="s">
        <v>46</v>
      </c>
      <c r="B39" s="35"/>
      <c r="C39" s="59" t="e">
        <f>"(Ø" &amp; TEXT(AVERAGE(D31:D37),"0.00") &amp; ")"</f>
        <v>#DIV/0!</v>
      </c>
      <c r="D39" s="36" t="str">
        <f>IF(SUM(D31:D37)&gt;0,ROUND(AVERAGE(D31:D37)*2,0)/2,"")</f>
        <v/>
      </c>
      <c r="F39" s="35"/>
      <c r="G39" s="35"/>
    </row>
    <row r="40" spans="1:19" s="42" customFormat="1" x14ac:dyDescent="0.2">
      <c r="A40" s="38" t="s">
        <v>53</v>
      </c>
      <c r="B40" s="39"/>
      <c r="C40" s="40"/>
      <c r="D40" s="41" t="e">
        <f>ROUND(D38*0.8+D39*0.2,1)</f>
        <v>#VALUE!</v>
      </c>
      <c r="F40" s="39" t="s">
        <v>35</v>
      </c>
      <c r="G40" s="41" t="e">
        <f>ROUND(AVERAGE(G37:G37),1)</f>
        <v>#DIV/0!</v>
      </c>
    </row>
    <row r="42" spans="1:19" s="46" customFormat="1" ht="30" customHeight="1" x14ac:dyDescent="0.2">
      <c r="A42" s="2" t="s">
        <v>55</v>
      </c>
      <c r="B42" s="45"/>
      <c r="C42" s="85" t="e">
        <f>ROUND(D40*0.4286+G40*0.5714,1)</f>
        <v>#VALUE!</v>
      </c>
      <c r="D42" s="85"/>
      <c r="F42" s="87" t="s">
        <v>82</v>
      </c>
      <c r="G42" s="87"/>
      <c r="H42" s="87"/>
      <c r="I42" s="87"/>
      <c r="J42" s="87"/>
      <c r="K42" s="87"/>
    </row>
    <row r="44" spans="1:19" x14ac:dyDescent="0.2">
      <c r="A44" s="14" t="s">
        <v>74</v>
      </c>
      <c r="S44" s="50" t="s">
        <v>94</v>
      </c>
    </row>
  </sheetData>
  <sheetProtection sheet="1" objects="1" scenarios="1"/>
  <mergeCells count="4">
    <mergeCell ref="C42:D42"/>
    <mergeCell ref="O1:S2"/>
    <mergeCell ref="F42:K42"/>
    <mergeCell ref="A3:B3"/>
  </mergeCells>
  <phoneticPr fontId="0" type="noConversion"/>
  <printOptions horizontalCentered="1" verticalCentered="1"/>
  <pageMargins left="0.19685039370078741" right="0.19685039370078741" top="0.39370078740157483" bottom="0.19685039370078741" header="0.11811023622047245" footer="0.1181102362204724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B0A5-35D8-4B6C-8CE4-19D0BD9843F2}">
  <dimension ref="A1:S34"/>
  <sheetViews>
    <sheetView workbookViewId="0">
      <selection activeCell="V15" sqref="V15"/>
    </sheetView>
  </sheetViews>
  <sheetFormatPr baseColWidth="10" defaultColWidth="11.42578125" defaultRowHeight="11.25" x14ac:dyDescent="0.2"/>
  <cols>
    <col min="1" max="1" width="5.7109375" style="17" customWidth="1"/>
    <col min="2" max="2" width="30.7109375" style="16" customWidth="1"/>
    <col min="3" max="3" width="2.7109375" style="44" customWidth="1"/>
    <col min="4" max="4" width="5.7109375" style="15" customWidth="1"/>
    <col min="5" max="5" width="2.7109375" style="16" customWidth="1"/>
    <col min="6" max="10" width="7.7109375" style="17" customWidth="1"/>
    <col min="11" max="11" width="5.7109375" style="15" customWidth="1"/>
    <col min="12" max="12" width="2.7109375" style="16" customWidth="1"/>
    <col min="13" max="13" width="7.7109375" style="16" customWidth="1"/>
    <col min="14" max="15" width="7.7109375" style="17" customWidth="1"/>
    <col min="16" max="16" width="5.7109375" style="15" customWidth="1"/>
    <col min="17" max="17" width="2.7109375" style="16" customWidth="1"/>
    <col min="18" max="18" width="7.7109375" style="16" customWidth="1"/>
    <col min="19" max="19" width="5.7109375" style="18" customWidth="1"/>
    <col min="20" max="16384" width="11.42578125" style="16"/>
  </cols>
  <sheetData>
    <row r="1" spans="1:19" s="6" customFormat="1" ht="30" customHeight="1" x14ac:dyDescent="0.25">
      <c r="A1" s="2" t="s">
        <v>34</v>
      </c>
      <c r="B1" s="3"/>
      <c r="C1" s="4"/>
      <c r="D1" s="5"/>
      <c r="E1" s="5"/>
      <c r="F1" s="5"/>
      <c r="H1" s="52" t="s">
        <v>93</v>
      </c>
      <c r="I1" s="7"/>
      <c r="J1" s="7"/>
      <c r="K1" s="8"/>
      <c r="N1" s="51"/>
      <c r="O1" s="86" t="s">
        <v>54</v>
      </c>
      <c r="P1" s="86"/>
      <c r="Q1" s="86"/>
      <c r="R1" s="86"/>
      <c r="S1" s="86"/>
    </row>
    <row r="2" spans="1:19" ht="14.25" x14ac:dyDescent="0.2">
      <c r="A2" s="10" t="s">
        <v>105</v>
      </c>
      <c r="B2" s="11"/>
      <c r="C2" s="12"/>
      <c r="D2" s="13"/>
      <c r="E2" s="13"/>
      <c r="F2" s="13"/>
      <c r="G2" s="14"/>
      <c r="H2" s="14"/>
      <c r="I2" s="14"/>
      <c r="J2" s="14"/>
      <c r="N2" s="51"/>
      <c r="O2" s="86"/>
      <c r="P2" s="86"/>
      <c r="Q2" s="86"/>
      <c r="R2" s="86"/>
      <c r="S2" s="86"/>
    </row>
    <row r="3" spans="1:19" s="53" customFormat="1" ht="30" customHeight="1" x14ac:dyDescent="0.2">
      <c r="A3" s="88" t="s">
        <v>27</v>
      </c>
      <c r="B3" s="88"/>
      <c r="C3" s="54"/>
      <c r="D3" s="55"/>
      <c r="F3" s="57"/>
      <c r="G3" s="57"/>
      <c r="H3" s="57"/>
      <c r="I3" s="57"/>
      <c r="J3" s="57"/>
      <c r="K3" s="55"/>
      <c r="N3" s="57"/>
      <c r="O3" s="57"/>
      <c r="P3" s="55"/>
      <c r="S3" s="56"/>
    </row>
    <row r="4" spans="1:19" s="23" customFormat="1" ht="15" x14ac:dyDescent="0.25">
      <c r="A4" s="60" t="s">
        <v>50</v>
      </c>
      <c r="B4" s="61"/>
      <c r="C4" s="62"/>
      <c r="D4" s="63"/>
      <c r="F4" s="60" t="s">
        <v>49</v>
      </c>
      <c r="G4" s="68"/>
      <c r="H4" s="68"/>
      <c r="I4" s="68"/>
      <c r="J4" s="68"/>
      <c r="K4" s="63"/>
      <c r="M4" s="71" t="s">
        <v>51</v>
      </c>
      <c r="N4" s="72"/>
      <c r="O4" s="72"/>
      <c r="P4" s="63"/>
      <c r="R4" s="71" t="s">
        <v>95</v>
      </c>
      <c r="S4" s="75"/>
    </row>
    <row r="5" spans="1:19" x14ac:dyDescent="0.2">
      <c r="A5" s="64" t="s">
        <v>0</v>
      </c>
      <c r="B5" s="65" t="s">
        <v>1</v>
      </c>
      <c r="C5" s="66"/>
      <c r="D5" s="67" t="s">
        <v>2</v>
      </c>
      <c r="F5" s="69" t="s">
        <v>1</v>
      </c>
      <c r="G5" s="70"/>
      <c r="H5" s="70"/>
      <c r="I5" s="70"/>
      <c r="J5" s="70"/>
      <c r="K5" s="67" t="s">
        <v>2</v>
      </c>
      <c r="L5" s="24"/>
      <c r="M5" s="73" t="s">
        <v>1</v>
      </c>
      <c r="N5" s="70"/>
      <c r="O5" s="74"/>
      <c r="P5" s="67" t="s">
        <v>2</v>
      </c>
      <c r="R5" s="73" t="s">
        <v>26</v>
      </c>
      <c r="S5" s="67" t="s">
        <v>2</v>
      </c>
    </row>
    <row r="6" spans="1:19" x14ac:dyDescent="0.2">
      <c r="A6" s="25">
        <v>117</v>
      </c>
      <c r="B6" s="26" t="s">
        <v>40</v>
      </c>
      <c r="C6" s="27"/>
      <c r="D6" s="78"/>
      <c r="F6" s="28"/>
      <c r="G6" s="26"/>
      <c r="H6" s="26"/>
      <c r="I6" s="26"/>
      <c r="J6" s="26"/>
      <c r="K6" s="29"/>
      <c r="M6" s="26"/>
      <c r="N6" s="28"/>
      <c r="O6" s="28"/>
      <c r="P6" s="29"/>
      <c r="R6" s="26"/>
      <c r="S6" s="30"/>
    </row>
    <row r="7" spans="1:19" x14ac:dyDescent="0.2">
      <c r="A7" s="25">
        <v>122</v>
      </c>
      <c r="B7" s="26" t="s">
        <v>42</v>
      </c>
      <c r="C7" s="27"/>
      <c r="D7" s="78"/>
      <c r="F7" s="28"/>
      <c r="G7" s="26"/>
      <c r="H7" s="26"/>
      <c r="I7" s="26"/>
      <c r="J7" s="26"/>
      <c r="K7" s="29"/>
      <c r="M7" s="26"/>
      <c r="N7" s="28"/>
      <c r="O7" s="28"/>
      <c r="P7" s="29"/>
      <c r="R7" s="26"/>
      <c r="S7" s="30"/>
    </row>
    <row r="8" spans="1:19" x14ac:dyDescent="0.2">
      <c r="A8" s="25">
        <v>123</v>
      </c>
      <c r="B8" s="26" t="s">
        <v>6</v>
      </c>
      <c r="C8" s="27"/>
      <c r="D8" s="78"/>
      <c r="F8" s="28"/>
      <c r="G8" s="26"/>
      <c r="H8" s="26"/>
      <c r="I8" s="26"/>
      <c r="J8" s="26"/>
      <c r="K8" s="29"/>
      <c r="M8" s="26"/>
      <c r="N8" s="28"/>
      <c r="O8" s="28"/>
      <c r="P8" s="29"/>
      <c r="R8" s="26"/>
      <c r="S8" s="30"/>
    </row>
    <row r="9" spans="1:19" x14ac:dyDescent="0.2">
      <c r="A9" s="25">
        <v>126</v>
      </c>
      <c r="B9" s="26" t="s">
        <v>96</v>
      </c>
      <c r="C9" s="27"/>
      <c r="D9" s="78"/>
      <c r="F9" s="28"/>
      <c r="G9" s="26"/>
      <c r="H9" s="26"/>
      <c r="I9" s="26"/>
      <c r="J9" s="26"/>
      <c r="K9" s="29"/>
      <c r="M9" s="26"/>
      <c r="N9" s="28"/>
      <c r="O9" s="28"/>
      <c r="P9" s="29"/>
      <c r="R9" s="26"/>
      <c r="S9" s="30"/>
    </row>
    <row r="10" spans="1:19" x14ac:dyDescent="0.2">
      <c r="A10" s="25">
        <v>129</v>
      </c>
      <c r="B10" s="26" t="s">
        <v>3</v>
      </c>
      <c r="C10" s="27"/>
      <c r="D10" s="78"/>
      <c r="F10" s="28"/>
      <c r="G10" s="26"/>
      <c r="H10" s="26"/>
      <c r="I10" s="26"/>
      <c r="J10" s="26"/>
      <c r="K10" s="29"/>
      <c r="M10" s="26"/>
      <c r="N10" s="28"/>
      <c r="O10" s="28"/>
      <c r="P10" s="29"/>
      <c r="R10" s="26"/>
      <c r="S10" s="30"/>
    </row>
    <row r="11" spans="1:19" x14ac:dyDescent="0.2">
      <c r="A11" s="25">
        <v>214</v>
      </c>
      <c r="B11" s="26" t="s">
        <v>97</v>
      </c>
      <c r="C11" s="27"/>
      <c r="D11" s="78"/>
      <c r="F11" s="28"/>
      <c r="G11" s="28"/>
      <c r="H11" s="28"/>
      <c r="I11" s="28"/>
      <c r="J11" s="28"/>
      <c r="K11" s="29"/>
      <c r="M11" s="26"/>
      <c r="N11" s="28"/>
      <c r="O11" s="28"/>
      <c r="P11" s="29"/>
      <c r="R11" s="26"/>
      <c r="S11" s="30"/>
    </row>
    <row r="12" spans="1:19" x14ac:dyDescent="0.2">
      <c r="A12" s="25">
        <v>262</v>
      </c>
      <c r="B12" s="26" t="s">
        <v>98</v>
      </c>
      <c r="C12" s="27"/>
      <c r="D12" s="78"/>
      <c r="F12" s="28"/>
      <c r="G12" s="28"/>
      <c r="H12" s="28"/>
      <c r="I12" s="28"/>
      <c r="J12" s="28"/>
      <c r="K12" s="29"/>
      <c r="M12" s="26"/>
      <c r="N12" s="28"/>
      <c r="O12" s="28"/>
      <c r="P12" s="29"/>
      <c r="R12" s="26"/>
      <c r="S12" s="30"/>
    </row>
    <row r="13" spans="1:19" x14ac:dyDescent="0.2">
      <c r="A13" s="25">
        <v>263</v>
      </c>
      <c r="B13" s="26" t="s">
        <v>99</v>
      </c>
      <c r="C13" s="27"/>
      <c r="D13" s="78"/>
      <c r="F13" s="28"/>
      <c r="G13" s="28"/>
      <c r="H13" s="28"/>
      <c r="I13" s="28"/>
      <c r="J13" s="28"/>
      <c r="K13" s="29"/>
      <c r="M13" s="26"/>
      <c r="N13" s="28"/>
      <c r="O13" s="28"/>
      <c r="P13" s="29"/>
      <c r="R13" s="26"/>
      <c r="S13" s="30"/>
    </row>
    <row r="14" spans="1:19" x14ac:dyDescent="0.2">
      <c r="A14" s="25">
        <v>431</v>
      </c>
      <c r="B14" s="26" t="s">
        <v>41</v>
      </c>
      <c r="C14" s="27"/>
      <c r="D14" s="78"/>
      <c r="F14" s="28"/>
      <c r="G14" s="28"/>
      <c r="H14" s="28"/>
      <c r="I14" s="28"/>
      <c r="J14" s="28"/>
      <c r="K14" s="29"/>
      <c r="M14" s="26"/>
      <c r="N14" s="28"/>
      <c r="O14" s="28"/>
      <c r="P14" s="29"/>
      <c r="R14" s="26"/>
      <c r="S14" s="30"/>
    </row>
    <row r="15" spans="1:19" x14ac:dyDescent="0.2">
      <c r="A15" s="25">
        <v>437</v>
      </c>
      <c r="B15" s="26" t="s">
        <v>100</v>
      </c>
      <c r="C15" s="27"/>
      <c r="D15" s="78"/>
      <c r="F15" s="31"/>
      <c r="G15" s="31" t="s">
        <v>43</v>
      </c>
      <c r="H15" s="28"/>
      <c r="I15" s="28"/>
      <c r="J15" s="28"/>
      <c r="K15" s="31"/>
      <c r="M15" s="26"/>
      <c r="N15" s="31" t="s">
        <v>18</v>
      </c>
      <c r="O15" s="31" t="s">
        <v>32</v>
      </c>
      <c r="P15" s="29"/>
      <c r="R15" s="26"/>
      <c r="S15" s="30"/>
    </row>
    <row r="16" spans="1:19" x14ac:dyDescent="0.2">
      <c r="A16" s="26"/>
      <c r="B16" s="26"/>
      <c r="C16" s="26"/>
      <c r="D16" s="26"/>
      <c r="F16" s="32" t="s">
        <v>7</v>
      </c>
      <c r="G16" s="79"/>
      <c r="H16" s="28"/>
      <c r="I16" s="28"/>
      <c r="J16" s="28"/>
      <c r="K16" s="81" t="str">
        <f>IF(SUM($G16)&gt;0,ROUND(AVERAGE($G16)*2,0)/2,"")</f>
        <v/>
      </c>
      <c r="M16" s="26" t="s">
        <v>19</v>
      </c>
      <c r="N16" s="80"/>
      <c r="O16" s="80"/>
      <c r="P16" s="29"/>
      <c r="R16" s="26"/>
      <c r="S16" s="30"/>
    </row>
    <row r="17" spans="1:19" x14ac:dyDescent="0.2">
      <c r="A17" s="26"/>
      <c r="B17" s="26"/>
      <c r="C17" s="26"/>
      <c r="D17" s="26"/>
      <c r="F17" s="32" t="s">
        <v>8</v>
      </c>
      <c r="G17" s="79"/>
      <c r="H17" s="28"/>
      <c r="I17" s="28"/>
      <c r="J17" s="28"/>
      <c r="K17" s="81" t="str">
        <f t="shared" ref="K17:K21" si="0">IF(SUM($G17:$J17)&gt;0,ROUND(AVERAGE($G17:$J17)*2,0)/2,"")</f>
        <v/>
      </c>
      <c r="M17" s="26" t="s">
        <v>20</v>
      </c>
      <c r="N17" s="80"/>
      <c r="O17" s="80"/>
      <c r="P17" s="29"/>
      <c r="R17" s="26"/>
      <c r="S17" s="30"/>
    </row>
    <row r="18" spans="1:19" x14ac:dyDescent="0.2">
      <c r="A18" s="26"/>
      <c r="B18" s="26"/>
      <c r="C18" s="26"/>
      <c r="D18" s="26"/>
      <c r="F18" s="32" t="s">
        <v>9</v>
      </c>
      <c r="G18" s="79"/>
      <c r="H18" s="28"/>
      <c r="I18" s="28"/>
      <c r="J18" s="28"/>
      <c r="K18" s="81" t="str">
        <f t="shared" si="0"/>
        <v/>
      </c>
      <c r="M18" s="26" t="s">
        <v>21</v>
      </c>
      <c r="N18" s="80"/>
      <c r="O18" s="80"/>
      <c r="P18" s="29"/>
      <c r="R18" s="26"/>
      <c r="S18" s="30"/>
    </row>
    <row r="19" spans="1:19" x14ac:dyDescent="0.2">
      <c r="A19" s="26"/>
      <c r="B19" s="26"/>
      <c r="C19" s="26"/>
      <c r="D19" s="26"/>
      <c r="F19" s="32" t="s">
        <v>10</v>
      </c>
      <c r="G19" s="79"/>
      <c r="H19" s="28"/>
      <c r="I19" s="28"/>
      <c r="J19" s="28"/>
      <c r="K19" s="81" t="str">
        <f t="shared" si="0"/>
        <v/>
      </c>
      <c r="M19" s="26" t="s">
        <v>22</v>
      </c>
      <c r="N19" s="80"/>
      <c r="O19" s="80"/>
      <c r="P19" s="29"/>
      <c r="R19" s="26"/>
      <c r="S19" s="30"/>
    </row>
    <row r="20" spans="1:19" x14ac:dyDescent="0.2">
      <c r="A20" s="26"/>
      <c r="B20" s="26"/>
      <c r="C20" s="26"/>
      <c r="D20" s="26"/>
      <c r="F20" s="32" t="s">
        <v>11</v>
      </c>
      <c r="G20" s="79"/>
      <c r="H20" s="28"/>
      <c r="I20" s="29"/>
      <c r="J20" s="28"/>
      <c r="K20" s="81" t="str">
        <f t="shared" si="0"/>
        <v/>
      </c>
      <c r="M20" s="26"/>
      <c r="N20" s="33"/>
      <c r="O20" s="33"/>
      <c r="P20" s="29"/>
      <c r="R20" s="26"/>
      <c r="S20" s="30"/>
    </row>
    <row r="21" spans="1:19" x14ac:dyDescent="0.2">
      <c r="A21" s="25">
        <v>260</v>
      </c>
      <c r="B21" s="26" t="s">
        <v>101</v>
      </c>
      <c r="C21" s="27" t="s">
        <v>4</v>
      </c>
      <c r="D21" s="78"/>
      <c r="F21" s="32" t="s">
        <v>12</v>
      </c>
      <c r="G21" s="79"/>
      <c r="H21" s="28"/>
      <c r="I21" s="29"/>
      <c r="J21" s="28"/>
      <c r="K21" s="81" t="str">
        <f t="shared" si="0"/>
        <v/>
      </c>
      <c r="M21" s="26" t="s">
        <v>24</v>
      </c>
      <c r="N21" s="80"/>
      <c r="O21" s="80"/>
      <c r="P21" s="29"/>
      <c r="R21" s="26"/>
      <c r="S21" s="30"/>
    </row>
    <row r="22" spans="1:19" x14ac:dyDescent="0.2">
      <c r="A22" s="25">
        <v>261</v>
      </c>
      <c r="B22" s="26" t="s">
        <v>102</v>
      </c>
      <c r="C22" s="27" t="s">
        <v>4</v>
      </c>
      <c r="D22" s="78"/>
      <c r="F22" s="28"/>
      <c r="G22" s="28"/>
      <c r="H22" s="28"/>
      <c r="I22" s="28"/>
      <c r="J22" s="28"/>
      <c r="K22" s="29"/>
      <c r="M22" s="26"/>
      <c r="N22" s="28"/>
      <c r="O22" s="28"/>
      <c r="P22" s="29"/>
      <c r="R22" s="26"/>
      <c r="S22" s="30"/>
    </row>
    <row r="23" spans="1:19" x14ac:dyDescent="0.2">
      <c r="A23" s="25">
        <v>304</v>
      </c>
      <c r="B23" s="26" t="s">
        <v>103</v>
      </c>
      <c r="C23" s="27" t="s">
        <v>4</v>
      </c>
      <c r="D23" s="78"/>
      <c r="F23" s="28"/>
      <c r="G23" s="28"/>
      <c r="H23" s="28"/>
      <c r="I23" s="28"/>
      <c r="J23" s="28"/>
      <c r="K23" s="29"/>
      <c r="M23" s="26"/>
      <c r="N23" s="28"/>
      <c r="O23" s="28"/>
      <c r="P23" s="29"/>
      <c r="R23" s="26"/>
      <c r="S23" s="30"/>
    </row>
    <row r="24" spans="1:19" x14ac:dyDescent="0.2">
      <c r="A24" s="25">
        <v>305</v>
      </c>
      <c r="B24" s="26" t="s">
        <v>104</v>
      </c>
      <c r="C24" s="27" t="s">
        <v>4</v>
      </c>
      <c r="D24" s="78"/>
      <c r="F24" s="28"/>
      <c r="G24" s="28"/>
      <c r="H24" s="28"/>
      <c r="I24" s="28"/>
      <c r="J24" s="28"/>
      <c r="K24" s="29"/>
      <c r="M24" s="26"/>
      <c r="N24" s="28"/>
      <c r="O24" s="28"/>
      <c r="P24" s="29"/>
      <c r="R24" s="26"/>
      <c r="S24" s="30"/>
    </row>
    <row r="25" spans="1:19" x14ac:dyDescent="0.2">
      <c r="A25" s="26"/>
      <c r="B25" s="26"/>
      <c r="C25" s="26"/>
      <c r="D25" s="26"/>
      <c r="F25" s="28"/>
      <c r="G25" s="28"/>
      <c r="H25" s="28"/>
      <c r="I25" s="28"/>
      <c r="J25" s="28"/>
      <c r="K25" s="29"/>
      <c r="M25" s="26" t="s">
        <v>29</v>
      </c>
      <c r="N25" s="28"/>
      <c r="O25" s="28"/>
      <c r="P25" s="81" t="str">
        <f>IF(SUM(N16:O23)&gt;0,ROUND(AVERAGE(N16:O23)*2,0)/2,"")</f>
        <v/>
      </c>
      <c r="R25" s="26"/>
      <c r="S25" s="30"/>
    </row>
    <row r="26" spans="1:19" x14ac:dyDescent="0.2">
      <c r="A26" s="26"/>
      <c r="B26" s="26"/>
      <c r="C26" s="26"/>
      <c r="D26" s="26"/>
      <c r="F26" s="32"/>
      <c r="G26" s="32"/>
      <c r="H26" s="28"/>
      <c r="I26" s="32"/>
      <c r="J26" s="32"/>
      <c r="K26" s="29"/>
      <c r="M26" s="26" t="s">
        <v>30</v>
      </c>
      <c r="N26" s="28"/>
      <c r="O26" s="28"/>
      <c r="P26" s="78"/>
      <c r="R26" s="26"/>
      <c r="S26" s="30"/>
    </row>
    <row r="27" spans="1:19" x14ac:dyDescent="0.2">
      <c r="A27" s="26"/>
      <c r="B27" s="26"/>
      <c r="C27" s="26"/>
      <c r="D27" s="26"/>
      <c r="F27" s="32"/>
      <c r="G27" s="32"/>
      <c r="H27" s="28"/>
      <c r="I27" s="32"/>
      <c r="J27" s="32"/>
      <c r="K27" s="29"/>
      <c r="M27" s="26" t="s">
        <v>31</v>
      </c>
      <c r="N27" s="28"/>
      <c r="O27" s="28"/>
      <c r="P27" s="78"/>
      <c r="R27" s="26" t="s">
        <v>95</v>
      </c>
      <c r="S27" s="78"/>
    </row>
    <row r="28" spans="1:19" x14ac:dyDescent="0.2">
      <c r="A28" s="34" t="s">
        <v>47</v>
      </c>
      <c r="B28" s="35"/>
      <c r="C28" s="59" t="e">
        <f>"(Ø" &amp; TEXT(AVERAGE(D6:D19),"0.00") &amp; ")"</f>
        <v>#DIV/0!</v>
      </c>
      <c r="D28" s="36" t="str">
        <f>IF(SUM(D6:D19)&gt;0,ROUND(AVERAGE(D6:D19)*2,0)/2,"")</f>
        <v/>
      </c>
      <c r="F28" s="34"/>
      <c r="G28" s="34"/>
      <c r="H28" s="34"/>
      <c r="I28" s="34"/>
      <c r="J28" s="34"/>
      <c r="K28" s="36"/>
      <c r="M28" s="35"/>
      <c r="N28" s="37"/>
      <c r="O28" s="37"/>
      <c r="P28" s="36"/>
      <c r="R28" s="35"/>
      <c r="S28" s="36"/>
    </row>
    <row r="29" spans="1:19" x14ac:dyDescent="0.2">
      <c r="A29" s="35" t="s">
        <v>46</v>
      </c>
      <c r="B29" s="35"/>
      <c r="C29" s="59" t="e">
        <f>"(Ø" &amp; TEXT(AVERAGE(D21:D27),"0.00") &amp; ")"</f>
        <v>#DIV/0!</v>
      </c>
      <c r="D29" s="36" t="str">
        <f>IF(SUM(D21:D27)&gt;0,ROUND(AVERAGE(D21:D27)*2,0)/2,"")</f>
        <v/>
      </c>
      <c r="F29" s="35"/>
      <c r="G29" s="35"/>
      <c r="H29" s="35"/>
      <c r="I29" s="35"/>
      <c r="J29" s="35"/>
      <c r="K29" s="35"/>
      <c r="M29" s="35"/>
      <c r="N29" s="35"/>
      <c r="O29" s="35"/>
      <c r="P29" s="35"/>
      <c r="R29" s="35"/>
      <c r="S29" s="35"/>
    </row>
    <row r="30" spans="1:19" s="42" customFormat="1" x14ac:dyDescent="0.2">
      <c r="A30" s="38" t="s">
        <v>53</v>
      </c>
      <c r="B30" s="39"/>
      <c r="C30" s="58"/>
      <c r="D30" s="41" t="e">
        <f>ROUND(D28*0.8+D29*0.2,1)</f>
        <v>#VALUE!</v>
      </c>
      <c r="F30" s="38" t="s">
        <v>48</v>
      </c>
      <c r="G30" s="38"/>
      <c r="H30" s="38"/>
      <c r="I30" s="38"/>
      <c r="J30" s="59" t="e">
        <f>"(Ø" &amp; TEXT(AVERAGE(K16:K23),"0.00") &amp; ")"</f>
        <v>#DIV/0!</v>
      </c>
      <c r="K30" s="41" t="e">
        <f>ROUND(AVERAGE(K16:K23)*2,0)/2</f>
        <v>#DIV/0!</v>
      </c>
      <c r="M30" s="39" t="s">
        <v>52</v>
      </c>
      <c r="N30" s="43"/>
      <c r="O30" s="59" t="e">
        <f>"(Ø" &amp; TEXT(AVERAGE(P25:P27),"0.00") &amp; ")"</f>
        <v>#DIV/0!</v>
      </c>
      <c r="P30" s="41" t="e">
        <f>ROUND(AVERAGE(P25:P27),1)</f>
        <v>#DIV/0!</v>
      </c>
      <c r="R30" s="39" t="s">
        <v>95</v>
      </c>
      <c r="S30" s="41" t="e">
        <f>ROUND(AVERAGE(S27:S27),1)</f>
        <v>#DIV/0!</v>
      </c>
    </row>
    <row r="32" spans="1:19" s="46" customFormat="1" ht="30" customHeight="1" x14ac:dyDescent="0.2">
      <c r="A32" s="2" t="s">
        <v>55</v>
      </c>
      <c r="B32" s="45"/>
      <c r="C32" s="85" t="e">
        <f>ROUND(D30*0.3+K30*0.1+P30*0.2+S30*0.4,1)</f>
        <v>#VALUE!</v>
      </c>
      <c r="D32" s="85"/>
      <c r="F32" s="87" t="s">
        <v>73</v>
      </c>
      <c r="G32" s="87"/>
      <c r="H32" s="87"/>
      <c r="I32" s="87"/>
      <c r="J32" s="87"/>
      <c r="K32" s="87"/>
      <c r="N32" s="48"/>
      <c r="O32" s="48"/>
      <c r="P32" s="47"/>
      <c r="S32" s="49"/>
    </row>
    <row r="34" spans="1:19" x14ac:dyDescent="0.2">
      <c r="A34" s="14" t="s">
        <v>74</v>
      </c>
      <c r="S34" s="50" t="s">
        <v>94</v>
      </c>
    </row>
  </sheetData>
  <sheetProtection sheet="1" objects="1" scenarios="1"/>
  <mergeCells count="4">
    <mergeCell ref="O1:S2"/>
    <mergeCell ref="A3:B3"/>
    <mergeCell ref="C32:D32"/>
    <mergeCell ref="F32:K32"/>
  </mergeCells>
  <printOptions horizontalCentered="1" verticalCentered="1"/>
  <pageMargins left="0.19685039370078741" right="0.19685039370078741" top="0.39370078740157483" bottom="0.19685039370078741" header="0.11811023622047245" footer="0.1181102362204724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App.o.BMS</vt:lpstr>
      <vt:lpstr>Platt.o.BMS</vt:lpstr>
      <vt:lpstr>App.m.BMS</vt:lpstr>
      <vt:lpstr>Platt.m.BMS</vt:lpstr>
      <vt:lpstr>ICT-F</vt:lpstr>
      <vt:lpstr>App.m.BMS!Druckbereich</vt:lpstr>
      <vt:lpstr>App.o.BMS!Druckbereich</vt:lpstr>
      <vt:lpstr>'ICT-F'!Druckbereich</vt:lpstr>
      <vt:lpstr>Platt.m.BMS!Druckbereich</vt:lpstr>
      <vt:lpstr>Platt.o.BMS!Druckbereich</vt:lpstr>
    </vt:vector>
  </TitlesOfParts>
  <Company>Wohler-Informatik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Oliver Lux</cp:lastModifiedBy>
  <cp:lastPrinted>2019-06-19T12:55:49Z</cp:lastPrinted>
  <dcterms:created xsi:type="dcterms:W3CDTF">2009-05-17T08:56:14Z</dcterms:created>
  <dcterms:modified xsi:type="dcterms:W3CDTF">2022-08-18T15:36:52Z</dcterms:modified>
</cp:coreProperties>
</file>