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aki\Downloads\"/>
    </mc:Choice>
  </mc:AlternateContent>
  <xr:revisionPtr revIDLastSave="0" documentId="8_{8EF02E85-3CE6-4909-B35D-59BB2DAE0B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S1" sheetId="1" r:id="rId1"/>
    <sheet name="Sheet1" sheetId="6" r:id="rId2"/>
    <sheet name="SS2" sheetId="2" r:id="rId3"/>
    <sheet name="SS3" sheetId="3" r:id="rId4"/>
    <sheet name="Subjects" sheetId="4" r:id="rId5"/>
    <sheet name="Totals" sheetId="5" r:id="rId6"/>
    <sheet name="Sheet2" sheetId="7" r:id="rId7"/>
  </sheet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irnVRkLEJazNNAmtgAJRhcyBLNw==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5" i="1"/>
  <c r="AM5" i="1" s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" i="1"/>
  <c r="I29" i="1"/>
  <c r="I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G3" i="3"/>
  <c r="AC3" i="3"/>
  <c r="Y3" i="3"/>
  <c r="U3" i="3"/>
  <c r="Q3" i="3"/>
  <c r="M3" i="3"/>
  <c r="I3" i="3"/>
  <c r="E3" i="3"/>
  <c r="B1" i="3"/>
  <c r="AG3" i="2"/>
  <c r="AC3" i="2"/>
  <c r="Y3" i="2"/>
  <c r="U3" i="2"/>
  <c r="Q3" i="2"/>
  <c r="M3" i="2"/>
  <c r="I3" i="2"/>
  <c r="E3" i="2"/>
  <c r="B1" i="2"/>
  <c r="AH3" i="1"/>
  <c r="AD3" i="1"/>
  <c r="Z3" i="1"/>
  <c r="V3" i="1"/>
  <c r="R3" i="1"/>
  <c r="N3" i="1"/>
  <c r="J3" i="1"/>
  <c r="F3" i="1"/>
  <c r="B1" i="1"/>
  <c r="D6" i="7" l="1"/>
  <c r="D4" i="7"/>
  <c r="D5" i="7"/>
  <c r="AL10" i="1"/>
  <c r="AM10" i="1" s="1"/>
  <c r="AL26" i="1"/>
  <c r="AM26" i="1" s="1"/>
  <c r="AL18" i="1"/>
  <c r="AM18" i="1" s="1"/>
  <c r="AL9" i="1"/>
  <c r="AM9" i="1" s="1"/>
  <c r="AL24" i="1"/>
  <c r="AM24" i="1" s="1"/>
  <c r="AL27" i="1"/>
  <c r="AM27" i="1" s="1"/>
  <c r="AL11" i="1"/>
  <c r="AM11" i="1" s="1"/>
  <c r="AL12" i="1"/>
  <c r="AM12" i="1" s="1"/>
  <c r="AL15" i="1"/>
  <c r="AM15" i="1" s="1"/>
  <c r="AL22" i="1"/>
  <c r="AM22" i="1" s="1"/>
  <c r="AL6" i="1"/>
  <c r="AM6" i="1" s="1"/>
  <c r="AL21" i="1"/>
  <c r="AM21" i="1" s="1"/>
  <c r="AL13" i="1"/>
  <c r="AM13" i="1" s="1"/>
  <c r="AL25" i="1"/>
  <c r="AM25" i="1" s="1"/>
  <c r="AL16" i="1"/>
  <c r="AM16" i="1" s="1"/>
  <c r="AL19" i="1"/>
  <c r="AM19" i="1" s="1"/>
  <c r="AL20" i="1"/>
  <c r="AM20" i="1" s="1"/>
  <c r="AL7" i="1"/>
  <c r="AM7" i="1" s="1"/>
  <c r="AL14" i="1"/>
  <c r="AM14" i="1" s="1"/>
  <c r="AL5" i="1"/>
  <c r="AL29" i="1"/>
  <c r="AM29" i="1" s="1"/>
  <c r="AL17" i="1"/>
  <c r="AM17" i="1" s="1"/>
  <c r="AL8" i="1"/>
  <c r="AM8" i="1" s="1"/>
  <c r="AL28" i="1"/>
  <c r="AM28" i="1" s="1"/>
  <c r="AL23" i="1"/>
  <c r="AM23" i="1" s="1"/>
</calcChain>
</file>

<file path=xl/sharedStrings.xml><?xml version="1.0" encoding="utf-8"?>
<sst xmlns="http://schemas.openxmlformats.org/spreadsheetml/2006/main" count="369" uniqueCount="69">
  <si>
    <t>CURRENT YEAR:</t>
  </si>
  <si>
    <t>STUDENT INFORMATION</t>
  </si>
  <si>
    <t>SESSION: 2020</t>
  </si>
  <si>
    <t>&gt;50</t>
  </si>
  <si>
    <t>&lt;50</t>
  </si>
  <si>
    <t>(at least 5 subjects passed to pass)</t>
  </si>
  <si>
    <t>Name</t>
  </si>
  <si>
    <t>Gender</t>
  </si>
  <si>
    <t>Date of Birth</t>
  </si>
  <si>
    <t>Age</t>
  </si>
  <si>
    <t>Test (30)</t>
  </si>
  <si>
    <t>Exam (60)</t>
  </si>
  <si>
    <t>Attendance (10)</t>
  </si>
  <si>
    <t>Total (100)</t>
  </si>
  <si>
    <t>Avg. of Totals</t>
  </si>
  <si>
    <t>Subjects passed</t>
  </si>
  <si>
    <t>Subjects failed</t>
  </si>
  <si>
    <t>Pass/Fail</t>
  </si>
  <si>
    <t>Richard Maze</t>
  </si>
  <si>
    <t>Male</t>
  </si>
  <si>
    <t>Daniel Leon</t>
  </si>
  <si>
    <t>Lola Wright</t>
  </si>
  <si>
    <t>Female</t>
  </si>
  <si>
    <t>Breezy Green</t>
  </si>
  <si>
    <t>Witney Spark</t>
  </si>
  <si>
    <t>Mary Mace</t>
  </si>
  <si>
    <t>Samuel Riley</t>
  </si>
  <si>
    <t>Anthonia Williams</t>
  </si>
  <si>
    <t>John Lewis</t>
  </si>
  <si>
    <t>Jason Jackson</t>
  </si>
  <si>
    <t>Diamond Matthew</t>
  </si>
  <si>
    <t>Sarah  Dean</t>
  </si>
  <si>
    <t>Vera Michaels</t>
  </si>
  <si>
    <t>Angela Richard</t>
  </si>
  <si>
    <t>Athena Martin</t>
  </si>
  <si>
    <t>Taylor Anderson</t>
  </si>
  <si>
    <t>Alexander Lopez</t>
  </si>
  <si>
    <t>Alfred Jones</t>
  </si>
  <si>
    <t>Donna Zebb</t>
  </si>
  <si>
    <t>Ronald Jules</t>
  </si>
  <si>
    <t>Peter Molly</t>
  </si>
  <si>
    <t>David Sams</t>
  </si>
  <si>
    <t>Laura Murphy</t>
  </si>
  <si>
    <t>Dilish Andrew</t>
  </si>
  <si>
    <t>Priscillia Benson</t>
  </si>
  <si>
    <t>SESSION: 2021</t>
  </si>
  <si>
    <t>SESSION: 2022 (GRADUATION YEAR)</t>
  </si>
  <si>
    <t>Subjects</t>
  </si>
  <si>
    <t>Mathematics</t>
  </si>
  <si>
    <t>English Language</t>
  </si>
  <si>
    <t>Chemistry</t>
  </si>
  <si>
    <t>Physics</t>
  </si>
  <si>
    <t>Biology</t>
  </si>
  <si>
    <t>Economics</t>
  </si>
  <si>
    <t>Geography</t>
  </si>
  <si>
    <t>Agricultural Science</t>
  </si>
  <si>
    <t>First Name</t>
  </si>
  <si>
    <t>Last Name</t>
  </si>
  <si>
    <t>Total Subjects passed</t>
  </si>
  <si>
    <t>Total Subjects failed</t>
  </si>
  <si>
    <t>Average Score</t>
  </si>
  <si>
    <t>Favorite Subject</t>
  </si>
  <si>
    <t>Year</t>
  </si>
  <si>
    <t>Row Labels</t>
  </si>
  <si>
    <t>Grand Total</t>
  </si>
  <si>
    <t>Sum of Age</t>
  </si>
  <si>
    <t>youngest</t>
  </si>
  <si>
    <t>oldest</t>
  </si>
  <si>
    <t>common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</si>
</sst>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Var(--jp-code-font-family)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wrapText="1"/>
    </xf>
    <xf numFmtId="0" fontId="4" fillId="0" borderId="10" xfId="0" applyFont="1" applyBorder="1"/>
    <xf numFmtId="0" fontId="2" fillId="0" borderId="10" xfId="0" applyFont="1" applyBorder="1"/>
    <xf numFmtId="14" fontId="2" fillId="0" borderId="10" xfId="0" applyNumberFormat="1" applyFont="1" applyBorder="1"/>
    <xf numFmtId="0" fontId="2" fillId="3" borderId="10" xfId="0" applyFont="1" applyFill="1" applyBorder="1"/>
    <xf numFmtId="1" fontId="2" fillId="0" borderId="10" xfId="0" applyNumberFormat="1" applyFont="1" applyBorder="1"/>
    <xf numFmtId="1" fontId="5" fillId="0" borderId="10" xfId="0" applyNumberFormat="1" applyFont="1" applyBorder="1" applyAlignment="1">
      <alignment vertical="center"/>
    </xf>
    <xf numFmtId="1" fontId="2" fillId="3" borderId="10" xfId="0" applyNumberFormat="1" applyFont="1" applyFill="1" applyBorder="1"/>
    <xf numFmtId="0" fontId="6" fillId="0" borderId="0" xfId="0" applyFont="1"/>
    <xf numFmtId="0" fontId="7" fillId="0" borderId="10" xfId="0" applyFont="1" applyBorder="1" applyAlignment="1">
      <alignment wrapText="1"/>
    </xf>
    <xf numFmtId="0" fontId="7" fillId="0" borderId="10" xfId="0" applyFont="1" applyBorder="1"/>
    <xf numFmtId="0" fontId="5" fillId="0" borderId="10" xfId="0" applyFont="1" applyBorder="1" applyAlignment="1">
      <alignment vertical="center"/>
    </xf>
    <xf numFmtId="0" fontId="8" fillId="0" borderId="0" xfId="0" applyFont="1"/>
    <xf numFmtId="0" fontId="2" fillId="3" borderId="10" xfId="0" applyNumberFormat="1" applyFont="1" applyFill="1" applyBorder="1" applyAlignment="1"/>
    <xf numFmtId="0" fontId="2" fillId="0" borderId="10" xfId="0" applyNumberFormat="1" applyFont="1" applyBorder="1"/>
    <xf numFmtId="0" fontId="0" fillId="0" borderId="11" xfId="0" pivotButton="1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0" xfId="0" applyFont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>
      <alignment horizontal="left" indent="1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ubjec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NKUNMI AKINDELE" refreshedDate="44837.278830902775" createdVersion="8" refreshedVersion="8" minRefreshableVersion="3" recordCount="25" xr:uid="{804CC997-B354-4290-9978-1E2A305E9889}">
  <cacheSource type="worksheet">
    <worksheetSource ref="A4:AO29" sheet="SS1"/>
  </cacheSource>
  <cacheFields count="41">
    <cacheField name="Name" numFmtId="0">
      <sharedItems count="25">
        <s v="Richard Maze"/>
        <s v="Daniel Leon"/>
        <s v="Lola Wright"/>
        <s v="Breezy Green"/>
        <s v="Witney Spark"/>
        <s v="Mary Mace"/>
        <s v="Samuel Riley"/>
        <s v="Anthonia Williams"/>
        <s v="John Lewis"/>
        <s v="Jason Jackson"/>
        <s v="Diamond Matthew"/>
        <s v="Sarah  Dean"/>
        <s v="Vera Michaels"/>
        <s v="Angela Richard"/>
        <s v="Athena Martin"/>
        <s v="Taylor Anderson"/>
        <s v="Alexander Lopez"/>
        <s v="Alfred Jones"/>
        <s v="Donna Zebb"/>
        <s v="Ronald Jules"/>
        <s v="Peter Molly"/>
        <s v="David Sams"/>
        <s v="Laura Murphy"/>
        <s v="Dilish Andrew"/>
        <s v="Priscillia Benson"/>
      </sharedItems>
    </cacheField>
    <cacheField name="Gender" numFmtId="0">
      <sharedItems count="2">
        <s v="Male"/>
        <s v="Female"/>
      </sharedItems>
    </cacheField>
    <cacheField name="Date of Birth" numFmtId="14">
      <sharedItems containsSemiMixedTypes="0" containsNonDate="0" containsDate="1" containsString="0" minDate="1999-06-19T00:00:00" maxDate="2005-08-16T00:00:00"/>
    </cacheField>
    <cacheField name="Year" numFmtId="0">
      <sharedItems containsSemiMixedTypes="0" containsString="0" containsNumber="1" containsInteger="1" minValue="1999" maxValue="2005" count="7">
        <n v="2002"/>
        <n v="2003"/>
        <n v="2001"/>
        <n v="2005"/>
        <n v="2004"/>
        <n v="1999"/>
        <n v="2000"/>
      </sharedItems>
    </cacheField>
    <cacheField name="Age" numFmtId="0">
      <sharedItems containsSemiMixedTypes="0" containsString="0" containsNumber="1" containsInteger="1" minValue="17" maxValue="23" count="7">
        <n v="20"/>
        <n v="18"/>
        <n v="19"/>
        <n v="21"/>
        <n v="17"/>
        <n v="23"/>
        <n v="22"/>
      </sharedItems>
    </cacheField>
    <cacheField name="Test (30)" numFmtId="1">
      <sharedItems containsSemiMixedTypes="0" containsString="0" containsNumber="1" containsInteger="1" minValue="7" maxValue="30"/>
    </cacheField>
    <cacheField name="Exam (60)" numFmtId="1">
      <sharedItems containsSemiMixedTypes="0" containsString="0" containsNumber="1" containsInteger="1" minValue="11" maxValue="57"/>
    </cacheField>
    <cacheField name="Attendance (10)" numFmtId="1">
      <sharedItems containsSemiMixedTypes="0" containsString="0" containsNumber="1" containsInteger="1" minValue="0" maxValue="10"/>
    </cacheField>
    <cacheField name="Total (100)" numFmtId="1">
      <sharedItems containsSemiMixedTypes="0" containsString="0" containsNumber="1" containsInteger="1" minValue="33" maxValue="82"/>
    </cacheField>
    <cacheField name="Test (30)2" numFmtId="1">
      <sharedItems containsSemiMixedTypes="0" containsString="0" containsNumber="1" containsInteger="1" minValue="1" maxValue="29"/>
    </cacheField>
    <cacheField name="Exam (60)2" numFmtId="1">
      <sharedItems containsSemiMixedTypes="0" containsString="0" containsNumber="1" containsInteger="1" minValue="11" maxValue="60"/>
    </cacheField>
    <cacheField name="Attendance (10)2" numFmtId="1">
      <sharedItems containsSemiMixedTypes="0" containsString="0" containsNumber="1" containsInteger="1" minValue="0" maxValue="10"/>
    </cacheField>
    <cacheField name="Total (100)2" numFmtId="1">
      <sharedItems containsSemiMixedTypes="0" containsString="0" containsNumber="1" containsInteger="1" minValue="22" maxValue="96"/>
    </cacheField>
    <cacheField name="Test (30)3" numFmtId="1">
      <sharedItems containsSemiMixedTypes="0" containsString="0" containsNumber="1" containsInteger="1" minValue="0" maxValue="30"/>
    </cacheField>
    <cacheField name="Exam (60)3" numFmtId="1">
      <sharedItems containsSemiMixedTypes="0" containsString="0" containsNumber="1" containsInteger="1" minValue="10" maxValue="57"/>
    </cacheField>
    <cacheField name="Attendance (10)3" numFmtId="1">
      <sharedItems containsSemiMixedTypes="0" containsString="0" containsNumber="1" containsInteger="1" minValue="0" maxValue="10"/>
    </cacheField>
    <cacheField name="Total (100)3" numFmtId="1">
      <sharedItems containsSemiMixedTypes="0" containsString="0" containsNumber="1" containsInteger="1" minValue="19" maxValue="87"/>
    </cacheField>
    <cacheField name="Test (30)4" numFmtId="1">
      <sharedItems containsSemiMixedTypes="0" containsString="0" containsNumber="1" containsInteger="1" minValue="0" maxValue="30"/>
    </cacheField>
    <cacheField name="Exam (60)4" numFmtId="1">
      <sharedItems containsSemiMixedTypes="0" containsString="0" containsNumber="1" containsInteger="1" minValue="11" maxValue="59"/>
    </cacheField>
    <cacheField name="Attendance (10)4" numFmtId="1">
      <sharedItems containsSemiMixedTypes="0" containsString="0" containsNumber="1" containsInteger="1" minValue="0" maxValue="10"/>
    </cacheField>
    <cacheField name="Total (100)4" numFmtId="1">
      <sharedItems containsSemiMixedTypes="0" containsString="0" containsNumber="1" containsInteger="1" minValue="35" maxValue="86"/>
    </cacheField>
    <cacheField name="Test (30)5" numFmtId="1">
      <sharedItems containsSemiMixedTypes="0" containsString="0" containsNumber="1" containsInteger="1" minValue="0" maxValue="30"/>
    </cacheField>
    <cacheField name="Exam (60)5" numFmtId="1">
      <sharedItems containsSemiMixedTypes="0" containsString="0" containsNumber="1" containsInteger="1" minValue="11" maxValue="60"/>
    </cacheField>
    <cacheField name="Attendance (10)5" numFmtId="1">
      <sharedItems containsSemiMixedTypes="0" containsString="0" containsNumber="1" containsInteger="1" minValue="0" maxValue="10"/>
    </cacheField>
    <cacheField name="Total (100)5" numFmtId="1">
      <sharedItems containsSemiMixedTypes="0" containsString="0" containsNumber="1" containsInteger="1" minValue="18" maxValue="85"/>
    </cacheField>
    <cacheField name="Test (30)6" numFmtId="1">
      <sharedItems containsSemiMixedTypes="0" containsString="0" containsNumber="1" containsInteger="1" minValue="2" maxValue="30"/>
    </cacheField>
    <cacheField name="Exam (60)6" numFmtId="1">
      <sharedItems containsSemiMixedTypes="0" containsString="0" containsNumber="1" containsInteger="1" minValue="13" maxValue="58"/>
    </cacheField>
    <cacheField name="Attendance (10)6" numFmtId="1">
      <sharedItems containsSemiMixedTypes="0" containsString="0" containsNumber="1" containsInteger="1" minValue="0" maxValue="10"/>
    </cacheField>
    <cacheField name="Total (100)6" numFmtId="1">
      <sharedItems containsSemiMixedTypes="0" containsString="0" containsNumber="1" containsInteger="1" minValue="26" maxValue="94"/>
    </cacheField>
    <cacheField name="Test (30)7" numFmtId="1">
      <sharedItems containsSemiMixedTypes="0" containsString="0" containsNumber="1" containsInteger="1" minValue="0" maxValue="30"/>
    </cacheField>
    <cacheField name="Exam (60)7" numFmtId="1">
      <sharedItems containsSemiMixedTypes="0" containsString="0" containsNumber="1" containsInteger="1" minValue="10" maxValue="59"/>
    </cacheField>
    <cacheField name="Attendance (10)7" numFmtId="1">
      <sharedItems containsSemiMixedTypes="0" containsString="0" containsNumber="1" containsInteger="1" minValue="0" maxValue="10"/>
    </cacheField>
    <cacheField name="Total (100)7" numFmtId="1">
      <sharedItems containsSemiMixedTypes="0" containsString="0" containsNumber="1" containsInteger="1" minValue="28" maxValue="93"/>
    </cacheField>
    <cacheField name="Test (30)8" numFmtId="1">
      <sharedItems containsSemiMixedTypes="0" containsString="0" containsNumber="1" containsInteger="1" minValue="1" maxValue="30"/>
    </cacheField>
    <cacheField name="Exam (60)8" numFmtId="1">
      <sharedItems containsSemiMixedTypes="0" containsString="0" containsNumber="1" containsInteger="1" minValue="10" maxValue="59"/>
    </cacheField>
    <cacheField name="Attendance (10)8" numFmtId="1">
      <sharedItems containsSemiMixedTypes="0" containsString="0" containsNumber="1" containsInteger="1" minValue="0" maxValue="10"/>
    </cacheField>
    <cacheField name="Total (100)8" numFmtId="1">
      <sharedItems containsSemiMixedTypes="0" containsString="0" containsNumber="1" containsInteger="1" minValue="19" maxValue="81"/>
    </cacheField>
    <cacheField name="Avg. of Totals" numFmtId="0">
      <sharedItems containsSemiMixedTypes="0" containsString="0" containsNumber="1" minValue="45.142857142857146" maxValue="72.428571428571431"/>
    </cacheField>
    <cacheField name="Subjects passed" numFmtId="1">
      <sharedItems/>
    </cacheField>
    <cacheField name="Subjects failed" numFmtId="1">
      <sharedItems containsNonDate="0" containsString="0" containsBlank="1"/>
    </cacheField>
    <cacheField name="Pass/Fai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d v="2002-01-14T00:00:00"/>
    <x v="0"/>
    <x v="0"/>
    <n v="22"/>
    <n v="40"/>
    <n v="7"/>
    <n v="69"/>
    <n v="27"/>
    <n v="37"/>
    <n v="7"/>
    <n v="71"/>
    <n v="10"/>
    <n v="53"/>
    <n v="1"/>
    <n v="64"/>
    <n v="10"/>
    <n v="32"/>
    <n v="7"/>
    <n v="49"/>
    <n v="26"/>
    <n v="27"/>
    <n v="7"/>
    <n v="60"/>
    <n v="6"/>
    <n v="47"/>
    <n v="7"/>
    <n v="60"/>
    <n v="12"/>
    <n v="36"/>
    <n v="7"/>
    <n v="55"/>
    <n v="5"/>
    <n v="36"/>
    <n v="6"/>
    <n v="41"/>
    <n v="60"/>
    <s v="Fail"/>
    <m/>
    <m/>
  </r>
  <r>
    <x v="1"/>
    <x v="0"/>
    <d v="2003-12-02T00:00:00"/>
    <x v="1"/>
    <x v="1"/>
    <n v="15"/>
    <n v="38"/>
    <n v="10"/>
    <n v="63"/>
    <n v="9"/>
    <n v="51"/>
    <n v="10"/>
    <n v="70"/>
    <n v="17"/>
    <n v="33"/>
    <n v="10"/>
    <n v="60"/>
    <n v="17"/>
    <n v="50"/>
    <n v="10"/>
    <n v="77"/>
    <n v="6"/>
    <n v="60"/>
    <n v="10"/>
    <n v="76"/>
    <n v="26"/>
    <n v="58"/>
    <n v="10"/>
    <n v="94"/>
    <n v="3"/>
    <n v="56"/>
    <n v="10"/>
    <n v="69"/>
    <n v="19"/>
    <n v="56"/>
    <n v="8"/>
    <n v="75"/>
    <n v="72.428571428571431"/>
    <s v="pass"/>
    <m/>
    <m/>
  </r>
  <r>
    <x v="2"/>
    <x v="1"/>
    <d v="2003-06-03T00:00:00"/>
    <x v="1"/>
    <x v="2"/>
    <n v="17"/>
    <n v="26"/>
    <n v="3"/>
    <n v="46"/>
    <n v="29"/>
    <n v="32"/>
    <n v="3"/>
    <n v="64"/>
    <n v="8"/>
    <n v="20"/>
    <n v="10"/>
    <n v="38"/>
    <n v="8"/>
    <n v="38"/>
    <n v="10"/>
    <n v="56"/>
    <n v="10"/>
    <n v="48"/>
    <n v="10"/>
    <n v="68"/>
    <n v="20"/>
    <n v="35"/>
    <n v="10"/>
    <n v="65"/>
    <n v="28"/>
    <n v="55"/>
    <n v="10"/>
    <n v="93"/>
    <n v="26"/>
    <n v="55"/>
    <n v="9"/>
    <n v="81"/>
    <n v="65"/>
    <s v="pass"/>
    <m/>
    <m/>
  </r>
  <r>
    <x v="3"/>
    <x v="0"/>
    <d v="2001-02-28T00:00:00"/>
    <x v="2"/>
    <x v="3"/>
    <n v="30"/>
    <n v="27"/>
    <n v="8"/>
    <n v="65"/>
    <n v="22"/>
    <n v="23"/>
    <n v="8"/>
    <n v="53"/>
    <n v="13"/>
    <n v="14"/>
    <n v="0"/>
    <n v="27"/>
    <n v="13"/>
    <n v="32"/>
    <n v="1"/>
    <n v="46"/>
    <n v="22"/>
    <n v="56"/>
    <n v="1"/>
    <n v="79"/>
    <n v="26"/>
    <n v="46"/>
    <n v="1"/>
    <n v="73"/>
    <n v="20"/>
    <n v="56"/>
    <n v="1"/>
    <n v="77"/>
    <n v="2"/>
    <n v="56"/>
    <n v="5"/>
    <n v="58"/>
    <n v="61.714285714285715"/>
    <s v="pass"/>
    <m/>
    <m/>
  </r>
  <r>
    <x v="4"/>
    <x v="1"/>
    <d v="2003-11-03T00:00:00"/>
    <x v="1"/>
    <x v="1"/>
    <n v="25"/>
    <n v="42"/>
    <n v="7"/>
    <n v="74"/>
    <n v="2"/>
    <n v="58"/>
    <n v="7"/>
    <n v="67"/>
    <n v="10"/>
    <n v="49"/>
    <n v="7"/>
    <n v="66"/>
    <n v="10"/>
    <n v="48"/>
    <n v="5"/>
    <n v="63"/>
    <n v="0"/>
    <n v="15"/>
    <n v="5"/>
    <n v="20"/>
    <n v="7"/>
    <n v="49"/>
    <n v="5"/>
    <n v="61"/>
    <n v="10"/>
    <n v="57"/>
    <n v="5"/>
    <n v="72"/>
    <n v="3"/>
    <n v="57"/>
    <n v="9"/>
    <n v="60"/>
    <n v="60"/>
    <s v="pass"/>
    <m/>
    <m/>
  </r>
  <r>
    <x v="5"/>
    <x v="1"/>
    <d v="2005-08-15T00:00:00"/>
    <x v="3"/>
    <x v="4"/>
    <n v="14"/>
    <n v="30"/>
    <n v="9"/>
    <n v="53"/>
    <n v="27"/>
    <n v="35"/>
    <n v="9"/>
    <n v="71"/>
    <n v="30"/>
    <n v="57"/>
    <n v="0"/>
    <n v="87"/>
    <n v="30"/>
    <n v="11"/>
    <n v="8"/>
    <n v="49"/>
    <n v="26"/>
    <n v="17"/>
    <n v="8"/>
    <n v="51"/>
    <n v="11"/>
    <n v="28"/>
    <n v="8"/>
    <n v="47"/>
    <n v="8"/>
    <n v="32"/>
    <n v="8"/>
    <n v="48"/>
    <n v="30"/>
    <n v="32"/>
    <n v="7"/>
    <n v="62"/>
    <n v="59.857142857142854"/>
    <s v="pass"/>
    <m/>
    <m/>
  </r>
  <r>
    <x v="6"/>
    <x v="0"/>
    <d v="2001-09-16T00:00:00"/>
    <x v="2"/>
    <x v="3"/>
    <n v="26"/>
    <n v="45"/>
    <n v="10"/>
    <n v="81"/>
    <n v="12"/>
    <n v="57"/>
    <n v="10"/>
    <n v="79"/>
    <n v="17"/>
    <n v="44"/>
    <n v="6"/>
    <n v="67"/>
    <n v="17"/>
    <n v="59"/>
    <n v="8"/>
    <n v="84"/>
    <n v="23"/>
    <n v="14"/>
    <n v="8"/>
    <n v="45"/>
    <n v="30"/>
    <n v="13"/>
    <n v="8"/>
    <n v="51"/>
    <n v="25"/>
    <n v="59"/>
    <n v="8"/>
    <n v="92"/>
    <n v="14"/>
    <n v="59"/>
    <n v="4"/>
    <n v="73"/>
    <n v="69.714285714285708"/>
    <s v="pass"/>
    <m/>
    <m/>
  </r>
  <r>
    <x v="7"/>
    <x v="1"/>
    <d v="2003-11-02T00:00:00"/>
    <x v="1"/>
    <x v="1"/>
    <n v="10"/>
    <n v="28"/>
    <n v="9"/>
    <n v="47"/>
    <n v="4"/>
    <n v="19"/>
    <n v="9"/>
    <n v="32"/>
    <n v="21"/>
    <n v="10"/>
    <n v="10"/>
    <n v="41"/>
    <n v="21"/>
    <n v="39"/>
    <n v="10"/>
    <n v="70"/>
    <n v="2"/>
    <n v="33"/>
    <n v="10"/>
    <n v="45"/>
    <n v="19"/>
    <n v="43"/>
    <n v="10"/>
    <n v="72"/>
    <n v="8"/>
    <n v="55"/>
    <n v="10"/>
    <n v="73"/>
    <n v="22"/>
    <n v="55"/>
    <n v="10"/>
    <n v="77"/>
    <n v="55.285714285714285"/>
    <s v="pass"/>
    <m/>
    <m/>
  </r>
  <r>
    <x v="8"/>
    <x v="0"/>
    <d v="2004-01-13T00:00:00"/>
    <x v="4"/>
    <x v="1"/>
    <n v="13"/>
    <n v="33"/>
    <n v="0"/>
    <n v="46"/>
    <n v="1"/>
    <n v="60"/>
    <n v="0"/>
    <n v="61"/>
    <n v="4"/>
    <n v="11"/>
    <n v="4"/>
    <n v="19"/>
    <n v="4"/>
    <n v="37"/>
    <n v="6"/>
    <n v="47"/>
    <n v="19"/>
    <n v="12"/>
    <n v="6"/>
    <n v="37"/>
    <n v="30"/>
    <n v="47"/>
    <n v="6"/>
    <n v="83"/>
    <n v="30"/>
    <n v="24"/>
    <n v="6"/>
    <n v="60"/>
    <n v="13"/>
    <n v="24"/>
    <n v="0"/>
    <n v="37"/>
    <n v="49"/>
    <s v="Fail"/>
    <m/>
    <m/>
  </r>
  <r>
    <x v="9"/>
    <x v="0"/>
    <d v="2003-03-15T00:00:00"/>
    <x v="1"/>
    <x v="2"/>
    <n v="7"/>
    <n v="52"/>
    <n v="10"/>
    <n v="69"/>
    <n v="13"/>
    <n v="15"/>
    <n v="10"/>
    <n v="38"/>
    <n v="18"/>
    <n v="29"/>
    <n v="8"/>
    <n v="55"/>
    <n v="18"/>
    <n v="17"/>
    <n v="0"/>
    <n v="35"/>
    <n v="21"/>
    <n v="29"/>
    <n v="0"/>
    <n v="50"/>
    <n v="25"/>
    <n v="51"/>
    <n v="0"/>
    <n v="76"/>
    <n v="12"/>
    <n v="54"/>
    <n v="0"/>
    <n v="66"/>
    <n v="20"/>
    <n v="54"/>
    <n v="3"/>
    <n v="74"/>
    <n v="61.142857142857146"/>
    <s v="pass"/>
    <m/>
    <m/>
  </r>
  <r>
    <x v="10"/>
    <x v="1"/>
    <d v="2003-02-05T00:00:00"/>
    <x v="1"/>
    <x v="2"/>
    <n v="30"/>
    <n v="48"/>
    <n v="2"/>
    <n v="80"/>
    <n v="21"/>
    <n v="60"/>
    <n v="2"/>
    <n v="83"/>
    <n v="8"/>
    <n v="14"/>
    <n v="2"/>
    <n v="24"/>
    <n v="8"/>
    <n v="55"/>
    <n v="8"/>
    <n v="71"/>
    <n v="4"/>
    <n v="32"/>
    <n v="8"/>
    <n v="44"/>
    <n v="2"/>
    <n v="16"/>
    <n v="8"/>
    <n v="26"/>
    <n v="21"/>
    <n v="18"/>
    <n v="8"/>
    <n v="47"/>
    <n v="1"/>
    <n v="18"/>
    <n v="9"/>
    <n v="19"/>
    <n v="46.142857142857146"/>
    <s v="Fail"/>
    <m/>
    <m/>
  </r>
  <r>
    <x v="11"/>
    <x v="1"/>
    <d v="2002-08-01T00:00:00"/>
    <x v="0"/>
    <x v="0"/>
    <n v="22"/>
    <n v="45"/>
    <n v="4"/>
    <n v="71"/>
    <n v="19"/>
    <n v="52"/>
    <n v="4"/>
    <n v="75"/>
    <n v="27"/>
    <n v="51"/>
    <n v="6"/>
    <n v="84"/>
    <n v="27"/>
    <n v="54"/>
    <n v="5"/>
    <n v="86"/>
    <n v="30"/>
    <n v="28"/>
    <n v="5"/>
    <n v="63"/>
    <n v="19"/>
    <n v="58"/>
    <n v="5"/>
    <n v="82"/>
    <n v="18"/>
    <n v="39"/>
    <n v="5"/>
    <n v="62"/>
    <n v="14"/>
    <n v="39"/>
    <n v="3"/>
    <n v="53"/>
    <n v="70"/>
    <s v="pass"/>
    <m/>
    <m/>
  </r>
  <r>
    <x v="12"/>
    <x v="1"/>
    <d v="2005-07-12T00:00:00"/>
    <x v="3"/>
    <x v="4"/>
    <n v="24"/>
    <n v="17"/>
    <n v="1"/>
    <n v="42"/>
    <n v="4"/>
    <n v="17"/>
    <n v="1"/>
    <n v="22"/>
    <n v="27"/>
    <n v="16"/>
    <n v="6"/>
    <n v="49"/>
    <n v="27"/>
    <n v="24"/>
    <n v="9"/>
    <n v="60"/>
    <n v="18"/>
    <n v="44"/>
    <n v="9"/>
    <n v="71"/>
    <n v="24"/>
    <n v="24"/>
    <n v="9"/>
    <n v="57"/>
    <n v="29"/>
    <n v="17"/>
    <n v="9"/>
    <n v="55"/>
    <n v="19"/>
    <n v="17"/>
    <n v="2"/>
    <n v="36"/>
    <n v="47.428571428571431"/>
    <s v="Fail"/>
    <m/>
    <m/>
  </r>
  <r>
    <x v="13"/>
    <x v="1"/>
    <d v="2001-12-21T00:00:00"/>
    <x v="2"/>
    <x v="0"/>
    <n v="9"/>
    <n v="23"/>
    <n v="1"/>
    <n v="33"/>
    <n v="4"/>
    <n v="59"/>
    <n v="1"/>
    <n v="64"/>
    <n v="19"/>
    <n v="47"/>
    <n v="10"/>
    <n v="76"/>
    <n v="19"/>
    <n v="15"/>
    <n v="6"/>
    <n v="40"/>
    <n v="4"/>
    <n v="29"/>
    <n v="6"/>
    <n v="39"/>
    <n v="23"/>
    <n v="28"/>
    <n v="6"/>
    <n v="57"/>
    <n v="23"/>
    <n v="46"/>
    <n v="6"/>
    <n v="75"/>
    <n v="1"/>
    <n v="46"/>
    <n v="6"/>
    <n v="47"/>
    <n v="55.857142857142854"/>
    <s v="pass"/>
    <m/>
    <m/>
  </r>
  <r>
    <x v="14"/>
    <x v="1"/>
    <d v="2003-03-22T00:00:00"/>
    <x v="1"/>
    <x v="2"/>
    <n v="12"/>
    <n v="57"/>
    <n v="10"/>
    <n v="79"/>
    <n v="27"/>
    <n v="24"/>
    <n v="10"/>
    <n v="61"/>
    <n v="21"/>
    <n v="30"/>
    <n v="0"/>
    <n v="51"/>
    <n v="21"/>
    <n v="42"/>
    <n v="2"/>
    <n v="65"/>
    <n v="3"/>
    <n v="22"/>
    <n v="2"/>
    <n v="27"/>
    <n v="17"/>
    <n v="28"/>
    <n v="2"/>
    <n v="47"/>
    <n v="28"/>
    <n v="10"/>
    <n v="2"/>
    <n v="40"/>
    <n v="20"/>
    <n v="10"/>
    <n v="10"/>
    <n v="30"/>
    <n v="47.857142857142854"/>
    <s v="Fail"/>
    <m/>
    <m/>
  </r>
  <r>
    <x v="15"/>
    <x v="0"/>
    <d v="2004-04-17T00:00:00"/>
    <x v="4"/>
    <x v="1"/>
    <n v="18"/>
    <n v="28"/>
    <n v="5"/>
    <n v="51"/>
    <n v="27"/>
    <n v="36"/>
    <n v="5"/>
    <n v="68"/>
    <n v="14"/>
    <n v="26"/>
    <n v="9"/>
    <n v="49"/>
    <n v="14"/>
    <n v="41"/>
    <n v="2"/>
    <n v="57"/>
    <n v="23"/>
    <n v="21"/>
    <n v="2"/>
    <n v="46"/>
    <n v="13"/>
    <n v="40"/>
    <n v="2"/>
    <n v="55"/>
    <n v="12"/>
    <n v="49"/>
    <n v="2"/>
    <n v="63"/>
    <n v="8"/>
    <n v="49"/>
    <n v="4"/>
    <n v="57"/>
    <n v="55.571428571428569"/>
    <s v="pass"/>
    <m/>
    <m/>
  </r>
  <r>
    <x v="16"/>
    <x v="0"/>
    <d v="1999-06-19T00:00:00"/>
    <x v="5"/>
    <x v="5"/>
    <n v="12"/>
    <n v="53"/>
    <n v="10"/>
    <n v="75"/>
    <n v="3"/>
    <n v="11"/>
    <n v="10"/>
    <n v="24"/>
    <n v="0"/>
    <n v="22"/>
    <n v="10"/>
    <n v="32"/>
    <n v="0"/>
    <n v="37"/>
    <n v="7"/>
    <n v="44"/>
    <n v="29"/>
    <n v="47"/>
    <n v="7"/>
    <n v="83"/>
    <n v="5"/>
    <n v="29"/>
    <n v="7"/>
    <n v="41"/>
    <n v="21"/>
    <n v="44"/>
    <n v="7"/>
    <n v="72"/>
    <n v="24"/>
    <n v="44"/>
    <n v="2"/>
    <n v="68"/>
    <n v="56.428571428571431"/>
    <s v="pass"/>
    <m/>
    <m/>
  </r>
  <r>
    <x v="17"/>
    <x v="0"/>
    <d v="2002-11-07T00:00:00"/>
    <x v="0"/>
    <x v="2"/>
    <n v="21"/>
    <n v="33"/>
    <n v="0"/>
    <n v="54"/>
    <n v="7"/>
    <n v="17"/>
    <n v="0"/>
    <n v="24"/>
    <n v="13"/>
    <n v="47"/>
    <n v="4"/>
    <n v="64"/>
    <n v="13"/>
    <n v="43"/>
    <n v="1"/>
    <n v="57"/>
    <n v="9"/>
    <n v="25"/>
    <n v="1"/>
    <n v="35"/>
    <n v="25"/>
    <n v="30"/>
    <n v="1"/>
    <n v="56"/>
    <n v="25"/>
    <n v="14"/>
    <n v="1"/>
    <n v="40"/>
    <n v="29"/>
    <n v="14"/>
    <n v="2"/>
    <n v="43"/>
    <n v="45.142857142857146"/>
    <s v="Fail"/>
    <m/>
    <m/>
  </r>
  <r>
    <x v="18"/>
    <x v="1"/>
    <d v="2003-04-10T00:00:00"/>
    <x v="1"/>
    <x v="2"/>
    <n v="16"/>
    <n v="38"/>
    <n v="6"/>
    <n v="60"/>
    <n v="17"/>
    <n v="57"/>
    <n v="6"/>
    <n v="80"/>
    <n v="25"/>
    <n v="51"/>
    <n v="1"/>
    <n v="77"/>
    <n v="25"/>
    <n v="40"/>
    <n v="6"/>
    <n v="71"/>
    <n v="16"/>
    <n v="19"/>
    <n v="6"/>
    <n v="41"/>
    <n v="13"/>
    <n v="19"/>
    <n v="6"/>
    <n v="38"/>
    <n v="0"/>
    <n v="22"/>
    <n v="6"/>
    <n v="28"/>
    <n v="26"/>
    <n v="22"/>
    <n v="3"/>
    <n v="48"/>
    <n v="53.142857142857146"/>
    <s v="pass"/>
    <m/>
    <m/>
  </r>
  <r>
    <x v="19"/>
    <x v="0"/>
    <d v="2002-11-13T00:00:00"/>
    <x v="0"/>
    <x v="2"/>
    <n v="20"/>
    <n v="34"/>
    <n v="3"/>
    <n v="57"/>
    <n v="15"/>
    <n v="59"/>
    <n v="3"/>
    <n v="77"/>
    <n v="12"/>
    <n v="47"/>
    <n v="10"/>
    <n v="69"/>
    <n v="12"/>
    <n v="24"/>
    <n v="10"/>
    <n v="46"/>
    <n v="16"/>
    <n v="59"/>
    <n v="10"/>
    <n v="85"/>
    <n v="3"/>
    <n v="25"/>
    <n v="10"/>
    <n v="38"/>
    <n v="9"/>
    <n v="50"/>
    <n v="10"/>
    <n v="69"/>
    <n v="28"/>
    <n v="50"/>
    <n v="10"/>
    <n v="78"/>
    <n v="67.571428571428569"/>
    <s v="pass"/>
    <m/>
    <m/>
  </r>
  <r>
    <x v="20"/>
    <x v="0"/>
    <d v="2003-03-11T00:00:00"/>
    <x v="1"/>
    <x v="2"/>
    <n v="13"/>
    <n v="31"/>
    <n v="3"/>
    <n v="47"/>
    <n v="1"/>
    <n v="50"/>
    <n v="3"/>
    <n v="54"/>
    <n v="10"/>
    <n v="13"/>
    <n v="8"/>
    <n v="31"/>
    <n v="10"/>
    <n v="52"/>
    <n v="1"/>
    <n v="63"/>
    <n v="21"/>
    <n v="21"/>
    <n v="1"/>
    <n v="43"/>
    <n v="16"/>
    <n v="54"/>
    <n v="1"/>
    <n v="71"/>
    <n v="8"/>
    <n v="44"/>
    <n v="1"/>
    <n v="53"/>
    <n v="18"/>
    <n v="44"/>
    <n v="4"/>
    <n v="62"/>
    <n v="51.571428571428569"/>
    <s v="pass"/>
    <m/>
    <m/>
  </r>
  <r>
    <x v="21"/>
    <x v="0"/>
    <d v="2002-06-12T00:00:00"/>
    <x v="0"/>
    <x v="0"/>
    <n v="25"/>
    <n v="11"/>
    <n v="7"/>
    <n v="43"/>
    <n v="29"/>
    <n v="60"/>
    <n v="7"/>
    <n v="96"/>
    <n v="3"/>
    <n v="57"/>
    <n v="6"/>
    <n v="66"/>
    <n v="3"/>
    <n v="38"/>
    <n v="10"/>
    <n v="51"/>
    <n v="25"/>
    <n v="40"/>
    <n v="10"/>
    <n v="75"/>
    <n v="12"/>
    <n v="23"/>
    <n v="10"/>
    <n v="45"/>
    <n v="22"/>
    <n v="39"/>
    <n v="10"/>
    <n v="71"/>
    <n v="18"/>
    <n v="39"/>
    <n v="10"/>
    <n v="57"/>
    <n v="64.714285714285708"/>
    <s v="pass"/>
    <m/>
    <m/>
  </r>
  <r>
    <x v="22"/>
    <x v="1"/>
    <d v="2002-05-06T00:00:00"/>
    <x v="0"/>
    <x v="0"/>
    <n v="24"/>
    <n v="53"/>
    <n v="5"/>
    <n v="82"/>
    <n v="14"/>
    <n v="36"/>
    <n v="5"/>
    <n v="55"/>
    <n v="6"/>
    <n v="42"/>
    <n v="9"/>
    <n v="57"/>
    <n v="6"/>
    <n v="59"/>
    <n v="7"/>
    <n v="72"/>
    <n v="22"/>
    <n v="15"/>
    <n v="7"/>
    <n v="44"/>
    <n v="22"/>
    <n v="35"/>
    <n v="7"/>
    <n v="64"/>
    <n v="28"/>
    <n v="42"/>
    <n v="7"/>
    <n v="77"/>
    <n v="7"/>
    <n v="42"/>
    <n v="2"/>
    <n v="49"/>
    <n v="61.142857142857146"/>
    <s v="pass"/>
    <m/>
    <m/>
  </r>
  <r>
    <x v="23"/>
    <x v="1"/>
    <d v="2000-07-12T00:00:00"/>
    <x v="6"/>
    <x v="6"/>
    <n v="30"/>
    <n v="40"/>
    <n v="8"/>
    <n v="78"/>
    <n v="23"/>
    <n v="28"/>
    <n v="8"/>
    <n v="59"/>
    <n v="3"/>
    <n v="42"/>
    <n v="3"/>
    <n v="48"/>
    <n v="3"/>
    <n v="33"/>
    <n v="1"/>
    <n v="37"/>
    <n v="6"/>
    <n v="11"/>
    <n v="1"/>
    <n v="18"/>
    <n v="18"/>
    <n v="57"/>
    <n v="1"/>
    <n v="76"/>
    <n v="2"/>
    <n v="25"/>
    <n v="1"/>
    <n v="28"/>
    <n v="30"/>
    <n v="25"/>
    <n v="5"/>
    <n v="55"/>
    <n v="51.714285714285715"/>
    <s v="pass"/>
    <m/>
    <m/>
  </r>
  <r>
    <x v="24"/>
    <x v="1"/>
    <d v="2003-01-01T00:00:00"/>
    <x v="1"/>
    <x v="2"/>
    <n v="16"/>
    <n v="38"/>
    <n v="8"/>
    <n v="62"/>
    <n v="7"/>
    <n v="26"/>
    <n v="8"/>
    <n v="41"/>
    <n v="20"/>
    <n v="50"/>
    <n v="2"/>
    <n v="72"/>
    <n v="20"/>
    <n v="39"/>
    <n v="5"/>
    <n v="64"/>
    <n v="8"/>
    <n v="36"/>
    <n v="5"/>
    <n v="49"/>
    <n v="13"/>
    <n v="47"/>
    <n v="5"/>
    <n v="65"/>
    <n v="16"/>
    <n v="28"/>
    <n v="5"/>
    <n v="49"/>
    <n v="2"/>
    <n v="28"/>
    <n v="5"/>
    <n v="30"/>
    <n v="52.571428571428569"/>
    <s v="pas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CEC91-A6E0-4B94-9915-353627E8350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41">
    <pivotField axis="axisRow" showAll="0">
      <items count="26">
        <item x="16"/>
        <item x="17"/>
        <item x="13"/>
        <item x="7"/>
        <item x="14"/>
        <item x="3"/>
        <item x="1"/>
        <item x="21"/>
        <item x="10"/>
        <item x="23"/>
        <item x="18"/>
        <item x="9"/>
        <item x="8"/>
        <item x="22"/>
        <item x="2"/>
        <item x="5"/>
        <item x="20"/>
        <item x="24"/>
        <item x="0"/>
        <item x="19"/>
        <item x="6"/>
        <item x="11"/>
        <item x="15"/>
        <item x="12"/>
        <item x="4"/>
        <item t="default"/>
      </items>
    </pivotField>
    <pivotField axis="axisRow" showAll="0">
      <items count="3">
        <item x="1"/>
        <item x="0"/>
        <item t="default"/>
      </items>
    </pivotField>
    <pivotField numFmtId="14" showAll="0"/>
    <pivotField showAll="0">
      <items count="8">
        <item x="5"/>
        <item x="6"/>
        <item x="2"/>
        <item x="0"/>
        <item x="1"/>
        <item x="4"/>
        <item x="3"/>
        <item t="default"/>
      </items>
    </pivotField>
    <pivotField dataField="1" showAll="0">
      <items count="8">
        <item x="4"/>
        <item x="1"/>
        <item x="2"/>
        <item x="0"/>
        <item x="3"/>
        <item x="6"/>
        <item x="5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</pivotFields>
  <rowFields count="2">
    <field x="0"/>
    <field x="1"/>
  </rowFields>
  <rowItems count="51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/>
    </i>
    <i>
      <x v="9"/>
    </i>
    <i r="1">
      <x/>
    </i>
    <i>
      <x v="10"/>
    </i>
    <i r="1">
      <x/>
    </i>
    <i>
      <x v="11"/>
    </i>
    <i r="1">
      <x v="1"/>
    </i>
    <i>
      <x v="12"/>
    </i>
    <i r="1">
      <x v="1"/>
    </i>
    <i>
      <x v="13"/>
    </i>
    <i r="1">
      <x/>
    </i>
    <i>
      <x v="14"/>
    </i>
    <i r="1">
      <x/>
    </i>
    <i>
      <x v="15"/>
    </i>
    <i r="1">
      <x/>
    </i>
    <i>
      <x v="16"/>
    </i>
    <i r="1">
      <x v="1"/>
    </i>
    <i>
      <x v="17"/>
    </i>
    <i r="1">
      <x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/>
    </i>
    <i>
      <x v="22"/>
    </i>
    <i r="1">
      <x v="1"/>
    </i>
    <i>
      <x v="23"/>
    </i>
    <i r="1">
      <x/>
    </i>
    <i>
      <x v="24"/>
    </i>
    <i r="1">
      <x/>
    </i>
    <i t="grand">
      <x/>
    </i>
  </rowItems>
  <colItems count="1">
    <i/>
  </colItems>
  <dataFields count="1">
    <dataField name="Sum of Age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9">
  <tableColumns count="1">
    <tableColumn id="1" xr3:uid="{00000000-0010-0000-0000-000001000000}" name="Subjects"/>
  </tableColumns>
  <tableStyleInfo name="Subjec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zoomScaleNormal="100" workbookViewId="0">
      <selection activeCell="B7" sqref="B7"/>
    </sheetView>
  </sheetViews>
  <sheetFormatPr defaultColWidth="14.453125" defaultRowHeight="15" customHeight="1"/>
  <cols>
    <col min="1" max="1" width="18" customWidth="1"/>
    <col min="2" max="4" width="16.26953125" customWidth="1"/>
    <col min="5" max="5" width="11.54296875" customWidth="1"/>
    <col min="6" max="7" width="11.7265625" customWidth="1"/>
    <col min="8" max="8" width="14.7265625" customWidth="1"/>
    <col min="9" max="9" width="11.7265625" customWidth="1"/>
    <col min="10" max="10" width="8.26953125" customWidth="1"/>
    <col min="11" max="11" width="9.26953125" customWidth="1"/>
    <col min="12" max="13" width="14.7265625" customWidth="1"/>
    <col min="14" max="14" width="8.7265625" customWidth="1"/>
    <col min="15" max="15" width="9.7265625" customWidth="1"/>
    <col min="16" max="16" width="10.7265625" customWidth="1"/>
    <col min="17" max="19" width="8.7265625" customWidth="1"/>
    <col min="20" max="20" width="10.7265625" customWidth="1"/>
    <col min="21" max="21" width="8.7265625" customWidth="1"/>
    <col min="22" max="22" width="7" customWidth="1"/>
    <col min="23" max="23" width="9.6328125" customWidth="1"/>
    <col min="24" max="24" width="10.7265625" customWidth="1"/>
    <col min="25" max="25" width="9.90625" customWidth="1"/>
    <col min="26" max="27" width="9.7265625" customWidth="1"/>
    <col min="28" max="28" width="10.7265625" customWidth="1"/>
    <col min="29" max="31" width="9.7265625" customWidth="1"/>
    <col min="32" max="32" width="10.7265625" customWidth="1"/>
    <col min="33" max="33" width="13.81640625" customWidth="1"/>
    <col min="34" max="34" width="16.81640625" customWidth="1"/>
    <col min="35" max="35" width="12" customWidth="1"/>
    <col min="36" max="36" width="14.7265625" customWidth="1"/>
    <col min="37" max="37" width="13.81640625" customWidth="1"/>
    <col min="38" max="38" width="18.26953125" customWidth="1"/>
    <col min="39" max="39" width="20.7265625" customWidth="1"/>
    <col min="40" max="40" width="18.7265625" customWidth="1"/>
    <col min="41" max="41" width="25" customWidth="1"/>
  </cols>
  <sheetData>
    <row r="1" spans="1:41" ht="14.25" customHeight="1">
      <c r="A1" s="1" t="s">
        <v>0</v>
      </c>
      <c r="B1" s="1">
        <f ca="1">YEAR(TODAY())</f>
        <v>2022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1" ht="14.25" customHeight="1">
      <c r="A2" s="35" t="s">
        <v>1</v>
      </c>
      <c r="B2" s="36"/>
      <c r="C2" s="36"/>
      <c r="D2" s="36"/>
      <c r="E2" s="37"/>
      <c r="F2" s="41" t="s">
        <v>2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3"/>
      <c r="AL2" s="3"/>
      <c r="AM2" s="3"/>
      <c r="AN2" s="3"/>
    </row>
    <row r="3" spans="1:41" ht="14.25" customHeight="1">
      <c r="A3" s="38"/>
      <c r="B3" s="39"/>
      <c r="C3" s="39"/>
      <c r="D3" s="39"/>
      <c r="E3" s="40"/>
      <c r="F3" s="34" t="str">
        <f>Subjects!A2</f>
        <v>Mathematics</v>
      </c>
      <c r="G3" s="32"/>
      <c r="H3" s="32"/>
      <c r="I3" s="33"/>
      <c r="J3" s="31" t="str">
        <f>Subjects!A3</f>
        <v>English Language</v>
      </c>
      <c r="K3" s="32"/>
      <c r="L3" s="32"/>
      <c r="M3" s="33"/>
      <c r="N3" s="34" t="str">
        <f>Subjects!A4</f>
        <v>Chemistry</v>
      </c>
      <c r="O3" s="32"/>
      <c r="P3" s="32"/>
      <c r="Q3" s="33"/>
      <c r="R3" s="31" t="str">
        <f>Subjects!A5</f>
        <v>Physics</v>
      </c>
      <c r="S3" s="32"/>
      <c r="T3" s="32"/>
      <c r="U3" s="33"/>
      <c r="V3" s="34" t="str">
        <f>Subjects!A6</f>
        <v>Biology</v>
      </c>
      <c r="W3" s="32"/>
      <c r="X3" s="32"/>
      <c r="Y3" s="33"/>
      <c r="Z3" s="31" t="str">
        <f>Subjects!A7</f>
        <v>Economics</v>
      </c>
      <c r="AA3" s="32"/>
      <c r="AB3" s="32"/>
      <c r="AC3" s="33"/>
      <c r="AD3" s="34" t="str">
        <f>Subjects!A8</f>
        <v>Geography</v>
      </c>
      <c r="AE3" s="32"/>
      <c r="AF3" s="32"/>
      <c r="AG3" s="33"/>
      <c r="AH3" s="31" t="str">
        <f>Subjects!A9</f>
        <v>Agricultural Science</v>
      </c>
      <c r="AI3" s="32"/>
      <c r="AJ3" s="32"/>
      <c r="AK3" s="33"/>
      <c r="AL3" s="4"/>
      <c r="AM3" s="4" t="s">
        <v>3</v>
      </c>
      <c r="AN3" s="4" t="s">
        <v>4</v>
      </c>
      <c r="AO3" s="5" t="s">
        <v>5</v>
      </c>
    </row>
    <row r="4" spans="1:41" ht="14.25" customHeight="1">
      <c r="A4" s="6" t="s">
        <v>6</v>
      </c>
      <c r="B4" s="6" t="s">
        <v>7</v>
      </c>
      <c r="C4" s="6" t="s">
        <v>8</v>
      </c>
      <c r="D4" s="6" t="s">
        <v>62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10</v>
      </c>
      <c r="W4" s="6" t="s">
        <v>11</v>
      </c>
      <c r="X4" s="6" t="s">
        <v>12</v>
      </c>
      <c r="Y4" s="6" t="s">
        <v>13</v>
      </c>
      <c r="Z4" s="6" t="s">
        <v>10</v>
      </c>
      <c r="AA4" s="6" t="s">
        <v>11</v>
      </c>
      <c r="AB4" s="6" t="s">
        <v>12</v>
      </c>
      <c r="AC4" s="6" t="s">
        <v>13</v>
      </c>
      <c r="AD4" s="6" t="s">
        <v>10</v>
      </c>
      <c r="AE4" s="6" t="s">
        <v>11</v>
      </c>
      <c r="AF4" s="6" t="s">
        <v>12</v>
      </c>
      <c r="AG4" s="6" t="s">
        <v>13</v>
      </c>
      <c r="AH4" s="6" t="s">
        <v>10</v>
      </c>
      <c r="AI4" s="6" t="s">
        <v>11</v>
      </c>
      <c r="AJ4" s="6" t="s">
        <v>12</v>
      </c>
      <c r="AK4" s="6" t="s">
        <v>13</v>
      </c>
      <c r="AL4" s="6" t="s">
        <v>14</v>
      </c>
      <c r="AM4" s="6" t="s">
        <v>15</v>
      </c>
      <c r="AN4" s="6" t="s">
        <v>16</v>
      </c>
      <c r="AO4" s="6" t="s">
        <v>17</v>
      </c>
    </row>
    <row r="5" spans="1:41" ht="14.25" customHeight="1">
      <c r="A5" s="7" t="s">
        <v>18</v>
      </c>
      <c r="B5" s="7" t="s">
        <v>19</v>
      </c>
      <c r="C5" s="8">
        <v>37270</v>
      </c>
      <c r="D5" s="19">
        <f>YEAR(C5)</f>
        <v>2002</v>
      </c>
      <c r="E5" s="9">
        <f ca="1">DATEDIF(C5,TODAY( ),"Y")</f>
        <v>20</v>
      </c>
      <c r="F5" s="10">
        <v>22</v>
      </c>
      <c r="G5" s="11">
        <v>40</v>
      </c>
      <c r="H5" s="11">
        <v>7</v>
      </c>
      <c r="I5" s="12">
        <f>SUM(F5,G5,H5)</f>
        <v>69</v>
      </c>
      <c r="J5" s="11">
        <v>27</v>
      </c>
      <c r="K5" s="11">
        <v>37</v>
      </c>
      <c r="L5" s="11">
        <v>7</v>
      </c>
      <c r="M5" s="12">
        <f>SUM(J5,K5,L5)</f>
        <v>71</v>
      </c>
      <c r="N5" s="11">
        <v>10</v>
      </c>
      <c r="O5" s="11">
        <v>53</v>
      </c>
      <c r="P5" s="11">
        <v>1</v>
      </c>
      <c r="Q5" s="12">
        <f>SUM(N5,O5,P5)</f>
        <v>64</v>
      </c>
      <c r="R5" s="11">
        <v>10</v>
      </c>
      <c r="S5" s="11">
        <v>32</v>
      </c>
      <c r="T5" s="11">
        <v>7</v>
      </c>
      <c r="U5" s="12">
        <f>SUM(R5,S5,T5)</f>
        <v>49</v>
      </c>
      <c r="V5" s="11">
        <v>26</v>
      </c>
      <c r="W5" s="11">
        <v>27</v>
      </c>
      <c r="X5" s="11">
        <v>7</v>
      </c>
      <c r="Y5" s="12">
        <f>SUM(V5,W5,X5)</f>
        <v>60</v>
      </c>
      <c r="Z5" s="11">
        <v>6</v>
      </c>
      <c r="AA5" s="11">
        <v>47</v>
      </c>
      <c r="AB5" s="11">
        <v>7</v>
      </c>
      <c r="AC5" s="12">
        <f>SUM(Z5,AA5,AB5)</f>
        <v>60</v>
      </c>
      <c r="AD5" s="11">
        <v>12</v>
      </c>
      <c r="AE5" s="11">
        <v>36</v>
      </c>
      <c r="AF5" s="11">
        <v>7</v>
      </c>
      <c r="AG5" s="12">
        <f>SUM(AD5,AE5,AF5)</f>
        <v>55</v>
      </c>
      <c r="AH5" s="11">
        <v>5</v>
      </c>
      <c r="AI5" s="11">
        <v>36</v>
      </c>
      <c r="AJ5" s="11">
        <v>6</v>
      </c>
      <c r="AK5" s="12">
        <f t="shared" ref="AK5:AK29" si="0">SUM(AH5,AI5,AJ50)</f>
        <v>41</v>
      </c>
      <c r="AL5" s="18">
        <f>AVERAGE(I5,M5,Q5,Y5,AC5,AG5,AK5)</f>
        <v>60</v>
      </c>
      <c r="AM5" s="12" t="str">
        <f>IF(AK5&lt;50,"Fail","pass")</f>
        <v>Fail</v>
      </c>
      <c r="AN5" s="12"/>
      <c r="AO5" s="9"/>
    </row>
    <row r="6" spans="1:41" ht="14.25" customHeight="1">
      <c r="A6" s="7" t="s">
        <v>20</v>
      </c>
      <c r="B6" s="7" t="s">
        <v>19</v>
      </c>
      <c r="C6" s="8">
        <v>37957</v>
      </c>
      <c r="D6" s="19">
        <f t="shared" ref="D6:D29" si="1">YEAR(C6)</f>
        <v>2003</v>
      </c>
      <c r="E6" s="9">
        <f t="shared" ref="E6:E29" ca="1" si="2">DATEDIF(C6,TODAY( ),"Y")</f>
        <v>18</v>
      </c>
      <c r="F6" s="10">
        <v>15</v>
      </c>
      <c r="G6" s="11">
        <v>38</v>
      </c>
      <c r="H6" s="11">
        <v>10</v>
      </c>
      <c r="I6" s="12">
        <f t="shared" ref="I6:I27" si="3">SUM(F6,G6,H6)</f>
        <v>63</v>
      </c>
      <c r="J6" s="11">
        <v>9</v>
      </c>
      <c r="K6" s="11">
        <v>51</v>
      </c>
      <c r="L6" s="11">
        <v>10</v>
      </c>
      <c r="M6" s="12">
        <f t="shared" ref="M6:M29" si="4">SUM(J6,K6,L6)</f>
        <v>70</v>
      </c>
      <c r="N6" s="11">
        <v>17</v>
      </c>
      <c r="O6" s="11">
        <v>33</v>
      </c>
      <c r="P6" s="11">
        <v>10</v>
      </c>
      <c r="Q6" s="12">
        <f t="shared" ref="Q6:Q29" si="5">SUM(N6,O6,P6)</f>
        <v>60</v>
      </c>
      <c r="R6" s="11">
        <v>17</v>
      </c>
      <c r="S6" s="11">
        <v>50</v>
      </c>
      <c r="T6" s="11">
        <v>10</v>
      </c>
      <c r="U6" s="12">
        <f t="shared" ref="U6:U29" si="6">SUM(R6,S6,T6)</f>
        <v>77</v>
      </c>
      <c r="V6" s="11">
        <v>6</v>
      </c>
      <c r="W6" s="11">
        <v>60</v>
      </c>
      <c r="X6" s="11">
        <v>10</v>
      </c>
      <c r="Y6" s="12">
        <f t="shared" ref="Y6:Y29" si="7">SUM(V6,W6,X6)</f>
        <v>76</v>
      </c>
      <c r="Z6" s="11">
        <v>26</v>
      </c>
      <c r="AA6" s="11">
        <v>58</v>
      </c>
      <c r="AB6" s="11">
        <v>10</v>
      </c>
      <c r="AC6" s="12">
        <f t="shared" ref="AC6:AC29" si="8">SUM(Z6,AA6,AB6)</f>
        <v>94</v>
      </c>
      <c r="AD6" s="11">
        <v>3</v>
      </c>
      <c r="AE6" s="11">
        <v>56</v>
      </c>
      <c r="AF6" s="11">
        <v>10</v>
      </c>
      <c r="AG6" s="12">
        <f t="shared" ref="AG6:AG29" si="9">SUM(AD6,AE6,AF6)</f>
        <v>69</v>
      </c>
      <c r="AH6" s="11">
        <v>19</v>
      </c>
      <c r="AI6" s="11">
        <v>56</v>
      </c>
      <c r="AJ6" s="11">
        <v>8</v>
      </c>
      <c r="AK6" s="12">
        <f t="shared" si="0"/>
        <v>75</v>
      </c>
      <c r="AL6" s="12">
        <f t="shared" ref="AL6:AL29" si="10">AVERAGE(I6,M6,Q6,Y6,AC6,AG6,AK6)</f>
        <v>72.428571428571431</v>
      </c>
      <c r="AM6" s="12" t="str">
        <f t="shared" ref="AM6:AM29" si="11">IF(AL6&lt;50,"Fail","pass")</f>
        <v>pass</v>
      </c>
      <c r="AN6" s="12"/>
      <c r="AO6" s="9"/>
    </row>
    <row r="7" spans="1:41" ht="14.25" customHeight="1">
      <c r="A7" s="7" t="s">
        <v>21</v>
      </c>
      <c r="B7" s="7" t="s">
        <v>22</v>
      </c>
      <c r="C7" s="8">
        <v>37775</v>
      </c>
      <c r="D7" s="19">
        <f t="shared" si="1"/>
        <v>2003</v>
      </c>
      <c r="E7" s="9">
        <f t="shared" ca="1" si="2"/>
        <v>19</v>
      </c>
      <c r="F7" s="10">
        <v>17</v>
      </c>
      <c r="G7" s="11">
        <v>26</v>
      </c>
      <c r="H7" s="11">
        <v>3</v>
      </c>
      <c r="I7" s="12">
        <f t="shared" si="3"/>
        <v>46</v>
      </c>
      <c r="J7" s="11">
        <v>29</v>
      </c>
      <c r="K7" s="11">
        <v>32</v>
      </c>
      <c r="L7" s="11">
        <v>3</v>
      </c>
      <c r="M7" s="12">
        <f t="shared" si="4"/>
        <v>64</v>
      </c>
      <c r="N7" s="11">
        <v>8</v>
      </c>
      <c r="O7" s="11">
        <v>20</v>
      </c>
      <c r="P7" s="11">
        <v>10</v>
      </c>
      <c r="Q7" s="12">
        <f t="shared" si="5"/>
        <v>38</v>
      </c>
      <c r="R7" s="11">
        <v>8</v>
      </c>
      <c r="S7" s="11">
        <v>38</v>
      </c>
      <c r="T7" s="11">
        <v>10</v>
      </c>
      <c r="U7" s="12">
        <f t="shared" si="6"/>
        <v>56</v>
      </c>
      <c r="V7" s="11">
        <v>10</v>
      </c>
      <c r="W7" s="11">
        <v>48</v>
      </c>
      <c r="X7" s="11">
        <v>10</v>
      </c>
      <c r="Y7" s="12">
        <f t="shared" si="7"/>
        <v>68</v>
      </c>
      <c r="Z7" s="11">
        <v>20</v>
      </c>
      <c r="AA7" s="11">
        <v>35</v>
      </c>
      <c r="AB7" s="11">
        <v>10</v>
      </c>
      <c r="AC7" s="12">
        <f t="shared" si="8"/>
        <v>65</v>
      </c>
      <c r="AD7" s="11">
        <v>28</v>
      </c>
      <c r="AE7" s="11">
        <v>55</v>
      </c>
      <c r="AF7" s="11">
        <v>10</v>
      </c>
      <c r="AG7" s="12">
        <f t="shared" si="9"/>
        <v>93</v>
      </c>
      <c r="AH7" s="11">
        <v>26</v>
      </c>
      <c r="AI7" s="11">
        <v>55</v>
      </c>
      <c r="AJ7" s="11">
        <v>9</v>
      </c>
      <c r="AK7" s="12">
        <f t="shared" si="0"/>
        <v>81</v>
      </c>
      <c r="AL7" s="12">
        <f t="shared" si="10"/>
        <v>65</v>
      </c>
      <c r="AM7" s="12" t="str">
        <f t="shared" si="11"/>
        <v>pass</v>
      </c>
      <c r="AN7" s="12"/>
      <c r="AO7" s="9"/>
    </row>
    <row r="8" spans="1:41" ht="14.25" customHeight="1">
      <c r="A8" s="7" t="s">
        <v>23</v>
      </c>
      <c r="B8" s="7" t="s">
        <v>19</v>
      </c>
      <c r="C8" s="8">
        <v>36950</v>
      </c>
      <c r="D8" s="19">
        <f t="shared" si="1"/>
        <v>2001</v>
      </c>
      <c r="E8" s="9">
        <f t="shared" ca="1" si="2"/>
        <v>21</v>
      </c>
      <c r="F8" s="10">
        <v>30</v>
      </c>
      <c r="G8" s="11">
        <v>27</v>
      </c>
      <c r="H8" s="11">
        <v>8</v>
      </c>
      <c r="I8" s="12">
        <f t="shared" si="3"/>
        <v>65</v>
      </c>
      <c r="J8" s="11">
        <v>22</v>
      </c>
      <c r="K8" s="11">
        <v>23</v>
      </c>
      <c r="L8" s="11">
        <v>8</v>
      </c>
      <c r="M8" s="12">
        <f t="shared" si="4"/>
        <v>53</v>
      </c>
      <c r="N8" s="11">
        <v>13</v>
      </c>
      <c r="O8" s="11">
        <v>14</v>
      </c>
      <c r="P8" s="11">
        <v>0</v>
      </c>
      <c r="Q8" s="12">
        <f t="shared" si="5"/>
        <v>27</v>
      </c>
      <c r="R8" s="11">
        <v>13</v>
      </c>
      <c r="S8" s="11">
        <v>32</v>
      </c>
      <c r="T8" s="11">
        <v>1</v>
      </c>
      <c r="U8" s="12">
        <f t="shared" si="6"/>
        <v>46</v>
      </c>
      <c r="V8" s="11">
        <v>22</v>
      </c>
      <c r="W8" s="11">
        <v>56</v>
      </c>
      <c r="X8" s="11">
        <v>1</v>
      </c>
      <c r="Y8" s="12">
        <f t="shared" si="7"/>
        <v>79</v>
      </c>
      <c r="Z8" s="11">
        <v>26</v>
      </c>
      <c r="AA8" s="11">
        <v>46</v>
      </c>
      <c r="AB8" s="11">
        <v>1</v>
      </c>
      <c r="AC8" s="12">
        <f t="shared" si="8"/>
        <v>73</v>
      </c>
      <c r="AD8" s="11">
        <v>20</v>
      </c>
      <c r="AE8" s="11">
        <v>56</v>
      </c>
      <c r="AF8" s="11">
        <v>1</v>
      </c>
      <c r="AG8" s="12">
        <f t="shared" si="9"/>
        <v>77</v>
      </c>
      <c r="AH8" s="11">
        <v>2</v>
      </c>
      <c r="AI8" s="11">
        <v>56</v>
      </c>
      <c r="AJ8" s="11">
        <v>5</v>
      </c>
      <c r="AK8" s="12">
        <f t="shared" si="0"/>
        <v>58</v>
      </c>
      <c r="AL8" s="12">
        <f t="shared" si="10"/>
        <v>61.714285714285715</v>
      </c>
      <c r="AM8" s="12" t="str">
        <f t="shared" si="11"/>
        <v>pass</v>
      </c>
      <c r="AN8" s="12"/>
      <c r="AO8" s="9"/>
    </row>
    <row r="9" spans="1:41" ht="14.25" customHeight="1">
      <c r="A9" s="7" t="s">
        <v>24</v>
      </c>
      <c r="B9" s="7" t="s">
        <v>22</v>
      </c>
      <c r="C9" s="8">
        <v>37928</v>
      </c>
      <c r="D9" s="19">
        <f t="shared" si="1"/>
        <v>2003</v>
      </c>
      <c r="E9" s="9">
        <f t="shared" ca="1" si="2"/>
        <v>18</v>
      </c>
      <c r="F9" s="10">
        <v>25</v>
      </c>
      <c r="G9" s="11">
        <v>42</v>
      </c>
      <c r="H9" s="11">
        <v>7</v>
      </c>
      <c r="I9" s="12">
        <f t="shared" si="3"/>
        <v>74</v>
      </c>
      <c r="J9" s="11">
        <v>2</v>
      </c>
      <c r="K9" s="11">
        <v>58</v>
      </c>
      <c r="L9" s="11">
        <v>7</v>
      </c>
      <c r="M9" s="12">
        <f t="shared" si="4"/>
        <v>67</v>
      </c>
      <c r="N9" s="11">
        <v>10</v>
      </c>
      <c r="O9" s="11">
        <v>49</v>
      </c>
      <c r="P9" s="11">
        <v>7</v>
      </c>
      <c r="Q9" s="12">
        <f t="shared" si="5"/>
        <v>66</v>
      </c>
      <c r="R9" s="11">
        <v>10</v>
      </c>
      <c r="S9" s="11">
        <v>48</v>
      </c>
      <c r="T9" s="11">
        <v>5</v>
      </c>
      <c r="U9" s="12">
        <f t="shared" si="6"/>
        <v>63</v>
      </c>
      <c r="V9" s="11">
        <v>0</v>
      </c>
      <c r="W9" s="11">
        <v>15</v>
      </c>
      <c r="X9" s="11">
        <v>5</v>
      </c>
      <c r="Y9" s="12">
        <f t="shared" si="7"/>
        <v>20</v>
      </c>
      <c r="Z9" s="11">
        <v>7</v>
      </c>
      <c r="AA9" s="11">
        <v>49</v>
      </c>
      <c r="AB9" s="11">
        <v>5</v>
      </c>
      <c r="AC9" s="12">
        <f t="shared" si="8"/>
        <v>61</v>
      </c>
      <c r="AD9" s="11">
        <v>10</v>
      </c>
      <c r="AE9" s="11">
        <v>57</v>
      </c>
      <c r="AF9" s="11">
        <v>5</v>
      </c>
      <c r="AG9" s="12">
        <f t="shared" si="9"/>
        <v>72</v>
      </c>
      <c r="AH9" s="11">
        <v>3</v>
      </c>
      <c r="AI9" s="11">
        <v>57</v>
      </c>
      <c r="AJ9" s="11">
        <v>9</v>
      </c>
      <c r="AK9" s="12">
        <f t="shared" si="0"/>
        <v>60</v>
      </c>
      <c r="AL9" s="12">
        <f t="shared" si="10"/>
        <v>60</v>
      </c>
      <c r="AM9" s="12" t="str">
        <f t="shared" si="11"/>
        <v>pass</v>
      </c>
      <c r="AN9" s="12"/>
      <c r="AO9" s="9"/>
    </row>
    <row r="10" spans="1:41" ht="14.25" customHeight="1">
      <c r="A10" s="7" t="s">
        <v>25</v>
      </c>
      <c r="B10" s="7" t="s">
        <v>22</v>
      </c>
      <c r="C10" s="8">
        <v>38579</v>
      </c>
      <c r="D10" s="19">
        <f t="shared" si="1"/>
        <v>2005</v>
      </c>
      <c r="E10" s="9">
        <f t="shared" ca="1" si="2"/>
        <v>17</v>
      </c>
      <c r="F10" s="10">
        <v>14</v>
      </c>
      <c r="G10" s="11">
        <v>30</v>
      </c>
      <c r="H10" s="11">
        <v>9</v>
      </c>
      <c r="I10" s="12">
        <f t="shared" si="3"/>
        <v>53</v>
      </c>
      <c r="J10" s="11">
        <v>27</v>
      </c>
      <c r="K10" s="11">
        <v>35</v>
      </c>
      <c r="L10" s="11">
        <v>9</v>
      </c>
      <c r="M10" s="12">
        <f t="shared" si="4"/>
        <v>71</v>
      </c>
      <c r="N10" s="11">
        <v>30</v>
      </c>
      <c r="O10" s="11">
        <v>57</v>
      </c>
      <c r="P10" s="11">
        <v>0</v>
      </c>
      <c r="Q10" s="12">
        <f t="shared" si="5"/>
        <v>87</v>
      </c>
      <c r="R10" s="11">
        <v>30</v>
      </c>
      <c r="S10" s="11">
        <v>11</v>
      </c>
      <c r="T10" s="11">
        <v>8</v>
      </c>
      <c r="U10" s="12">
        <f t="shared" si="6"/>
        <v>49</v>
      </c>
      <c r="V10" s="11">
        <v>26</v>
      </c>
      <c r="W10" s="11">
        <v>17</v>
      </c>
      <c r="X10" s="11">
        <v>8</v>
      </c>
      <c r="Y10" s="12">
        <f t="shared" si="7"/>
        <v>51</v>
      </c>
      <c r="Z10" s="11">
        <v>11</v>
      </c>
      <c r="AA10" s="11">
        <v>28</v>
      </c>
      <c r="AB10" s="11">
        <v>8</v>
      </c>
      <c r="AC10" s="12">
        <f t="shared" si="8"/>
        <v>47</v>
      </c>
      <c r="AD10" s="11">
        <v>8</v>
      </c>
      <c r="AE10" s="11">
        <v>32</v>
      </c>
      <c r="AF10" s="11">
        <v>8</v>
      </c>
      <c r="AG10" s="12">
        <f t="shared" si="9"/>
        <v>48</v>
      </c>
      <c r="AH10" s="11">
        <v>30</v>
      </c>
      <c r="AI10" s="11">
        <v>32</v>
      </c>
      <c r="AJ10" s="11">
        <v>7</v>
      </c>
      <c r="AK10" s="12">
        <f t="shared" si="0"/>
        <v>62</v>
      </c>
      <c r="AL10" s="12">
        <f t="shared" si="10"/>
        <v>59.857142857142854</v>
      </c>
      <c r="AM10" s="12" t="str">
        <f t="shared" si="11"/>
        <v>pass</v>
      </c>
      <c r="AN10" s="12"/>
      <c r="AO10" s="9"/>
    </row>
    <row r="11" spans="1:41" ht="14.25" customHeight="1">
      <c r="A11" s="7" t="s">
        <v>26</v>
      </c>
      <c r="B11" s="7" t="s">
        <v>19</v>
      </c>
      <c r="C11" s="8">
        <v>37150</v>
      </c>
      <c r="D11" s="19">
        <f t="shared" si="1"/>
        <v>2001</v>
      </c>
      <c r="E11" s="9">
        <f t="shared" ca="1" si="2"/>
        <v>21</v>
      </c>
      <c r="F11" s="10">
        <v>26</v>
      </c>
      <c r="G11" s="11">
        <v>45</v>
      </c>
      <c r="H11" s="11">
        <v>10</v>
      </c>
      <c r="I11" s="12">
        <f t="shared" si="3"/>
        <v>81</v>
      </c>
      <c r="J11" s="11">
        <v>12</v>
      </c>
      <c r="K11" s="11">
        <v>57</v>
      </c>
      <c r="L11" s="11">
        <v>10</v>
      </c>
      <c r="M11" s="12">
        <f t="shared" si="4"/>
        <v>79</v>
      </c>
      <c r="N11" s="11">
        <v>17</v>
      </c>
      <c r="O11" s="11">
        <v>44</v>
      </c>
      <c r="P11" s="11">
        <v>6</v>
      </c>
      <c r="Q11" s="12">
        <f t="shared" si="5"/>
        <v>67</v>
      </c>
      <c r="R11" s="11">
        <v>17</v>
      </c>
      <c r="S11" s="11">
        <v>59</v>
      </c>
      <c r="T11" s="11">
        <v>8</v>
      </c>
      <c r="U11" s="12">
        <f t="shared" si="6"/>
        <v>84</v>
      </c>
      <c r="V11" s="11">
        <v>23</v>
      </c>
      <c r="W11" s="11">
        <v>14</v>
      </c>
      <c r="X11" s="11">
        <v>8</v>
      </c>
      <c r="Y11" s="12">
        <f t="shared" si="7"/>
        <v>45</v>
      </c>
      <c r="Z11" s="11">
        <v>30</v>
      </c>
      <c r="AA11" s="11">
        <v>13</v>
      </c>
      <c r="AB11" s="11">
        <v>8</v>
      </c>
      <c r="AC11" s="12">
        <f t="shared" si="8"/>
        <v>51</v>
      </c>
      <c r="AD11" s="11">
        <v>25</v>
      </c>
      <c r="AE11" s="11">
        <v>59</v>
      </c>
      <c r="AF11" s="11">
        <v>8</v>
      </c>
      <c r="AG11" s="12">
        <f t="shared" si="9"/>
        <v>92</v>
      </c>
      <c r="AH11" s="11">
        <v>14</v>
      </c>
      <c r="AI11" s="11">
        <v>59</v>
      </c>
      <c r="AJ11" s="11">
        <v>4</v>
      </c>
      <c r="AK11" s="12">
        <f t="shared" si="0"/>
        <v>73</v>
      </c>
      <c r="AL11" s="12">
        <f t="shared" si="10"/>
        <v>69.714285714285708</v>
      </c>
      <c r="AM11" s="12" t="str">
        <f t="shared" si="11"/>
        <v>pass</v>
      </c>
      <c r="AN11" s="12"/>
      <c r="AO11" s="9"/>
    </row>
    <row r="12" spans="1:41" ht="14.25" customHeight="1">
      <c r="A12" s="7" t="s">
        <v>27</v>
      </c>
      <c r="B12" s="7" t="s">
        <v>22</v>
      </c>
      <c r="C12" s="8">
        <v>37927</v>
      </c>
      <c r="D12" s="19">
        <f t="shared" si="1"/>
        <v>2003</v>
      </c>
      <c r="E12" s="9">
        <f t="shared" ca="1" si="2"/>
        <v>18</v>
      </c>
      <c r="F12" s="10">
        <v>10</v>
      </c>
      <c r="G12" s="11">
        <v>28</v>
      </c>
      <c r="H12" s="11">
        <v>9</v>
      </c>
      <c r="I12" s="12">
        <f t="shared" si="3"/>
        <v>47</v>
      </c>
      <c r="J12" s="11">
        <v>4</v>
      </c>
      <c r="K12" s="11">
        <v>19</v>
      </c>
      <c r="L12" s="11">
        <v>9</v>
      </c>
      <c r="M12" s="12">
        <f t="shared" si="4"/>
        <v>32</v>
      </c>
      <c r="N12" s="11">
        <v>21</v>
      </c>
      <c r="O12" s="11">
        <v>10</v>
      </c>
      <c r="P12" s="11">
        <v>10</v>
      </c>
      <c r="Q12" s="12">
        <f t="shared" si="5"/>
        <v>41</v>
      </c>
      <c r="R12" s="11">
        <v>21</v>
      </c>
      <c r="S12" s="11">
        <v>39</v>
      </c>
      <c r="T12" s="11">
        <v>10</v>
      </c>
      <c r="U12" s="12">
        <f t="shared" si="6"/>
        <v>70</v>
      </c>
      <c r="V12" s="11">
        <v>2</v>
      </c>
      <c r="W12" s="11">
        <v>33</v>
      </c>
      <c r="X12" s="11">
        <v>10</v>
      </c>
      <c r="Y12" s="12">
        <f t="shared" si="7"/>
        <v>45</v>
      </c>
      <c r="Z12" s="11">
        <v>19</v>
      </c>
      <c r="AA12" s="11">
        <v>43</v>
      </c>
      <c r="AB12" s="11">
        <v>10</v>
      </c>
      <c r="AC12" s="12">
        <f t="shared" si="8"/>
        <v>72</v>
      </c>
      <c r="AD12" s="11">
        <v>8</v>
      </c>
      <c r="AE12" s="11">
        <v>55</v>
      </c>
      <c r="AF12" s="11">
        <v>10</v>
      </c>
      <c r="AG12" s="12">
        <f t="shared" si="9"/>
        <v>73</v>
      </c>
      <c r="AH12" s="11">
        <v>22</v>
      </c>
      <c r="AI12" s="11">
        <v>55</v>
      </c>
      <c r="AJ12" s="11">
        <v>10</v>
      </c>
      <c r="AK12" s="12">
        <f t="shared" si="0"/>
        <v>77</v>
      </c>
      <c r="AL12" s="12">
        <f t="shared" si="10"/>
        <v>55.285714285714285</v>
      </c>
      <c r="AM12" s="12" t="str">
        <f t="shared" si="11"/>
        <v>pass</v>
      </c>
      <c r="AN12" s="12"/>
      <c r="AO12" s="9"/>
    </row>
    <row r="13" spans="1:41" ht="14.25" customHeight="1">
      <c r="A13" s="7" t="s">
        <v>28</v>
      </c>
      <c r="B13" s="7" t="s">
        <v>19</v>
      </c>
      <c r="C13" s="8">
        <v>37999</v>
      </c>
      <c r="D13" s="19">
        <f t="shared" si="1"/>
        <v>2004</v>
      </c>
      <c r="E13" s="9">
        <f t="shared" ca="1" si="2"/>
        <v>18</v>
      </c>
      <c r="F13" s="10">
        <v>13</v>
      </c>
      <c r="G13" s="11">
        <v>33</v>
      </c>
      <c r="H13" s="11">
        <v>0</v>
      </c>
      <c r="I13" s="12">
        <f t="shared" si="3"/>
        <v>46</v>
      </c>
      <c r="J13" s="11">
        <v>1</v>
      </c>
      <c r="K13" s="11">
        <v>60</v>
      </c>
      <c r="L13" s="11">
        <v>0</v>
      </c>
      <c r="M13" s="12">
        <f t="shared" si="4"/>
        <v>61</v>
      </c>
      <c r="N13" s="11">
        <v>4</v>
      </c>
      <c r="O13" s="11">
        <v>11</v>
      </c>
      <c r="P13" s="11">
        <v>4</v>
      </c>
      <c r="Q13" s="12">
        <f t="shared" si="5"/>
        <v>19</v>
      </c>
      <c r="R13" s="11">
        <v>4</v>
      </c>
      <c r="S13" s="11">
        <v>37</v>
      </c>
      <c r="T13" s="11">
        <v>6</v>
      </c>
      <c r="U13" s="12">
        <f t="shared" si="6"/>
        <v>47</v>
      </c>
      <c r="V13" s="11">
        <v>19</v>
      </c>
      <c r="W13" s="11">
        <v>12</v>
      </c>
      <c r="X13" s="11">
        <v>6</v>
      </c>
      <c r="Y13" s="12">
        <f t="shared" si="7"/>
        <v>37</v>
      </c>
      <c r="Z13" s="11">
        <v>30</v>
      </c>
      <c r="AA13" s="11">
        <v>47</v>
      </c>
      <c r="AB13" s="11">
        <v>6</v>
      </c>
      <c r="AC13" s="12">
        <f t="shared" si="8"/>
        <v>83</v>
      </c>
      <c r="AD13" s="11">
        <v>30</v>
      </c>
      <c r="AE13" s="11">
        <v>24</v>
      </c>
      <c r="AF13" s="11">
        <v>6</v>
      </c>
      <c r="AG13" s="12">
        <f t="shared" si="9"/>
        <v>60</v>
      </c>
      <c r="AH13" s="11">
        <v>13</v>
      </c>
      <c r="AI13" s="11">
        <v>24</v>
      </c>
      <c r="AJ13" s="11">
        <v>0</v>
      </c>
      <c r="AK13" s="12">
        <f t="shared" si="0"/>
        <v>37</v>
      </c>
      <c r="AL13" s="12">
        <f t="shared" si="10"/>
        <v>49</v>
      </c>
      <c r="AM13" s="12" t="str">
        <f t="shared" si="11"/>
        <v>Fail</v>
      </c>
      <c r="AN13" s="12"/>
      <c r="AO13" s="9"/>
    </row>
    <row r="14" spans="1:41" ht="14.25" customHeight="1">
      <c r="A14" s="7" t="s">
        <v>29</v>
      </c>
      <c r="B14" s="7" t="s">
        <v>19</v>
      </c>
      <c r="C14" s="8">
        <v>37695</v>
      </c>
      <c r="D14" s="19">
        <f t="shared" si="1"/>
        <v>2003</v>
      </c>
      <c r="E14" s="9">
        <f t="shared" ca="1" si="2"/>
        <v>19</v>
      </c>
      <c r="F14" s="10">
        <v>7</v>
      </c>
      <c r="G14" s="11">
        <v>52</v>
      </c>
      <c r="H14" s="11">
        <v>10</v>
      </c>
      <c r="I14" s="12">
        <f t="shared" si="3"/>
        <v>69</v>
      </c>
      <c r="J14" s="11">
        <v>13</v>
      </c>
      <c r="K14" s="11">
        <v>15</v>
      </c>
      <c r="L14" s="11">
        <v>10</v>
      </c>
      <c r="M14" s="12">
        <f t="shared" si="4"/>
        <v>38</v>
      </c>
      <c r="N14" s="11">
        <v>18</v>
      </c>
      <c r="O14" s="11">
        <v>29</v>
      </c>
      <c r="P14" s="11">
        <v>8</v>
      </c>
      <c r="Q14" s="12">
        <f t="shared" si="5"/>
        <v>55</v>
      </c>
      <c r="R14" s="11">
        <v>18</v>
      </c>
      <c r="S14" s="11">
        <v>17</v>
      </c>
      <c r="T14" s="11">
        <v>0</v>
      </c>
      <c r="U14" s="12">
        <f t="shared" si="6"/>
        <v>35</v>
      </c>
      <c r="V14" s="11">
        <v>21</v>
      </c>
      <c r="W14" s="11">
        <v>29</v>
      </c>
      <c r="X14" s="11">
        <v>0</v>
      </c>
      <c r="Y14" s="12">
        <f t="shared" si="7"/>
        <v>50</v>
      </c>
      <c r="Z14" s="11">
        <v>25</v>
      </c>
      <c r="AA14" s="11">
        <v>51</v>
      </c>
      <c r="AB14" s="11">
        <v>0</v>
      </c>
      <c r="AC14" s="12">
        <f t="shared" si="8"/>
        <v>76</v>
      </c>
      <c r="AD14" s="11">
        <v>12</v>
      </c>
      <c r="AE14" s="11">
        <v>54</v>
      </c>
      <c r="AF14" s="11">
        <v>0</v>
      </c>
      <c r="AG14" s="12">
        <f t="shared" si="9"/>
        <v>66</v>
      </c>
      <c r="AH14" s="11">
        <v>20</v>
      </c>
      <c r="AI14" s="11">
        <v>54</v>
      </c>
      <c r="AJ14" s="11">
        <v>3</v>
      </c>
      <c r="AK14" s="12">
        <f t="shared" si="0"/>
        <v>74</v>
      </c>
      <c r="AL14" s="12">
        <f t="shared" si="10"/>
        <v>61.142857142857146</v>
      </c>
      <c r="AM14" s="12" t="str">
        <f t="shared" si="11"/>
        <v>pass</v>
      </c>
      <c r="AN14" s="12"/>
      <c r="AO14" s="9"/>
    </row>
    <row r="15" spans="1:41" ht="14.25" customHeight="1">
      <c r="A15" s="7" t="s">
        <v>30</v>
      </c>
      <c r="B15" s="7" t="s">
        <v>22</v>
      </c>
      <c r="C15" s="8">
        <v>37657</v>
      </c>
      <c r="D15" s="19">
        <f t="shared" si="1"/>
        <v>2003</v>
      </c>
      <c r="E15" s="9">
        <f t="shared" ca="1" si="2"/>
        <v>19</v>
      </c>
      <c r="F15" s="10">
        <v>30</v>
      </c>
      <c r="G15" s="11">
        <v>48</v>
      </c>
      <c r="H15" s="11">
        <v>2</v>
      </c>
      <c r="I15" s="12">
        <f t="shared" si="3"/>
        <v>80</v>
      </c>
      <c r="J15" s="11">
        <v>21</v>
      </c>
      <c r="K15" s="11">
        <v>60</v>
      </c>
      <c r="L15" s="11">
        <v>2</v>
      </c>
      <c r="M15" s="12">
        <f t="shared" si="4"/>
        <v>83</v>
      </c>
      <c r="N15" s="11">
        <v>8</v>
      </c>
      <c r="O15" s="11">
        <v>14</v>
      </c>
      <c r="P15" s="11">
        <v>2</v>
      </c>
      <c r="Q15" s="12">
        <f t="shared" si="5"/>
        <v>24</v>
      </c>
      <c r="R15" s="11">
        <v>8</v>
      </c>
      <c r="S15" s="11">
        <v>55</v>
      </c>
      <c r="T15" s="11">
        <v>8</v>
      </c>
      <c r="U15" s="12">
        <f t="shared" si="6"/>
        <v>71</v>
      </c>
      <c r="V15" s="11">
        <v>4</v>
      </c>
      <c r="W15" s="11">
        <v>32</v>
      </c>
      <c r="X15" s="11">
        <v>8</v>
      </c>
      <c r="Y15" s="12">
        <f t="shared" si="7"/>
        <v>44</v>
      </c>
      <c r="Z15" s="11">
        <v>2</v>
      </c>
      <c r="AA15" s="11">
        <v>16</v>
      </c>
      <c r="AB15" s="11">
        <v>8</v>
      </c>
      <c r="AC15" s="12">
        <f t="shared" si="8"/>
        <v>26</v>
      </c>
      <c r="AD15" s="11">
        <v>21</v>
      </c>
      <c r="AE15" s="11">
        <v>18</v>
      </c>
      <c r="AF15" s="11">
        <v>8</v>
      </c>
      <c r="AG15" s="12">
        <f t="shared" si="9"/>
        <v>47</v>
      </c>
      <c r="AH15" s="11">
        <v>1</v>
      </c>
      <c r="AI15" s="11">
        <v>18</v>
      </c>
      <c r="AJ15" s="11">
        <v>9</v>
      </c>
      <c r="AK15" s="12">
        <f t="shared" si="0"/>
        <v>19</v>
      </c>
      <c r="AL15" s="12">
        <f t="shared" si="10"/>
        <v>46.142857142857146</v>
      </c>
      <c r="AM15" s="12" t="str">
        <f t="shared" si="11"/>
        <v>Fail</v>
      </c>
      <c r="AN15" s="12"/>
      <c r="AO15" s="9"/>
    </row>
    <row r="16" spans="1:41" ht="14.25" customHeight="1">
      <c r="A16" s="7" t="s">
        <v>31</v>
      </c>
      <c r="B16" s="7" t="s">
        <v>22</v>
      </c>
      <c r="C16" s="8">
        <v>37469</v>
      </c>
      <c r="D16" s="19">
        <f t="shared" si="1"/>
        <v>2002</v>
      </c>
      <c r="E16" s="9">
        <f t="shared" ca="1" si="2"/>
        <v>20</v>
      </c>
      <c r="F16" s="10">
        <v>22</v>
      </c>
      <c r="G16" s="11">
        <v>45</v>
      </c>
      <c r="H16" s="11">
        <v>4</v>
      </c>
      <c r="I16" s="12">
        <f t="shared" si="3"/>
        <v>71</v>
      </c>
      <c r="J16" s="11">
        <v>19</v>
      </c>
      <c r="K16" s="11">
        <v>52</v>
      </c>
      <c r="L16" s="11">
        <v>4</v>
      </c>
      <c r="M16" s="12">
        <f t="shared" si="4"/>
        <v>75</v>
      </c>
      <c r="N16" s="11">
        <v>27</v>
      </c>
      <c r="O16" s="11">
        <v>51</v>
      </c>
      <c r="P16" s="11">
        <v>6</v>
      </c>
      <c r="Q16" s="12">
        <f t="shared" si="5"/>
        <v>84</v>
      </c>
      <c r="R16" s="11">
        <v>27</v>
      </c>
      <c r="S16" s="11">
        <v>54</v>
      </c>
      <c r="T16" s="11">
        <v>5</v>
      </c>
      <c r="U16" s="12">
        <f t="shared" si="6"/>
        <v>86</v>
      </c>
      <c r="V16" s="11">
        <v>30</v>
      </c>
      <c r="W16" s="11">
        <v>28</v>
      </c>
      <c r="X16" s="11">
        <v>5</v>
      </c>
      <c r="Y16" s="12">
        <f t="shared" si="7"/>
        <v>63</v>
      </c>
      <c r="Z16" s="11">
        <v>19</v>
      </c>
      <c r="AA16" s="11">
        <v>58</v>
      </c>
      <c r="AB16" s="11">
        <v>5</v>
      </c>
      <c r="AC16" s="12">
        <f t="shared" si="8"/>
        <v>82</v>
      </c>
      <c r="AD16" s="11">
        <v>18</v>
      </c>
      <c r="AE16" s="11">
        <v>39</v>
      </c>
      <c r="AF16" s="11">
        <v>5</v>
      </c>
      <c r="AG16" s="12">
        <f t="shared" si="9"/>
        <v>62</v>
      </c>
      <c r="AH16" s="11">
        <v>14</v>
      </c>
      <c r="AI16" s="11">
        <v>39</v>
      </c>
      <c r="AJ16" s="11">
        <v>3</v>
      </c>
      <c r="AK16" s="12">
        <f t="shared" si="0"/>
        <v>53</v>
      </c>
      <c r="AL16" s="12">
        <f t="shared" si="10"/>
        <v>70</v>
      </c>
      <c r="AM16" s="12" t="str">
        <f t="shared" si="11"/>
        <v>pass</v>
      </c>
      <c r="AN16" s="12"/>
      <c r="AO16" s="9"/>
    </row>
    <row r="17" spans="1:41" ht="14.25" customHeight="1">
      <c r="A17" s="7" t="s">
        <v>32</v>
      </c>
      <c r="B17" s="7" t="s">
        <v>22</v>
      </c>
      <c r="C17" s="8">
        <v>38545</v>
      </c>
      <c r="D17" s="19">
        <f t="shared" si="1"/>
        <v>2005</v>
      </c>
      <c r="E17" s="9">
        <f t="shared" ca="1" si="2"/>
        <v>17</v>
      </c>
      <c r="F17" s="10">
        <v>24</v>
      </c>
      <c r="G17" s="11">
        <v>17</v>
      </c>
      <c r="H17" s="11">
        <v>1</v>
      </c>
      <c r="I17" s="12">
        <f t="shared" si="3"/>
        <v>42</v>
      </c>
      <c r="J17" s="11">
        <v>4</v>
      </c>
      <c r="K17" s="11">
        <v>17</v>
      </c>
      <c r="L17" s="11">
        <v>1</v>
      </c>
      <c r="M17" s="12">
        <f t="shared" si="4"/>
        <v>22</v>
      </c>
      <c r="N17" s="11">
        <v>27</v>
      </c>
      <c r="O17" s="11">
        <v>16</v>
      </c>
      <c r="P17" s="11">
        <v>6</v>
      </c>
      <c r="Q17" s="12">
        <f t="shared" si="5"/>
        <v>49</v>
      </c>
      <c r="R17" s="11">
        <v>27</v>
      </c>
      <c r="S17" s="11">
        <v>24</v>
      </c>
      <c r="T17" s="11">
        <v>9</v>
      </c>
      <c r="U17" s="12">
        <f t="shared" si="6"/>
        <v>60</v>
      </c>
      <c r="V17" s="11">
        <v>18</v>
      </c>
      <c r="W17" s="11">
        <v>44</v>
      </c>
      <c r="X17" s="11">
        <v>9</v>
      </c>
      <c r="Y17" s="12">
        <f t="shared" si="7"/>
        <v>71</v>
      </c>
      <c r="Z17" s="11">
        <v>24</v>
      </c>
      <c r="AA17" s="11">
        <v>24</v>
      </c>
      <c r="AB17" s="11">
        <v>9</v>
      </c>
      <c r="AC17" s="12">
        <f t="shared" si="8"/>
        <v>57</v>
      </c>
      <c r="AD17" s="11">
        <v>29</v>
      </c>
      <c r="AE17" s="11">
        <v>17</v>
      </c>
      <c r="AF17" s="11">
        <v>9</v>
      </c>
      <c r="AG17" s="12">
        <f t="shared" si="9"/>
        <v>55</v>
      </c>
      <c r="AH17" s="11">
        <v>19</v>
      </c>
      <c r="AI17" s="11">
        <v>17</v>
      </c>
      <c r="AJ17" s="11">
        <v>2</v>
      </c>
      <c r="AK17" s="12">
        <f t="shared" si="0"/>
        <v>36</v>
      </c>
      <c r="AL17" s="12">
        <f t="shared" si="10"/>
        <v>47.428571428571431</v>
      </c>
      <c r="AM17" s="12" t="str">
        <f t="shared" si="11"/>
        <v>Fail</v>
      </c>
      <c r="AN17" s="12"/>
      <c r="AO17" s="9"/>
    </row>
    <row r="18" spans="1:41" ht="14.25" customHeight="1">
      <c r="A18" s="7" t="s">
        <v>33</v>
      </c>
      <c r="B18" s="7" t="s">
        <v>22</v>
      </c>
      <c r="C18" s="8">
        <v>37246</v>
      </c>
      <c r="D18" s="19">
        <f t="shared" si="1"/>
        <v>2001</v>
      </c>
      <c r="E18" s="9">
        <f t="shared" ca="1" si="2"/>
        <v>20</v>
      </c>
      <c r="F18" s="10">
        <v>9</v>
      </c>
      <c r="G18" s="11">
        <v>23</v>
      </c>
      <c r="H18" s="11">
        <v>1</v>
      </c>
      <c r="I18" s="12">
        <f t="shared" si="3"/>
        <v>33</v>
      </c>
      <c r="J18" s="11">
        <v>4</v>
      </c>
      <c r="K18" s="11">
        <v>59</v>
      </c>
      <c r="L18" s="11">
        <v>1</v>
      </c>
      <c r="M18" s="12">
        <f t="shared" si="4"/>
        <v>64</v>
      </c>
      <c r="N18" s="11">
        <v>19</v>
      </c>
      <c r="O18" s="11">
        <v>47</v>
      </c>
      <c r="P18" s="11">
        <v>10</v>
      </c>
      <c r="Q18" s="12">
        <f t="shared" si="5"/>
        <v>76</v>
      </c>
      <c r="R18" s="11">
        <v>19</v>
      </c>
      <c r="S18" s="11">
        <v>15</v>
      </c>
      <c r="T18" s="11">
        <v>6</v>
      </c>
      <c r="U18" s="12">
        <f t="shared" si="6"/>
        <v>40</v>
      </c>
      <c r="V18" s="11">
        <v>4</v>
      </c>
      <c r="W18" s="11">
        <v>29</v>
      </c>
      <c r="X18" s="11">
        <v>6</v>
      </c>
      <c r="Y18" s="12">
        <f t="shared" si="7"/>
        <v>39</v>
      </c>
      <c r="Z18" s="11">
        <v>23</v>
      </c>
      <c r="AA18" s="11">
        <v>28</v>
      </c>
      <c r="AB18" s="11">
        <v>6</v>
      </c>
      <c r="AC18" s="12">
        <f t="shared" si="8"/>
        <v>57</v>
      </c>
      <c r="AD18" s="11">
        <v>23</v>
      </c>
      <c r="AE18" s="11">
        <v>46</v>
      </c>
      <c r="AF18" s="11">
        <v>6</v>
      </c>
      <c r="AG18" s="12">
        <f t="shared" si="9"/>
        <v>75</v>
      </c>
      <c r="AH18" s="11">
        <v>1</v>
      </c>
      <c r="AI18" s="11">
        <v>46</v>
      </c>
      <c r="AJ18" s="11">
        <v>6</v>
      </c>
      <c r="AK18" s="12">
        <f t="shared" si="0"/>
        <v>47</v>
      </c>
      <c r="AL18" s="12">
        <f t="shared" si="10"/>
        <v>55.857142857142854</v>
      </c>
      <c r="AM18" s="12" t="str">
        <f t="shared" si="11"/>
        <v>pass</v>
      </c>
      <c r="AN18" s="12"/>
      <c r="AO18" s="9"/>
    </row>
    <row r="19" spans="1:41" ht="14.25" customHeight="1">
      <c r="A19" s="7" t="s">
        <v>34</v>
      </c>
      <c r="B19" s="7" t="s">
        <v>22</v>
      </c>
      <c r="C19" s="8">
        <v>37702</v>
      </c>
      <c r="D19" s="19">
        <f t="shared" si="1"/>
        <v>2003</v>
      </c>
      <c r="E19" s="9">
        <f t="shared" ca="1" si="2"/>
        <v>19</v>
      </c>
      <c r="F19" s="10">
        <v>12</v>
      </c>
      <c r="G19" s="11">
        <v>57</v>
      </c>
      <c r="H19" s="11">
        <v>10</v>
      </c>
      <c r="I19" s="12">
        <f t="shared" si="3"/>
        <v>79</v>
      </c>
      <c r="J19" s="11">
        <v>27</v>
      </c>
      <c r="K19" s="11">
        <v>24</v>
      </c>
      <c r="L19" s="11">
        <v>10</v>
      </c>
      <c r="M19" s="12">
        <f t="shared" si="4"/>
        <v>61</v>
      </c>
      <c r="N19" s="11">
        <v>21</v>
      </c>
      <c r="O19" s="11">
        <v>30</v>
      </c>
      <c r="P19" s="11">
        <v>0</v>
      </c>
      <c r="Q19" s="12">
        <f t="shared" si="5"/>
        <v>51</v>
      </c>
      <c r="R19" s="11">
        <v>21</v>
      </c>
      <c r="S19" s="11">
        <v>42</v>
      </c>
      <c r="T19" s="11">
        <v>2</v>
      </c>
      <c r="U19" s="12">
        <f t="shared" si="6"/>
        <v>65</v>
      </c>
      <c r="V19" s="11">
        <v>3</v>
      </c>
      <c r="W19" s="11">
        <v>22</v>
      </c>
      <c r="X19" s="11">
        <v>2</v>
      </c>
      <c r="Y19" s="12">
        <f t="shared" si="7"/>
        <v>27</v>
      </c>
      <c r="Z19" s="11">
        <v>17</v>
      </c>
      <c r="AA19" s="11">
        <v>28</v>
      </c>
      <c r="AB19" s="11">
        <v>2</v>
      </c>
      <c r="AC19" s="12">
        <f t="shared" si="8"/>
        <v>47</v>
      </c>
      <c r="AD19" s="11">
        <v>28</v>
      </c>
      <c r="AE19" s="11">
        <v>10</v>
      </c>
      <c r="AF19" s="11">
        <v>2</v>
      </c>
      <c r="AG19" s="12">
        <f t="shared" si="9"/>
        <v>40</v>
      </c>
      <c r="AH19" s="11">
        <v>20</v>
      </c>
      <c r="AI19" s="11">
        <v>10</v>
      </c>
      <c r="AJ19" s="11">
        <v>10</v>
      </c>
      <c r="AK19" s="12">
        <f t="shared" si="0"/>
        <v>30</v>
      </c>
      <c r="AL19" s="12">
        <f t="shared" si="10"/>
        <v>47.857142857142854</v>
      </c>
      <c r="AM19" s="12" t="str">
        <f t="shared" si="11"/>
        <v>Fail</v>
      </c>
      <c r="AN19" s="12"/>
      <c r="AO19" s="9"/>
    </row>
    <row r="20" spans="1:41" ht="14.25" customHeight="1">
      <c r="A20" s="7" t="s">
        <v>35</v>
      </c>
      <c r="B20" s="7" t="s">
        <v>19</v>
      </c>
      <c r="C20" s="8">
        <v>38094</v>
      </c>
      <c r="D20" s="19">
        <f t="shared" si="1"/>
        <v>2004</v>
      </c>
      <c r="E20" s="9">
        <f t="shared" ca="1" si="2"/>
        <v>18</v>
      </c>
      <c r="F20" s="10">
        <v>18</v>
      </c>
      <c r="G20" s="11">
        <v>28</v>
      </c>
      <c r="H20" s="11">
        <v>5</v>
      </c>
      <c r="I20" s="12">
        <f t="shared" si="3"/>
        <v>51</v>
      </c>
      <c r="J20" s="11">
        <v>27</v>
      </c>
      <c r="K20" s="11">
        <v>36</v>
      </c>
      <c r="L20" s="11">
        <v>5</v>
      </c>
      <c r="M20" s="12">
        <f t="shared" si="4"/>
        <v>68</v>
      </c>
      <c r="N20" s="11">
        <v>14</v>
      </c>
      <c r="O20" s="11">
        <v>26</v>
      </c>
      <c r="P20" s="11">
        <v>9</v>
      </c>
      <c r="Q20" s="12">
        <f t="shared" si="5"/>
        <v>49</v>
      </c>
      <c r="R20" s="11">
        <v>14</v>
      </c>
      <c r="S20" s="11">
        <v>41</v>
      </c>
      <c r="T20" s="11">
        <v>2</v>
      </c>
      <c r="U20" s="12">
        <f t="shared" si="6"/>
        <v>57</v>
      </c>
      <c r="V20" s="11">
        <v>23</v>
      </c>
      <c r="W20" s="11">
        <v>21</v>
      </c>
      <c r="X20" s="11">
        <v>2</v>
      </c>
      <c r="Y20" s="12">
        <f t="shared" si="7"/>
        <v>46</v>
      </c>
      <c r="Z20" s="11">
        <v>13</v>
      </c>
      <c r="AA20" s="11">
        <v>40</v>
      </c>
      <c r="AB20" s="11">
        <v>2</v>
      </c>
      <c r="AC20" s="12">
        <f t="shared" si="8"/>
        <v>55</v>
      </c>
      <c r="AD20" s="11">
        <v>12</v>
      </c>
      <c r="AE20" s="11">
        <v>49</v>
      </c>
      <c r="AF20" s="11">
        <v>2</v>
      </c>
      <c r="AG20" s="12">
        <f t="shared" si="9"/>
        <v>63</v>
      </c>
      <c r="AH20" s="11">
        <v>8</v>
      </c>
      <c r="AI20" s="11">
        <v>49</v>
      </c>
      <c r="AJ20" s="11">
        <v>4</v>
      </c>
      <c r="AK20" s="12">
        <f t="shared" si="0"/>
        <v>57</v>
      </c>
      <c r="AL20" s="12">
        <f t="shared" si="10"/>
        <v>55.571428571428569</v>
      </c>
      <c r="AM20" s="12" t="str">
        <f t="shared" si="11"/>
        <v>pass</v>
      </c>
      <c r="AN20" s="12"/>
      <c r="AO20" s="9"/>
    </row>
    <row r="21" spans="1:41" ht="14.25" customHeight="1">
      <c r="A21" s="7" t="s">
        <v>36</v>
      </c>
      <c r="B21" s="7" t="s">
        <v>19</v>
      </c>
      <c r="C21" s="8">
        <v>36330</v>
      </c>
      <c r="D21" s="19">
        <f t="shared" si="1"/>
        <v>1999</v>
      </c>
      <c r="E21" s="9">
        <f t="shared" ca="1" si="2"/>
        <v>23</v>
      </c>
      <c r="F21" s="10">
        <v>12</v>
      </c>
      <c r="G21" s="11">
        <v>53</v>
      </c>
      <c r="H21" s="11">
        <v>10</v>
      </c>
      <c r="I21" s="12">
        <f t="shared" si="3"/>
        <v>75</v>
      </c>
      <c r="J21" s="11">
        <v>3</v>
      </c>
      <c r="K21" s="11">
        <v>11</v>
      </c>
      <c r="L21" s="11">
        <v>10</v>
      </c>
      <c r="M21" s="12">
        <f t="shared" si="4"/>
        <v>24</v>
      </c>
      <c r="N21" s="11">
        <v>0</v>
      </c>
      <c r="O21" s="11">
        <v>22</v>
      </c>
      <c r="P21" s="11">
        <v>10</v>
      </c>
      <c r="Q21" s="12">
        <f t="shared" si="5"/>
        <v>32</v>
      </c>
      <c r="R21" s="11">
        <v>0</v>
      </c>
      <c r="S21" s="11">
        <v>37</v>
      </c>
      <c r="T21" s="11">
        <v>7</v>
      </c>
      <c r="U21" s="12">
        <f t="shared" si="6"/>
        <v>44</v>
      </c>
      <c r="V21" s="11">
        <v>29</v>
      </c>
      <c r="W21" s="11">
        <v>47</v>
      </c>
      <c r="X21" s="11">
        <v>7</v>
      </c>
      <c r="Y21" s="12">
        <f t="shared" si="7"/>
        <v>83</v>
      </c>
      <c r="Z21" s="11">
        <v>5</v>
      </c>
      <c r="AA21" s="11">
        <v>29</v>
      </c>
      <c r="AB21" s="11">
        <v>7</v>
      </c>
      <c r="AC21" s="12">
        <f t="shared" si="8"/>
        <v>41</v>
      </c>
      <c r="AD21" s="11">
        <v>21</v>
      </c>
      <c r="AE21" s="11">
        <v>44</v>
      </c>
      <c r="AF21" s="11">
        <v>7</v>
      </c>
      <c r="AG21" s="12">
        <f t="shared" si="9"/>
        <v>72</v>
      </c>
      <c r="AH21" s="11">
        <v>24</v>
      </c>
      <c r="AI21" s="11">
        <v>44</v>
      </c>
      <c r="AJ21" s="11">
        <v>2</v>
      </c>
      <c r="AK21" s="12">
        <f t="shared" si="0"/>
        <v>68</v>
      </c>
      <c r="AL21" s="12">
        <f t="shared" si="10"/>
        <v>56.428571428571431</v>
      </c>
      <c r="AM21" s="12" t="str">
        <f t="shared" si="11"/>
        <v>pass</v>
      </c>
      <c r="AN21" s="12"/>
      <c r="AO21" s="9"/>
    </row>
    <row r="22" spans="1:41" ht="14.25" customHeight="1">
      <c r="A22" s="7" t="s">
        <v>37</v>
      </c>
      <c r="B22" s="7" t="s">
        <v>19</v>
      </c>
      <c r="C22" s="8">
        <v>37567</v>
      </c>
      <c r="D22" s="19">
        <f t="shared" si="1"/>
        <v>2002</v>
      </c>
      <c r="E22" s="9">
        <f t="shared" ca="1" si="2"/>
        <v>19</v>
      </c>
      <c r="F22" s="10">
        <v>21</v>
      </c>
      <c r="G22" s="11">
        <v>33</v>
      </c>
      <c r="H22" s="11">
        <v>0</v>
      </c>
      <c r="I22" s="12">
        <f t="shared" si="3"/>
        <v>54</v>
      </c>
      <c r="J22" s="11">
        <v>7</v>
      </c>
      <c r="K22" s="11">
        <v>17</v>
      </c>
      <c r="L22" s="11">
        <v>0</v>
      </c>
      <c r="M22" s="12">
        <f t="shared" si="4"/>
        <v>24</v>
      </c>
      <c r="N22" s="11">
        <v>13</v>
      </c>
      <c r="O22" s="11">
        <v>47</v>
      </c>
      <c r="P22" s="11">
        <v>4</v>
      </c>
      <c r="Q22" s="12">
        <f t="shared" si="5"/>
        <v>64</v>
      </c>
      <c r="R22" s="11">
        <v>13</v>
      </c>
      <c r="S22" s="11">
        <v>43</v>
      </c>
      <c r="T22" s="11">
        <v>1</v>
      </c>
      <c r="U22" s="12">
        <f t="shared" si="6"/>
        <v>57</v>
      </c>
      <c r="V22" s="11">
        <v>9</v>
      </c>
      <c r="W22" s="11">
        <v>25</v>
      </c>
      <c r="X22" s="11">
        <v>1</v>
      </c>
      <c r="Y22" s="12">
        <f t="shared" si="7"/>
        <v>35</v>
      </c>
      <c r="Z22" s="11">
        <v>25</v>
      </c>
      <c r="AA22" s="11">
        <v>30</v>
      </c>
      <c r="AB22" s="11">
        <v>1</v>
      </c>
      <c r="AC22" s="12">
        <f t="shared" si="8"/>
        <v>56</v>
      </c>
      <c r="AD22" s="11">
        <v>25</v>
      </c>
      <c r="AE22" s="11">
        <v>14</v>
      </c>
      <c r="AF22" s="11">
        <v>1</v>
      </c>
      <c r="AG22" s="12">
        <f t="shared" si="9"/>
        <v>40</v>
      </c>
      <c r="AH22" s="11">
        <v>29</v>
      </c>
      <c r="AI22" s="11">
        <v>14</v>
      </c>
      <c r="AJ22" s="11">
        <v>2</v>
      </c>
      <c r="AK22" s="12">
        <f t="shared" si="0"/>
        <v>43</v>
      </c>
      <c r="AL22" s="12">
        <f t="shared" si="10"/>
        <v>45.142857142857146</v>
      </c>
      <c r="AM22" s="12" t="str">
        <f t="shared" si="11"/>
        <v>Fail</v>
      </c>
      <c r="AN22" s="12"/>
      <c r="AO22" s="9"/>
    </row>
    <row r="23" spans="1:41" ht="14.25" customHeight="1">
      <c r="A23" s="7" t="s">
        <v>38</v>
      </c>
      <c r="B23" s="7" t="s">
        <v>22</v>
      </c>
      <c r="C23" s="8">
        <v>37721</v>
      </c>
      <c r="D23" s="19">
        <f t="shared" si="1"/>
        <v>2003</v>
      </c>
      <c r="E23" s="9">
        <f t="shared" ca="1" si="2"/>
        <v>19</v>
      </c>
      <c r="F23" s="10">
        <v>16</v>
      </c>
      <c r="G23" s="11">
        <v>38</v>
      </c>
      <c r="H23" s="11">
        <v>6</v>
      </c>
      <c r="I23" s="12">
        <f t="shared" si="3"/>
        <v>60</v>
      </c>
      <c r="J23" s="11">
        <v>17</v>
      </c>
      <c r="K23" s="11">
        <v>57</v>
      </c>
      <c r="L23" s="11">
        <v>6</v>
      </c>
      <c r="M23" s="12">
        <f t="shared" si="4"/>
        <v>80</v>
      </c>
      <c r="N23" s="11">
        <v>25</v>
      </c>
      <c r="O23" s="11">
        <v>51</v>
      </c>
      <c r="P23" s="11">
        <v>1</v>
      </c>
      <c r="Q23" s="12">
        <f t="shared" si="5"/>
        <v>77</v>
      </c>
      <c r="R23" s="11">
        <v>25</v>
      </c>
      <c r="S23" s="11">
        <v>40</v>
      </c>
      <c r="T23" s="11">
        <v>6</v>
      </c>
      <c r="U23" s="12">
        <f t="shared" si="6"/>
        <v>71</v>
      </c>
      <c r="V23" s="11">
        <v>16</v>
      </c>
      <c r="W23" s="11">
        <v>19</v>
      </c>
      <c r="X23" s="11">
        <v>6</v>
      </c>
      <c r="Y23" s="12">
        <f t="shared" si="7"/>
        <v>41</v>
      </c>
      <c r="Z23" s="11">
        <v>13</v>
      </c>
      <c r="AA23" s="11">
        <v>19</v>
      </c>
      <c r="AB23" s="11">
        <v>6</v>
      </c>
      <c r="AC23" s="12">
        <f t="shared" si="8"/>
        <v>38</v>
      </c>
      <c r="AD23" s="11">
        <v>0</v>
      </c>
      <c r="AE23" s="11">
        <v>22</v>
      </c>
      <c r="AF23" s="11">
        <v>6</v>
      </c>
      <c r="AG23" s="12">
        <f t="shared" si="9"/>
        <v>28</v>
      </c>
      <c r="AH23" s="11">
        <v>26</v>
      </c>
      <c r="AI23" s="11">
        <v>22</v>
      </c>
      <c r="AJ23" s="11">
        <v>3</v>
      </c>
      <c r="AK23" s="12">
        <f t="shared" si="0"/>
        <v>48</v>
      </c>
      <c r="AL23" s="12">
        <f t="shared" si="10"/>
        <v>53.142857142857146</v>
      </c>
      <c r="AM23" s="12" t="str">
        <f t="shared" si="11"/>
        <v>pass</v>
      </c>
      <c r="AN23" s="12"/>
      <c r="AO23" s="9"/>
    </row>
    <row r="24" spans="1:41" ht="14.25" customHeight="1">
      <c r="A24" s="7" t="s">
        <v>39</v>
      </c>
      <c r="B24" s="7" t="s">
        <v>19</v>
      </c>
      <c r="C24" s="8">
        <v>37573</v>
      </c>
      <c r="D24" s="19">
        <f t="shared" si="1"/>
        <v>2002</v>
      </c>
      <c r="E24" s="9">
        <f t="shared" ca="1" si="2"/>
        <v>19</v>
      </c>
      <c r="F24" s="10">
        <v>20</v>
      </c>
      <c r="G24" s="11">
        <v>34</v>
      </c>
      <c r="H24" s="11">
        <v>3</v>
      </c>
      <c r="I24" s="12">
        <f t="shared" si="3"/>
        <v>57</v>
      </c>
      <c r="J24" s="11">
        <v>15</v>
      </c>
      <c r="K24" s="11">
        <v>59</v>
      </c>
      <c r="L24" s="11">
        <v>3</v>
      </c>
      <c r="M24" s="12">
        <f t="shared" si="4"/>
        <v>77</v>
      </c>
      <c r="N24" s="11">
        <v>12</v>
      </c>
      <c r="O24" s="11">
        <v>47</v>
      </c>
      <c r="P24" s="11">
        <v>10</v>
      </c>
      <c r="Q24" s="12">
        <f t="shared" si="5"/>
        <v>69</v>
      </c>
      <c r="R24" s="11">
        <v>12</v>
      </c>
      <c r="S24" s="11">
        <v>24</v>
      </c>
      <c r="T24" s="11">
        <v>10</v>
      </c>
      <c r="U24" s="12">
        <f t="shared" si="6"/>
        <v>46</v>
      </c>
      <c r="V24" s="11">
        <v>16</v>
      </c>
      <c r="W24" s="11">
        <v>59</v>
      </c>
      <c r="X24" s="11">
        <v>10</v>
      </c>
      <c r="Y24" s="12">
        <f t="shared" si="7"/>
        <v>85</v>
      </c>
      <c r="Z24" s="11">
        <v>3</v>
      </c>
      <c r="AA24" s="11">
        <v>25</v>
      </c>
      <c r="AB24" s="11">
        <v>10</v>
      </c>
      <c r="AC24" s="12">
        <f t="shared" si="8"/>
        <v>38</v>
      </c>
      <c r="AD24" s="11">
        <v>9</v>
      </c>
      <c r="AE24" s="11">
        <v>50</v>
      </c>
      <c r="AF24" s="11">
        <v>10</v>
      </c>
      <c r="AG24" s="12">
        <f t="shared" si="9"/>
        <v>69</v>
      </c>
      <c r="AH24" s="11">
        <v>28</v>
      </c>
      <c r="AI24" s="11">
        <v>50</v>
      </c>
      <c r="AJ24" s="11">
        <v>10</v>
      </c>
      <c r="AK24" s="12">
        <f t="shared" si="0"/>
        <v>78</v>
      </c>
      <c r="AL24" s="12">
        <f t="shared" si="10"/>
        <v>67.571428571428569</v>
      </c>
      <c r="AM24" s="12" t="str">
        <f t="shared" si="11"/>
        <v>pass</v>
      </c>
      <c r="AN24" s="12"/>
      <c r="AO24" s="9"/>
    </row>
    <row r="25" spans="1:41" ht="14.25" customHeight="1">
      <c r="A25" s="7" t="s">
        <v>40</v>
      </c>
      <c r="B25" s="7" t="s">
        <v>19</v>
      </c>
      <c r="C25" s="8">
        <v>37691</v>
      </c>
      <c r="D25" s="19">
        <f t="shared" si="1"/>
        <v>2003</v>
      </c>
      <c r="E25" s="9">
        <f t="shared" ca="1" si="2"/>
        <v>19</v>
      </c>
      <c r="F25" s="10">
        <v>13</v>
      </c>
      <c r="G25" s="11">
        <v>31</v>
      </c>
      <c r="H25" s="11">
        <v>3</v>
      </c>
      <c r="I25" s="12">
        <f t="shared" si="3"/>
        <v>47</v>
      </c>
      <c r="J25" s="11">
        <v>1</v>
      </c>
      <c r="K25" s="11">
        <v>50</v>
      </c>
      <c r="L25" s="11">
        <v>3</v>
      </c>
      <c r="M25" s="12">
        <f t="shared" si="4"/>
        <v>54</v>
      </c>
      <c r="N25" s="11">
        <v>10</v>
      </c>
      <c r="O25" s="11">
        <v>13</v>
      </c>
      <c r="P25" s="11">
        <v>8</v>
      </c>
      <c r="Q25" s="12">
        <f t="shared" si="5"/>
        <v>31</v>
      </c>
      <c r="R25" s="11">
        <v>10</v>
      </c>
      <c r="S25" s="11">
        <v>52</v>
      </c>
      <c r="T25" s="11">
        <v>1</v>
      </c>
      <c r="U25" s="12">
        <f t="shared" si="6"/>
        <v>63</v>
      </c>
      <c r="V25" s="11">
        <v>21</v>
      </c>
      <c r="W25" s="11">
        <v>21</v>
      </c>
      <c r="X25" s="11">
        <v>1</v>
      </c>
      <c r="Y25" s="12">
        <f t="shared" si="7"/>
        <v>43</v>
      </c>
      <c r="Z25" s="11">
        <v>16</v>
      </c>
      <c r="AA25" s="11">
        <v>54</v>
      </c>
      <c r="AB25" s="11">
        <v>1</v>
      </c>
      <c r="AC25" s="12">
        <f t="shared" si="8"/>
        <v>71</v>
      </c>
      <c r="AD25" s="11">
        <v>8</v>
      </c>
      <c r="AE25" s="11">
        <v>44</v>
      </c>
      <c r="AF25" s="11">
        <v>1</v>
      </c>
      <c r="AG25" s="12">
        <f t="shared" si="9"/>
        <v>53</v>
      </c>
      <c r="AH25" s="11">
        <v>18</v>
      </c>
      <c r="AI25" s="11">
        <v>44</v>
      </c>
      <c r="AJ25" s="11">
        <v>4</v>
      </c>
      <c r="AK25" s="12">
        <f t="shared" si="0"/>
        <v>62</v>
      </c>
      <c r="AL25" s="12">
        <f t="shared" si="10"/>
        <v>51.571428571428569</v>
      </c>
      <c r="AM25" s="12" t="str">
        <f t="shared" si="11"/>
        <v>pass</v>
      </c>
      <c r="AN25" s="12"/>
      <c r="AO25" s="9"/>
    </row>
    <row r="26" spans="1:41" ht="14.25" customHeight="1">
      <c r="A26" s="7" t="s">
        <v>41</v>
      </c>
      <c r="B26" s="7" t="s">
        <v>19</v>
      </c>
      <c r="C26" s="8">
        <v>37419</v>
      </c>
      <c r="D26" s="19">
        <f t="shared" si="1"/>
        <v>2002</v>
      </c>
      <c r="E26" s="9">
        <f t="shared" ca="1" si="2"/>
        <v>20</v>
      </c>
      <c r="F26" s="10">
        <v>25</v>
      </c>
      <c r="G26" s="11">
        <v>11</v>
      </c>
      <c r="H26" s="11">
        <v>7</v>
      </c>
      <c r="I26" s="12">
        <f t="shared" si="3"/>
        <v>43</v>
      </c>
      <c r="J26" s="11">
        <v>29</v>
      </c>
      <c r="K26" s="11">
        <v>60</v>
      </c>
      <c r="L26" s="11">
        <v>7</v>
      </c>
      <c r="M26" s="12">
        <f t="shared" si="4"/>
        <v>96</v>
      </c>
      <c r="N26" s="11">
        <v>3</v>
      </c>
      <c r="O26" s="11">
        <v>57</v>
      </c>
      <c r="P26" s="11">
        <v>6</v>
      </c>
      <c r="Q26" s="12">
        <f t="shared" si="5"/>
        <v>66</v>
      </c>
      <c r="R26" s="11">
        <v>3</v>
      </c>
      <c r="S26" s="11">
        <v>38</v>
      </c>
      <c r="T26" s="11">
        <v>10</v>
      </c>
      <c r="U26" s="12">
        <f t="shared" si="6"/>
        <v>51</v>
      </c>
      <c r="V26" s="11">
        <v>25</v>
      </c>
      <c r="W26" s="11">
        <v>40</v>
      </c>
      <c r="X26" s="11">
        <v>10</v>
      </c>
      <c r="Y26" s="12">
        <f t="shared" si="7"/>
        <v>75</v>
      </c>
      <c r="Z26" s="11">
        <v>12</v>
      </c>
      <c r="AA26" s="11">
        <v>23</v>
      </c>
      <c r="AB26" s="11">
        <v>10</v>
      </c>
      <c r="AC26" s="12">
        <f t="shared" si="8"/>
        <v>45</v>
      </c>
      <c r="AD26" s="11">
        <v>22</v>
      </c>
      <c r="AE26" s="11">
        <v>39</v>
      </c>
      <c r="AF26" s="11">
        <v>10</v>
      </c>
      <c r="AG26" s="12">
        <f t="shared" si="9"/>
        <v>71</v>
      </c>
      <c r="AH26" s="11">
        <v>18</v>
      </c>
      <c r="AI26" s="11">
        <v>39</v>
      </c>
      <c r="AJ26" s="11">
        <v>10</v>
      </c>
      <c r="AK26" s="12">
        <f t="shared" si="0"/>
        <v>57</v>
      </c>
      <c r="AL26" s="12">
        <f t="shared" si="10"/>
        <v>64.714285714285708</v>
      </c>
      <c r="AM26" s="12" t="str">
        <f t="shared" si="11"/>
        <v>pass</v>
      </c>
      <c r="AN26" s="12"/>
      <c r="AO26" s="9"/>
    </row>
    <row r="27" spans="1:41" ht="14.25" customHeight="1">
      <c r="A27" s="7" t="s">
        <v>42</v>
      </c>
      <c r="B27" s="7" t="s">
        <v>22</v>
      </c>
      <c r="C27" s="8">
        <v>37382</v>
      </c>
      <c r="D27" s="19">
        <f t="shared" si="1"/>
        <v>2002</v>
      </c>
      <c r="E27" s="9">
        <f t="shared" ca="1" si="2"/>
        <v>20</v>
      </c>
      <c r="F27" s="10">
        <v>24</v>
      </c>
      <c r="G27" s="11">
        <v>53</v>
      </c>
      <c r="H27" s="11">
        <v>5</v>
      </c>
      <c r="I27" s="12">
        <f t="shared" si="3"/>
        <v>82</v>
      </c>
      <c r="J27" s="11">
        <v>14</v>
      </c>
      <c r="K27" s="11">
        <v>36</v>
      </c>
      <c r="L27" s="11">
        <v>5</v>
      </c>
      <c r="M27" s="12">
        <f t="shared" si="4"/>
        <v>55</v>
      </c>
      <c r="N27" s="11">
        <v>6</v>
      </c>
      <c r="O27" s="11">
        <v>42</v>
      </c>
      <c r="P27" s="11">
        <v>9</v>
      </c>
      <c r="Q27" s="12">
        <f t="shared" si="5"/>
        <v>57</v>
      </c>
      <c r="R27" s="11">
        <v>6</v>
      </c>
      <c r="S27" s="11">
        <v>59</v>
      </c>
      <c r="T27" s="11">
        <v>7</v>
      </c>
      <c r="U27" s="12">
        <f t="shared" si="6"/>
        <v>72</v>
      </c>
      <c r="V27" s="11">
        <v>22</v>
      </c>
      <c r="W27" s="11">
        <v>15</v>
      </c>
      <c r="X27" s="11">
        <v>7</v>
      </c>
      <c r="Y27" s="12">
        <f t="shared" si="7"/>
        <v>44</v>
      </c>
      <c r="Z27" s="11">
        <v>22</v>
      </c>
      <c r="AA27" s="11">
        <v>35</v>
      </c>
      <c r="AB27" s="11">
        <v>7</v>
      </c>
      <c r="AC27" s="12">
        <f t="shared" si="8"/>
        <v>64</v>
      </c>
      <c r="AD27" s="11">
        <v>28</v>
      </c>
      <c r="AE27" s="11">
        <v>42</v>
      </c>
      <c r="AF27" s="11">
        <v>7</v>
      </c>
      <c r="AG27" s="12">
        <f t="shared" si="9"/>
        <v>77</v>
      </c>
      <c r="AH27" s="11">
        <v>7</v>
      </c>
      <c r="AI27" s="11">
        <v>42</v>
      </c>
      <c r="AJ27" s="11">
        <v>2</v>
      </c>
      <c r="AK27" s="12">
        <f t="shared" si="0"/>
        <v>49</v>
      </c>
      <c r="AL27" s="12">
        <f t="shared" si="10"/>
        <v>61.142857142857146</v>
      </c>
      <c r="AM27" s="12" t="str">
        <f t="shared" si="11"/>
        <v>pass</v>
      </c>
      <c r="AN27" s="12"/>
      <c r="AO27" s="9"/>
    </row>
    <row r="28" spans="1:41" ht="14.25" customHeight="1">
      <c r="A28" s="7" t="s">
        <v>43</v>
      </c>
      <c r="B28" s="7" t="s">
        <v>22</v>
      </c>
      <c r="C28" s="8">
        <v>36719</v>
      </c>
      <c r="D28" s="19">
        <f t="shared" si="1"/>
        <v>2000</v>
      </c>
      <c r="E28" s="9">
        <f t="shared" ca="1" si="2"/>
        <v>22</v>
      </c>
      <c r="F28" s="10">
        <v>30</v>
      </c>
      <c r="G28" s="11">
        <v>40</v>
      </c>
      <c r="H28" s="11">
        <v>8</v>
      </c>
      <c r="I28" s="12">
        <f>SUM(F28,G28,H28)</f>
        <v>78</v>
      </c>
      <c r="J28" s="11">
        <v>23</v>
      </c>
      <c r="K28" s="11">
        <v>28</v>
      </c>
      <c r="L28" s="11">
        <v>8</v>
      </c>
      <c r="M28" s="12">
        <f t="shared" si="4"/>
        <v>59</v>
      </c>
      <c r="N28" s="11">
        <v>3</v>
      </c>
      <c r="O28" s="11">
        <v>42</v>
      </c>
      <c r="P28" s="11">
        <v>3</v>
      </c>
      <c r="Q28" s="12">
        <f t="shared" si="5"/>
        <v>48</v>
      </c>
      <c r="R28" s="11">
        <v>3</v>
      </c>
      <c r="S28" s="11">
        <v>33</v>
      </c>
      <c r="T28" s="11">
        <v>1</v>
      </c>
      <c r="U28" s="12">
        <f t="shared" si="6"/>
        <v>37</v>
      </c>
      <c r="V28" s="11">
        <v>6</v>
      </c>
      <c r="W28" s="11">
        <v>11</v>
      </c>
      <c r="X28" s="11">
        <v>1</v>
      </c>
      <c r="Y28" s="12">
        <f t="shared" si="7"/>
        <v>18</v>
      </c>
      <c r="Z28" s="11">
        <v>18</v>
      </c>
      <c r="AA28" s="11">
        <v>57</v>
      </c>
      <c r="AB28" s="11">
        <v>1</v>
      </c>
      <c r="AC28" s="12">
        <f t="shared" si="8"/>
        <v>76</v>
      </c>
      <c r="AD28" s="11">
        <v>2</v>
      </c>
      <c r="AE28" s="11">
        <v>25</v>
      </c>
      <c r="AF28" s="11">
        <v>1</v>
      </c>
      <c r="AG28" s="12">
        <f t="shared" si="9"/>
        <v>28</v>
      </c>
      <c r="AH28" s="11">
        <v>30</v>
      </c>
      <c r="AI28" s="11">
        <v>25</v>
      </c>
      <c r="AJ28" s="11">
        <v>5</v>
      </c>
      <c r="AK28" s="12">
        <f t="shared" si="0"/>
        <v>55</v>
      </c>
      <c r="AL28" s="12">
        <f t="shared" si="10"/>
        <v>51.714285714285715</v>
      </c>
      <c r="AM28" s="12" t="str">
        <f t="shared" si="11"/>
        <v>pass</v>
      </c>
      <c r="AN28" s="12"/>
      <c r="AO28" s="9"/>
    </row>
    <row r="29" spans="1:41" ht="14.25" customHeight="1">
      <c r="A29" s="7" t="s">
        <v>44</v>
      </c>
      <c r="B29" s="7" t="s">
        <v>22</v>
      </c>
      <c r="C29" s="8">
        <v>37622</v>
      </c>
      <c r="D29" s="19">
        <f t="shared" si="1"/>
        <v>2003</v>
      </c>
      <c r="E29" s="9">
        <f t="shared" ca="1" si="2"/>
        <v>19</v>
      </c>
      <c r="F29" s="10">
        <v>16</v>
      </c>
      <c r="G29" s="11">
        <v>38</v>
      </c>
      <c r="H29" s="11">
        <v>8</v>
      </c>
      <c r="I29" s="12">
        <f>SUM(F29,G29,H29)</f>
        <v>62</v>
      </c>
      <c r="J29" s="11">
        <v>7</v>
      </c>
      <c r="K29" s="11">
        <v>26</v>
      </c>
      <c r="L29" s="11">
        <v>8</v>
      </c>
      <c r="M29" s="12">
        <f t="shared" si="4"/>
        <v>41</v>
      </c>
      <c r="N29" s="11">
        <v>20</v>
      </c>
      <c r="O29" s="11">
        <v>50</v>
      </c>
      <c r="P29" s="11">
        <v>2</v>
      </c>
      <c r="Q29" s="12">
        <f t="shared" si="5"/>
        <v>72</v>
      </c>
      <c r="R29" s="11">
        <v>20</v>
      </c>
      <c r="S29" s="11">
        <v>39</v>
      </c>
      <c r="T29" s="11">
        <v>5</v>
      </c>
      <c r="U29" s="12">
        <f t="shared" si="6"/>
        <v>64</v>
      </c>
      <c r="V29" s="11">
        <v>8</v>
      </c>
      <c r="W29" s="11">
        <v>36</v>
      </c>
      <c r="X29" s="11">
        <v>5</v>
      </c>
      <c r="Y29" s="12">
        <f t="shared" si="7"/>
        <v>49</v>
      </c>
      <c r="Z29" s="11">
        <v>13</v>
      </c>
      <c r="AA29" s="11">
        <v>47</v>
      </c>
      <c r="AB29" s="11">
        <v>5</v>
      </c>
      <c r="AC29" s="12">
        <f t="shared" si="8"/>
        <v>65</v>
      </c>
      <c r="AD29" s="11">
        <v>16</v>
      </c>
      <c r="AE29" s="11">
        <v>28</v>
      </c>
      <c r="AF29" s="11">
        <v>5</v>
      </c>
      <c r="AG29" s="12">
        <f t="shared" si="9"/>
        <v>49</v>
      </c>
      <c r="AH29" s="11">
        <v>2</v>
      </c>
      <c r="AI29" s="11">
        <v>28</v>
      </c>
      <c r="AJ29" s="11">
        <v>5</v>
      </c>
      <c r="AK29" s="12">
        <f t="shared" si="0"/>
        <v>30</v>
      </c>
      <c r="AL29" s="12">
        <f t="shared" si="10"/>
        <v>52.571428571428569</v>
      </c>
      <c r="AM29" s="12" t="str">
        <f t="shared" si="11"/>
        <v>pass</v>
      </c>
      <c r="AN29" s="12"/>
      <c r="AO29" s="9"/>
    </row>
    <row r="30" spans="1:41" ht="14.25" customHeight="1">
      <c r="E30" s="9"/>
    </row>
    <row r="31" spans="1:41" ht="14.25" customHeight="1"/>
    <row r="32" spans="1:4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Z3:AC3"/>
    <mergeCell ref="AD3:AG3"/>
    <mergeCell ref="A2:E3"/>
    <mergeCell ref="F2:AK2"/>
    <mergeCell ref="F3:I3"/>
    <mergeCell ref="J3:M3"/>
    <mergeCell ref="N3:Q3"/>
    <mergeCell ref="R3:U3"/>
    <mergeCell ref="V3:Y3"/>
    <mergeCell ref="AH3:AK3"/>
  </mergeCells>
  <dataValidations count="1">
    <dataValidation type="decimal" allowBlank="1" showInputMessage="1" showErrorMessage="1" prompt="Value should not be greater than 30" sqref="F5:F29" xr:uid="{00000000-0002-0000-0000-000000000000}">
      <formula1>0</formula1>
      <formula2>30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CE46-93E3-4B80-B1C0-4BBC763CC322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topLeftCell="AK4" zoomScale="115" zoomScaleNormal="115" workbookViewId="0">
      <selection activeCell="AL5" sqref="AL5"/>
    </sheetView>
  </sheetViews>
  <sheetFormatPr defaultColWidth="14.453125" defaultRowHeight="15" customHeight="1"/>
  <cols>
    <col min="1" max="1" width="18" customWidth="1"/>
    <col min="2" max="3" width="16.26953125" customWidth="1"/>
    <col min="4" max="4" width="11.54296875" customWidth="1"/>
    <col min="5" max="5" width="8.7265625" customWidth="1"/>
    <col min="6" max="6" width="10.54296875" customWidth="1"/>
    <col min="7" max="7" width="14.7265625" customWidth="1"/>
    <col min="8" max="8" width="11.7265625" customWidth="1"/>
    <col min="9" max="9" width="8.26953125" customWidth="1"/>
    <col min="10" max="10" width="9.26953125" customWidth="1"/>
    <col min="11" max="13" width="14.7265625" customWidth="1"/>
    <col min="14" max="14" width="8.7265625" customWidth="1"/>
    <col min="15" max="15" width="10.36328125" customWidth="1"/>
    <col min="16" max="18" width="8.7265625" customWidth="1"/>
    <col min="19" max="19" width="14.26953125" customWidth="1"/>
    <col min="20" max="20" width="9.26953125" customWidth="1"/>
    <col min="21" max="21" width="8.7265625" customWidth="1"/>
    <col min="22" max="22" width="7" customWidth="1"/>
    <col min="23" max="23" width="16.54296875" customWidth="1"/>
    <col min="24" max="24" width="8.81640625" customWidth="1"/>
    <col min="25" max="25" width="7.26953125" customWidth="1"/>
    <col min="26" max="33" width="9.7265625" customWidth="1"/>
    <col min="34" max="34" width="16.81640625" customWidth="1"/>
    <col min="35" max="35" width="14.7265625" customWidth="1"/>
    <col min="36" max="36" width="10" customWidth="1"/>
    <col min="37" max="37" width="18.26953125" customWidth="1"/>
    <col min="38" max="38" width="20.7265625" customWidth="1"/>
    <col min="39" max="39" width="18.7265625" customWidth="1"/>
    <col min="40" max="40" width="25" customWidth="1"/>
  </cols>
  <sheetData>
    <row r="1" spans="1:40" ht="14.25" customHeight="1">
      <c r="A1" s="13" t="s">
        <v>0</v>
      </c>
      <c r="B1" s="13">
        <f ca="1">YEAR(TODAY())</f>
        <v>2022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40" ht="14.25" customHeight="1">
      <c r="A2" s="35" t="s">
        <v>1</v>
      </c>
      <c r="B2" s="36"/>
      <c r="C2" s="36"/>
      <c r="D2" s="37"/>
      <c r="E2" s="41" t="s">
        <v>45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3"/>
      <c r="AL2" s="3"/>
      <c r="AM2" s="3"/>
    </row>
    <row r="3" spans="1:40" ht="14.25" customHeight="1">
      <c r="A3" s="38"/>
      <c r="B3" s="39"/>
      <c r="C3" s="39"/>
      <c r="D3" s="40"/>
      <c r="E3" s="34" t="str">
        <f>Subjects!A2</f>
        <v>Mathematics</v>
      </c>
      <c r="F3" s="32"/>
      <c r="G3" s="32"/>
      <c r="H3" s="33"/>
      <c r="I3" s="31" t="str">
        <f>Subjects!A3</f>
        <v>English Language</v>
      </c>
      <c r="J3" s="32"/>
      <c r="K3" s="32"/>
      <c r="L3" s="33"/>
      <c r="M3" s="34" t="str">
        <f>Subjects!A4</f>
        <v>Chemistry</v>
      </c>
      <c r="N3" s="32"/>
      <c r="O3" s="32"/>
      <c r="P3" s="33"/>
      <c r="Q3" s="31" t="str">
        <f>Subjects!A5</f>
        <v>Physics</v>
      </c>
      <c r="R3" s="32"/>
      <c r="S3" s="32"/>
      <c r="T3" s="33"/>
      <c r="U3" s="34" t="str">
        <f>Subjects!A6</f>
        <v>Biology</v>
      </c>
      <c r="V3" s="32"/>
      <c r="W3" s="32"/>
      <c r="X3" s="33"/>
      <c r="Y3" s="31" t="str">
        <f>Subjects!A7</f>
        <v>Economics</v>
      </c>
      <c r="Z3" s="32"/>
      <c r="AA3" s="32"/>
      <c r="AB3" s="33"/>
      <c r="AC3" s="34" t="str">
        <f>Subjects!A8</f>
        <v>Geography</v>
      </c>
      <c r="AD3" s="32"/>
      <c r="AE3" s="32"/>
      <c r="AF3" s="33"/>
      <c r="AG3" s="31" t="str">
        <f>Subjects!A9</f>
        <v>Agricultural Science</v>
      </c>
      <c r="AH3" s="32"/>
      <c r="AI3" s="32"/>
      <c r="AJ3" s="33"/>
      <c r="AK3" s="4"/>
      <c r="AL3" s="4" t="s">
        <v>3</v>
      </c>
      <c r="AM3" s="4" t="s">
        <v>4</v>
      </c>
      <c r="AN3" s="14" t="s">
        <v>5</v>
      </c>
    </row>
    <row r="4" spans="1:40" ht="14.25" customHeight="1">
      <c r="A4" s="6" t="s">
        <v>6</v>
      </c>
      <c r="B4" s="6" t="s">
        <v>7</v>
      </c>
      <c r="C4" s="6" t="s">
        <v>8</v>
      </c>
      <c r="D4" s="15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14</v>
      </c>
      <c r="AL4" s="6" t="s">
        <v>15</v>
      </c>
      <c r="AM4" s="6" t="s">
        <v>16</v>
      </c>
      <c r="AN4" s="15" t="s">
        <v>17</v>
      </c>
    </row>
    <row r="5" spans="1:40" ht="14.25" customHeight="1">
      <c r="A5" s="7" t="s">
        <v>18</v>
      </c>
      <c r="B5" s="7" t="s">
        <v>19</v>
      </c>
      <c r="C5" s="8">
        <v>37270</v>
      </c>
      <c r="D5" s="9">
        <f ca="1">DATEDIF(C5,TODAY(),"Y")</f>
        <v>20</v>
      </c>
      <c r="E5" s="16">
        <v>24</v>
      </c>
      <c r="F5" s="16">
        <v>21</v>
      </c>
      <c r="G5" s="16">
        <v>6</v>
      </c>
      <c r="H5" s="9">
        <f>SUM(E5,F5,G5)</f>
        <v>51</v>
      </c>
      <c r="I5" s="16">
        <v>17</v>
      </c>
      <c r="J5" s="16">
        <v>30</v>
      </c>
      <c r="K5" s="16">
        <v>6</v>
      </c>
      <c r="L5" s="9">
        <f>SUM(I5,J5,K5)</f>
        <v>53</v>
      </c>
      <c r="M5" s="16">
        <v>12</v>
      </c>
      <c r="N5" s="16">
        <v>29</v>
      </c>
      <c r="O5" s="16">
        <v>6</v>
      </c>
      <c r="P5" s="9">
        <f>SUM(M5,N5,O5)</f>
        <v>47</v>
      </c>
      <c r="Q5" s="16">
        <v>23</v>
      </c>
      <c r="R5" s="16">
        <v>52</v>
      </c>
      <c r="S5" s="16">
        <v>6</v>
      </c>
      <c r="T5" s="9">
        <f>SUM(Q5,R5,S5)</f>
        <v>81</v>
      </c>
      <c r="U5" s="16">
        <v>9</v>
      </c>
      <c r="V5" s="16">
        <v>52</v>
      </c>
      <c r="W5" s="16">
        <v>6</v>
      </c>
      <c r="X5" s="9">
        <f>SUM(U5,V5,W5)</f>
        <v>67</v>
      </c>
      <c r="Y5" s="16">
        <v>23</v>
      </c>
      <c r="Z5" s="16">
        <v>54</v>
      </c>
      <c r="AA5" s="16">
        <v>10</v>
      </c>
      <c r="AB5" s="9">
        <f>SUM(Y5,Z5,AA5)</f>
        <v>87</v>
      </c>
      <c r="AC5" s="16">
        <v>8</v>
      </c>
      <c r="AD5" s="16">
        <v>54</v>
      </c>
      <c r="AE5" s="16">
        <v>7</v>
      </c>
      <c r="AF5" s="9">
        <f>SUM(AC5,AD5,AE5)</f>
        <v>69</v>
      </c>
      <c r="AG5" s="16">
        <v>3</v>
      </c>
      <c r="AH5" s="16">
        <v>41</v>
      </c>
      <c r="AI5" s="16">
        <v>7</v>
      </c>
      <c r="AJ5" s="9">
        <f>SUM(AG5,AH5,AI5)</f>
        <v>51</v>
      </c>
      <c r="AK5" s="12">
        <f>AVERAGE(AG5,AH5,AI5)</f>
        <v>17</v>
      </c>
      <c r="AL5" s="9"/>
      <c r="AM5" s="9"/>
      <c r="AN5" s="9"/>
    </row>
    <row r="6" spans="1:40" ht="14.25" customHeight="1">
      <c r="A6" s="7" t="s">
        <v>20</v>
      </c>
      <c r="B6" s="7" t="s">
        <v>19</v>
      </c>
      <c r="C6" s="8">
        <v>37957</v>
      </c>
      <c r="D6" s="9">
        <f t="shared" ref="D6:D29" ca="1" si="0">DATEDIF(C6,TODAY(),"Y")</f>
        <v>18</v>
      </c>
      <c r="E6" s="16">
        <v>3</v>
      </c>
      <c r="F6" s="16">
        <v>16</v>
      </c>
      <c r="G6" s="16">
        <v>8</v>
      </c>
      <c r="H6" s="9">
        <f t="shared" ref="H6:H29" si="1">SUM(E6,F6,G6)</f>
        <v>27</v>
      </c>
      <c r="I6" s="16">
        <v>2</v>
      </c>
      <c r="J6" s="16">
        <v>47</v>
      </c>
      <c r="K6" s="16">
        <v>8</v>
      </c>
      <c r="L6" s="9">
        <f t="shared" ref="L6:L29" si="2">SUM(I6,J6,K6)</f>
        <v>57</v>
      </c>
      <c r="M6" s="16">
        <v>26</v>
      </c>
      <c r="N6" s="16">
        <v>21</v>
      </c>
      <c r="O6" s="16">
        <v>8</v>
      </c>
      <c r="P6" s="9">
        <f t="shared" ref="P6:P29" si="3">SUM(M6,N6,O6)</f>
        <v>55</v>
      </c>
      <c r="Q6" s="16">
        <v>19</v>
      </c>
      <c r="R6" s="16">
        <v>12</v>
      </c>
      <c r="S6" s="16">
        <v>8</v>
      </c>
      <c r="T6" s="9">
        <f t="shared" ref="T6:T29" si="4">SUM(Q6,R6,S6)</f>
        <v>39</v>
      </c>
      <c r="U6" s="16">
        <v>17</v>
      </c>
      <c r="V6" s="16">
        <v>12</v>
      </c>
      <c r="W6" s="16">
        <v>8</v>
      </c>
      <c r="X6" s="9">
        <f t="shared" ref="X6:X29" si="5">SUM(U6,V6,W6)</f>
        <v>37</v>
      </c>
      <c r="Y6" s="16">
        <v>7</v>
      </c>
      <c r="Z6" s="16">
        <v>33</v>
      </c>
      <c r="AA6" s="16">
        <v>10</v>
      </c>
      <c r="AB6" s="9">
        <f t="shared" ref="AB6:AB29" si="6">SUM(Y6,Z6,AA6)</f>
        <v>50</v>
      </c>
      <c r="AC6" s="16">
        <v>5</v>
      </c>
      <c r="AD6" s="16">
        <v>33</v>
      </c>
      <c r="AE6" s="16">
        <v>4</v>
      </c>
      <c r="AF6" s="9">
        <f t="shared" ref="AF6:AF29" si="7">SUM(AC6,AD6,AE6)</f>
        <v>42</v>
      </c>
      <c r="AG6" s="16">
        <v>3</v>
      </c>
      <c r="AH6" s="16">
        <v>22</v>
      </c>
      <c r="AI6" s="16">
        <v>4</v>
      </c>
      <c r="AJ6" s="9">
        <f t="shared" ref="AJ6:AJ29" si="8">SUM(AG6,AH6,AI6)</f>
        <v>29</v>
      </c>
      <c r="AK6" s="12">
        <f t="shared" ref="AK6:AK29" si="9">AVERAGE(AG6,AH6,AI6)</f>
        <v>9.6666666666666661</v>
      </c>
      <c r="AL6" s="9"/>
      <c r="AM6" s="9"/>
      <c r="AN6" s="9"/>
    </row>
    <row r="7" spans="1:40" ht="14.25" customHeight="1">
      <c r="A7" s="7" t="s">
        <v>21</v>
      </c>
      <c r="B7" s="7" t="s">
        <v>22</v>
      </c>
      <c r="C7" s="8">
        <v>37775</v>
      </c>
      <c r="D7" s="9">
        <f t="shared" ca="1" si="0"/>
        <v>19</v>
      </c>
      <c r="E7" s="16">
        <v>7</v>
      </c>
      <c r="F7" s="16">
        <v>41</v>
      </c>
      <c r="G7" s="16">
        <v>9</v>
      </c>
      <c r="H7" s="9">
        <f t="shared" si="1"/>
        <v>57</v>
      </c>
      <c r="I7" s="16">
        <v>23</v>
      </c>
      <c r="J7" s="16">
        <v>50</v>
      </c>
      <c r="K7" s="16">
        <v>9</v>
      </c>
      <c r="L7" s="9">
        <f t="shared" si="2"/>
        <v>82</v>
      </c>
      <c r="M7" s="16">
        <v>11</v>
      </c>
      <c r="N7" s="16">
        <v>60</v>
      </c>
      <c r="O7" s="16">
        <v>9</v>
      </c>
      <c r="P7" s="9">
        <f t="shared" si="3"/>
        <v>80</v>
      </c>
      <c r="Q7" s="16">
        <v>22</v>
      </c>
      <c r="R7" s="16">
        <v>26</v>
      </c>
      <c r="S7" s="16">
        <v>9</v>
      </c>
      <c r="T7" s="9">
        <f t="shared" si="4"/>
        <v>57</v>
      </c>
      <c r="U7" s="16">
        <v>21</v>
      </c>
      <c r="V7" s="16">
        <v>26</v>
      </c>
      <c r="W7" s="16">
        <v>9</v>
      </c>
      <c r="X7" s="9">
        <f t="shared" si="5"/>
        <v>56</v>
      </c>
      <c r="Y7" s="16">
        <v>29</v>
      </c>
      <c r="Z7" s="16">
        <v>31</v>
      </c>
      <c r="AA7" s="16">
        <v>6</v>
      </c>
      <c r="AB7" s="9">
        <f t="shared" si="6"/>
        <v>66</v>
      </c>
      <c r="AC7" s="16">
        <v>9</v>
      </c>
      <c r="AD7" s="16">
        <v>31</v>
      </c>
      <c r="AE7" s="16">
        <v>5</v>
      </c>
      <c r="AF7" s="9">
        <f t="shared" si="7"/>
        <v>45</v>
      </c>
      <c r="AG7" s="16">
        <v>26</v>
      </c>
      <c r="AH7" s="16">
        <v>57</v>
      </c>
      <c r="AI7" s="16">
        <v>5</v>
      </c>
      <c r="AJ7" s="9">
        <f t="shared" si="8"/>
        <v>88</v>
      </c>
      <c r="AK7" s="12">
        <f t="shared" si="9"/>
        <v>29.333333333333332</v>
      </c>
      <c r="AL7" s="9"/>
      <c r="AM7" s="9"/>
      <c r="AN7" s="9"/>
    </row>
    <row r="8" spans="1:40" ht="14.25" customHeight="1">
      <c r="A8" s="7" t="s">
        <v>23</v>
      </c>
      <c r="B8" s="7" t="s">
        <v>19</v>
      </c>
      <c r="C8" s="8">
        <v>36950</v>
      </c>
      <c r="D8" s="9">
        <f t="shared" ca="1" si="0"/>
        <v>21</v>
      </c>
      <c r="E8" s="16">
        <v>23</v>
      </c>
      <c r="F8" s="16">
        <v>24</v>
      </c>
      <c r="G8" s="16">
        <v>5</v>
      </c>
      <c r="H8" s="9">
        <f t="shared" si="1"/>
        <v>52</v>
      </c>
      <c r="I8" s="16">
        <v>17</v>
      </c>
      <c r="J8" s="16">
        <v>28</v>
      </c>
      <c r="K8" s="16">
        <v>5</v>
      </c>
      <c r="L8" s="9">
        <f t="shared" si="2"/>
        <v>50</v>
      </c>
      <c r="M8" s="16">
        <v>5</v>
      </c>
      <c r="N8" s="16">
        <v>21</v>
      </c>
      <c r="O8" s="16">
        <v>5</v>
      </c>
      <c r="P8" s="9">
        <f t="shared" si="3"/>
        <v>31</v>
      </c>
      <c r="Q8" s="16">
        <v>4</v>
      </c>
      <c r="R8" s="16">
        <v>32</v>
      </c>
      <c r="S8" s="16">
        <v>5</v>
      </c>
      <c r="T8" s="9">
        <f t="shared" si="4"/>
        <v>41</v>
      </c>
      <c r="U8" s="16">
        <v>15</v>
      </c>
      <c r="V8" s="16">
        <v>32</v>
      </c>
      <c r="W8" s="16">
        <v>5</v>
      </c>
      <c r="X8" s="9">
        <f t="shared" si="5"/>
        <v>52</v>
      </c>
      <c r="Y8" s="16">
        <v>29</v>
      </c>
      <c r="Z8" s="16">
        <v>42</v>
      </c>
      <c r="AA8" s="16">
        <v>10</v>
      </c>
      <c r="AB8" s="9">
        <f t="shared" si="6"/>
        <v>81</v>
      </c>
      <c r="AC8" s="16">
        <v>12</v>
      </c>
      <c r="AD8" s="16">
        <v>42</v>
      </c>
      <c r="AE8" s="16">
        <v>8</v>
      </c>
      <c r="AF8" s="9">
        <f t="shared" si="7"/>
        <v>62</v>
      </c>
      <c r="AG8" s="16">
        <v>19</v>
      </c>
      <c r="AH8" s="16">
        <v>36</v>
      </c>
      <c r="AI8" s="16">
        <v>8</v>
      </c>
      <c r="AJ8" s="9">
        <f t="shared" si="8"/>
        <v>63</v>
      </c>
      <c r="AK8" s="12">
        <f t="shared" si="9"/>
        <v>21</v>
      </c>
      <c r="AL8" s="9"/>
      <c r="AM8" s="9"/>
      <c r="AN8" s="9"/>
    </row>
    <row r="9" spans="1:40" ht="14.25" customHeight="1">
      <c r="A9" s="7" t="s">
        <v>24</v>
      </c>
      <c r="B9" s="7" t="s">
        <v>22</v>
      </c>
      <c r="C9" s="8">
        <v>37928</v>
      </c>
      <c r="D9" s="9">
        <f t="shared" ca="1" si="0"/>
        <v>18</v>
      </c>
      <c r="E9" s="16">
        <v>15</v>
      </c>
      <c r="F9" s="16">
        <v>19</v>
      </c>
      <c r="G9" s="16">
        <v>9</v>
      </c>
      <c r="H9" s="9">
        <f t="shared" si="1"/>
        <v>43</v>
      </c>
      <c r="I9" s="16">
        <v>13</v>
      </c>
      <c r="J9" s="16">
        <v>37</v>
      </c>
      <c r="K9" s="16">
        <v>9</v>
      </c>
      <c r="L9" s="9">
        <f t="shared" si="2"/>
        <v>59</v>
      </c>
      <c r="M9" s="16">
        <v>12</v>
      </c>
      <c r="N9" s="16">
        <v>41</v>
      </c>
      <c r="O9" s="16">
        <v>9</v>
      </c>
      <c r="P9" s="9">
        <f t="shared" si="3"/>
        <v>62</v>
      </c>
      <c r="Q9" s="16">
        <v>10</v>
      </c>
      <c r="R9" s="16">
        <v>37</v>
      </c>
      <c r="S9" s="16">
        <v>9</v>
      </c>
      <c r="T9" s="9">
        <f t="shared" si="4"/>
        <v>56</v>
      </c>
      <c r="U9" s="16">
        <v>2</v>
      </c>
      <c r="V9" s="16">
        <v>37</v>
      </c>
      <c r="W9" s="16">
        <v>9</v>
      </c>
      <c r="X9" s="9">
        <f t="shared" si="5"/>
        <v>48</v>
      </c>
      <c r="Y9" s="16">
        <v>18</v>
      </c>
      <c r="Z9" s="16">
        <v>26</v>
      </c>
      <c r="AA9" s="16">
        <v>9</v>
      </c>
      <c r="AB9" s="9">
        <f t="shared" si="6"/>
        <v>53</v>
      </c>
      <c r="AC9" s="16">
        <v>19</v>
      </c>
      <c r="AD9" s="16">
        <v>26</v>
      </c>
      <c r="AE9" s="16">
        <v>3</v>
      </c>
      <c r="AF9" s="9">
        <f t="shared" si="7"/>
        <v>48</v>
      </c>
      <c r="AG9" s="16">
        <v>4</v>
      </c>
      <c r="AH9" s="16">
        <v>12</v>
      </c>
      <c r="AI9" s="16">
        <v>3</v>
      </c>
      <c r="AJ9" s="9">
        <f t="shared" si="8"/>
        <v>19</v>
      </c>
      <c r="AK9" s="12">
        <f t="shared" si="9"/>
        <v>6.333333333333333</v>
      </c>
      <c r="AL9" s="9"/>
      <c r="AM9" s="9"/>
      <c r="AN9" s="9"/>
    </row>
    <row r="10" spans="1:40" ht="14.25" customHeight="1">
      <c r="A10" s="7" t="s">
        <v>25</v>
      </c>
      <c r="B10" s="7" t="s">
        <v>22</v>
      </c>
      <c r="C10" s="8">
        <v>38579</v>
      </c>
      <c r="D10" s="9">
        <f t="shared" ca="1" si="0"/>
        <v>17</v>
      </c>
      <c r="E10" s="16">
        <v>16</v>
      </c>
      <c r="F10" s="16">
        <v>24</v>
      </c>
      <c r="G10" s="16">
        <v>7</v>
      </c>
      <c r="H10" s="9">
        <f t="shared" si="1"/>
        <v>47</v>
      </c>
      <c r="I10" s="16">
        <v>26</v>
      </c>
      <c r="J10" s="16">
        <v>21</v>
      </c>
      <c r="K10" s="16">
        <v>7</v>
      </c>
      <c r="L10" s="9">
        <f t="shared" si="2"/>
        <v>54</v>
      </c>
      <c r="M10" s="16">
        <v>6</v>
      </c>
      <c r="N10" s="16">
        <v>48</v>
      </c>
      <c r="O10" s="16">
        <v>7</v>
      </c>
      <c r="P10" s="9">
        <f t="shared" si="3"/>
        <v>61</v>
      </c>
      <c r="Q10" s="16">
        <v>29</v>
      </c>
      <c r="R10" s="16">
        <v>14</v>
      </c>
      <c r="S10" s="16">
        <v>7</v>
      </c>
      <c r="T10" s="9">
        <f t="shared" si="4"/>
        <v>50</v>
      </c>
      <c r="U10" s="16">
        <v>3</v>
      </c>
      <c r="V10" s="16">
        <v>14</v>
      </c>
      <c r="W10" s="16">
        <v>7</v>
      </c>
      <c r="X10" s="9">
        <f t="shared" si="5"/>
        <v>24</v>
      </c>
      <c r="Y10" s="16">
        <v>4</v>
      </c>
      <c r="Z10" s="16">
        <v>10</v>
      </c>
      <c r="AA10" s="16">
        <v>1</v>
      </c>
      <c r="AB10" s="9">
        <f t="shared" si="6"/>
        <v>15</v>
      </c>
      <c r="AC10" s="16">
        <v>12</v>
      </c>
      <c r="AD10" s="16">
        <v>10</v>
      </c>
      <c r="AE10" s="16">
        <v>10</v>
      </c>
      <c r="AF10" s="9">
        <f t="shared" si="7"/>
        <v>32</v>
      </c>
      <c r="AG10" s="16">
        <v>7</v>
      </c>
      <c r="AH10" s="16">
        <v>54</v>
      </c>
      <c r="AI10" s="16">
        <v>10</v>
      </c>
      <c r="AJ10" s="9">
        <f t="shared" si="8"/>
        <v>71</v>
      </c>
      <c r="AK10" s="12">
        <f t="shared" si="9"/>
        <v>23.666666666666668</v>
      </c>
      <c r="AL10" s="9"/>
      <c r="AM10" s="9"/>
      <c r="AN10" s="9"/>
    </row>
    <row r="11" spans="1:40" ht="14.25" customHeight="1">
      <c r="A11" s="7" t="s">
        <v>26</v>
      </c>
      <c r="B11" s="7" t="s">
        <v>19</v>
      </c>
      <c r="C11" s="8">
        <v>37150</v>
      </c>
      <c r="D11" s="9">
        <f t="shared" ca="1" si="0"/>
        <v>21</v>
      </c>
      <c r="E11" s="16">
        <v>10</v>
      </c>
      <c r="F11" s="16">
        <v>32</v>
      </c>
      <c r="G11" s="16">
        <v>4</v>
      </c>
      <c r="H11" s="9">
        <f t="shared" si="1"/>
        <v>46</v>
      </c>
      <c r="I11" s="16">
        <v>26</v>
      </c>
      <c r="J11" s="16">
        <v>17</v>
      </c>
      <c r="K11" s="16">
        <v>4</v>
      </c>
      <c r="L11" s="9">
        <f t="shared" si="2"/>
        <v>47</v>
      </c>
      <c r="M11" s="16">
        <v>20</v>
      </c>
      <c r="N11" s="16">
        <v>59</v>
      </c>
      <c r="O11" s="16">
        <v>4</v>
      </c>
      <c r="P11" s="9">
        <f t="shared" si="3"/>
        <v>83</v>
      </c>
      <c r="Q11" s="16">
        <v>24</v>
      </c>
      <c r="R11" s="16">
        <v>43</v>
      </c>
      <c r="S11" s="16">
        <v>4</v>
      </c>
      <c r="T11" s="9">
        <f t="shared" si="4"/>
        <v>71</v>
      </c>
      <c r="U11" s="16">
        <v>6</v>
      </c>
      <c r="V11" s="16">
        <v>43</v>
      </c>
      <c r="W11" s="16">
        <v>4</v>
      </c>
      <c r="X11" s="9">
        <f t="shared" si="5"/>
        <v>53</v>
      </c>
      <c r="Y11" s="16">
        <v>27</v>
      </c>
      <c r="Z11" s="16">
        <v>24</v>
      </c>
      <c r="AA11" s="16">
        <v>3</v>
      </c>
      <c r="AB11" s="9">
        <f t="shared" si="6"/>
        <v>54</v>
      </c>
      <c r="AC11" s="16">
        <v>2</v>
      </c>
      <c r="AD11" s="16">
        <v>24</v>
      </c>
      <c r="AE11" s="16">
        <v>5</v>
      </c>
      <c r="AF11" s="9">
        <f t="shared" si="7"/>
        <v>31</v>
      </c>
      <c r="AG11" s="16">
        <v>23</v>
      </c>
      <c r="AH11" s="16">
        <v>24</v>
      </c>
      <c r="AI11" s="16">
        <v>5</v>
      </c>
      <c r="AJ11" s="9">
        <f t="shared" si="8"/>
        <v>52</v>
      </c>
      <c r="AK11" s="12">
        <f t="shared" si="9"/>
        <v>17.333333333333332</v>
      </c>
      <c r="AL11" s="9"/>
      <c r="AM11" s="9"/>
      <c r="AN11" s="9"/>
    </row>
    <row r="12" spans="1:40" ht="14.25" customHeight="1">
      <c r="A12" s="7" t="s">
        <v>27</v>
      </c>
      <c r="B12" s="7" t="s">
        <v>22</v>
      </c>
      <c r="C12" s="8">
        <v>37927</v>
      </c>
      <c r="D12" s="9">
        <f t="shared" ca="1" si="0"/>
        <v>18</v>
      </c>
      <c r="E12" s="16">
        <v>30</v>
      </c>
      <c r="F12" s="16">
        <v>37</v>
      </c>
      <c r="G12" s="16">
        <v>10</v>
      </c>
      <c r="H12" s="9">
        <f t="shared" si="1"/>
        <v>77</v>
      </c>
      <c r="I12" s="16">
        <v>29</v>
      </c>
      <c r="J12" s="16">
        <v>46</v>
      </c>
      <c r="K12" s="16">
        <v>10</v>
      </c>
      <c r="L12" s="9">
        <f t="shared" si="2"/>
        <v>85</v>
      </c>
      <c r="M12" s="16">
        <v>22</v>
      </c>
      <c r="N12" s="16">
        <v>26</v>
      </c>
      <c r="O12" s="16">
        <v>10</v>
      </c>
      <c r="P12" s="9">
        <f t="shared" si="3"/>
        <v>58</v>
      </c>
      <c r="Q12" s="16">
        <v>22</v>
      </c>
      <c r="R12" s="16">
        <v>41</v>
      </c>
      <c r="S12" s="16">
        <v>10</v>
      </c>
      <c r="T12" s="9">
        <f t="shared" si="4"/>
        <v>73</v>
      </c>
      <c r="U12" s="16">
        <v>11</v>
      </c>
      <c r="V12" s="16">
        <v>41</v>
      </c>
      <c r="W12" s="16">
        <v>10</v>
      </c>
      <c r="X12" s="9">
        <f t="shared" si="5"/>
        <v>62</v>
      </c>
      <c r="Y12" s="16">
        <v>10</v>
      </c>
      <c r="Z12" s="16">
        <v>27</v>
      </c>
      <c r="AA12" s="16">
        <v>10</v>
      </c>
      <c r="AB12" s="9">
        <f t="shared" si="6"/>
        <v>47</v>
      </c>
      <c r="AC12" s="16">
        <v>13</v>
      </c>
      <c r="AD12" s="16">
        <v>27</v>
      </c>
      <c r="AE12" s="16">
        <v>4</v>
      </c>
      <c r="AF12" s="9">
        <f t="shared" si="7"/>
        <v>44</v>
      </c>
      <c r="AG12" s="16">
        <v>10</v>
      </c>
      <c r="AH12" s="16">
        <v>24</v>
      </c>
      <c r="AI12" s="16">
        <v>4</v>
      </c>
      <c r="AJ12" s="9">
        <f t="shared" si="8"/>
        <v>38</v>
      </c>
      <c r="AK12" s="12">
        <f t="shared" si="9"/>
        <v>12.666666666666666</v>
      </c>
      <c r="AL12" s="9"/>
      <c r="AM12" s="9"/>
      <c r="AN12" s="9"/>
    </row>
    <row r="13" spans="1:40" ht="14.25" customHeight="1">
      <c r="A13" s="7" t="s">
        <v>28</v>
      </c>
      <c r="B13" s="7" t="s">
        <v>19</v>
      </c>
      <c r="C13" s="8">
        <v>37999</v>
      </c>
      <c r="D13" s="9">
        <f t="shared" ca="1" si="0"/>
        <v>18</v>
      </c>
      <c r="E13" s="16">
        <v>20</v>
      </c>
      <c r="F13" s="16">
        <v>12</v>
      </c>
      <c r="G13" s="16">
        <v>0</v>
      </c>
      <c r="H13" s="9">
        <f t="shared" si="1"/>
        <v>32</v>
      </c>
      <c r="I13" s="16">
        <v>0</v>
      </c>
      <c r="J13" s="16">
        <v>57</v>
      </c>
      <c r="K13" s="16">
        <v>0</v>
      </c>
      <c r="L13" s="9">
        <f t="shared" si="2"/>
        <v>57</v>
      </c>
      <c r="M13" s="16">
        <v>23</v>
      </c>
      <c r="N13" s="16">
        <v>48</v>
      </c>
      <c r="O13" s="16">
        <v>0</v>
      </c>
      <c r="P13" s="9">
        <f t="shared" si="3"/>
        <v>71</v>
      </c>
      <c r="Q13" s="16">
        <v>5</v>
      </c>
      <c r="R13" s="16">
        <v>31</v>
      </c>
      <c r="S13" s="16">
        <v>0</v>
      </c>
      <c r="T13" s="9">
        <f t="shared" si="4"/>
        <v>36</v>
      </c>
      <c r="U13" s="16">
        <v>17</v>
      </c>
      <c r="V13" s="16">
        <v>31</v>
      </c>
      <c r="W13" s="16">
        <v>0</v>
      </c>
      <c r="X13" s="9">
        <f t="shared" si="5"/>
        <v>48</v>
      </c>
      <c r="Y13" s="16">
        <v>13</v>
      </c>
      <c r="Z13" s="16">
        <v>59</v>
      </c>
      <c r="AA13" s="16">
        <v>6</v>
      </c>
      <c r="AB13" s="9">
        <f t="shared" si="6"/>
        <v>78</v>
      </c>
      <c r="AC13" s="16">
        <v>24</v>
      </c>
      <c r="AD13" s="16">
        <v>59</v>
      </c>
      <c r="AE13" s="16">
        <v>4</v>
      </c>
      <c r="AF13" s="9">
        <f t="shared" si="7"/>
        <v>87</v>
      </c>
      <c r="AG13" s="16">
        <v>15</v>
      </c>
      <c r="AH13" s="16">
        <v>48</v>
      </c>
      <c r="AI13" s="16">
        <v>4</v>
      </c>
      <c r="AJ13" s="9">
        <f t="shared" si="8"/>
        <v>67</v>
      </c>
      <c r="AK13" s="12">
        <f t="shared" si="9"/>
        <v>22.333333333333332</v>
      </c>
      <c r="AL13" s="9"/>
      <c r="AM13" s="9"/>
      <c r="AN13" s="9"/>
    </row>
    <row r="14" spans="1:40" ht="14.25" customHeight="1">
      <c r="A14" s="7" t="s">
        <v>29</v>
      </c>
      <c r="B14" s="7" t="s">
        <v>19</v>
      </c>
      <c r="C14" s="8">
        <v>37695</v>
      </c>
      <c r="D14" s="9">
        <f t="shared" ca="1" si="0"/>
        <v>19</v>
      </c>
      <c r="E14" s="16">
        <v>2</v>
      </c>
      <c r="F14" s="16">
        <v>57</v>
      </c>
      <c r="G14" s="16">
        <v>3</v>
      </c>
      <c r="H14" s="9">
        <f t="shared" si="1"/>
        <v>62</v>
      </c>
      <c r="I14" s="16">
        <v>10</v>
      </c>
      <c r="J14" s="16">
        <v>48</v>
      </c>
      <c r="K14" s="16">
        <v>3</v>
      </c>
      <c r="L14" s="9">
        <f t="shared" si="2"/>
        <v>61</v>
      </c>
      <c r="M14" s="16">
        <v>25</v>
      </c>
      <c r="N14" s="16">
        <v>54</v>
      </c>
      <c r="O14" s="16">
        <v>3</v>
      </c>
      <c r="P14" s="9">
        <f t="shared" si="3"/>
        <v>82</v>
      </c>
      <c r="Q14" s="16">
        <v>16</v>
      </c>
      <c r="R14" s="16">
        <v>15</v>
      </c>
      <c r="S14" s="16">
        <v>3</v>
      </c>
      <c r="T14" s="9">
        <f t="shared" si="4"/>
        <v>34</v>
      </c>
      <c r="U14" s="16">
        <v>29</v>
      </c>
      <c r="V14" s="16">
        <v>15</v>
      </c>
      <c r="W14" s="16">
        <v>3</v>
      </c>
      <c r="X14" s="9">
        <f t="shared" si="5"/>
        <v>47</v>
      </c>
      <c r="Y14" s="16">
        <v>16</v>
      </c>
      <c r="Z14" s="16">
        <v>53</v>
      </c>
      <c r="AA14" s="16">
        <v>3</v>
      </c>
      <c r="AB14" s="9">
        <f t="shared" si="6"/>
        <v>72</v>
      </c>
      <c r="AC14" s="16">
        <v>23</v>
      </c>
      <c r="AD14" s="16">
        <v>53</v>
      </c>
      <c r="AE14" s="16">
        <v>5</v>
      </c>
      <c r="AF14" s="9">
        <f t="shared" si="7"/>
        <v>81</v>
      </c>
      <c r="AG14" s="16">
        <v>28</v>
      </c>
      <c r="AH14" s="16">
        <v>43</v>
      </c>
      <c r="AI14" s="16">
        <v>5</v>
      </c>
      <c r="AJ14" s="9">
        <f t="shared" si="8"/>
        <v>76</v>
      </c>
      <c r="AK14" s="12">
        <f t="shared" si="9"/>
        <v>25.333333333333332</v>
      </c>
      <c r="AL14" s="9"/>
      <c r="AM14" s="9"/>
      <c r="AN14" s="9"/>
    </row>
    <row r="15" spans="1:40" ht="14.25" customHeight="1">
      <c r="A15" s="7" t="s">
        <v>30</v>
      </c>
      <c r="B15" s="7" t="s">
        <v>22</v>
      </c>
      <c r="C15" s="8">
        <v>37657</v>
      </c>
      <c r="D15" s="9">
        <f t="shared" ca="1" si="0"/>
        <v>19</v>
      </c>
      <c r="E15" s="16">
        <v>21</v>
      </c>
      <c r="F15" s="16">
        <v>30</v>
      </c>
      <c r="G15" s="16">
        <v>9</v>
      </c>
      <c r="H15" s="9">
        <f t="shared" si="1"/>
        <v>60</v>
      </c>
      <c r="I15" s="16">
        <v>21</v>
      </c>
      <c r="J15" s="16">
        <v>29</v>
      </c>
      <c r="K15" s="16">
        <v>9</v>
      </c>
      <c r="L15" s="9">
        <f t="shared" si="2"/>
        <v>59</v>
      </c>
      <c r="M15" s="16">
        <v>23</v>
      </c>
      <c r="N15" s="16">
        <v>45</v>
      </c>
      <c r="O15" s="16">
        <v>9</v>
      </c>
      <c r="P15" s="9">
        <f t="shared" si="3"/>
        <v>77</v>
      </c>
      <c r="Q15" s="16">
        <v>16</v>
      </c>
      <c r="R15" s="16">
        <v>46</v>
      </c>
      <c r="S15" s="16">
        <v>9</v>
      </c>
      <c r="T15" s="9">
        <f t="shared" si="4"/>
        <v>71</v>
      </c>
      <c r="U15" s="16">
        <v>4</v>
      </c>
      <c r="V15" s="16">
        <v>46</v>
      </c>
      <c r="W15" s="16">
        <v>9</v>
      </c>
      <c r="X15" s="9">
        <f t="shared" si="5"/>
        <v>59</v>
      </c>
      <c r="Y15" s="16">
        <v>18</v>
      </c>
      <c r="Z15" s="16">
        <v>27</v>
      </c>
      <c r="AA15" s="16">
        <v>5</v>
      </c>
      <c r="AB15" s="9">
        <f t="shared" si="6"/>
        <v>50</v>
      </c>
      <c r="AC15" s="16">
        <v>1</v>
      </c>
      <c r="AD15" s="16">
        <v>27</v>
      </c>
      <c r="AE15" s="16">
        <v>6</v>
      </c>
      <c r="AF15" s="9">
        <f t="shared" si="7"/>
        <v>34</v>
      </c>
      <c r="AG15" s="16">
        <v>20</v>
      </c>
      <c r="AH15" s="16">
        <v>57</v>
      </c>
      <c r="AI15" s="16">
        <v>6</v>
      </c>
      <c r="AJ15" s="9">
        <f t="shared" si="8"/>
        <v>83</v>
      </c>
      <c r="AK15" s="12">
        <f t="shared" si="9"/>
        <v>27.666666666666668</v>
      </c>
      <c r="AL15" s="9"/>
      <c r="AM15" s="9"/>
      <c r="AN15" s="9"/>
    </row>
    <row r="16" spans="1:40" ht="14.25" customHeight="1">
      <c r="A16" s="7" t="s">
        <v>31</v>
      </c>
      <c r="B16" s="7" t="s">
        <v>22</v>
      </c>
      <c r="C16" s="8">
        <v>37469</v>
      </c>
      <c r="D16" s="9">
        <f t="shared" ca="1" si="0"/>
        <v>20</v>
      </c>
      <c r="E16" s="16">
        <v>2</v>
      </c>
      <c r="F16" s="16">
        <v>45</v>
      </c>
      <c r="G16" s="16">
        <v>3</v>
      </c>
      <c r="H16" s="9">
        <f t="shared" si="1"/>
        <v>50</v>
      </c>
      <c r="I16" s="16">
        <v>30</v>
      </c>
      <c r="J16" s="16">
        <v>37</v>
      </c>
      <c r="K16" s="16">
        <v>3</v>
      </c>
      <c r="L16" s="9">
        <f t="shared" si="2"/>
        <v>70</v>
      </c>
      <c r="M16" s="16">
        <v>19</v>
      </c>
      <c r="N16" s="16">
        <v>30</v>
      </c>
      <c r="O16" s="16">
        <v>3</v>
      </c>
      <c r="P16" s="9">
        <f t="shared" si="3"/>
        <v>52</v>
      </c>
      <c r="Q16" s="16">
        <v>21</v>
      </c>
      <c r="R16" s="16">
        <v>38</v>
      </c>
      <c r="S16" s="16">
        <v>3</v>
      </c>
      <c r="T16" s="9">
        <f t="shared" si="4"/>
        <v>62</v>
      </c>
      <c r="U16" s="16">
        <v>29</v>
      </c>
      <c r="V16" s="16">
        <v>38</v>
      </c>
      <c r="W16" s="16">
        <v>3</v>
      </c>
      <c r="X16" s="9">
        <f t="shared" si="5"/>
        <v>70</v>
      </c>
      <c r="Y16" s="16">
        <v>0</v>
      </c>
      <c r="Z16" s="16">
        <v>14</v>
      </c>
      <c r="AA16" s="16">
        <v>4</v>
      </c>
      <c r="AB16" s="9">
        <f t="shared" si="6"/>
        <v>18</v>
      </c>
      <c r="AC16" s="16">
        <v>4</v>
      </c>
      <c r="AD16" s="16">
        <v>14</v>
      </c>
      <c r="AE16" s="16">
        <v>10</v>
      </c>
      <c r="AF16" s="9">
        <f t="shared" si="7"/>
        <v>28</v>
      </c>
      <c r="AG16" s="16">
        <v>12</v>
      </c>
      <c r="AH16" s="16">
        <v>17</v>
      </c>
      <c r="AI16" s="16">
        <v>10</v>
      </c>
      <c r="AJ16" s="9">
        <f t="shared" si="8"/>
        <v>39</v>
      </c>
      <c r="AK16" s="12">
        <f t="shared" si="9"/>
        <v>13</v>
      </c>
      <c r="AL16" s="9"/>
      <c r="AM16" s="9"/>
      <c r="AN16" s="9"/>
    </row>
    <row r="17" spans="1:40" ht="14.25" customHeight="1">
      <c r="A17" s="7" t="s">
        <v>32</v>
      </c>
      <c r="B17" s="7" t="s">
        <v>22</v>
      </c>
      <c r="C17" s="8">
        <v>38545</v>
      </c>
      <c r="D17" s="9">
        <f t="shared" ca="1" si="0"/>
        <v>17</v>
      </c>
      <c r="E17" s="16">
        <v>2</v>
      </c>
      <c r="F17" s="16">
        <v>56</v>
      </c>
      <c r="G17" s="16">
        <v>2</v>
      </c>
      <c r="H17" s="9">
        <f t="shared" si="1"/>
        <v>60</v>
      </c>
      <c r="I17" s="16">
        <v>3</v>
      </c>
      <c r="J17" s="16">
        <v>48</v>
      </c>
      <c r="K17" s="16">
        <v>2</v>
      </c>
      <c r="L17" s="9">
        <f t="shared" si="2"/>
        <v>53</v>
      </c>
      <c r="M17" s="16">
        <v>16</v>
      </c>
      <c r="N17" s="16">
        <v>42</v>
      </c>
      <c r="O17" s="16">
        <v>2</v>
      </c>
      <c r="P17" s="9">
        <f t="shared" si="3"/>
        <v>60</v>
      </c>
      <c r="Q17" s="16">
        <v>17</v>
      </c>
      <c r="R17" s="16">
        <v>37</v>
      </c>
      <c r="S17" s="16">
        <v>2</v>
      </c>
      <c r="T17" s="9">
        <f t="shared" si="4"/>
        <v>56</v>
      </c>
      <c r="U17" s="16">
        <v>3</v>
      </c>
      <c r="V17" s="16">
        <v>37</v>
      </c>
      <c r="W17" s="16">
        <v>2</v>
      </c>
      <c r="X17" s="9">
        <f t="shared" si="5"/>
        <v>42</v>
      </c>
      <c r="Y17" s="16">
        <v>6</v>
      </c>
      <c r="Z17" s="16">
        <v>41</v>
      </c>
      <c r="AA17" s="16">
        <v>7</v>
      </c>
      <c r="AB17" s="9">
        <f t="shared" si="6"/>
        <v>54</v>
      </c>
      <c r="AC17" s="16">
        <v>22</v>
      </c>
      <c r="AD17" s="16">
        <v>41</v>
      </c>
      <c r="AE17" s="16">
        <v>9</v>
      </c>
      <c r="AF17" s="9">
        <f t="shared" si="7"/>
        <v>72</v>
      </c>
      <c r="AG17" s="16">
        <v>13</v>
      </c>
      <c r="AH17" s="16">
        <v>27</v>
      </c>
      <c r="AI17" s="16">
        <v>9</v>
      </c>
      <c r="AJ17" s="9">
        <f t="shared" si="8"/>
        <v>49</v>
      </c>
      <c r="AK17" s="12">
        <f t="shared" si="9"/>
        <v>16.333333333333332</v>
      </c>
      <c r="AL17" s="9"/>
      <c r="AM17" s="9"/>
      <c r="AN17" s="9"/>
    </row>
    <row r="18" spans="1:40" ht="14.25" customHeight="1">
      <c r="A18" s="7" t="s">
        <v>33</v>
      </c>
      <c r="B18" s="7" t="s">
        <v>22</v>
      </c>
      <c r="C18" s="8">
        <v>37246</v>
      </c>
      <c r="D18" s="9">
        <f t="shared" ca="1" si="0"/>
        <v>20</v>
      </c>
      <c r="E18" s="16">
        <v>14</v>
      </c>
      <c r="F18" s="16">
        <v>17</v>
      </c>
      <c r="G18" s="16">
        <v>6</v>
      </c>
      <c r="H18" s="9">
        <f t="shared" si="1"/>
        <v>37</v>
      </c>
      <c r="I18" s="16">
        <v>28</v>
      </c>
      <c r="J18" s="16">
        <v>45</v>
      </c>
      <c r="K18" s="16">
        <v>6</v>
      </c>
      <c r="L18" s="9">
        <f t="shared" si="2"/>
        <v>79</v>
      </c>
      <c r="M18" s="16">
        <v>18</v>
      </c>
      <c r="N18" s="16">
        <v>47</v>
      </c>
      <c r="O18" s="16">
        <v>6</v>
      </c>
      <c r="P18" s="9">
        <f t="shared" si="3"/>
        <v>71</v>
      </c>
      <c r="Q18" s="16">
        <v>3</v>
      </c>
      <c r="R18" s="16">
        <v>46</v>
      </c>
      <c r="S18" s="16">
        <v>6</v>
      </c>
      <c r="T18" s="9">
        <f t="shared" si="4"/>
        <v>55</v>
      </c>
      <c r="U18" s="16">
        <v>26</v>
      </c>
      <c r="V18" s="16">
        <v>46</v>
      </c>
      <c r="W18" s="16">
        <v>6</v>
      </c>
      <c r="X18" s="9">
        <f t="shared" si="5"/>
        <v>78</v>
      </c>
      <c r="Y18" s="16">
        <v>8</v>
      </c>
      <c r="Z18" s="16">
        <v>59</v>
      </c>
      <c r="AA18" s="16">
        <v>10</v>
      </c>
      <c r="AB18" s="9">
        <f t="shared" si="6"/>
        <v>77</v>
      </c>
      <c r="AC18" s="16">
        <v>0</v>
      </c>
      <c r="AD18" s="16">
        <v>59</v>
      </c>
      <c r="AE18" s="16">
        <v>3</v>
      </c>
      <c r="AF18" s="9">
        <f t="shared" si="7"/>
        <v>62</v>
      </c>
      <c r="AG18" s="16">
        <v>1</v>
      </c>
      <c r="AH18" s="16">
        <v>58</v>
      </c>
      <c r="AI18" s="16">
        <v>3</v>
      </c>
      <c r="AJ18" s="9">
        <f t="shared" si="8"/>
        <v>62</v>
      </c>
      <c r="AK18" s="12">
        <f t="shared" si="9"/>
        <v>20.666666666666668</v>
      </c>
      <c r="AL18" s="9"/>
      <c r="AM18" s="9"/>
      <c r="AN18" s="9"/>
    </row>
    <row r="19" spans="1:40" ht="14.25" customHeight="1">
      <c r="A19" s="7" t="s">
        <v>34</v>
      </c>
      <c r="B19" s="7" t="s">
        <v>22</v>
      </c>
      <c r="C19" s="8">
        <v>37702</v>
      </c>
      <c r="D19" s="9">
        <f t="shared" ca="1" si="0"/>
        <v>19</v>
      </c>
      <c r="E19" s="16">
        <v>2</v>
      </c>
      <c r="F19" s="16">
        <v>10</v>
      </c>
      <c r="G19" s="16">
        <v>10</v>
      </c>
      <c r="H19" s="9">
        <f t="shared" si="1"/>
        <v>22</v>
      </c>
      <c r="I19" s="16">
        <v>5</v>
      </c>
      <c r="J19" s="16">
        <v>11</v>
      </c>
      <c r="K19" s="16">
        <v>10</v>
      </c>
      <c r="L19" s="9">
        <f t="shared" si="2"/>
        <v>26</v>
      </c>
      <c r="M19" s="16">
        <v>29</v>
      </c>
      <c r="N19" s="16">
        <v>27</v>
      </c>
      <c r="O19" s="16">
        <v>10</v>
      </c>
      <c r="P19" s="9">
        <f t="shared" si="3"/>
        <v>66</v>
      </c>
      <c r="Q19" s="16">
        <v>2</v>
      </c>
      <c r="R19" s="16">
        <v>12</v>
      </c>
      <c r="S19" s="16">
        <v>10</v>
      </c>
      <c r="T19" s="9">
        <f t="shared" si="4"/>
        <v>24</v>
      </c>
      <c r="U19" s="16">
        <v>17</v>
      </c>
      <c r="V19" s="16">
        <v>12</v>
      </c>
      <c r="W19" s="16">
        <v>10</v>
      </c>
      <c r="X19" s="9">
        <f t="shared" si="5"/>
        <v>39</v>
      </c>
      <c r="Y19" s="16">
        <v>17</v>
      </c>
      <c r="Z19" s="16">
        <v>35</v>
      </c>
      <c r="AA19" s="16">
        <v>10</v>
      </c>
      <c r="AB19" s="9">
        <f t="shared" si="6"/>
        <v>62</v>
      </c>
      <c r="AC19" s="16">
        <v>23</v>
      </c>
      <c r="AD19" s="16">
        <v>35</v>
      </c>
      <c r="AE19" s="16">
        <v>2</v>
      </c>
      <c r="AF19" s="9">
        <f t="shared" si="7"/>
        <v>60</v>
      </c>
      <c r="AG19" s="16">
        <v>15</v>
      </c>
      <c r="AH19" s="16">
        <v>35</v>
      </c>
      <c r="AI19" s="16">
        <v>2</v>
      </c>
      <c r="AJ19" s="9">
        <f t="shared" si="8"/>
        <v>52</v>
      </c>
      <c r="AK19" s="12">
        <f t="shared" si="9"/>
        <v>17.333333333333332</v>
      </c>
      <c r="AL19" s="9"/>
      <c r="AM19" s="9"/>
      <c r="AN19" s="9"/>
    </row>
    <row r="20" spans="1:40" ht="14.25" customHeight="1">
      <c r="A20" s="7" t="s">
        <v>35</v>
      </c>
      <c r="B20" s="7" t="s">
        <v>19</v>
      </c>
      <c r="C20" s="8">
        <v>38094</v>
      </c>
      <c r="D20" s="9">
        <f t="shared" ca="1" si="0"/>
        <v>18</v>
      </c>
      <c r="E20" s="16">
        <v>17</v>
      </c>
      <c r="F20" s="16">
        <v>11</v>
      </c>
      <c r="G20" s="16">
        <v>4</v>
      </c>
      <c r="H20" s="9">
        <f t="shared" si="1"/>
        <v>32</v>
      </c>
      <c r="I20" s="16">
        <v>18</v>
      </c>
      <c r="J20" s="16">
        <v>41</v>
      </c>
      <c r="K20" s="16">
        <v>4</v>
      </c>
      <c r="L20" s="9">
        <f t="shared" si="2"/>
        <v>63</v>
      </c>
      <c r="M20" s="16">
        <v>26</v>
      </c>
      <c r="N20" s="16">
        <v>13</v>
      </c>
      <c r="O20" s="16">
        <v>4</v>
      </c>
      <c r="P20" s="9">
        <f t="shared" si="3"/>
        <v>43</v>
      </c>
      <c r="Q20" s="16">
        <v>30</v>
      </c>
      <c r="R20" s="16">
        <v>24</v>
      </c>
      <c r="S20" s="16">
        <v>4</v>
      </c>
      <c r="T20" s="9">
        <f t="shared" si="4"/>
        <v>58</v>
      </c>
      <c r="U20" s="16">
        <v>20</v>
      </c>
      <c r="V20" s="16">
        <v>24</v>
      </c>
      <c r="W20" s="16">
        <v>4</v>
      </c>
      <c r="X20" s="9">
        <f t="shared" si="5"/>
        <v>48</v>
      </c>
      <c r="Y20" s="16">
        <v>21</v>
      </c>
      <c r="Z20" s="16">
        <v>26</v>
      </c>
      <c r="AA20" s="16">
        <v>5</v>
      </c>
      <c r="AB20" s="9">
        <f t="shared" si="6"/>
        <v>52</v>
      </c>
      <c r="AC20" s="16">
        <v>19</v>
      </c>
      <c r="AD20" s="16">
        <v>26</v>
      </c>
      <c r="AE20" s="16">
        <v>0</v>
      </c>
      <c r="AF20" s="9">
        <f t="shared" si="7"/>
        <v>45</v>
      </c>
      <c r="AG20" s="16">
        <v>17</v>
      </c>
      <c r="AH20" s="16">
        <v>22</v>
      </c>
      <c r="AI20" s="16">
        <v>0</v>
      </c>
      <c r="AJ20" s="9">
        <f t="shared" si="8"/>
        <v>39</v>
      </c>
      <c r="AK20" s="12">
        <f t="shared" si="9"/>
        <v>13</v>
      </c>
      <c r="AL20" s="9"/>
      <c r="AM20" s="9"/>
      <c r="AN20" s="9"/>
    </row>
    <row r="21" spans="1:40" ht="14.25" customHeight="1">
      <c r="A21" s="7" t="s">
        <v>36</v>
      </c>
      <c r="B21" s="7" t="s">
        <v>19</v>
      </c>
      <c r="C21" s="8">
        <v>36330</v>
      </c>
      <c r="D21" s="9">
        <f t="shared" ca="1" si="0"/>
        <v>23</v>
      </c>
      <c r="E21" s="16">
        <v>16</v>
      </c>
      <c r="F21" s="16">
        <v>12</v>
      </c>
      <c r="G21" s="16">
        <v>2</v>
      </c>
      <c r="H21" s="9">
        <f t="shared" si="1"/>
        <v>30</v>
      </c>
      <c r="I21" s="16">
        <v>6</v>
      </c>
      <c r="J21" s="16">
        <v>56</v>
      </c>
      <c r="K21" s="16">
        <v>2</v>
      </c>
      <c r="L21" s="9">
        <f t="shared" si="2"/>
        <v>64</v>
      </c>
      <c r="M21" s="16">
        <v>21</v>
      </c>
      <c r="N21" s="16">
        <v>10</v>
      </c>
      <c r="O21" s="16">
        <v>2</v>
      </c>
      <c r="P21" s="9">
        <f t="shared" si="3"/>
        <v>33</v>
      </c>
      <c r="Q21" s="16">
        <v>3</v>
      </c>
      <c r="R21" s="16">
        <v>17</v>
      </c>
      <c r="S21" s="16">
        <v>2</v>
      </c>
      <c r="T21" s="9">
        <f t="shared" si="4"/>
        <v>22</v>
      </c>
      <c r="U21" s="16">
        <v>4</v>
      </c>
      <c r="V21" s="16">
        <v>17</v>
      </c>
      <c r="W21" s="16">
        <v>2</v>
      </c>
      <c r="X21" s="9">
        <f t="shared" si="5"/>
        <v>23</v>
      </c>
      <c r="Y21" s="16">
        <v>29</v>
      </c>
      <c r="Z21" s="16">
        <v>49</v>
      </c>
      <c r="AA21" s="16">
        <v>3</v>
      </c>
      <c r="AB21" s="9">
        <f t="shared" si="6"/>
        <v>81</v>
      </c>
      <c r="AC21" s="16">
        <v>10</v>
      </c>
      <c r="AD21" s="16">
        <v>49</v>
      </c>
      <c r="AE21" s="16">
        <v>5</v>
      </c>
      <c r="AF21" s="9">
        <f t="shared" si="7"/>
        <v>64</v>
      </c>
      <c r="AG21" s="16">
        <v>24</v>
      </c>
      <c r="AH21" s="16">
        <v>55</v>
      </c>
      <c r="AI21" s="16">
        <v>5</v>
      </c>
      <c r="AJ21" s="9">
        <f t="shared" si="8"/>
        <v>84</v>
      </c>
      <c r="AK21" s="12">
        <f t="shared" si="9"/>
        <v>28</v>
      </c>
      <c r="AL21" s="9"/>
      <c r="AM21" s="9"/>
      <c r="AN21" s="9"/>
    </row>
    <row r="22" spans="1:40" ht="14.25" customHeight="1">
      <c r="A22" s="7" t="s">
        <v>37</v>
      </c>
      <c r="B22" s="7" t="s">
        <v>19</v>
      </c>
      <c r="C22" s="8">
        <v>37567</v>
      </c>
      <c r="D22" s="9">
        <f t="shared" ca="1" si="0"/>
        <v>19</v>
      </c>
      <c r="E22" s="16">
        <v>24</v>
      </c>
      <c r="F22" s="16">
        <v>30</v>
      </c>
      <c r="G22" s="16">
        <v>2</v>
      </c>
      <c r="H22" s="9">
        <f t="shared" si="1"/>
        <v>56</v>
      </c>
      <c r="I22" s="16">
        <v>17</v>
      </c>
      <c r="J22" s="16">
        <v>44</v>
      </c>
      <c r="K22" s="16">
        <v>2</v>
      </c>
      <c r="L22" s="9">
        <f t="shared" si="2"/>
        <v>63</v>
      </c>
      <c r="M22" s="16">
        <v>17</v>
      </c>
      <c r="N22" s="16">
        <v>16</v>
      </c>
      <c r="O22" s="16">
        <v>2</v>
      </c>
      <c r="P22" s="9">
        <f t="shared" si="3"/>
        <v>35</v>
      </c>
      <c r="Q22" s="16">
        <v>17</v>
      </c>
      <c r="R22" s="16">
        <v>11</v>
      </c>
      <c r="S22" s="16">
        <v>2</v>
      </c>
      <c r="T22" s="9">
        <f t="shared" si="4"/>
        <v>30</v>
      </c>
      <c r="U22" s="16">
        <v>9</v>
      </c>
      <c r="V22" s="16">
        <v>11</v>
      </c>
      <c r="W22" s="16">
        <v>2</v>
      </c>
      <c r="X22" s="9">
        <f t="shared" si="5"/>
        <v>22</v>
      </c>
      <c r="Y22" s="16">
        <v>14</v>
      </c>
      <c r="Z22" s="16">
        <v>11</v>
      </c>
      <c r="AA22" s="16">
        <v>9</v>
      </c>
      <c r="AB22" s="9">
        <f t="shared" si="6"/>
        <v>34</v>
      </c>
      <c r="AC22" s="16">
        <v>9</v>
      </c>
      <c r="AD22" s="16">
        <v>11</v>
      </c>
      <c r="AE22" s="16">
        <v>0</v>
      </c>
      <c r="AF22" s="9">
        <f t="shared" si="7"/>
        <v>20</v>
      </c>
      <c r="AG22" s="16">
        <v>23</v>
      </c>
      <c r="AH22" s="16">
        <v>25</v>
      </c>
      <c r="AI22" s="16">
        <v>0</v>
      </c>
      <c r="AJ22" s="9">
        <f t="shared" si="8"/>
        <v>48</v>
      </c>
      <c r="AK22" s="12">
        <f t="shared" si="9"/>
        <v>16</v>
      </c>
      <c r="AL22" s="9"/>
      <c r="AM22" s="9"/>
      <c r="AN22" s="9"/>
    </row>
    <row r="23" spans="1:40" ht="14.25" customHeight="1">
      <c r="A23" s="7" t="s">
        <v>38</v>
      </c>
      <c r="B23" s="7" t="s">
        <v>22</v>
      </c>
      <c r="C23" s="8">
        <v>37721</v>
      </c>
      <c r="D23" s="9">
        <f t="shared" ca="1" si="0"/>
        <v>19</v>
      </c>
      <c r="E23" s="16">
        <v>15</v>
      </c>
      <c r="F23" s="16">
        <v>10</v>
      </c>
      <c r="G23" s="16">
        <v>3</v>
      </c>
      <c r="H23" s="9">
        <f t="shared" si="1"/>
        <v>28</v>
      </c>
      <c r="I23" s="16">
        <v>10</v>
      </c>
      <c r="J23" s="16">
        <v>38</v>
      </c>
      <c r="K23" s="16">
        <v>3</v>
      </c>
      <c r="L23" s="9">
        <f t="shared" si="2"/>
        <v>51</v>
      </c>
      <c r="M23" s="16">
        <v>1</v>
      </c>
      <c r="N23" s="16">
        <v>10</v>
      </c>
      <c r="O23" s="16">
        <v>3</v>
      </c>
      <c r="P23" s="9">
        <f t="shared" si="3"/>
        <v>14</v>
      </c>
      <c r="Q23" s="16">
        <v>16</v>
      </c>
      <c r="R23" s="16">
        <v>51</v>
      </c>
      <c r="S23" s="16">
        <v>3</v>
      </c>
      <c r="T23" s="9">
        <f t="shared" si="4"/>
        <v>70</v>
      </c>
      <c r="U23" s="16">
        <v>21</v>
      </c>
      <c r="V23" s="16">
        <v>51</v>
      </c>
      <c r="W23" s="16">
        <v>3</v>
      </c>
      <c r="X23" s="9">
        <f t="shared" si="5"/>
        <v>75</v>
      </c>
      <c r="Y23" s="16">
        <v>6</v>
      </c>
      <c r="Z23" s="16">
        <v>55</v>
      </c>
      <c r="AA23" s="16">
        <v>8</v>
      </c>
      <c r="AB23" s="9">
        <f t="shared" si="6"/>
        <v>69</v>
      </c>
      <c r="AC23" s="16">
        <v>1</v>
      </c>
      <c r="AD23" s="16">
        <v>55</v>
      </c>
      <c r="AE23" s="16">
        <v>3</v>
      </c>
      <c r="AF23" s="9">
        <f t="shared" si="7"/>
        <v>59</v>
      </c>
      <c r="AG23" s="16">
        <v>10</v>
      </c>
      <c r="AH23" s="16">
        <v>35</v>
      </c>
      <c r="AI23" s="16">
        <v>3</v>
      </c>
      <c r="AJ23" s="9">
        <f t="shared" si="8"/>
        <v>48</v>
      </c>
      <c r="AK23" s="12">
        <f t="shared" si="9"/>
        <v>16</v>
      </c>
      <c r="AL23" s="9"/>
      <c r="AM23" s="9"/>
      <c r="AN23" s="9"/>
    </row>
    <row r="24" spans="1:40" ht="14.25" customHeight="1">
      <c r="A24" s="7" t="s">
        <v>39</v>
      </c>
      <c r="B24" s="7" t="s">
        <v>19</v>
      </c>
      <c r="C24" s="8">
        <v>37573</v>
      </c>
      <c r="D24" s="9">
        <f t="shared" ca="1" si="0"/>
        <v>19</v>
      </c>
      <c r="E24" s="16">
        <v>4</v>
      </c>
      <c r="F24" s="16">
        <v>24</v>
      </c>
      <c r="G24" s="16">
        <v>10</v>
      </c>
      <c r="H24" s="9">
        <f t="shared" si="1"/>
        <v>38</v>
      </c>
      <c r="I24" s="16">
        <v>13</v>
      </c>
      <c r="J24" s="16">
        <v>23</v>
      </c>
      <c r="K24" s="16">
        <v>10</v>
      </c>
      <c r="L24" s="9">
        <f t="shared" si="2"/>
        <v>46</v>
      </c>
      <c r="M24" s="16">
        <v>10</v>
      </c>
      <c r="N24" s="16">
        <v>50</v>
      </c>
      <c r="O24" s="16">
        <v>10</v>
      </c>
      <c r="P24" s="9">
        <f t="shared" si="3"/>
        <v>70</v>
      </c>
      <c r="Q24" s="16">
        <v>6</v>
      </c>
      <c r="R24" s="16">
        <v>57</v>
      </c>
      <c r="S24" s="16">
        <v>10</v>
      </c>
      <c r="T24" s="9">
        <f t="shared" si="4"/>
        <v>73</v>
      </c>
      <c r="U24" s="16">
        <v>22</v>
      </c>
      <c r="V24" s="16">
        <v>57</v>
      </c>
      <c r="W24" s="16">
        <v>10</v>
      </c>
      <c r="X24" s="9">
        <f t="shared" si="5"/>
        <v>89</v>
      </c>
      <c r="Y24" s="16">
        <v>20</v>
      </c>
      <c r="Z24" s="16">
        <v>23</v>
      </c>
      <c r="AA24" s="16">
        <v>6</v>
      </c>
      <c r="AB24" s="9">
        <f t="shared" si="6"/>
        <v>49</v>
      </c>
      <c r="AC24" s="16">
        <v>2</v>
      </c>
      <c r="AD24" s="16">
        <v>23</v>
      </c>
      <c r="AE24" s="16">
        <v>8</v>
      </c>
      <c r="AF24" s="9">
        <f t="shared" si="7"/>
        <v>33</v>
      </c>
      <c r="AG24" s="16">
        <v>27</v>
      </c>
      <c r="AH24" s="16">
        <v>35</v>
      </c>
      <c r="AI24" s="16">
        <v>8</v>
      </c>
      <c r="AJ24" s="9">
        <f t="shared" si="8"/>
        <v>70</v>
      </c>
      <c r="AK24" s="12">
        <f t="shared" si="9"/>
        <v>23.333333333333332</v>
      </c>
      <c r="AL24" s="9"/>
      <c r="AM24" s="9"/>
      <c r="AN24" s="9"/>
    </row>
    <row r="25" spans="1:40" ht="14.25" customHeight="1">
      <c r="A25" s="7" t="s">
        <v>40</v>
      </c>
      <c r="B25" s="7" t="s">
        <v>19</v>
      </c>
      <c r="C25" s="8">
        <v>37691</v>
      </c>
      <c r="D25" s="9">
        <f t="shared" ca="1" si="0"/>
        <v>19</v>
      </c>
      <c r="E25" s="16">
        <v>11</v>
      </c>
      <c r="F25" s="16">
        <v>13</v>
      </c>
      <c r="G25" s="16">
        <v>4</v>
      </c>
      <c r="H25" s="9">
        <f t="shared" si="1"/>
        <v>28</v>
      </c>
      <c r="I25" s="16">
        <v>17</v>
      </c>
      <c r="J25" s="16">
        <v>58</v>
      </c>
      <c r="K25" s="16">
        <v>4</v>
      </c>
      <c r="L25" s="9">
        <f t="shared" si="2"/>
        <v>79</v>
      </c>
      <c r="M25" s="16">
        <v>29</v>
      </c>
      <c r="N25" s="16">
        <v>26</v>
      </c>
      <c r="O25" s="16">
        <v>4</v>
      </c>
      <c r="P25" s="9">
        <f t="shared" si="3"/>
        <v>59</v>
      </c>
      <c r="Q25" s="16">
        <v>21</v>
      </c>
      <c r="R25" s="16">
        <v>13</v>
      </c>
      <c r="S25" s="16">
        <v>4</v>
      </c>
      <c r="T25" s="9">
        <f t="shared" si="4"/>
        <v>38</v>
      </c>
      <c r="U25" s="16">
        <v>28</v>
      </c>
      <c r="V25" s="16">
        <v>13</v>
      </c>
      <c r="W25" s="16">
        <v>4</v>
      </c>
      <c r="X25" s="9">
        <f t="shared" si="5"/>
        <v>45</v>
      </c>
      <c r="Y25" s="16">
        <v>22</v>
      </c>
      <c r="Z25" s="16">
        <v>33</v>
      </c>
      <c r="AA25" s="16">
        <v>7</v>
      </c>
      <c r="AB25" s="9">
        <f t="shared" si="6"/>
        <v>62</v>
      </c>
      <c r="AC25" s="16">
        <v>23</v>
      </c>
      <c r="AD25" s="16">
        <v>33</v>
      </c>
      <c r="AE25" s="16">
        <v>3</v>
      </c>
      <c r="AF25" s="9">
        <f t="shared" si="7"/>
        <v>59</v>
      </c>
      <c r="AG25" s="16">
        <v>24</v>
      </c>
      <c r="AH25" s="16">
        <v>17</v>
      </c>
      <c r="AI25" s="16">
        <v>3</v>
      </c>
      <c r="AJ25" s="9">
        <f t="shared" si="8"/>
        <v>44</v>
      </c>
      <c r="AK25" s="12">
        <f t="shared" si="9"/>
        <v>14.666666666666666</v>
      </c>
      <c r="AL25" s="9"/>
      <c r="AM25" s="9"/>
      <c r="AN25" s="9"/>
    </row>
    <row r="26" spans="1:40" ht="14.25" customHeight="1">
      <c r="A26" s="7" t="s">
        <v>41</v>
      </c>
      <c r="B26" s="7" t="s">
        <v>19</v>
      </c>
      <c r="C26" s="8">
        <v>37419</v>
      </c>
      <c r="D26" s="9">
        <f t="shared" ca="1" si="0"/>
        <v>20</v>
      </c>
      <c r="E26" s="16">
        <v>28</v>
      </c>
      <c r="F26" s="16">
        <v>18</v>
      </c>
      <c r="G26" s="16">
        <v>10</v>
      </c>
      <c r="H26" s="9">
        <f t="shared" si="1"/>
        <v>56</v>
      </c>
      <c r="I26" s="16">
        <v>21</v>
      </c>
      <c r="J26" s="16">
        <v>32</v>
      </c>
      <c r="K26" s="16">
        <v>10</v>
      </c>
      <c r="L26" s="9">
        <f t="shared" si="2"/>
        <v>63</v>
      </c>
      <c r="M26" s="16">
        <v>12</v>
      </c>
      <c r="N26" s="16">
        <v>17</v>
      </c>
      <c r="O26" s="16">
        <v>10</v>
      </c>
      <c r="P26" s="9">
        <f t="shared" si="3"/>
        <v>39</v>
      </c>
      <c r="Q26" s="16">
        <v>2</v>
      </c>
      <c r="R26" s="16">
        <v>36</v>
      </c>
      <c r="S26" s="16">
        <v>10</v>
      </c>
      <c r="T26" s="9">
        <f t="shared" si="4"/>
        <v>48</v>
      </c>
      <c r="U26" s="16">
        <v>19</v>
      </c>
      <c r="V26" s="16">
        <v>36</v>
      </c>
      <c r="W26" s="16">
        <v>10</v>
      </c>
      <c r="X26" s="9">
        <f t="shared" si="5"/>
        <v>65</v>
      </c>
      <c r="Y26" s="16">
        <v>5</v>
      </c>
      <c r="Z26" s="16">
        <v>43</v>
      </c>
      <c r="AA26" s="16">
        <v>7</v>
      </c>
      <c r="AB26" s="9">
        <f t="shared" si="6"/>
        <v>55</v>
      </c>
      <c r="AC26" s="16">
        <v>12</v>
      </c>
      <c r="AD26" s="16">
        <v>43</v>
      </c>
      <c r="AE26" s="16">
        <v>0</v>
      </c>
      <c r="AF26" s="9">
        <f t="shared" si="7"/>
        <v>55</v>
      </c>
      <c r="AG26" s="16">
        <v>8</v>
      </c>
      <c r="AH26" s="16">
        <v>48</v>
      </c>
      <c r="AI26" s="16">
        <v>0</v>
      </c>
      <c r="AJ26" s="9">
        <f t="shared" si="8"/>
        <v>56</v>
      </c>
      <c r="AK26" s="12">
        <f t="shared" si="9"/>
        <v>18.666666666666668</v>
      </c>
      <c r="AL26" s="9"/>
      <c r="AM26" s="9"/>
      <c r="AN26" s="9"/>
    </row>
    <row r="27" spans="1:40" ht="14.25" customHeight="1">
      <c r="A27" s="7" t="s">
        <v>42</v>
      </c>
      <c r="B27" s="7" t="s">
        <v>22</v>
      </c>
      <c r="C27" s="8">
        <v>37382</v>
      </c>
      <c r="D27" s="9">
        <f t="shared" ca="1" si="0"/>
        <v>20</v>
      </c>
      <c r="E27" s="16">
        <v>26</v>
      </c>
      <c r="F27" s="16">
        <v>45</v>
      </c>
      <c r="G27" s="16">
        <v>2</v>
      </c>
      <c r="H27" s="9">
        <f t="shared" si="1"/>
        <v>73</v>
      </c>
      <c r="I27" s="16">
        <v>25</v>
      </c>
      <c r="J27" s="16">
        <v>51</v>
      </c>
      <c r="K27" s="16">
        <v>2</v>
      </c>
      <c r="L27" s="9">
        <f t="shared" si="2"/>
        <v>78</v>
      </c>
      <c r="M27" s="16">
        <v>16</v>
      </c>
      <c r="N27" s="16">
        <v>34</v>
      </c>
      <c r="O27" s="16">
        <v>2</v>
      </c>
      <c r="P27" s="9">
        <f t="shared" si="3"/>
        <v>52</v>
      </c>
      <c r="Q27" s="16">
        <v>0</v>
      </c>
      <c r="R27" s="16">
        <v>41</v>
      </c>
      <c r="S27" s="16">
        <v>2</v>
      </c>
      <c r="T27" s="9">
        <f t="shared" si="4"/>
        <v>43</v>
      </c>
      <c r="U27" s="16">
        <v>30</v>
      </c>
      <c r="V27" s="16">
        <v>41</v>
      </c>
      <c r="W27" s="16">
        <v>2</v>
      </c>
      <c r="X27" s="9">
        <f t="shared" si="5"/>
        <v>73</v>
      </c>
      <c r="Y27" s="16">
        <v>0</v>
      </c>
      <c r="Z27" s="16">
        <v>45</v>
      </c>
      <c r="AA27" s="16">
        <v>10</v>
      </c>
      <c r="AB27" s="9">
        <f t="shared" si="6"/>
        <v>55</v>
      </c>
      <c r="AC27" s="16">
        <v>7</v>
      </c>
      <c r="AD27" s="16">
        <v>45</v>
      </c>
      <c r="AE27" s="16">
        <v>6</v>
      </c>
      <c r="AF27" s="9">
        <f t="shared" si="7"/>
        <v>58</v>
      </c>
      <c r="AG27" s="16">
        <v>8</v>
      </c>
      <c r="AH27" s="16">
        <v>46</v>
      </c>
      <c r="AI27" s="16">
        <v>6</v>
      </c>
      <c r="AJ27" s="9">
        <f t="shared" si="8"/>
        <v>60</v>
      </c>
      <c r="AK27" s="12">
        <f t="shared" si="9"/>
        <v>20</v>
      </c>
      <c r="AL27" s="9"/>
      <c r="AM27" s="9"/>
      <c r="AN27" s="9"/>
    </row>
    <row r="28" spans="1:40" ht="14.25" customHeight="1">
      <c r="A28" s="7" t="s">
        <v>43</v>
      </c>
      <c r="B28" s="7" t="s">
        <v>22</v>
      </c>
      <c r="C28" s="8">
        <v>36719</v>
      </c>
      <c r="D28" s="9">
        <f t="shared" ca="1" si="0"/>
        <v>22</v>
      </c>
      <c r="E28" s="16">
        <v>16</v>
      </c>
      <c r="F28" s="16">
        <v>22</v>
      </c>
      <c r="G28" s="16">
        <v>5</v>
      </c>
      <c r="H28" s="9">
        <f t="shared" si="1"/>
        <v>43</v>
      </c>
      <c r="I28" s="16">
        <v>2</v>
      </c>
      <c r="J28" s="16">
        <v>49</v>
      </c>
      <c r="K28" s="16">
        <v>5</v>
      </c>
      <c r="L28" s="9">
        <f t="shared" si="2"/>
        <v>56</v>
      </c>
      <c r="M28" s="16">
        <v>19</v>
      </c>
      <c r="N28" s="16">
        <v>53</v>
      </c>
      <c r="O28" s="16">
        <v>5</v>
      </c>
      <c r="P28" s="9">
        <f t="shared" si="3"/>
        <v>77</v>
      </c>
      <c r="Q28" s="16">
        <v>15</v>
      </c>
      <c r="R28" s="16">
        <v>32</v>
      </c>
      <c r="S28" s="16">
        <v>5</v>
      </c>
      <c r="T28" s="9">
        <f t="shared" si="4"/>
        <v>52</v>
      </c>
      <c r="U28" s="16">
        <v>4</v>
      </c>
      <c r="V28" s="16">
        <v>32</v>
      </c>
      <c r="W28" s="16">
        <v>5</v>
      </c>
      <c r="X28" s="9">
        <f t="shared" si="5"/>
        <v>41</v>
      </c>
      <c r="Y28" s="16">
        <v>8</v>
      </c>
      <c r="Z28" s="16">
        <v>19</v>
      </c>
      <c r="AA28" s="16">
        <v>6</v>
      </c>
      <c r="AB28" s="9">
        <f t="shared" si="6"/>
        <v>33</v>
      </c>
      <c r="AC28" s="16">
        <v>22</v>
      </c>
      <c r="AD28" s="16">
        <v>19</v>
      </c>
      <c r="AE28" s="16">
        <v>0</v>
      </c>
      <c r="AF28" s="9">
        <f t="shared" si="7"/>
        <v>41</v>
      </c>
      <c r="AG28" s="16">
        <v>13</v>
      </c>
      <c r="AH28" s="16">
        <v>51</v>
      </c>
      <c r="AI28" s="16">
        <v>0</v>
      </c>
      <c r="AJ28" s="9">
        <f t="shared" si="8"/>
        <v>64</v>
      </c>
      <c r="AK28" s="12">
        <f t="shared" si="9"/>
        <v>21.333333333333332</v>
      </c>
      <c r="AL28" s="9"/>
      <c r="AM28" s="9"/>
      <c r="AN28" s="9"/>
    </row>
    <row r="29" spans="1:40" ht="14.25" customHeight="1">
      <c r="A29" s="7" t="s">
        <v>44</v>
      </c>
      <c r="B29" s="7" t="s">
        <v>22</v>
      </c>
      <c r="C29" s="8">
        <v>37622</v>
      </c>
      <c r="D29" s="9">
        <f t="shared" ca="1" si="0"/>
        <v>19</v>
      </c>
      <c r="E29" s="16">
        <v>27</v>
      </c>
      <c r="F29" s="16">
        <v>41</v>
      </c>
      <c r="G29" s="16">
        <v>5</v>
      </c>
      <c r="H29" s="9">
        <f t="shared" si="1"/>
        <v>73</v>
      </c>
      <c r="I29" s="16">
        <v>15</v>
      </c>
      <c r="J29" s="16">
        <v>33</v>
      </c>
      <c r="K29" s="16">
        <v>5</v>
      </c>
      <c r="L29" s="9">
        <f t="shared" si="2"/>
        <v>53</v>
      </c>
      <c r="M29" s="16">
        <v>22</v>
      </c>
      <c r="N29" s="16">
        <v>35</v>
      </c>
      <c r="O29" s="16">
        <v>5</v>
      </c>
      <c r="P29" s="9">
        <f t="shared" si="3"/>
        <v>62</v>
      </c>
      <c r="Q29" s="16">
        <v>16</v>
      </c>
      <c r="R29" s="16">
        <v>36</v>
      </c>
      <c r="S29" s="16">
        <v>5</v>
      </c>
      <c r="T29" s="9">
        <f t="shared" si="4"/>
        <v>57</v>
      </c>
      <c r="U29" s="16">
        <v>19</v>
      </c>
      <c r="V29" s="16">
        <v>36</v>
      </c>
      <c r="W29" s="16">
        <v>5</v>
      </c>
      <c r="X29" s="9">
        <f t="shared" si="5"/>
        <v>60</v>
      </c>
      <c r="Y29" s="16">
        <v>27</v>
      </c>
      <c r="Z29" s="16">
        <v>56</v>
      </c>
      <c r="AA29" s="16">
        <v>0</v>
      </c>
      <c r="AB29" s="9">
        <f t="shared" si="6"/>
        <v>83</v>
      </c>
      <c r="AC29" s="16">
        <v>4</v>
      </c>
      <c r="AD29" s="16">
        <v>56</v>
      </c>
      <c r="AE29" s="16">
        <v>8</v>
      </c>
      <c r="AF29" s="9">
        <f t="shared" si="7"/>
        <v>68</v>
      </c>
      <c r="AG29" s="16">
        <v>15</v>
      </c>
      <c r="AH29" s="16">
        <v>56</v>
      </c>
      <c r="AI29" s="16">
        <v>8</v>
      </c>
      <c r="AJ29" s="9">
        <f t="shared" si="8"/>
        <v>79</v>
      </c>
      <c r="AK29" s="12">
        <f t="shared" si="9"/>
        <v>26.333333333333332</v>
      </c>
      <c r="AL29" s="9"/>
      <c r="AM29" s="9"/>
      <c r="AN29" s="9"/>
    </row>
    <row r="30" spans="1:40" ht="14.25" customHeight="1"/>
    <row r="31" spans="1:40" ht="14.25" customHeight="1"/>
    <row r="32" spans="1:4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Y3:AB3"/>
    <mergeCell ref="AC3:AF3"/>
    <mergeCell ref="A2:D3"/>
    <mergeCell ref="E2:AJ2"/>
    <mergeCell ref="E3:H3"/>
    <mergeCell ref="I3:L3"/>
    <mergeCell ref="M3:P3"/>
    <mergeCell ref="Q3:T3"/>
    <mergeCell ref="U3:X3"/>
    <mergeCell ref="AG3:AJ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/>
  </sheetViews>
  <sheetFormatPr defaultColWidth="14.453125" defaultRowHeight="15" customHeight="1"/>
  <cols>
    <col min="1" max="1" width="18" customWidth="1"/>
    <col min="2" max="3" width="16.26953125" customWidth="1"/>
    <col min="4" max="4" width="11.54296875" customWidth="1"/>
    <col min="5" max="5" width="8.7265625" customWidth="1"/>
    <col min="6" max="6" width="11.7265625" customWidth="1"/>
    <col min="7" max="7" width="14.7265625" customWidth="1"/>
    <col min="8" max="8" width="11.7265625" customWidth="1"/>
    <col min="9" max="9" width="8.26953125" customWidth="1"/>
    <col min="10" max="10" width="9.26953125" customWidth="1"/>
    <col min="11" max="13" width="14.7265625" customWidth="1"/>
    <col min="14" max="21" width="8.7265625" customWidth="1"/>
    <col min="22" max="25" width="7" customWidth="1"/>
    <col min="26" max="33" width="9.7265625" customWidth="1"/>
    <col min="34" max="34" width="16.81640625" customWidth="1"/>
    <col min="35" max="35" width="14.7265625" customWidth="1"/>
    <col min="36" max="36" width="10" customWidth="1"/>
    <col min="37" max="37" width="18.26953125" customWidth="1"/>
    <col min="38" max="38" width="20.7265625" customWidth="1"/>
    <col min="39" max="39" width="18.7265625" customWidth="1"/>
    <col min="40" max="40" width="25" customWidth="1"/>
  </cols>
  <sheetData>
    <row r="1" spans="1:40" ht="14.25" customHeight="1">
      <c r="A1" s="13" t="s">
        <v>0</v>
      </c>
      <c r="B1" s="13">
        <f ca="1">YEAR(TODAY())</f>
        <v>2022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40" ht="14.25" customHeight="1">
      <c r="A2" s="35" t="s">
        <v>1</v>
      </c>
      <c r="B2" s="36"/>
      <c r="C2" s="36"/>
      <c r="D2" s="37"/>
      <c r="E2" s="41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3"/>
      <c r="AK2" s="3"/>
      <c r="AL2" s="3"/>
      <c r="AM2" s="3"/>
    </row>
    <row r="3" spans="1:40" ht="14.25" customHeight="1">
      <c r="A3" s="38"/>
      <c r="B3" s="39"/>
      <c r="C3" s="39"/>
      <c r="D3" s="40"/>
      <c r="E3" s="34" t="str">
        <f>Subjects!A2</f>
        <v>Mathematics</v>
      </c>
      <c r="F3" s="32"/>
      <c r="G3" s="32"/>
      <c r="H3" s="33"/>
      <c r="I3" s="31" t="str">
        <f>Subjects!A3</f>
        <v>English Language</v>
      </c>
      <c r="J3" s="32"/>
      <c r="K3" s="32"/>
      <c r="L3" s="33"/>
      <c r="M3" s="34" t="str">
        <f>Subjects!A4</f>
        <v>Chemistry</v>
      </c>
      <c r="N3" s="32"/>
      <c r="O3" s="32"/>
      <c r="P3" s="33"/>
      <c r="Q3" s="31" t="str">
        <f>Subjects!A5</f>
        <v>Physics</v>
      </c>
      <c r="R3" s="32"/>
      <c r="S3" s="32"/>
      <c r="T3" s="33"/>
      <c r="U3" s="34" t="str">
        <f>Subjects!A6</f>
        <v>Biology</v>
      </c>
      <c r="V3" s="32"/>
      <c r="W3" s="32"/>
      <c r="X3" s="33"/>
      <c r="Y3" s="31" t="str">
        <f>Subjects!A7</f>
        <v>Economics</v>
      </c>
      <c r="Z3" s="32"/>
      <c r="AA3" s="32"/>
      <c r="AB3" s="33"/>
      <c r="AC3" s="34" t="str">
        <f>Subjects!A8</f>
        <v>Geography</v>
      </c>
      <c r="AD3" s="32"/>
      <c r="AE3" s="32"/>
      <c r="AF3" s="33"/>
      <c r="AG3" s="31" t="str">
        <f>Subjects!A9</f>
        <v>Agricultural Science</v>
      </c>
      <c r="AH3" s="32"/>
      <c r="AI3" s="32"/>
      <c r="AJ3" s="33"/>
      <c r="AK3" s="4"/>
      <c r="AL3" s="4" t="s">
        <v>3</v>
      </c>
      <c r="AM3" s="4" t="s">
        <v>4</v>
      </c>
      <c r="AN3" s="14" t="s">
        <v>5</v>
      </c>
    </row>
    <row r="4" spans="1:40" ht="14.25" customHeight="1">
      <c r="A4" s="6" t="s">
        <v>6</v>
      </c>
      <c r="B4" s="6" t="s">
        <v>7</v>
      </c>
      <c r="C4" s="6" t="s">
        <v>8</v>
      </c>
      <c r="D4" s="15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10</v>
      </c>
      <c r="R4" s="6" t="s">
        <v>11</v>
      </c>
      <c r="S4" s="6" t="s">
        <v>12</v>
      </c>
      <c r="T4" s="6" t="s">
        <v>13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10</v>
      </c>
      <c r="Z4" s="6" t="s">
        <v>11</v>
      </c>
      <c r="AA4" s="6" t="s">
        <v>12</v>
      </c>
      <c r="AB4" s="6" t="s">
        <v>13</v>
      </c>
      <c r="AC4" s="6" t="s">
        <v>10</v>
      </c>
      <c r="AD4" s="6" t="s">
        <v>11</v>
      </c>
      <c r="AE4" s="6" t="s">
        <v>12</v>
      </c>
      <c r="AF4" s="6" t="s">
        <v>13</v>
      </c>
      <c r="AG4" s="6" t="s">
        <v>10</v>
      </c>
      <c r="AH4" s="6" t="s">
        <v>11</v>
      </c>
      <c r="AI4" s="6" t="s">
        <v>12</v>
      </c>
      <c r="AJ4" s="6" t="s">
        <v>13</v>
      </c>
      <c r="AK4" s="6" t="s">
        <v>14</v>
      </c>
      <c r="AL4" s="6" t="s">
        <v>15</v>
      </c>
      <c r="AM4" s="6" t="s">
        <v>16</v>
      </c>
      <c r="AN4" s="15" t="s">
        <v>17</v>
      </c>
    </row>
    <row r="5" spans="1:40" ht="14.25" customHeight="1">
      <c r="A5" s="7" t="s">
        <v>18</v>
      </c>
      <c r="B5" s="7" t="s">
        <v>19</v>
      </c>
      <c r="C5" s="8">
        <v>37270</v>
      </c>
      <c r="D5" s="9"/>
      <c r="E5" s="11">
        <v>8</v>
      </c>
      <c r="F5" s="11">
        <v>50</v>
      </c>
      <c r="G5" s="11">
        <v>6</v>
      </c>
      <c r="H5" s="12"/>
      <c r="I5" s="11">
        <v>23</v>
      </c>
      <c r="J5" s="11">
        <v>36</v>
      </c>
      <c r="K5" s="11">
        <v>6</v>
      </c>
      <c r="L5" s="12"/>
      <c r="M5" s="11">
        <v>6</v>
      </c>
      <c r="N5" s="11">
        <v>28</v>
      </c>
      <c r="O5" s="11">
        <v>6</v>
      </c>
      <c r="P5" s="12"/>
      <c r="Q5" s="11">
        <v>7</v>
      </c>
      <c r="R5" s="11">
        <v>37</v>
      </c>
      <c r="S5" s="11">
        <v>6</v>
      </c>
      <c r="T5" s="12"/>
      <c r="U5" s="11">
        <v>28</v>
      </c>
      <c r="V5" s="11">
        <v>28</v>
      </c>
      <c r="W5" s="11">
        <v>8</v>
      </c>
      <c r="X5" s="12"/>
      <c r="Y5" s="11">
        <v>9</v>
      </c>
      <c r="Z5" s="11">
        <v>28</v>
      </c>
      <c r="AA5" s="11">
        <v>6</v>
      </c>
      <c r="AB5" s="12"/>
      <c r="AC5" s="11">
        <v>9</v>
      </c>
      <c r="AD5" s="11">
        <v>35</v>
      </c>
      <c r="AE5" s="11">
        <v>6</v>
      </c>
      <c r="AF5" s="12"/>
      <c r="AG5" s="11">
        <v>24</v>
      </c>
      <c r="AH5" s="11">
        <v>28</v>
      </c>
      <c r="AI5" s="11">
        <v>7</v>
      </c>
      <c r="AJ5" s="9"/>
      <c r="AK5" s="9"/>
      <c r="AL5" s="9"/>
      <c r="AM5" s="9"/>
      <c r="AN5" s="9"/>
    </row>
    <row r="6" spans="1:40" ht="14.25" customHeight="1">
      <c r="A6" s="7" t="s">
        <v>20</v>
      </c>
      <c r="B6" s="7" t="s">
        <v>19</v>
      </c>
      <c r="C6" s="8">
        <v>37957</v>
      </c>
      <c r="D6" s="9"/>
      <c r="E6" s="11">
        <v>24</v>
      </c>
      <c r="F6" s="11">
        <v>33</v>
      </c>
      <c r="G6" s="11">
        <v>5</v>
      </c>
      <c r="H6" s="12"/>
      <c r="I6" s="11">
        <v>13</v>
      </c>
      <c r="J6" s="11">
        <v>38</v>
      </c>
      <c r="K6" s="11">
        <v>5</v>
      </c>
      <c r="L6" s="12"/>
      <c r="M6" s="11">
        <v>26</v>
      </c>
      <c r="N6" s="11">
        <v>50</v>
      </c>
      <c r="O6" s="11">
        <v>8</v>
      </c>
      <c r="P6" s="12"/>
      <c r="Q6" s="11">
        <v>24</v>
      </c>
      <c r="R6" s="11">
        <v>30</v>
      </c>
      <c r="S6" s="11">
        <v>8</v>
      </c>
      <c r="T6" s="12"/>
      <c r="U6" s="11">
        <v>13</v>
      </c>
      <c r="V6" s="11">
        <v>57</v>
      </c>
      <c r="W6" s="11">
        <v>6</v>
      </c>
      <c r="X6" s="12"/>
      <c r="Y6" s="11">
        <v>13</v>
      </c>
      <c r="Z6" s="11">
        <v>57</v>
      </c>
      <c r="AA6" s="11">
        <v>5</v>
      </c>
      <c r="AB6" s="12"/>
      <c r="AC6" s="11">
        <v>13</v>
      </c>
      <c r="AD6" s="11">
        <v>42</v>
      </c>
      <c r="AE6" s="11">
        <v>6</v>
      </c>
      <c r="AF6" s="12"/>
      <c r="AG6" s="11">
        <v>26</v>
      </c>
      <c r="AH6" s="11">
        <v>43</v>
      </c>
      <c r="AI6" s="11">
        <v>9</v>
      </c>
      <c r="AJ6" s="9"/>
      <c r="AK6" s="9"/>
      <c r="AL6" s="9"/>
      <c r="AM6" s="9"/>
      <c r="AN6" s="9"/>
    </row>
    <row r="7" spans="1:40" ht="14.25" customHeight="1">
      <c r="A7" s="7" t="s">
        <v>21</v>
      </c>
      <c r="B7" s="7" t="s">
        <v>22</v>
      </c>
      <c r="C7" s="8">
        <v>37775</v>
      </c>
      <c r="D7" s="9"/>
      <c r="E7" s="11">
        <v>3</v>
      </c>
      <c r="F7" s="11">
        <v>35</v>
      </c>
      <c r="G7" s="11">
        <v>5</v>
      </c>
      <c r="H7" s="12"/>
      <c r="I7" s="11">
        <v>25</v>
      </c>
      <c r="J7" s="11">
        <v>29</v>
      </c>
      <c r="K7" s="11">
        <v>5</v>
      </c>
      <c r="L7" s="12"/>
      <c r="M7" s="11">
        <v>17</v>
      </c>
      <c r="N7" s="11">
        <v>55</v>
      </c>
      <c r="O7" s="11">
        <v>10</v>
      </c>
      <c r="P7" s="12"/>
      <c r="Q7" s="11">
        <v>18</v>
      </c>
      <c r="R7" s="11">
        <v>36</v>
      </c>
      <c r="S7" s="11">
        <v>10</v>
      </c>
      <c r="T7" s="12"/>
      <c r="U7" s="11">
        <v>3</v>
      </c>
      <c r="V7" s="11">
        <v>45</v>
      </c>
      <c r="W7" s="11">
        <v>6</v>
      </c>
      <c r="X7" s="12"/>
      <c r="Y7" s="11">
        <v>1</v>
      </c>
      <c r="Z7" s="11">
        <v>45</v>
      </c>
      <c r="AA7" s="11">
        <v>10</v>
      </c>
      <c r="AB7" s="12"/>
      <c r="AC7" s="11">
        <v>1</v>
      </c>
      <c r="AD7" s="11">
        <v>60</v>
      </c>
      <c r="AE7" s="11">
        <v>5</v>
      </c>
      <c r="AF7" s="12"/>
      <c r="AG7" s="11">
        <v>18</v>
      </c>
      <c r="AH7" s="11">
        <v>42</v>
      </c>
      <c r="AI7" s="11">
        <v>8</v>
      </c>
      <c r="AJ7" s="9"/>
      <c r="AK7" s="9"/>
      <c r="AL7" s="9"/>
      <c r="AM7" s="9"/>
      <c r="AN7" s="9"/>
    </row>
    <row r="8" spans="1:40" ht="14.25" customHeight="1">
      <c r="A8" s="7" t="s">
        <v>23</v>
      </c>
      <c r="B8" s="7" t="s">
        <v>19</v>
      </c>
      <c r="C8" s="8">
        <v>36950</v>
      </c>
      <c r="D8" s="9"/>
      <c r="E8" s="11">
        <v>7</v>
      </c>
      <c r="F8" s="11">
        <v>33</v>
      </c>
      <c r="G8" s="11">
        <v>10</v>
      </c>
      <c r="H8" s="12"/>
      <c r="I8" s="11">
        <v>16</v>
      </c>
      <c r="J8" s="11">
        <v>51</v>
      </c>
      <c r="K8" s="11">
        <v>10</v>
      </c>
      <c r="L8" s="12"/>
      <c r="M8" s="11">
        <v>9</v>
      </c>
      <c r="N8" s="11">
        <v>56</v>
      </c>
      <c r="O8" s="11">
        <v>8</v>
      </c>
      <c r="P8" s="12"/>
      <c r="Q8" s="11">
        <v>14</v>
      </c>
      <c r="R8" s="11">
        <v>40</v>
      </c>
      <c r="S8" s="11">
        <v>8</v>
      </c>
      <c r="T8" s="12"/>
      <c r="U8" s="11">
        <v>37</v>
      </c>
      <c r="V8" s="11">
        <v>39</v>
      </c>
      <c r="W8" s="11">
        <v>5</v>
      </c>
      <c r="X8" s="12"/>
      <c r="Y8" s="11">
        <v>4</v>
      </c>
      <c r="Z8" s="11">
        <v>39</v>
      </c>
      <c r="AA8" s="11">
        <v>8</v>
      </c>
      <c r="AB8" s="12"/>
      <c r="AC8" s="11">
        <v>4</v>
      </c>
      <c r="AD8" s="11">
        <v>28</v>
      </c>
      <c r="AE8" s="11">
        <v>9</v>
      </c>
      <c r="AF8" s="12"/>
      <c r="AG8" s="11">
        <v>12</v>
      </c>
      <c r="AH8" s="11">
        <v>50</v>
      </c>
      <c r="AI8" s="11">
        <v>6</v>
      </c>
      <c r="AJ8" s="9"/>
      <c r="AK8" s="9"/>
      <c r="AL8" s="9"/>
      <c r="AM8" s="9"/>
      <c r="AN8" s="9"/>
    </row>
    <row r="9" spans="1:40" ht="14.25" customHeight="1">
      <c r="A9" s="7" t="s">
        <v>24</v>
      </c>
      <c r="B9" s="7" t="s">
        <v>22</v>
      </c>
      <c r="C9" s="8">
        <v>37928</v>
      </c>
      <c r="D9" s="9"/>
      <c r="E9" s="11">
        <v>23</v>
      </c>
      <c r="F9" s="11">
        <v>53</v>
      </c>
      <c r="G9" s="11">
        <v>7</v>
      </c>
      <c r="H9" s="12"/>
      <c r="I9" s="11">
        <v>17</v>
      </c>
      <c r="J9" s="11">
        <v>52</v>
      </c>
      <c r="K9" s="11">
        <v>7</v>
      </c>
      <c r="L9" s="12"/>
      <c r="M9" s="11">
        <v>12</v>
      </c>
      <c r="N9" s="11">
        <v>42</v>
      </c>
      <c r="O9" s="11">
        <v>9</v>
      </c>
      <c r="P9" s="12"/>
      <c r="Q9" s="11">
        <v>28</v>
      </c>
      <c r="R9" s="11">
        <v>32</v>
      </c>
      <c r="S9" s="11">
        <v>9</v>
      </c>
      <c r="T9" s="12"/>
      <c r="U9" s="11">
        <v>15</v>
      </c>
      <c r="V9" s="11">
        <v>34</v>
      </c>
      <c r="W9" s="11">
        <v>6</v>
      </c>
      <c r="X9" s="12"/>
      <c r="Y9" s="11">
        <v>19</v>
      </c>
      <c r="Z9" s="11">
        <v>34</v>
      </c>
      <c r="AA9" s="11">
        <v>7</v>
      </c>
      <c r="AB9" s="12"/>
      <c r="AC9" s="11">
        <v>19</v>
      </c>
      <c r="AD9" s="11">
        <v>56</v>
      </c>
      <c r="AE9" s="11">
        <v>8</v>
      </c>
      <c r="AF9" s="12"/>
      <c r="AG9" s="11">
        <v>28</v>
      </c>
      <c r="AH9" s="11">
        <v>40</v>
      </c>
      <c r="AI9" s="11">
        <v>10</v>
      </c>
      <c r="AJ9" s="9"/>
      <c r="AK9" s="9"/>
      <c r="AL9" s="9"/>
      <c r="AM9" s="9"/>
      <c r="AN9" s="9"/>
    </row>
    <row r="10" spans="1:40" ht="14.25" customHeight="1">
      <c r="A10" s="7" t="s">
        <v>25</v>
      </c>
      <c r="B10" s="7" t="s">
        <v>22</v>
      </c>
      <c r="C10" s="8">
        <v>38579</v>
      </c>
      <c r="D10" s="9"/>
      <c r="E10" s="11">
        <v>15</v>
      </c>
      <c r="F10" s="11">
        <v>59</v>
      </c>
      <c r="G10" s="11">
        <v>6</v>
      </c>
      <c r="H10" s="12"/>
      <c r="I10" s="11">
        <v>6</v>
      </c>
      <c r="J10" s="11">
        <v>55</v>
      </c>
      <c r="K10" s="11">
        <v>6</v>
      </c>
      <c r="L10" s="12"/>
      <c r="M10" s="11">
        <v>26</v>
      </c>
      <c r="N10" s="11">
        <v>54</v>
      </c>
      <c r="O10" s="11">
        <v>8</v>
      </c>
      <c r="P10" s="12"/>
      <c r="Q10" s="11">
        <v>16</v>
      </c>
      <c r="R10" s="11">
        <v>50</v>
      </c>
      <c r="S10" s="11">
        <v>8</v>
      </c>
      <c r="T10" s="12"/>
      <c r="U10" s="11">
        <v>22</v>
      </c>
      <c r="V10" s="11">
        <v>37</v>
      </c>
      <c r="W10" s="11">
        <v>9</v>
      </c>
      <c r="X10" s="12"/>
      <c r="Y10" s="11">
        <v>1</v>
      </c>
      <c r="Z10" s="11">
        <v>37</v>
      </c>
      <c r="AA10" s="11">
        <v>7</v>
      </c>
      <c r="AB10" s="12"/>
      <c r="AC10" s="11">
        <v>1</v>
      </c>
      <c r="AD10" s="11">
        <v>56</v>
      </c>
      <c r="AE10" s="11">
        <v>10</v>
      </c>
      <c r="AF10" s="12"/>
      <c r="AG10" s="11">
        <v>17</v>
      </c>
      <c r="AH10" s="11">
        <v>35</v>
      </c>
      <c r="AI10" s="11">
        <v>5</v>
      </c>
      <c r="AJ10" s="9"/>
      <c r="AK10" s="9"/>
      <c r="AL10" s="9"/>
      <c r="AM10" s="9"/>
      <c r="AN10" s="9"/>
    </row>
    <row r="11" spans="1:40" ht="14.25" customHeight="1">
      <c r="A11" s="7" t="s">
        <v>26</v>
      </c>
      <c r="B11" s="7" t="s">
        <v>19</v>
      </c>
      <c r="C11" s="8">
        <v>37150</v>
      </c>
      <c r="D11" s="9"/>
      <c r="E11" s="11">
        <v>16</v>
      </c>
      <c r="F11" s="11">
        <v>34</v>
      </c>
      <c r="G11" s="11">
        <v>5</v>
      </c>
      <c r="H11" s="12"/>
      <c r="I11" s="11">
        <v>16</v>
      </c>
      <c r="J11" s="11">
        <v>59</v>
      </c>
      <c r="K11" s="11">
        <v>5</v>
      </c>
      <c r="L11" s="12"/>
      <c r="M11" s="11">
        <v>8</v>
      </c>
      <c r="N11" s="11">
        <v>29</v>
      </c>
      <c r="O11" s="11">
        <v>5</v>
      </c>
      <c r="P11" s="12"/>
      <c r="Q11" s="11">
        <v>5</v>
      </c>
      <c r="R11" s="11">
        <v>43</v>
      </c>
      <c r="S11" s="11">
        <v>5</v>
      </c>
      <c r="T11" s="12"/>
      <c r="U11" s="11">
        <v>18</v>
      </c>
      <c r="V11" s="11">
        <v>29</v>
      </c>
      <c r="W11" s="11">
        <v>5</v>
      </c>
      <c r="X11" s="12"/>
      <c r="Y11" s="11">
        <v>7</v>
      </c>
      <c r="Z11" s="11">
        <v>29</v>
      </c>
      <c r="AA11" s="11">
        <v>8</v>
      </c>
      <c r="AB11" s="12"/>
      <c r="AC11" s="11">
        <v>7</v>
      </c>
      <c r="AD11" s="11">
        <v>41</v>
      </c>
      <c r="AE11" s="11">
        <v>10</v>
      </c>
      <c r="AF11" s="12"/>
      <c r="AG11" s="11">
        <v>1</v>
      </c>
      <c r="AH11" s="11">
        <v>40</v>
      </c>
      <c r="AI11" s="11">
        <v>8</v>
      </c>
      <c r="AJ11" s="9"/>
      <c r="AK11" s="9"/>
      <c r="AL11" s="9"/>
      <c r="AM11" s="9"/>
      <c r="AN11" s="9"/>
    </row>
    <row r="12" spans="1:40" ht="14.25" customHeight="1">
      <c r="A12" s="7" t="s">
        <v>27</v>
      </c>
      <c r="B12" s="7" t="s">
        <v>22</v>
      </c>
      <c r="C12" s="8">
        <v>37927</v>
      </c>
      <c r="D12" s="9"/>
      <c r="E12" s="11">
        <v>17</v>
      </c>
      <c r="F12" s="11">
        <v>49</v>
      </c>
      <c r="G12" s="11">
        <v>6</v>
      </c>
      <c r="H12" s="12"/>
      <c r="I12" s="11">
        <v>23</v>
      </c>
      <c r="J12" s="11">
        <v>25</v>
      </c>
      <c r="K12" s="11">
        <v>6</v>
      </c>
      <c r="L12" s="12"/>
      <c r="M12" s="11">
        <v>27</v>
      </c>
      <c r="N12" s="11">
        <v>59</v>
      </c>
      <c r="O12" s="11">
        <v>7</v>
      </c>
      <c r="P12" s="12"/>
      <c r="Q12" s="11">
        <v>16</v>
      </c>
      <c r="R12" s="11">
        <v>58</v>
      </c>
      <c r="S12" s="11">
        <v>7</v>
      </c>
      <c r="T12" s="12"/>
      <c r="U12" s="11">
        <v>27</v>
      </c>
      <c r="V12" s="11">
        <v>40</v>
      </c>
      <c r="W12" s="11">
        <v>6</v>
      </c>
      <c r="X12" s="12"/>
      <c r="Y12" s="11">
        <v>22</v>
      </c>
      <c r="Z12" s="11">
        <v>40</v>
      </c>
      <c r="AA12" s="11">
        <v>7</v>
      </c>
      <c r="AB12" s="12"/>
      <c r="AC12" s="11">
        <v>22</v>
      </c>
      <c r="AD12" s="11">
        <v>29</v>
      </c>
      <c r="AE12" s="11">
        <v>7</v>
      </c>
      <c r="AF12" s="12"/>
      <c r="AG12" s="11">
        <v>2</v>
      </c>
      <c r="AH12" s="11">
        <v>41</v>
      </c>
      <c r="AI12" s="11">
        <v>7</v>
      </c>
      <c r="AJ12" s="9"/>
      <c r="AK12" s="9"/>
      <c r="AL12" s="9"/>
      <c r="AM12" s="9"/>
      <c r="AN12" s="9"/>
    </row>
    <row r="13" spans="1:40" ht="14.25" customHeight="1">
      <c r="A13" s="7" t="s">
        <v>28</v>
      </c>
      <c r="B13" s="7" t="s">
        <v>19</v>
      </c>
      <c r="C13" s="8">
        <v>37999</v>
      </c>
      <c r="D13" s="9"/>
      <c r="E13" s="11">
        <v>37</v>
      </c>
      <c r="F13" s="11">
        <v>59</v>
      </c>
      <c r="G13" s="11">
        <v>7</v>
      </c>
      <c r="H13" s="12"/>
      <c r="I13" s="11">
        <v>27</v>
      </c>
      <c r="J13" s="11">
        <v>60</v>
      </c>
      <c r="K13" s="11">
        <v>7</v>
      </c>
      <c r="L13" s="12"/>
      <c r="M13" s="11">
        <v>7</v>
      </c>
      <c r="N13" s="11">
        <v>46</v>
      </c>
      <c r="O13" s="11">
        <v>9</v>
      </c>
      <c r="P13" s="12"/>
      <c r="Q13" s="11">
        <v>25</v>
      </c>
      <c r="R13" s="11">
        <v>54</v>
      </c>
      <c r="S13" s="11">
        <v>9</v>
      </c>
      <c r="T13" s="12"/>
      <c r="U13" s="11">
        <v>15</v>
      </c>
      <c r="V13" s="11">
        <v>52</v>
      </c>
      <c r="W13" s="11">
        <v>6</v>
      </c>
      <c r="X13" s="12"/>
      <c r="Y13" s="11">
        <v>25</v>
      </c>
      <c r="Z13" s="11">
        <v>52</v>
      </c>
      <c r="AA13" s="11">
        <v>7</v>
      </c>
      <c r="AB13" s="12"/>
      <c r="AC13" s="11">
        <v>25</v>
      </c>
      <c r="AD13" s="11">
        <v>49</v>
      </c>
      <c r="AE13" s="11">
        <v>5</v>
      </c>
      <c r="AF13" s="12"/>
      <c r="AG13" s="11">
        <v>11</v>
      </c>
      <c r="AH13" s="11">
        <v>45</v>
      </c>
      <c r="AI13" s="11">
        <v>5</v>
      </c>
      <c r="AJ13" s="9"/>
      <c r="AK13" s="9"/>
      <c r="AL13" s="9"/>
      <c r="AM13" s="9"/>
      <c r="AN13" s="9"/>
    </row>
    <row r="14" spans="1:40" ht="14.25" customHeight="1">
      <c r="A14" s="7" t="s">
        <v>29</v>
      </c>
      <c r="B14" s="7" t="s">
        <v>19</v>
      </c>
      <c r="C14" s="8">
        <v>37695</v>
      </c>
      <c r="D14" s="9"/>
      <c r="E14" s="11">
        <v>27</v>
      </c>
      <c r="F14" s="11">
        <v>48</v>
      </c>
      <c r="G14" s="11">
        <v>7</v>
      </c>
      <c r="H14" s="12"/>
      <c r="I14" s="11">
        <v>5</v>
      </c>
      <c r="J14" s="11">
        <v>54</v>
      </c>
      <c r="K14" s="11">
        <v>7</v>
      </c>
      <c r="L14" s="12"/>
      <c r="M14" s="11">
        <v>19</v>
      </c>
      <c r="N14" s="11">
        <v>44</v>
      </c>
      <c r="O14" s="11">
        <v>7</v>
      </c>
      <c r="P14" s="12"/>
      <c r="Q14" s="11">
        <v>2</v>
      </c>
      <c r="R14" s="11">
        <v>51</v>
      </c>
      <c r="S14" s="11">
        <v>7</v>
      </c>
      <c r="T14" s="12"/>
      <c r="U14" s="11">
        <v>13</v>
      </c>
      <c r="V14" s="11">
        <v>26</v>
      </c>
      <c r="W14" s="11">
        <v>8</v>
      </c>
      <c r="X14" s="12"/>
      <c r="Y14" s="11">
        <v>26</v>
      </c>
      <c r="Z14" s="11">
        <v>26</v>
      </c>
      <c r="AA14" s="11">
        <v>10</v>
      </c>
      <c r="AB14" s="12"/>
      <c r="AC14" s="11">
        <v>26</v>
      </c>
      <c r="AD14" s="11">
        <v>58</v>
      </c>
      <c r="AE14" s="11">
        <v>6</v>
      </c>
      <c r="AF14" s="12"/>
      <c r="AG14" s="11">
        <v>37</v>
      </c>
      <c r="AH14" s="11">
        <v>56</v>
      </c>
      <c r="AI14" s="11">
        <v>8</v>
      </c>
      <c r="AJ14" s="9"/>
      <c r="AK14" s="9"/>
      <c r="AL14" s="9"/>
      <c r="AM14" s="9"/>
      <c r="AN14" s="9"/>
    </row>
    <row r="15" spans="1:40" ht="14.25" customHeight="1">
      <c r="A15" s="7" t="s">
        <v>30</v>
      </c>
      <c r="B15" s="7" t="s">
        <v>22</v>
      </c>
      <c r="C15" s="8">
        <v>37657</v>
      </c>
      <c r="D15" s="9"/>
      <c r="E15" s="11">
        <v>2</v>
      </c>
      <c r="F15" s="11">
        <v>26</v>
      </c>
      <c r="G15" s="11">
        <v>6</v>
      </c>
      <c r="H15" s="12"/>
      <c r="I15" s="11">
        <v>28</v>
      </c>
      <c r="J15" s="11">
        <v>50</v>
      </c>
      <c r="K15" s="11">
        <v>6</v>
      </c>
      <c r="L15" s="12"/>
      <c r="M15" s="11">
        <v>25</v>
      </c>
      <c r="N15" s="11">
        <v>30</v>
      </c>
      <c r="O15" s="11">
        <v>10</v>
      </c>
      <c r="P15" s="12"/>
      <c r="Q15" s="11">
        <v>17</v>
      </c>
      <c r="R15" s="11">
        <v>59</v>
      </c>
      <c r="S15" s="11">
        <v>10</v>
      </c>
      <c r="T15" s="12"/>
      <c r="U15" s="11">
        <v>11</v>
      </c>
      <c r="V15" s="11">
        <v>39</v>
      </c>
      <c r="W15" s="11">
        <v>5</v>
      </c>
      <c r="X15" s="12"/>
      <c r="Y15" s="11">
        <v>25</v>
      </c>
      <c r="Z15" s="11">
        <v>39</v>
      </c>
      <c r="AA15" s="11">
        <v>10</v>
      </c>
      <c r="AB15" s="12"/>
      <c r="AC15" s="11">
        <v>25</v>
      </c>
      <c r="AD15" s="11">
        <v>25</v>
      </c>
      <c r="AE15" s="11">
        <v>10</v>
      </c>
      <c r="AF15" s="12"/>
      <c r="AG15" s="11">
        <v>18</v>
      </c>
      <c r="AH15" s="11">
        <v>43</v>
      </c>
      <c r="AI15" s="11">
        <v>9</v>
      </c>
      <c r="AJ15" s="9"/>
      <c r="AK15" s="9"/>
      <c r="AL15" s="9"/>
      <c r="AM15" s="9"/>
      <c r="AN15" s="9"/>
    </row>
    <row r="16" spans="1:40" ht="14.25" customHeight="1">
      <c r="A16" s="7" t="s">
        <v>31</v>
      </c>
      <c r="B16" s="7" t="s">
        <v>22</v>
      </c>
      <c r="C16" s="8">
        <v>37469</v>
      </c>
      <c r="D16" s="9"/>
      <c r="E16" s="11">
        <v>21</v>
      </c>
      <c r="F16" s="11">
        <v>50</v>
      </c>
      <c r="G16" s="11">
        <v>7</v>
      </c>
      <c r="H16" s="12"/>
      <c r="I16" s="11">
        <v>17</v>
      </c>
      <c r="J16" s="11">
        <v>57</v>
      </c>
      <c r="K16" s="11">
        <v>7</v>
      </c>
      <c r="L16" s="12"/>
      <c r="M16" s="11">
        <v>27</v>
      </c>
      <c r="N16" s="11">
        <v>45</v>
      </c>
      <c r="O16" s="11">
        <v>9</v>
      </c>
      <c r="P16" s="12"/>
      <c r="Q16" s="11">
        <v>22</v>
      </c>
      <c r="R16" s="11">
        <v>45</v>
      </c>
      <c r="S16" s="11">
        <v>9</v>
      </c>
      <c r="T16" s="12"/>
      <c r="U16" s="11">
        <v>17</v>
      </c>
      <c r="V16" s="11">
        <v>53</v>
      </c>
      <c r="W16" s="11">
        <v>9</v>
      </c>
      <c r="X16" s="12"/>
      <c r="Y16" s="11">
        <v>27</v>
      </c>
      <c r="Z16" s="11">
        <v>53</v>
      </c>
      <c r="AA16" s="11">
        <v>8</v>
      </c>
      <c r="AB16" s="12"/>
      <c r="AC16" s="11">
        <v>27</v>
      </c>
      <c r="AD16" s="11">
        <v>36</v>
      </c>
      <c r="AE16" s="11">
        <v>8</v>
      </c>
      <c r="AF16" s="12"/>
      <c r="AG16" s="11">
        <v>6</v>
      </c>
      <c r="AH16" s="11">
        <v>30</v>
      </c>
      <c r="AI16" s="11">
        <v>7</v>
      </c>
      <c r="AJ16" s="9"/>
      <c r="AK16" s="9"/>
      <c r="AL16" s="9"/>
      <c r="AM16" s="9"/>
      <c r="AN16" s="9"/>
    </row>
    <row r="17" spans="1:40" ht="14.25" customHeight="1">
      <c r="A17" s="7" t="s">
        <v>32</v>
      </c>
      <c r="B17" s="7" t="s">
        <v>22</v>
      </c>
      <c r="C17" s="8">
        <v>38545</v>
      </c>
      <c r="D17" s="9"/>
      <c r="E17" s="11">
        <v>2</v>
      </c>
      <c r="F17" s="11">
        <v>35</v>
      </c>
      <c r="G17" s="11">
        <v>5</v>
      </c>
      <c r="H17" s="12"/>
      <c r="I17" s="11">
        <v>15</v>
      </c>
      <c r="J17" s="11">
        <v>32</v>
      </c>
      <c r="K17" s="11">
        <v>5</v>
      </c>
      <c r="L17" s="12"/>
      <c r="M17" s="11">
        <v>37</v>
      </c>
      <c r="N17" s="11">
        <v>33</v>
      </c>
      <c r="O17" s="11">
        <v>8</v>
      </c>
      <c r="P17" s="12"/>
      <c r="Q17" s="11">
        <v>16</v>
      </c>
      <c r="R17" s="11">
        <v>25</v>
      </c>
      <c r="S17" s="11">
        <v>8</v>
      </c>
      <c r="T17" s="12"/>
      <c r="U17" s="11">
        <v>24</v>
      </c>
      <c r="V17" s="11">
        <v>25</v>
      </c>
      <c r="W17" s="11">
        <v>7</v>
      </c>
      <c r="X17" s="12"/>
      <c r="Y17" s="11">
        <v>22</v>
      </c>
      <c r="Z17" s="11">
        <v>25</v>
      </c>
      <c r="AA17" s="11">
        <v>9</v>
      </c>
      <c r="AB17" s="12"/>
      <c r="AC17" s="11">
        <v>22</v>
      </c>
      <c r="AD17" s="11">
        <v>37</v>
      </c>
      <c r="AE17" s="11">
        <v>7</v>
      </c>
      <c r="AF17" s="12"/>
      <c r="AG17" s="11">
        <v>12</v>
      </c>
      <c r="AH17" s="11">
        <v>53</v>
      </c>
      <c r="AI17" s="11">
        <v>9</v>
      </c>
      <c r="AJ17" s="9"/>
      <c r="AK17" s="9"/>
      <c r="AL17" s="9"/>
      <c r="AM17" s="9"/>
      <c r="AN17" s="9"/>
    </row>
    <row r="18" spans="1:40" ht="14.25" customHeight="1">
      <c r="A18" s="7" t="s">
        <v>33</v>
      </c>
      <c r="B18" s="7" t="s">
        <v>22</v>
      </c>
      <c r="C18" s="8">
        <v>37246</v>
      </c>
      <c r="D18" s="9"/>
      <c r="E18" s="11">
        <v>2</v>
      </c>
      <c r="F18" s="11">
        <v>36</v>
      </c>
      <c r="G18" s="11">
        <v>6</v>
      </c>
      <c r="H18" s="12"/>
      <c r="I18" s="11">
        <v>21</v>
      </c>
      <c r="J18" s="11">
        <v>54</v>
      </c>
      <c r="K18" s="11">
        <v>6</v>
      </c>
      <c r="L18" s="12"/>
      <c r="M18" s="11">
        <v>14</v>
      </c>
      <c r="N18" s="11">
        <v>55</v>
      </c>
      <c r="O18" s="11">
        <v>9</v>
      </c>
      <c r="P18" s="12"/>
      <c r="Q18" s="11">
        <v>15</v>
      </c>
      <c r="R18" s="11">
        <v>45</v>
      </c>
      <c r="S18" s="11">
        <v>9</v>
      </c>
      <c r="T18" s="12"/>
      <c r="U18" s="11">
        <v>5</v>
      </c>
      <c r="V18" s="11">
        <v>57</v>
      </c>
      <c r="W18" s="11">
        <v>10</v>
      </c>
      <c r="X18" s="12"/>
      <c r="Y18" s="11">
        <v>28</v>
      </c>
      <c r="Z18" s="11">
        <v>57</v>
      </c>
      <c r="AA18" s="11">
        <v>5</v>
      </c>
      <c r="AB18" s="12"/>
      <c r="AC18" s="11">
        <v>28</v>
      </c>
      <c r="AD18" s="11">
        <v>26</v>
      </c>
      <c r="AE18" s="11">
        <v>8</v>
      </c>
      <c r="AF18" s="12"/>
      <c r="AG18" s="11">
        <v>2</v>
      </c>
      <c r="AH18" s="11">
        <v>60</v>
      </c>
      <c r="AI18" s="11">
        <v>8</v>
      </c>
      <c r="AJ18" s="9"/>
      <c r="AK18" s="9"/>
      <c r="AL18" s="9"/>
      <c r="AM18" s="9"/>
      <c r="AN18" s="9"/>
    </row>
    <row r="19" spans="1:40" ht="14.25" customHeight="1">
      <c r="A19" s="7" t="s">
        <v>34</v>
      </c>
      <c r="B19" s="7" t="s">
        <v>22</v>
      </c>
      <c r="C19" s="8">
        <v>37702</v>
      </c>
      <c r="D19" s="9"/>
      <c r="E19" s="11">
        <v>14</v>
      </c>
      <c r="F19" s="11">
        <v>26</v>
      </c>
      <c r="G19" s="11">
        <v>10</v>
      </c>
      <c r="H19" s="12"/>
      <c r="I19" s="11">
        <v>21</v>
      </c>
      <c r="J19" s="11">
        <v>34</v>
      </c>
      <c r="K19" s="11">
        <v>10</v>
      </c>
      <c r="L19" s="12"/>
      <c r="M19" s="11">
        <v>18</v>
      </c>
      <c r="N19" s="11">
        <v>37</v>
      </c>
      <c r="O19" s="11">
        <v>9</v>
      </c>
      <c r="P19" s="12"/>
      <c r="Q19" s="11">
        <v>3</v>
      </c>
      <c r="R19" s="11">
        <v>59</v>
      </c>
      <c r="S19" s="11">
        <v>9</v>
      </c>
      <c r="T19" s="12"/>
      <c r="U19" s="11">
        <v>17</v>
      </c>
      <c r="V19" s="11">
        <v>31</v>
      </c>
      <c r="W19" s="11">
        <v>6</v>
      </c>
      <c r="X19" s="12"/>
      <c r="Y19" s="11">
        <v>6</v>
      </c>
      <c r="Z19" s="11">
        <v>31</v>
      </c>
      <c r="AA19" s="11">
        <v>10</v>
      </c>
      <c r="AB19" s="12"/>
      <c r="AC19" s="11">
        <v>6</v>
      </c>
      <c r="AD19" s="11">
        <v>39</v>
      </c>
      <c r="AE19" s="11">
        <v>9</v>
      </c>
      <c r="AF19" s="12"/>
      <c r="AG19" s="11">
        <v>4</v>
      </c>
      <c r="AH19" s="11">
        <v>53</v>
      </c>
      <c r="AI19" s="11">
        <v>8</v>
      </c>
      <c r="AJ19" s="9"/>
      <c r="AK19" s="9"/>
      <c r="AL19" s="9"/>
      <c r="AM19" s="9"/>
      <c r="AN19" s="9"/>
    </row>
    <row r="20" spans="1:40" ht="14.25" customHeight="1">
      <c r="A20" s="7" t="s">
        <v>35</v>
      </c>
      <c r="B20" s="7" t="s">
        <v>19</v>
      </c>
      <c r="C20" s="8">
        <v>38094</v>
      </c>
      <c r="D20" s="9"/>
      <c r="E20" s="11">
        <v>2</v>
      </c>
      <c r="F20" s="11">
        <v>36</v>
      </c>
      <c r="G20" s="11">
        <v>9</v>
      </c>
      <c r="H20" s="12"/>
      <c r="I20" s="11">
        <v>19</v>
      </c>
      <c r="J20" s="11">
        <v>39</v>
      </c>
      <c r="K20" s="11">
        <v>9</v>
      </c>
      <c r="L20" s="12"/>
      <c r="M20" s="11">
        <v>27</v>
      </c>
      <c r="N20" s="11">
        <v>54</v>
      </c>
      <c r="O20" s="11">
        <v>9</v>
      </c>
      <c r="P20" s="12"/>
      <c r="Q20" s="11">
        <v>23</v>
      </c>
      <c r="R20" s="11">
        <v>50</v>
      </c>
      <c r="S20" s="11">
        <v>9</v>
      </c>
      <c r="T20" s="12"/>
      <c r="U20" s="11">
        <v>27</v>
      </c>
      <c r="V20" s="11">
        <v>29</v>
      </c>
      <c r="W20" s="11">
        <v>10</v>
      </c>
      <c r="X20" s="12"/>
      <c r="Y20" s="11">
        <v>37</v>
      </c>
      <c r="Z20" s="11">
        <v>29</v>
      </c>
      <c r="AA20" s="11">
        <v>5</v>
      </c>
      <c r="AB20" s="12"/>
      <c r="AC20" s="11">
        <v>37</v>
      </c>
      <c r="AD20" s="11">
        <v>44</v>
      </c>
      <c r="AE20" s="11">
        <v>6</v>
      </c>
      <c r="AF20" s="12"/>
      <c r="AG20" s="11">
        <v>5</v>
      </c>
      <c r="AH20" s="11">
        <v>39</v>
      </c>
      <c r="AI20" s="11">
        <v>7</v>
      </c>
      <c r="AJ20" s="9"/>
      <c r="AK20" s="9"/>
      <c r="AL20" s="9"/>
      <c r="AM20" s="9"/>
      <c r="AN20" s="9"/>
    </row>
    <row r="21" spans="1:40" ht="14.25" customHeight="1">
      <c r="A21" s="7" t="s">
        <v>36</v>
      </c>
      <c r="B21" s="7" t="s">
        <v>19</v>
      </c>
      <c r="C21" s="8">
        <v>36330</v>
      </c>
      <c r="D21" s="9"/>
      <c r="E21" s="11">
        <v>17</v>
      </c>
      <c r="F21" s="11">
        <v>33</v>
      </c>
      <c r="G21" s="11">
        <v>6</v>
      </c>
      <c r="H21" s="12"/>
      <c r="I21" s="11">
        <v>27</v>
      </c>
      <c r="J21" s="11">
        <v>28</v>
      </c>
      <c r="K21" s="11">
        <v>6</v>
      </c>
      <c r="L21" s="12"/>
      <c r="M21" s="11">
        <v>17</v>
      </c>
      <c r="N21" s="11">
        <v>33</v>
      </c>
      <c r="O21" s="11">
        <v>7</v>
      </c>
      <c r="P21" s="12"/>
      <c r="Q21" s="11">
        <v>19</v>
      </c>
      <c r="R21" s="11">
        <v>48</v>
      </c>
      <c r="S21" s="11">
        <v>7</v>
      </c>
      <c r="T21" s="12"/>
      <c r="U21" s="11">
        <v>7</v>
      </c>
      <c r="V21" s="11">
        <v>25</v>
      </c>
      <c r="W21" s="11">
        <v>10</v>
      </c>
      <c r="X21" s="12"/>
      <c r="Y21" s="11">
        <v>3</v>
      </c>
      <c r="Z21" s="11">
        <v>25</v>
      </c>
      <c r="AA21" s="11">
        <v>5</v>
      </c>
      <c r="AB21" s="12"/>
      <c r="AC21" s="11">
        <v>3</v>
      </c>
      <c r="AD21" s="11">
        <v>45</v>
      </c>
      <c r="AE21" s="11">
        <v>8</v>
      </c>
      <c r="AF21" s="12"/>
      <c r="AG21" s="11">
        <v>17</v>
      </c>
      <c r="AH21" s="11">
        <v>40</v>
      </c>
      <c r="AI21" s="11">
        <v>7</v>
      </c>
      <c r="AJ21" s="9"/>
      <c r="AK21" s="9"/>
      <c r="AL21" s="9"/>
      <c r="AM21" s="9"/>
      <c r="AN21" s="9"/>
    </row>
    <row r="22" spans="1:40" ht="14.25" customHeight="1">
      <c r="A22" s="7" t="s">
        <v>37</v>
      </c>
      <c r="B22" s="7" t="s">
        <v>19</v>
      </c>
      <c r="C22" s="8">
        <v>37567</v>
      </c>
      <c r="D22" s="9"/>
      <c r="E22" s="11">
        <v>16</v>
      </c>
      <c r="F22" s="11">
        <v>48</v>
      </c>
      <c r="G22" s="11">
        <v>9</v>
      </c>
      <c r="H22" s="12"/>
      <c r="I22" s="11">
        <v>3</v>
      </c>
      <c r="J22" s="11">
        <v>53</v>
      </c>
      <c r="K22" s="11">
        <v>9</v>
      </c>
      <c r="L22" s="12"/>
      <c r="M22" s="11">
        <v>6</v>
      </c>
      <c r="N22" s="11">
        <v>50</v>
      </c>
      <c r="O22" s="11">
        <v>5</v>
      </c>
      <c r="P22" s="12"/>
      <c r="Q22" s="11">
        <v>12</v>
      </c>
      <c r="R22" s="11">
        <v>30</v>
      </c>
      <c r="S22" s="11">
        <v>5</v>
      </c>
      <c r="T22" s="12"/>
      <c r="U22" s="11">
        <v>28</v>
      </c>
      <c r="V22" s="11">
        <v>40</v>
      </c>
      <c r="W22" s="11">
        <v>6</v>
      </c>
      <c r="X22" s="12"/>
      <c r="Y22" s="11">
        <v>28</v>
      </c>
      <c r="Z22" s="11">
        <v>40</v>
      </c>
      <c r="AA22" s="11">
        <v>8</v>
      </c>
      <c r="AB22" s="12"/>
      <c r="AC22" s="11">
        <v>28</v>
      </c>
      <c r="AD22" s="11">
        <v>45</v>
      </c>
      <c r="AE22" s="11">
        <v>5</v>
      </c>
      <c r="AF22" s="12"/>
      <c r="AG22" s="11">
        <v>7</v>
      </c>
      <c r="AH22" s="11">
        <v>39</v>
      </c>
      <c r="AI22" s="11">
        <v>8</v>
      </c>
      <c r="AJ22" s="9"/>
      <c r="AK22" s="9"/>
      <c r="AL22" s="9"/>
      <c r="AM22" s="9"/>
      <c r="AN22" s="9"/>
    </row>
    <row r="23" spans="1:40" ht="14.25" customHeight="1">
      <c r="A23" s="7" t="s">
        <v>38</v>
      </c>
      <c r="B23" s="7" t="s">
        <v>22</v>
      </c>
      <c r="C23" s="8">
        <v>37721</v>
      </c>
      <c r="D23" s="9"/>
      <c r="E23" s="11">
        <v>24</v>
      </c>
      <c r="F23" s="11">
        <v>58</v>
      </c>
      <c r="G23" s="11">
        <v>8</v>
      </c>
      <c r="H23" s="12"/>
      <c r="I23" s="11">
        <v>22</v>
      </c>
      <c r="J23" s="11">
        <v>47</v>
      </c>
      <c r="K23" s="11">
        <v>8</v>
      </c>
      <c r="L23" s="12"/>
      <c r="M23" s="11">
        <v>21</v>
      </c>
      <c r="N23" s="11">
        <v>41</v>
      </c>
      <c r="O23" s="11">
        <v>5</v>
      </c>
      <c r="P23" s="12"/>
      <c r="Q23" s="11">
        <v>25</v>
      </c>
      <c r="R23" s="11">
        <v>60</v>
      </c>
      <c r="S23" s="11">
        <v>5</v>
      </c>
      <c r="T23" s="12"/>
      <c r="U23" s="11">
        <v>6</v>
      </c>
      <c r="V23" s="11">
        <v>46</v>
      </c>
      <c r="W23" s="11">
        <v>7</v>
      </c>
      <c r="X23" s="12"/>
      <c r="Y23" s="11">
        <v>3</v>
      </c>
      <c r="Z23" s="11">
        <v>46</v>
      </c>
      <c r="AA23" s="11">
        <v>6</v>
      </c>
      <c r="AB23" s="12"/>
      <c r="AC23" s="11">
        <v>3</v>
      </c>
      <c r="AD23" s="11">
        <v>25</v>
      </c>
      <c r="AE23" s="11">
        <v>10</v>
      </c>
      <c r="AF23" s="12"/>
      <c r="AG23" s="11">
        <v>5</v>
      </c>
      <c r="AH23" s="11">
        <v>25</v>
      </c>
      <c r="AI23" s="11">
        <v>10</v>
      </c>
      <c r="AJ23" s="9"/>
      <c r="AK23" s="9"/>
      <c r="AL23" s="9"/>
      <c r="AM23" s="9"/>
      <c r="AN23" s="9"/>
    </row>
    <row r="24" spans="1:40" ht="14.25" customHeight="1">
      <c r="A24" s="7" t="s">
        <v>39</v>
      </c>
      <c r="B24" s="7" t="s">
        <v>19</v>
      </c>
      <c r="C24" s="8">
        <v>37573</v>
      </c>
      <c r="D24" s="9"/>
      <c r="E24" s="11">
        <v>15</v>
      </c>
      <c r="F24" s="11">
        <v>53</v>
      </c>
      <c r="G24" s="11">
        <v>8</v>
      </c>
      <c r="H24" s="12"/>
      <c r="I24" s="11">
        <v>5</v>
      </c>
      <c r="J24" s="11">
        <v>48</v>
      </c>
      <c r="K24" s="11">
        <v>8</v>
      </c>
      <c r="L24" s="12"/>
      <c r="M24" s="11">
        <v>27</v>
      </c>
      <c r="N24" s="11">
        <v>47</v>
      </c>
      <c r="O24" s="11">
        <v>10</v>
      </c>
      <c r="P24" s="12"/>
      <c r="Q24" s="11">
        <v>5</v>
      </c>
      <c r="R24" s="11">
        <v>42</v>
      </c>
      <c r="S24" s="11">
        <v>10</v>
      </c>
      <c r="T24" s="12"/>
      <c r="U24" s="11">
        <v>5</v>
      </c>
      <c r="V24" s="11">
        <v>60</v>
      </c>
      <c r="W24" s="11">
        <v>6</v>
      </c>
      <c r="X24" s="12"/>
      <c r="Y24" s="11">
        <v>19</v>
      </c>
      <c r="Z24" s="11">
        <v>60</v>
      </c>
      <c r="AA24" s="11">
        <v>7</v>
      </c>
      <c r="AB24" s="12"/>
      <c r="AC24" s="11">
        <v>19</v>
      </c>
      <c r="AD24" s="11">
        <v>41</v>
      </c>
      <c r="AE24" s="11">
        <v>8</v>
      </c>
      <c r="AF24" s="12"/>
      <c r="AG24" s="11">
        <v>4</v>
      </c>
      <c r="AH24" s="11">
        <v>50</v>
      </c>
      <c r="AI24" s="11">
        <v>9</v>
      </c>
      <c r="AJ24" s="9"/>
      <c r="AK24" s="9"/>
      <c r="AL24" s="9"/>
      <c r="AM24" s="9"/>
      <c r="AN24" s="9"/>
    </row>
    <row r="25" spans="1:40" ht="14.25" customHeight="1">
      <c r="A25" s="7" t="s">
        <v>40</v>
      </c>
      <c r="B25" s="7" t="s">
        <v>19</v>
      </c>
      <c r="C25" s="8">
        <v>37691</v>
      </c>
      <c r="D25" s="9"/>
      <c r="E25" s="11">
        <v>4</v>
      </c>
      <c r="F25" s="11">
        <v>59</v>
      </c>
      <c r="G25" s="11">
        <v>5</v>
      </c>
      <c r="H25" s="12"/>
      <c r="I25" s="11">
        <v>17</v>
      </c>
      <c r="J25" s="11">
        <v>57</v>
      </c>
      <c r="K25" s="11">
        <v>5</v>
      </c>
      <c r="L25" s="12"/>
      <c r="M25" s="11">
        <v>5</v>
      </c>
      <c r="N25" s="11">
        <v>57</v>
      </c>
      <c r="O25" s="11">
        <v>10</v>
      </c>
      <c r="P25" s="12"/>
      <c r="Q25" s="11">
        <v>2</v>
      </c>
      <c r="R25" s="11">
        <v>44</v>
      </c>
      <c r="S25" s="11">
        <v>10</v>
      </c>
      <c r="T25" s="12"/>
      <c r="U25" s="11">
        <v>24</v>
      </c>
      <c r="V25" s="11">
        <v>49</v>
      </c>
      <c r="W25" s="11">
        <v>9</v>
      </c>
      <c r="X25" s="12"/>
      <c r="Y25" s="11">
        <v>23</v>
      </c>
      <c r="Z25" s="11">
        <v>49</v>
      </c>
      <c r="AA25" s="11">
        <v>6</v>
      </c>
      <c r="AB25" s="12"/>
      <c r="AC25" s="11">
        <v>23</v>
      </c>
      <c r="AD25" s="11">
        <v>52</v>
      </c>
      <c r="AE25" s="11">
        <v>7</v>
      </c>
      <c r="AF25" s="12"/>
      <c r="AG25" s="11">
        <v>16</v>
      </c>
      <c r="AH25" s="11">
        <v>57</v>
      </c>
      <c r="AI25" s="11">
        <v>7</v>
      </c>
      <c r="AJ25" s="9"/>
      <c r="AK25" s="9"/>
      <c r="AL25" s="9"/>
      <c r="AM25" s="9"/>
      <c r="AN25" s="9"/>
    </row>
    <row r="26" spans="1:40" ht="14.25" customHeight="1">
      <c r="A26" s="7" t="s">
        <v>41</v>
      </c>
      <c r="B26" s="7" t="s">
        <v>19</v>
      </c>
      <c r="C26" s="8">
        <v>37419</v>
      </c>
      <c r="D26" s="9"/>
      <c r="E26" s="11">
        <v>11</v>
      </c>
      <c r="F26" s="11">
        <v>37</v>
      </c>
      <c r="G26" s="11">
        <v>8</v>
      </c>
      <c r="H26" s="12"/>
      <c r="I26" s="11">
        <v>27</v>
      </c>
      <c r="J26" s="11">
        <v>47</v>
      </c>
      <c r="K26" s="11">
        <v>8</v>
      </c>
      <c r="L26" s="12"/>
      <c r="M26" s="11">
        <v>7</v>
      </c>
      <c r="N26" s="11">
        <v>40</v>
      </c>
      <c r="O26" s="11">
        <v>6</v>
      </c>
      <c r="P26" s="12"/>
      <c r="Q26" s="11">
        <v>7</v>
      </c>
      <c r="R26" s="11">
        <v>60</v>
      </c>
      <c r="S26" s="11">
        <v>6</v>
      </c>
      <c r="T26" s="12"/>
      <c r="U26" s="11">
        <v>19</v>
      </c>
      <c r="V26" s="11">
        <v>54</v>
      </c>
      <c r="W26" s="11">
        <v>5</v>
      </c>
      <c r="X26" s="12"/>
      <c r="Y26" s="11">
        <v>18</v>
      </c>
      <c r="Z26" s="11">
        <v>54</v>
      </c>
      <c r="AA26" s="11">
        <v>7</v>
      </c>
      <c r="AB26" s="12"/>
      <c r="AC26" s="11">
        <v>18</v>
      </c>
      <c r="AD26" s="11">
        <v>48</v>
      </c>
      <c r="AE26" s="11">
        <v>10</v>
      </c>
      <c r="AF26" s="12"/>
      <c r="AG26" s="11">
        <v>37</v>
      </c>
      <c r="AH26" s="11">
        <v>35</v>
      </c>
      <c r="AI26" s="11">
        <v>9</v>
      </c>
      <c r="AJ26" s="9"/>
      <c r="AK26" s="9"/>
      <c r="AL26" s="9"/>
      <c r="AM26" s="9"/>
      <c r="AN26" s="9"/>
    </row>
    <row r="27" spans="1:40" ht="14.25" customHeight="1">
      <c r="A27" s="7" t="s">
        <v>42</v>
      </c>
      <c r="B27" s="7" t="s">
        <v>22</v>
      </c>
      <c r="C27" s="8">
        <v>37382</v>
      </c>
      <c r="D27" s="9"/>
      <c r="E27" s="11">
        <v>28</v>
      </c>
      <c r="F27" s="11">
        <v>25</v>
      </c>
      <c r="G27" s="11">
        <v>7</v>
      </c>
      <c r="H27" s="12"/>
      <c r="I27" s="11">
        <v>11</v>
      </c>
      <c r="J27" s="11">
        <v>33</v>
      </c>
      <c r="K27" s="11">
        <v>7</v>
      </c>
      <c r="L27" s="12"/>
      <c r="M27" s="11">
        <v>19</v>
      </c>
      <c r="N27" s="11">
        <v>60</v>
      </c>
      <c r="O27" s="11">
        <v>8</v>
      </c>
      <c r="P27" s="12"/>
      <c r="Q27" s="11">
        <v>13</v>
      </c>
      <c r="R27" s="11">
        <v>51</v>
      </c>
      <c r="S27" s="11">
        <v>8</v>
      </c>
      <c r="T27" s="12"/>
      <c r="U27" s="11">
        <v>27</v>
      </c>
      <c r="V27" s="11">
        <v>26</v>
      </c>
      <c r="W27" s="11">
        <v>6</v>
      </c>
      <c r="X27" s="12"/>
      <c r="Y27" s="11">
        <v>27</v>
      </c>
      <c r="Z27" s="11">
        <v>26</v>
      </c>
      <c r="AA27" s="11">
        <v>10</v>
      </c>
      <c r="AB27" s="12"/>
      <c r="AC27" s="11">
        <v>27</v>
      </c>
      <c r="AD27" s="11">
        <v>33</v>
      </c>
      <c r="AE27" s="11">
        <v>6</v>
      </c>
      <c r="AF27" s="12"/>
      <c r="AG27" s="11">
        <v>1</v>
      </c>
      <c r="AH27" s="11">
        <v>28</v>
      </c>
      <c r="AI27" s="11">
        <v>9</v>
      </c>
      <c r="AJ27" s="9"/>
      <c r="AK27" s="9"/>
      <c r="AL27" s="9"/>
      <c r="AM27" s="9"/>
      <c r="AN27" s="9"/>
    </row>
    <row r="28" spans="1:40" ht="14.25" customHeight="1">
      <c r="A28" s="7" t="s">
        <v>43</v>
      </c>
      <c r="B28" s="7" t="s">
        <v>22</v>
      </c>
      <c r="C28" s="8">
        <v>36719</v>
      </c>
      <c r="D28" s="9"/>
      <c r="E28" s="11">
        <v>26</v>
      </c>
      <c r="F28" s="11">
        <v>50</v>
      </c>
      <c r="G28" s="11">
        <v>8</v>
      </c>
      <c r="H28" s="12"/>
      <c r="I28" s="11">
        <v>16</v>
      </c>
      <c r="J28" s="11">
        <v>45</v>
      </c>
      <c r="K28" s="11">
        <v>8</v>
      </c>
      <c r="L28" s="12"/>
      <c r="M28" s="11">
        <v>7</v>
      </c>
      <c r="N28" s="11">
        <v>51</v>
      </c>
      <c r="O28" s="11">
        <v>7</v>
      </c>
      <c r="P28" s="12"/>
      <c r="Q28" s="11">
        <v>27</v>
      </c>
      <c r="R28" s="11">
        <v>59</v>
      </c>
      <c r="S28" s="11">
        <v>7</v>
      </c>
      <c r="T28" s="12"/>
      <c r="U28" s="11">
        <v>21</v>
      </c>
      <c r="V28" s="11">
        <v>52</v>
      </c>
      <c r="W28" s="11">
        <v>6</v>
      </c>
      <c r="X28" s="12"/>
      <c r="Y28" s="11">
        <v>9</v>
      </c>
      <c r="Z28" s="11">
        <v>52</v>
      </c>
      <c r="AA28" s="11">
        <v>7</v>
      </c>
      <c r="AB28" s="12"/>
      <c r="AC28" s="11">
        <v>9</v>
      </c>
      <c r="AD28" s="11">
        <v>30</v>
      </c>
      <c r="AE28" s="11">
        <v>9</v>
      </c>
      <c r="AF28" s="12"/>
      <c r="AG28" s="11">
        <v>21</v>
      </c>
      <c r="AH28" s="11">
        <v>53</v>
      </c>
      <c r="AI28" s="11">
        <v>7</v>
      </c>
      <c r="AJ28" s="9"/>
      <c r="AK28" s="9"/>
      <c r="AL28" s="9"/>
      <c r="AM28" s="9"/>
      <c r="AN28" s="9"/>
    </row>
    <row r="29" spans="1:40" ht="14.25" customHeight="1">
      <c r="A29" s="7" t="s">
        <v>44</v>
      </c>
      <c r="B29" s="7" t="s">
        <v>22</v>
      </c>
      <c r="C29" s="8">
        <v>37622</v>
      </c>
      <c r="D29" s="9"/>
      <c r="E29" s="11">
        <v>16</v>
      </c>
      <c r="F29" s="11">
        <v>32</v>
      </c>
      <c r="G29" s="11">
        <v>6</v>
      </c>
      <c r="H29" s="12"/>
      <c r="I29" s="11">
        <v>16</v>
      </c>
      <c r="J29" s="11">
        <v>40</v>
      </c>
      <c r="K29" s="11">
        <v>6</v>
      </c>
      <c r="L29" s="12"/>
      <c r="M29" s="11">
        <v>13</v>
      </c>
      <c r="N29" s="11">
        <v>31</v>
      </c>
      <c r="O29" s="11">
        <v>10</v>
      </c>
      <c r="P29" s="12"/>
      <c r="Q29" s="11">
        <v>9</v>
      </c>
      <c r="R29" s="11">
        <v>59</v>
      </c>
      <c r="S29" s="11">
        <v>10</v>
      </c>
      <c r="T29" s="12"/>
      <c r="U29" s="11">
        <v>0</v>
      </c>
      <c r="V29" s="11">
        <v>58</v>
      </c>
      <c r="W29" s="11">
        <v>9</v>
      </c>
      <c r="X29" s="12"/>
      <c r="Y29" s="11">
        <v>26</v>
      </c>
      <c r="Z29" s="11">
        <v>58</v>
      </c>
      <c r="AA29" s="11">
        <v>7</v>
      </c>
      <c r="AB29" s="12"/>
      <c r="AC29" s="11">
        <v>26</v>
      </c>
      <c r="AD29" s="11">
        <v>29</v>
      </c>
      <c r="AE29" s="11">
        <v>7</v>
      </c>
      <c r="AF29" s="12"/>
      <c r="AG29" s="11">
        <v>13</v>
      </c>
      <c r="AH29" s="11">
        <v>28</v>
      </c>
      <c r="AI29" s="11">
        <v>6</v>
      </c>
      <c r="AJ29" s="9"/>
      <c r="AK29" s="9"/>
      <c r="AL29" s="9"/>
      <c r="AM29" s="9"/>
      <c r="AN29" s="9"/>
    </row>
    <row r="30" spans="1:40" ht="14.25" customHeight="1"/>
    <row r="31" spans="1:40" ht="14.25" customHeight="1"/>
    <row r="32" spans="1:4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Y3:AB3"/>
    <mergeCell ref="AC3:AF3"/>
    <mergeCell ref="A2:D3"/>
    <mergeCell ref="E2:AJ2"/>
    <mergeCell ref="E3:H3"/>
    <mergeCell ref="I3:L3"/>
    <mergeCell ref="M3:P3"/>
    <mergeCell ref="Q3:T3"/>
    <mergeCell ref="U3:X3"/>
    <mergeCell ref="AG3:A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B2" sqref="B2"/>
    </sheetView>
  </sheetViews>
  <sheetFormatPr defaultColWidth="14.453125" defaultRowHeight="15" customHeight="1"/>
  <cols>
    <col min="1" max="1" width="16.81640625" customWidth="1"/>
    <col min="2" max="26" width="8.7265625" customWidth="1"/>
  </cols>
  <sheetData>
    <row r="1" spans="1:1" ht="14.25" customHeight="1">
      <c r="A1" s="17" t="s">
        <v>47</v>
      </c>
    </row>
    <row r="2" spans="1:1" ht="14.25" customHeight="1">
      <c r="A2" s="17" t="s">
        <v>48</v>
      </c>
    </row>
    <row r="3" spans="1:1" ht="14.25" customHeight="1">
      <c r="A3" s="17" t="s">
        <v>49</v>
      </c>
    </row>
    <row r="4" spans="1:1" ht="14.25" customHeight="1">
      <c r="A4" s="17" t="s">
        <v>50</v>
      </c>
    </row>
    <row r="5" spans="1:1" ht="14.25" customHeight="1">
      <c r="A5" s="17" t="s">
        <v>51</v>
      </c>
    </row>
    <row r="6" spans="1:1" ht="14.25" customHeight="1">
      <c r="A6" s="17" t="s">
        <v>52</v>
      </c>
    </row>
    <row r="7" spans="1:1" ht="14.25" customHeight="1">
      <c r="A7" s="17" t="s">
        <v>53</v>
      </c>
    </row>
    <row r="8" spans="1:1" ht="14.25" customHeight="1">
      <c r="A8" s="17" t="s">
        <v>54</v>
      </c>
    </row>
    <row r="9" spans="1:1" ht="14.25" customHeight="1">
      <c r="A9" s="17" t="s">
        <v>55</v>
      </c>
    </row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4.453125" defaultRowHeight="15" customHeight="1"/>
  <cols>
    <col min="1" max="2" width="9.7265625" customWidth="1"/>
    <col min="3" max="3" width="8.7265625" customWidth="1"/>
    <col min="4" max="4" width="11.7265625" customWidth="1"/>
    <col min="5" max="5" width="14.7265625" customWidth="1"/>
    <col min="6" max="6" width="9.08984375" customWidth="1"/>
    <col min="7" max="7" width="6.7265625" customWidth="1"/>
    <col min="8" max="8" width="7" customWidth="1"/>
    <col min="9" max="10" width="9.7265625" customWidth="1"/>
    <col min="11" max="11" width="16.81640625" customWidth="1"/>
    <col min="12" max="12" width="18.54296875" customWidth="1"/>
    <col min="13" max="14" width="16.81640625" customWidth="1"/>
    <col min="15" max="15" width="14.08984375" customWidth="1"/>
    <col min="16" max="26" width="8.7265625" customWidth="1"/>
  </cols>
  <sheetData>
    <row r="1" spans="1:15" ht="14.25" customHeight="1"/>
    <row r="2" spans="1:15" ht="14.25" customHeight="1">
      <c r="A2" s="9" t="s">
        <v>56</v>
      </c>
      <c r="B2" s="9" t="s">
        <v>57</v>
      </c>
      <c r="C2" s="9" t="s">
        <v>7</v>
      </c>
      <c r="D2" s="9" t="s">
        <v>48</v>
      </c>
      <c r="E2" s="9" t="s">
        <v>49</v>
      </c>
      <c r="F2" s="9" t="s">
        <v>50</v>
      </c>
      <c r="G2" s="9" t="s">
        <v>51</v>
      </c>
      <c r="H2" s="9" t="s">
        <v>52</v>
      </c>
      <c r="I2" s="9" t="s">
        <v>53</v>
      </c>
      <c r="J2" s="9" t="s">
        <v>54</v>
      </c>
      <c r="K2" s="9" t="s">
        <v>55</v>
      </c>
      <c r="L2" s="9" t="s">
        <v>58</v>
      </c>
      <c r="M2" s="9" t="s">
        <v>59</v>
      </c>
      <c r="N2" s="9" t="s">
        <v>60</v>
      </c>
      <c r="O2" s="9" t="s">
        <v>61</v>
      </c>
    </row>
    <row r="3" spans="1:15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5FB1-F4D0-4A69-A0A8-FC7C09410C2D}">
  <dimension ref="A3:D54"/>
  <sheetViews>
    <sheetView zoomScale="145" zoomScaleNormal="145" workbookViewId="0">
      <selection activeCell="E7" sqref="E7"/>
    </sheetView>
  </sheetViews>
  <sheetFormatPr defaultRowHeight="14.5"/>
  <cols>
    <col min="1" max="1" width="18.81640625" bestFit="1" customWidth="1"/>
    <col min="2" max="2" width="10.1796875" bestFit="1" customWidth="1"/>
    <col min="3" max="3" width="13.08984375" customWidth="1"/>
    <col min="4" max="4" width="6.6328125" customWidth="1"/>
    <col min="5" max="5" width="6.453125" customWidth="1"/>
    <col min="6" max="6" width="12.26953125" customWidth="1"/>
    <col min="7" max="7" width="6.08984375" customWidth="1"/>
    <col min="8" max="8" width="6.54296875" customWidth="1"/>
    <col min="9" max="9" width="10" customWidth="1"/>
    <col min="10" max="10" width="10.6328125" bestFit="1" customWidth="1"/>
    <col min="11" max="11" width="16.54296875" bestFit="1" customWidth="1"/>
    <col min="12" max="12" width="12.36328125" bestFit="1" customWidth="1"/>
    <col min="13" max="13" width="10.90625" bestFit="1" customWidth="1"/>
    <col min="14" max="14" width="12.26953125" bestFit="1" customWidth="1"/>
    <col min="15" max="15" width="9.7265625" bestFit="1" customWidth="1"/>
    <col min="16" max="16" width="12.54296875" bestFit="1" customWidth="1"/>
    <col min="17" max="17" width="10.26953125" bestFit="1" customWidth="1"/>
    <col min="18" max="18" width="10.1796875" bestFit="1" customWidth="1"/>
    <col min="19" max="19" width="10.26953125" bestFit="1" customWidth="1"/>
    <col min="20" max="20" width="14.1796875" bestFit="1" customWidth="1"/>
    <col min="21" max="21" width="12.08984375" bestFit="1" customWidth="1"/>
    <col min="22" max="22" width="11.08984375" bestFit="1" customWidth="1"/>
    <col min="23" max="23" width="11.26953125" bestFit="1" customWidth="1"/>
    <col min="24" max="24" width="10.81640625" bestFit="1" customWidth="1"/>
    <col min="25" max="25" width="14.6328125" bestFit="1" customWidth="1"/>
    <col min="26" max="26" width="12.453125" bestFit="1" customWidth="1"/>
    <col min="27" max="27" width="11.81640625" bestFit="1" customWidth="1"/>
    <col min="28" max="28" width="10.6328125" bestFit="1" customWidth="1"/>
  </cols>
  <sheetData>
    <row r="3" spans="1:4">
      <c r="A3" s="20" t="s">
        <v>63</v>
      </c>
      <c r="B3" s="21" t="s">
        <v>65</v>
      </c>
      <c r="C3" s="28"/>
    </row>
    <row r="4" spans="1:4">
      <c r="A4" s="22" t="s">
        <v>36</v>
      </c>
      <c r="B4" s="25">
        <v>23</v>
      </c>
      <c r="C4" s="29" t="s">
        <v>66</v>
      </c>
      <c r="D4">
        <f ca="1">MIN('SS1'!E5:E29)</f>
        <v>17</v>
      </c>
    </row>
    <row r="5" spans="1:4">
      <c r="A5" s="30" t="s">
        <v>19</v>
      </c>
      <c r="B5" s="26">
        <v>23</v>
      </c>
      <c r="C5" s="29" t="s">
        <v>67</v>
      </c>
      <c r="D5">
        <f ca="1">MAX('SS1'!E5:E29)</f>
        <v>23</v>
      </c>
    </row>
    <row r="6" spans="1:4">
      <c r="A6" s="23" t="s">
        <v>37</v>
      </c>
      <c r="B6" s="26">
        <v>19</v>
      </c>
      <c r="C6" s="29" t="s">
        <v>68</v>
      </c>
      <c r="D6">
        <f ca="1">MODE('SS1'!E5:E29)</f>
        <v>19</v>
      </c>
    </row>
    <row r="7" spans="1:4">
      <c r="A7" s="30" t="s">
        <v>19</v>
      </c>
      <c r="B7" s="26">
        <v>19</v>
      </c>
      <c r="C7" s="29"/>
    </row>
    <row r="8" spans="1:4">
      <c r="A8" s="23" t="s">
        <v>33</v>
      </c>
      <c r="B8" s="26">
        <v>20</v>
      </c>
      <c r="C8" s="29"/>
    </row>
    <row r="9" spans="1:4">
      <c r="A9" s="30" t="s">
        <v>22</v>
      </c>
      <c r="B9" s="26">
        <v>20</v>
      </c>
      <c r="C9" s="29"/>
    </row>
    <row r="10" spans="1:4">
      <c r="A10" s="23" t="s">
        <v>27</v>
      </c>
      <c r="B10" s="26">
        <v>18</v>
      </c>
      <c r="C10" s="29"/>
    </row>
    <row r="11" spans="1:4">
      <c r="A11" s="30" t="s">
        <v>22</v>
      </c>
      <c r="B11" s="26">
        <v>18</v>
      </c>
      <c r="C11" s="29"/>
    </row>
    <row r="12" spans="1:4">
      <c r="A12" s="23" t="s">
        <v>34</v>
      </c>
      <c r="B12" s="26">
        <v>19</v>
      </c>
      <c r="C12" s="29"/>
    </row>
    <row r="13" spans="1:4">
      <c r="A13" s="30" t="s">
        <v>22</v>
      </c>
      <c r="B13" s="26">
        <v>19</v>
      </c>
      <c r="C13" s="29"/>
    </row>
    <row r="14" spans="1:4">
      <c r="A14" s="23" t="s">
        <v>23</v>
      </c>
      <c r="B14" s="26">
        <v>21</v>
      </c>
      <c r="C14" s="29"/>
    </row>
    <row r="15" spans="1:4">
      <c r="A15" s="30" t="s">
        <v>19</v>
      </c>
      <c r="B15" s="26">
        <v>21</v>
      </c>
      <c r="C15" s="29"/>
    </row>
    <row r="16" spans="1:4">
      <c r="A16" s="23" t="s">
        <v>20</v>
      </c>
      <c r="B16" s="26">
        <v>18</v>
      </c>
      <c r="C16" s="29"/>
    </row>
    <row r="17" spans="1:3">
      <c r="A17" s="30" t="s">
        <v>19</v>
      </c>
      <c r="B17" s="26">
        <v>18</v>
      </c>
      <c r="C17" s="29"/>
    </row>
    <row r="18" spans="1:3">
      <c r="A18" s="23" t="s">
        <v>41</v>
      </c>
      <c r="B18" s="26">
        <v>20</v>
      </c>
      <c r="C18" s="29"/>
    </row>
    <row r="19" spans="1:3">
      <c r="A19" s="30" t="s">
        <v>19</v>
      </c>
      <c r="B19" s="26">
        <v>20</v>
      </c>
      <c r="C19" s="29"/>
    </row>
    <row r="20" spans="1:3">
      <c r="A20" s="23" t="s">
        <v>30</v>
      </c>
      <c r="B20" s="26">
        <v>19</v>
      </c>
      <c r="C20" s="29"/>
    </row>
    <row r="21" spans="1:3">
      <c r="A21" s="30" t="s">
        <v>22</v>
      </c>
      <c r="B21" s="26">
        <v>19</v>
      </c>
      <c r="C21" s="29"/>
    </row>
    <row r="22" spans="1:3">
      <c r="A22" s="23" t="s">
        <v>43</v>
      </c>
      <c r="B22" s="26">
        <v>22</v>
      </c>
      <c r="C22" s="29"/>
    </row>
    <row r="23" spans="1:3">
      <c r="A23" s="30" t="s">
        <v>22</v>
      </c>
      <c r="B23" s="26">
        <v>22</v>
      </c>
      <c r="C23" s="29"/>
    </row>
    <row r="24" spans="1:3">
      <c r="A24" s="23" t="s">
        <v>38</v>
      </c>
      <c r="B24" s="26">
        <v>19</v>
      </c>
      <c r="C24" s="29"/>
    </row>
    <row r="25" spans="1:3">
      <c r="A25" s="30" t="s">
        <v>22</v>
      </c>
      <c r="B25" s="26">
        <v>19</v>
      </c>
      <c r="C25" s="29"/>
    </row>
    <row r="26" spans="1:3">
      <c r="A26" s="23" t="s">
        <v>29</v>
      </c>
      <c r="B26" s="26">
        <v>19</v>
      </c>
      <c r="C26" s="29"/>
    </row>
    <row r="27" spans="1:3">
      <c r="A27" s="30" t="s">
        <v>19</v>
      </c>
      <c r="B27" s="26">
        <v>19</v>
      </c>
      <c r="C27" s="29"/>
    </row>
    <row r="28" spans="1:3">
      <c r="A28" s="23" t="s">
        <v>28</v>
      </c>
      <c r="B28" s="26">
        <v>18</v>
      </c>
      <c r="C28" s="29"/>
    </row>
    <row r="29" spans="1:3">
      <c r="A29" s="30" t="s">
        <v>19</v>
      </c>
      <c r="B29" s="26">
        <v>18</v>
      </c>
      <c r="C29" s="29"/>
    </row>
    <row r="30" spans="1:3">
      <c r="A30" s="23" t="s">
        <v>42</v>
      </c>
      <c r="B30" s="26">
        <v>20</v>
      </c>
    </row>
    <row r="31" spans="1:3">
      <c r="A31" s="30" t="s">
        <v>22</v>
      </c>
      <c r="B31" s="26">
        <v>20</v>
      </c>
    </row>
    <row r="32" spans="1:3">
      <c r="A32" s="23" t="s">
        <v>21</v>
      </c>
      <c r="B32" s="26">
        <v>19</v>
      </c>
    </row>
    <row r="33" spans="1:2">
      <c r="A33" s="30" t="s">
        <v>22</v>
      </c>
      <c r="B33" s="26">
        <v>19</v>
      </c>
    </row>
    <row r="34" spans="1:2">
      <c r="A34" s="23" t="s">
        <v>25</v>
      </c>
      <c r="B34" s="26">
        <v>17</v>
      </c>
    </row>
    <row r="35" spans="1:2">
      <c r="A35" s="30" t="s">
        <v>22</v>
      </c>
      <c r="B35" s="26">
        <v>17</v>
      </c>
    </row>
    <row r="36" spans="1:2">
      <c r="A36" s="23" t="s">
        <v>40</v>
      </c>
      <c r="B36" s="26">
        <v>19</v>
      </c>
    </row>
    <row r="37" spans="1:2">
      <c r="A37" s="30" t="s">
        <v>19</v>
      </c>
      <c r="B37" s="26">
        <v>19</v>
      </c>
    </row>
    <row r="38" spans="1:2">
      <c r="A38" s="23" t="s">
        <v>44</v>
      </c>
      <c r="B38" s="26">
        <v>19</v>
      </c>
    </row>
    <row r="39" spans="1:2">
      <c r="A39" s="30" t="s">
        <v>22</v>
      </c>
      <c r="B39" s="26">
        <v>19</v>
      </c>
    </row>
    <row r="40" spans="1:2">
      <c r="A40" s="23" t="s">
        <v>18</v>
      </c>
      <c r="B40" s="26">
        <v>20</v>
      </c>
    </row>
    <row r="41" spans="1:2">
      <c r="A41" s="30" t="s">
        <v>19</v>
      </c>
      <c r="B41" s="26">
        <v>20</v>
      </c>
    </row>
    <row r="42" spans="1:2">
      <c r="A42" s="23" t="s">
        <v>39</v>
      </c>
      <c r="B42" s="26">
        <v>19</v>
      </c>
    </row>
    <row r="43" spans="1:2">
      <c r="A43" s="30" t="s">
        <v>19</v>
      </c>
      <c r="B43" s="26">
        <v>19</v>
      </c>
    </row>
    <row r="44" spans="1:2">
      <c r="A44" s="23" t="s">
        <v>26</v>
      </c>
      <c r="B44" s="26">
        <v>21</v>
      </c>
    </row>
    <row r="45" spans="1:2">
      <c r="A45" s="30" t="s">
        <v>19</v>
      </c>
      <c r="B45" s="26">
        <v>21</v>
      </c>
    </row>
    <row r="46" spans="1:2">
      <c r="A46" s="23" t="s">
        <v>31</v>
      </c>
      <c r="B46" s="26">
        <v>20</v>
      </c>
    </row>
    <row r="47" spans="1:2">
      <c r="A47" s="30" t="s">
        <v>22</v>
      </c>
      <c r="B47" s="26">
        <v>20</v>
      </c>
    </row>
    <row r="48" spans="1:2">
      <c r="A48" s="23" t="s">
        <v>35</v>
      </c>
      <c r="B48" s="26">
        <v>18</v>
      </c>
    </row>
    <row r="49" spans="1:2">
      <c r="A49" s="30" t="s">
        <v>19</v>
      </c>
      <c r="B49" s="26">
        <v>18</v>
      </c>
    </row>
    <row r="50" spans="1:2">
      <c r="A50" s="23" t="s">
        <v>32</v>
      </c>
      <c r="B50" s="26">
        <v>17</v>
      </c>
    </row>
    <row r="51" spans="1:2">
      <c r="A51" s="30" t="s">
        <v>22</v>
      </c>
      <c r="B51" s="26">
        <v>17</v>
      </c>
    </row>
    <row r="52" spans="1:2">
      <c r="A52" s="23" t="s">
        <v>24</v>
      </c>
      <c r="B52" s="26">
        <v>18</v>
      </c>
    </row>
    <row r="53" spans="1:2">
      <c r="A53" s="30" t="s">
        <v>22</v>
      </c>
      <c r="B53" s="26">
        <v>18</v>
      </c>
    </row>
    <row r="54" spans="1:2">
      <c r="A54" s="24" t="s">
        <v>64</v>
      </c>
      <c r="B54" s="27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SS1</vt:lpstr>
      <vt:lpstr>Sheet1</vt:lpstr>
      <vt:lpstr>SS2</vt:lpstr>
      <vt:lpstr>SS3</vt:lpstr>
      <vt:lpstr>Subjects</vt:lpstr>
      <vt:lpstr>Totals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IMPLILEKAN</dc:creator>
  <cp:lastModifiedBy>AKINKUNMI AKINDELE</cp:lastModifiedBy>
  <dcterms:created xsi:type="dcterms:W3CDTF">2022-07-04T20:11:17Z</dcterms:created>
  <dcterms:modified xsi:type="dcterms:W3CDTF">2022-10-13T16:44:35Z</dcterms:modified>
</cp:coreProperties>
</file>