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reg.B.Watson\Documents\GitHub\CrunchThePeople1\"/>
    </mc:Choice>
  </mc:AlternateContent>
  <bookViews>
    <workbookView xWindow="0" yWindow="0" windowWidth="20490" windowHeight="7755"/>
  </bookViews>
  <sheets>
    <sheet name="Instructions" sheetId="6" r:id="rId1"/>
    <sheet name="CallList" sheetId="8" r:id="rId2"/>
    <sheet name="SAP" sheetId="4" r:id="rId3"/>
    <sheet name="Grades" sheetId="5" r:id="rId4"/>
    <sheet name="EV" sheetId="3" r:id="rId5"/>
    <sheet name="Plan" sheetId="2" r:id="rId6"/>
    <sheet name="Reference" sheetId="7" state="hidden" r:id="rId7"/>
  </sheets>
  <definedNames>
    <definedName name="Lookup_Counselling">Reference!$A$3:$B$6</definedName>
    <definedName name="_xlnm.Print_Area" localSheetId="4">EV!$A$1:$AS$20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7" l="1"/>
  <c r="A6" i="8"/>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20" i="5" l="1"/>
  <c r="A19" i="5"/>
  <c r="A18" i="5"/>
  <c r="A17" i="5"/>
  <c r="A16" i="5"/>
  <c r="A15" i="5"/>
  <c r="A14" i="5"/>
  <c r="A13" i="5"/>
  <c r="A12" i="5"/>
  <c r="A11" i="5"/>
  <c r="A10" i="5"/>
  <c r="A9" i="5"/>
  <c r="A8" i="5"/>
  <c r="A7" i="5"/>
  <c r="A6" i="5"/>
  <c r="A5" i="5"/>
  <c r="A4" i="5"/>
  <c r="A3" i="5"/>
  <c r="AE2" i="3" l="1"/>
  <c r="AD2" i="3"/>
  <c r="AC2" i="3"/>
  <c r="AB2" i="3"/>
  <c r="AA2" i="3"/>
  <c r="Z2" i="3"/>
  <c r="Y2" i="3"/>
  <c r="X2" i="3"/>
  <c r="W2" i="3"/>
  <c r="V2" i="3"/>
  <c r="U2" i="3"/>
  <c r="T2" i="3"/>
  <c r="S2" i="3"/>
  <c r="R2" i="3"/>
  <c r="Q2" i="3"/>
  <c r="P2" i="3"/>
  <c r="O2" i="3"/>
  <c r="N2" i="3"/>
  <c r="M2" i="3"/>
  <c r="L2" i="3"/>
  <c r="K2" i="3"/>
  <c r="J2" i="3"/>
  <c r="J33" i="3" s="1"/>
  <c r="I2" i="3"/>
  <c r="I36" i="3" s="1"/>
  <c r="H2" i="3"/>
  <c r="H36" i="3" s="1"/>
  <c r="G2" i="3"/>
  <c r="F2" i="3"/>
  <c r="F35" i="3" s="1"/>
  <c r="E2" i="3"/>
  <c r="E35" i="3" s="1"/>
  <c r="D2" i="3"/>
  <c r="D35" i="3" s="1"/>
  <c r="C2" i="3"/>
  <c r="B2" i="3"/>
  <c r="B37" i="3" s="1"/>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C102" i="3" l="1"/>
  <c r="C100" i="3"/>
  <c r="C98" i="3"/>
  <c r="C96" i="3"/>
  <c r="C94" i="3"/>
  <c r="C92" i="3"/>
  <c r="C90" i="3"/>
  <c r="C88" i="3"/>
  <c r="C86" i="3"/>
  <c r="C84" i="3"/>
  <c r="C82" i="3"/>
  <c r="C80" i="3"/>
  <c r="C78" i="3"/>
  <c r="C76" i="3"/>
  <c r="C74" i="3"/>
  <c r="C72" i="3"/>
  <c r="C70" i="3"/>
  <c r="C101" i="3"/>
  <c r="C99" i="3"/>
  <c r="C97" i="3"/>
  <c r="C95" i="3"/>
  <c r="C93" i="3"/>
  <c r="C91" i="3"/>
  <c r="C89" i="3"/>
  <c r="C87" i="3"/>
  <c r="C85" i="3"/>
  <c r="C83" i="3"/>
  <c r="C81" i="3"/>
  <c r="C79" i="3"/>
  <c r="C77" i="3"/>
  <c r="C75" i="3"/>
  <c r="C73" i="3"/>
  <c r="C71" i="3"/>
  <c r="C69" i="3"/>
  <c r="C68" i="3"/>
  <c r="C66" i="3"/>
  <c r="C64" i="3"/>
  <c r="C62" i="3"/>
  <c r="C60" i="3"/>
  <c r="C58" i="3"/>
  <c r="C56" i="3"/>
  <c r="C54" i="3"/>
  <c r="C52" i="3"/>
  <c r="C50" i="3"/>
  <c r="C48" i="3"/>
  <c r="C46" i="3"/>
  <c r="C44" i="3"/>
  <c r="C42" i="3"/>
  <c r="C40" i="3"/>
  <c r="C38" i="3"/>
  <c r="C36" i="3"/>
  <c r="C67" i="3"/>
  <c r="C65" i="3"/>
  <c r="C63" i="3"/>
  <c r="C61" i="3"/>
  <c r="C59" i="3"/>
  <c r="C57" i="3"/>
  <c r="C55" i="3"/>
  <c r="C53" i="3"/>
  <c r="C51" i="3"/>
  <c r="C49" i="3"/>
  <c r="C47" i="3"/>
  <c r="C45" i="3"/>
  <c r="C43" i="3"/>
  <c r="C41" i="3"/>
  <c r="C39" i="3"/>
  <c r="G3" i="3"/>
  <c r="G102" i="3"/>
  <c r="G100" i="3"/>
  <c r="G98" i="3"/>
  <c r="G96" i="3"/>
  <c r="G94" i="3"/>
  <c r="G92" i="3"/>
  <c r="G90" i="3"/>
  <c r="G88" i="3"/>
  <c r="G86" i="3"/>
  <c r="G84" i="3"/>
  <c r="G82" i="3"/>
  <c r="G80" i="3"/>
  <c r="G78" i="3"/>
  <c r="G76" i="3"/>
  <c r="G74" i="3"/>
  <c r="G72" i="3"/>
  <c r="G70" i="3"/>
  <c r="G101" i="3"/>
  <c r="G99" i="3"/>
  <c r="G97" i="3"/>
  <c r="G95" i="3"/>
  <c r="G93" i="3"/>
  <c r="G91" i="3"/>
  <c r="G89" i="3"/>
  <c r="G87" i="3"/>
  <c r="G85" i="3"/>
  <c r="G83" i="3"/>
  <c r="G81" i="3"/>
  <c r="G79" i="3"/>
  <c r="G77" i="3"/>
  <c r="G75" i="3"/>
  <c r="G73" i="3"/>
  <c r="G71" i="3"/>
  <c r="G69" i="3"/>
  <c r="G68" i="3"/>
  <c r="G66" i="3"/>
  <c r="G64" i="3"/>
  <c r="G62" i="3"/>
  <c r="G60" i="3"/>
  <c r="G58" i="3"/>
  <c r="G56" i="3"/>
  <c r="G54" i="3"/>
  <c r="G52" i="3"/>
  <c r="G50" i="3"/>
  <c r="G48" i="3"/>
  <c r="G46" i="3"/>
  <c r="G44" i="3"/>
  <c r="G42" i="3"/>
  <c r="G40" i="3"/>
  <c r="G38" i="3"/>
  <c r="G36" i="3"/>
  <c r="G67" i="3"/>
  <c r="G65" i="3"/>
  <c r="G63" i="3"/>
  <c r="G61" i="3"/>
  <c r="G59" i="3"/>
  <c r="G57" i="3"/>
  <c r="G55" i="3"/>
  <c r="G53" i="3"/>
  <c r="G51" i="3"/>
  <c r="G49" i="3"/>
  <c r="G47" i="3"/>
  <c r="G45" i="3"/>
  <c r="G43" i="3"/>
  <c r="G41" i="3"/>
  <c r="G39" i="3"/>
  <c r="G37" i="3"/>
  <c r="K102" i="3"/>
  <c r="K100" i="3"/>
  <c r="K98" i="3"/>
  <c r="K96" i="3"/>
  <c r="K94" i="3"/>
  <c r="K92" i="3"/>
  <c r="K90" i="3"/>
  <c r="K88" i="3"/>
  <c r="K86" i="3"/>
  <c r="K84" i="3"/>
  <c r="K82" i="3"/>
  <c r="K80" i="3"/>
  <c r="K78" i="3"/>
  <c r="K76" i="3"/>
  <c r="K74" i="3"/>
  <c r="K72" i="3"/>
  <c r="K70" i="3"/>
  <c r="K101" i="3"/>
  <c r="K99" i="3"/>
  <c r="K97" i="3"/>
  <c r="K95" i="3"/>
  <c r="K93" i="3"/>
  <c r="K91" i="3"/>
  <c r="K89" i="3"/>
  <c r="K87" i="3"/>
  <c r="K85" i="3"/>
  <c r="K83" i="3"/>
  <c r="K81" i="3"/>
  <c r="K79" i="3"/>
  <c r="K77" i="3"/>
  <c r="K75" i="3"/>
  <c r="K73" i="3"/>
  <c r="K71" i="3"/>
  <c r="K69" i="3"/>
  <c r="K68" i="3"/>
  <c r="K66" i="3"/>
  <c r="K64" i="3"/>
  <c r="K62" i="3"/>
  <c r="K60" i="3"/>
  <c r="K58" i="3"/>
  <c r="K56" i="3"/>
  <c r="K54" i="3"/>
  <c r="K52" i="3"/>
  <c r="K50" i="3"/>
  <c r="K48" i="3"/>
  <c r="K46" i="3"/>
  <c r="K44" i="3"/>
  <c r="K42" i="3"/>
  <c r="K40" i="3"/>
  <c r="K38" i="3"/>
  <c r="K36" i="3"/>
  <c r="K67" i="3"/>
  <c r="K65" i="3"/>
  <c r="K63" i="3"/>
  <c r="K61" i="3"/>
  <c r="K59" i="3"/>
  <c r="K57" i="3"/>
  <c r="K55" i="3"/>
  <c r="K53" i="3"/>
  <c r="K51" i="3"/>
  <c r="K49" i="3"/>
  <c r="K47" i="3"/>
  <c r="K45" i="3"/>
  <c r="K43" i="3"/>
  <c r="K41" i="3"/>
  <c r="K39" i="3"/>
  <c r="K37" i="3"/>
  <c r="E3" i="3"/>
  <c r="B4" i="3"/>
  <c r="F4" i="3"/>
  <c r="J4" i="3"/>
  <c r="D5" i="3"/>
  <c r="H5" i="3"/>
  <c r="B6" i="3"/>
  <c r="F6" i="3"/>
  <c r="J6" i="3"/>
  <c r="D7" i="3"/>
  <c r="H7" i="3"/>
  <c r="B8" i="3"/>
  <c r="F8" i="3"/>
  <c r="J8" i="3"/>
  <c r="D9" i="3"/>
  <c r="H9" i="3"/>
  <c r="B10" i="3"/>
  <c r="F10" i="3"/>
  <c r="J10" i="3"/>
  <c r="D11" i="3"/>
  <c r="H11" i="3"/>
  <c r="B12" i="3"/>
  <c r="F12" i="3"/>
  <c r="J12" i="3"/>
  <c r="D13" i="3"/>
  <c r="H13" i="3"/>
  <c r="B14" i="3"/>
  <c r="F14" i="3"/>
  <c r="J14" i="3"/>
  <c r="D15" i="3"/>
  <c r="H15" i="3"/>
  <c r="B16" i="3"/>
  <c r="F16" i="3"/>
  <c r="J16" i="3"/>
  <c r="D17" i="3"/>
  <c r="H17" i="3"/>
  <c r="B18" i="3"/>
  <c r="F18" i="3"/>
  <c r="J18" i="3"/>
  <c r="D19" i="3"/>
  <c r="H19" i="3"/>
  <c r="B20" i="3"/>
  <c r="F20" i="3"/>
  <c r="J20" i="3"/>
  <c r="D21" i="3"/>
  <c r="H21" i="3"/>
  <c r="B22" i="3"/>
  <c r="F22" i="3"/>
  <c r="J22" i="3"/>
  <c r="D23" i="3"/>
  <c r="H23" i="3"/>
  <c r="B24" i="3"/>
  <c r="F24" i="3"/>
  <c r="J24" i="3"/>
  <c r="D25" i="3"/>
  <c r="H25" i="3"/>
  <c r="B26" i="3"/>
  <c r="F26" i="3"/>
  <c r="J26" i="3"/>
  <c r="D27" i="3"/>
  <c r="H27" i="3"/>
  <c r="B28" i="3"/>
  <c r="F28" i="3"/>
  <c r="J28" i="3"/>
  <c r="D29" i="3"/>
  <c r="H29" i="3"/>
  <c r="B30" i="3"/>
  <c r="F30" i="3"/>
  <c r="J30" i="3"/>
  <c r="D31" i="3"/>
  <c r="H31" i="3"/>
  <c r="B32" i="3"/>
  <c r="F32" i="3"/>
  <c r="J32" i="3"/>
  <c r="D33" i="3"/>
  <c r="H33" i="3"/>
  <c r="B34" i="3"/>
  <c r="F34" i="3"/>
  <c r="J34" i="3"/>
  <c r="J35" i="3"/>
  <c r="D101" i="3"/>
  <c r="D99" i="3"/>
  <c r="D97" i="3"/>
  <c r="D95" i="3"/>
  <c r="D93" i="3"/>
  <c r="D91" i="3"/>
  <c r="D89" i="3"/>
  <c r="D87" i="3"/>
  <c r="D85" i="3"/>
  <c r="D83" i="3"/>
  <c r="D81" i="3"/>
  <c r="D79" i="3"/>
  <c r="D77" i="3"/>
  <c r="D75" i="3"/>
  <c r="D73" i="3"/>
  <c r="D71" i="3"/>
  <c r="D102" i="3"/>
  <c r="D100" i="3"/>
  <c r="D98" i="3"/>
  <c r="D96" i="3"/>
  <c r="D94" i="3"/>
  <c r="D92" i="3"/>
  <c r="D90" i="3"/>
  <c r="D88" i="3"/>
  <c r="D86" i="3"/>
  <c r="D84" i="3"/>
  <c r="D82" i="3"/>
  <c r="D80" i="3"/>
  <c r="D78" i="3"/>
  <c r="D76" i="3"/>
  <c r="D74" i="3"/>
  <c r="D72" i="3"/>
  <c r="D70" i="3"/>
  <c r="D67" i="3"/>
  <c r="D65" i="3"/>
  <c r="D63" i="3"/>
  <c r="D61" i="3"/>
  <c r="D59" i="3"/>
  <c r="D57" i="3"/>
  <c r="D55" i="3"/>
  <c r="D53" i="3"/>
  <c r="D51" i="3"/>
  <c r="D49" i="3"/>
  <c r="D47" i="3"/>
  <c r="D45" i="3"/>
  <c r="D43" i="3"/>
  <c r="D41" i="3"/>
  <c r="D39" i="3"/>
  <c r="D37" i="3"/>
  <c r="D69" i="3"/>
  <c r="D68" i="3"/>
  <c r="D66" i="3"/>
  <c r="D64" i="3"/>
  <c r="D62" i="3"/>
  <c r="D60" i="3"/>
  <c r="D58" i="3"/>
  <c r="D56" i="3"/>
  <c r="D54" i="3"/>
  <c r="D52" i="3"/>
  <c r="D50" i="3"/>
  <c r="D48" i="3"/>
  <c r="D46" i="3"/>
  <c r="D44" i="3"/>
  <c r="D42" i="3"/>
  <c r="D40" i="3"/>
  <c r="D38" i="3"/>
  <c r="H101" i="3"/>
  <c r="H99" i="3"/>
  <c r="H97" i="3"/>
  <c r="H95" i="3"/>
  <c r="H93" i="3"/>
  <c r="H91" i="3"/>
  <c r="H89" i="3"/>
  <c r="H87" i="3"/>
  <c r="H85" i="3"/>
  <c r="H83" i="3"/>
  <c r="H81" i="3"/>
  <c r="H79" i="3"/>
  <c r="H77" i="3"/>
  <c r="H75" i="3"/>
  <c r="H73" i="3"/>
  <c r="H71" i="3"/>
  <c r="H102" i="3"/>
  <c r="H100" i="3"/>
  <c r="H98" i="3"/>
  <c r="H96" i="3"/>
  <c r="H94" i="3"/>
  <c r="H92" i="3"/>
  <c r="H90" i="3"/>
  <c r="H88" i="3"/>
  <c r="H86" i="3"/>
  <c r="H84" i="3"/>
  <c r="H82" i="3"/>
  <c r="H80" i="3"/>
  <c r="H78" i="3"/>
  <c r="H76" i="3"/>
  <c r="H74" i="3"/>
  <c r="H72" i="3"/>
  <c r="H70" i="3"/>
  <c r="H67" i="3"/>
  <c r="H65" i="3"/>
  <c r="H63" i="3"/>
  <c r="H61" i="3"/>
  <c r="H59" i="3"/>
  <c r="H57" i="3"/>
  <c r="H55" i="3"/>
  <c r="H53" i="3"/>
  <c r="H51" i="3"/>
  <c r="H49" i="3"/>
  <c r="H47" i="3"/>
  <c r="H45" i="3"/>
  <c r="H43" i="3"/>
  <c r="H41" i="3"/>
  <c r="H39" i="3"/>
  <c r="H37" i="3"/>
  <c r="H35" i="3"/>
  <c r="H69" i="3"/>
  <c r="H68" i="3"/>
  <c r="H66" i="3"/>
  <c r="H64" i="3"/>
  <c r="H62" i="3"/>
  <c r="H60" i="3"/>
  <c r="H58" i="3"/>
  <c r="H56" i="3"/>
  <c r="H54" i="3"/>
  <c r="H52" i="3"/>
  <c r="H50" i="3"/>
  <c r="H48" i="3"/>
  <c r="H46" i="3"/>
  <c r="H44" i="3"/>
  <c r="H42" i="3"/>
  <c r="H40" i="3"/>
  <c r="H38" i="3"/>
  <c r="B3" i="3"/>
  <c r="F3" i="3"/>
  <c r="C4" i="3"/>
  <c r="G4" i="3"/>
  <c r="K4" i="3"/>
  <c r="E5" i="3"/>
  <c r="I5" i="3"/>
  <c r="C6" i="3"/>
  <c r="G6" i="3"/>
  <c r="K6" i="3"/>
  <c r="E7" i="3"/>
  <c r="I7" i="3"/>
  <c r="C8" i="3"/>
  <c r="G8" i="3"/>
  <c r="K8" i="3"/>
  <c r="E9" i="3"/>
  <c r="I9" i="3"/>
  <c r="C10" i="3"/>
  <c r="G10" i="3"/>
  <c r="K10" i="3"/>
  <c r="E11" i="3"/>
  <c r="I11" i="3"/>
  <c r="C12" i="3"/>
  <c r="G12" i="3"/>
  <c r="K12" i="3"/>
  <c r="E13" i="3"/>
  <c r="I13" i="3"/>
  <c r="C14" i="3"/>
  <c r="G14" i="3"/>
  <c r="K14" i="3"/>
  <c r="E15" i="3"/>
  <c r="I15" i="3"/>
  <c r="C16" i="3"/>
  <c r="G16" i="3"/>
  <c r="K16" i="3"/>
  <c r="E17" i="3"/>
  <c r="I17" i="3"/>
  <c r="C18" i="3"/>
  <c r="G18" i="3"/>
  <c r="K18" i="3"/>
  <c r="E19" i="3"/>
  <c r="I19" i="3"/>
  <c r="C20" i="3"/>
  <c r="G20" i="3"/>
  <c r="K20" i="3"/>
  <c r="E21" i="3"/>
  <c r="I21" i="3"/>
  <c r="C22" i="3"/>
  <c r="G22" i="3"/>
  <c r="K22" i="3"/>
  <c r="E23" i="3"/>
  <c r="I23" i="3"/>
  <c r="C24" i="3"/>
  <c r="G24" i="3"/>
  <c r="K24" i="3"/>
  <c r="E25" i="3"/>
  <c r="I25" i="3"/>
  <c r="C26" i="3"/>
  <c r="G26" i="3"/>
  <c r="K26" i="3"/>
  <c r="E27" i="3"/>
  <c r="I27" i="3"/>
  <c r="C28" i="3"/>
  <c r="G28" i="3"/>
  <c r="K28" i="3"/>
  <c r="E29" i="3"/>
  <c r="I29" i="3"/>
  <c r="C30" i="3"/>
  <c r="G30" i="3"/>
  <c r="K30" i="3"/>
  <c r="E31" i="3"/>
  <c r="I31" i="3"/>
  <c r="C32" i="3"/>
  <c r="G32" i="3"/>
  <c r="K32" i="3"/>
  <c r="E33" i="3"/>
  <c r="I33" i="3"/>
  <c r="C34" i="3"/>
  <c r="G34" i="3"/>
  <c r="K34" i="3"/>
  <c r="K35" i="3"/>
  <c r="E101" i="3"/>
  <c r="E99" i="3"/>
  <c r="E97" i="3"/>
  <c r="E95" i="3"/>
  <c r="E93" i="3"/>
  <c r="E91" i="3"/>
  <c r="E89" i="3"/>
  <c r="E87" i="3"/>
  <c r="E85" i="3"/>
  <c r="E83" i="3"/>
  <c r="E81" i="3"/>
  <c r="E79" i="3"/>
  <c r="E77" i="3"/>
  <c r="E75" i="3"/>
  <c r="E73" i="3"/>
  <c r="E71" i="3"/>
  <c r="E69" i="3"/>
  <c r="E102" i="3"/>
  <c r="E100" i="3"/>
  <c r="E98" i="3"/>
  <c r="E96" i="3"/>
  <c r="E94" i="3"/>
  <c r="E92" i="3"/>
  <c r="E90" i="3"/>
  <c r="E88" i="3"/>
  <c r="E86" i="3"/>
  <c r="E84" i="3"/>
  <c r="E82" i="3"/>
  <c r="E80" i="3"/>
  <c r="E78" i="3"/>
  <c r="E76" i="3"/>
  <c r="E74" i="3"/>
  <c r="E72" i="3"/>
  <c r="E70" i="3"/>
  <c r="E67" i="3"/>
  <c r="E65" i="3"/>
  <c r="E63" i="3"/>
  <c r="E61" i="3"/>
  <c r="E59" i="3"/>
  <c r="E57" i="3"/>
  <c r="E55" i="3"/>
  <c r="E53" i="3"/>
  <c r="E51" i="3"/>
  <c r="E49" i="3"/>
  <c r="E47" i="3"/>
  <c r="E45" i="3"/>
  <c r="E43" i="3"/>
  <c r="E41" i="3"/>
  <c r="E39" i="3"/>
  <c r="E37" i="3"/>
  <c r="E68" i="3"/>
  <c r="E66" i="3"/>
  <c r="E64" i="3"/>
  <c r="E62" i="3"/>
  <c r="E60" i="3"/>
  <c r="E58" i="3"/>
  <c r="E56" i="3"/>
  <c r="E54" i="3"/>
  <c r="E52" i="3"/>
  <c r="E50" i="3"/>
  <c r="E48" i="3"/>
  <c r="E46" i="3"/>
  <c r="E44" i="3"/>
  <c r="E42" i="3"/>
  <c r="E40" i="3"/>
  <c r="E38" i="3"/>
  <c r="I3" i="3"/>
  <c r="I101" i="3"/>
  <c r="I99" i="3"/>
  <c r="I97" i="3"/>
  <c r="I95" i="3"/>
  <c r="I93" i="3"/>
  <c r="I91" i="3"/>
  <c r="I89" i="3"/>
  <c r="I87" i="3"/>
  <c r="I85" i="3"/>
  <c r="I83" i="3"/>
  <c r="I81" i="3"/>
  <c r="I79" i="3"/>
  <c r="I77" i="3"/>
  <c r="I75" i="3"/>
  <c r="I73" i="3"/>
  <c r="I71" i="3"/>
  <c r="I69" i="3"/>
  <c r="I102" i="3"/>
  <c r="I100" i="3"/>
  <c r="I98" i="3"/>
  <c r="I96" i="3"/>
  <c r="I94" i="3"/>
  <c r="I92" i="3"/>
  <c r="I90" i="3"/>
  <c r="I88" i="3"/>
  <c r="I86" i="3"/>
  <c r="I84" i="3"/>
  <c r="I82" i="3"/>
  <c r="I80" i="3"/>
  <c r="I78" i="3"/>
  <c r="I76" i="3"/>
  <c r="I74" i="3"/>
  <c r="I72" i="3"/>
  <c r="I70" i="3"/>
  <c r="I67" i="3"/>
  <c r="I65" i="3"/>
  <c r="I63" i="3"/>
  <c r="I61" i="3"/>
  <c r="I59" i="3"/>
  <c r="I57" i="3"/>
  <c r="I55" i="3"/>
  <c r="I53" i="3"/>
  <c r="I51" i="3"/>
  <c r="I49" i="3"/>
  <c r="I47" i="3"/>
  <c r="I45" i="3"/>
  <c r="I43" i="3"/>
  <c r="I41" i="3"/>
  <c r="I39" i="3"/>
  <c r="I37" i="3"/>
  <c r="I35" i="3"/>
  <c r="I68" i="3"/>
  <c r="I66" i="3"/>
  <c r="I64" i="3"/>
  <c r="I62" i="3"/>
  <c r="I60" i="3"/>
  <c r="I58" i="3"/>
  <c r="I56" i="3"/>
  <c r="I54" i="3"/>
  <c r="I52" i="3"/>
  <c r="I50" i="3"/>
  <c r="I48" i="3"/>
  <c r="I46" i="3"/>
  <c r="I44" i="3"/>
  <c r="I42" i="3"/>
  <c r="I40" i="3"/>
  <c r="I38" i="3"/>
  <c r="C3" i="3"/>
  <c r="H3" i="3"/>
  <c r="D4" i="3"/>
  <c r="H4" i="3"/>
  <c r="B5" i="3"/>
  <c r="F5" i="3"/>
  <c r="J5" i="3"/>
  <c r="D6" i="3"/>
  <c r="H6" i="3"/>
  <c r="B7" i="3"/>
  <c r="F7" i="3"/>
  <c r="J7" i="3"/>
  <c r="D8" i="3"/>
  <c r="H8" i="3"/>
  <c r="B9" i="3"/>
  <c r="F9" i="3"/>
  <c r="J9" i="3"/>
  <c r="D10" i="3"/>
  <c r="H10" i="3"/>
  <c r="B11" i="3"/>
  <c r="F11" i="3"/>
  <c r="J11" i="3"/>
  <c r="D12" i="3"/>
  <c r="H12" i="3"/>
  <c r="B13" i="3"/>
  <c r="F13" i="3"/>
  <c r="J13" i="3"/>
  <c r="D14" i="3"/>
  <c r="H14" i="3"/>
  <c r="B15" i="3"/>
  <c r="F15" i="3"/>
  <c r="J15" i="3"/>
  <c r="D16" i="3"/>
  <c r="H16" i="3"/>
  <c r="B17" i="3"/>
  <c r="F17" i="3"/>
  <c r="J17" i="3"/>
  <c r="D18" i="3"/>
  <c r="H18" i="3"/>
  <c r="B19" i="3"/>
  <c r="F19" i="3"/>
  <c r="J19" i="3"/>
  <c r="D20" i="3"/>
  <c r="H20" i="3"/>
  <c r="B21" i="3"/>
  <c r="F21" i="3"/>
  <c r="J21" i="3"/>
  <c r="D22" i="3"/>
  <c r="H22" i="3"/>
  <c r="B23" i="3"/>
  <c r="F23" i="3"/>
  <c r="J23" i="3"/>
  <c r="D24" i="3"/>
  <c r="H24" i="3"/>
  <c r="B25" i="3"/>
  <c r="F25" i="3"/>
  <c r="J25" i="3"/>
  <c r="D26" i="3"/>
  <c r="H26" i="3"/>
  <c r="B27" i="3"/>
  <c r="F27" i="3"/>
  <c r="J27" i="3"/>
  <c r="D28" i="3"/>
  <c r="H28" i="3"/>
  <c r="B29" i="3"/>
  <c r="F29" i="3"/>
  <c r="J29" i="3"/>
  <c r="D30" i="3"/>
  <c r="H30" i="3"/>
  <c r="B31" i="3"/>
  <c r="F31" i="3"/>
  <c r="J31" i="3"/>
  <c r="D32" i="3"/>
  <c r="H32" i="3"/>
  <c r="B33" i="3"/>
  <c r="F33" i="3"/>
  <c r="D34" i="3"/>
  <c r="H34" i="3"/>
  <c r="B35" i="3"/>
  <c r="D36" i="3"/>
  <c r="B102" i="3"/>
  <c r="B100" i="3"/>
  <c r="B98" i="3"/>
  <c r="B96" i="3"/>
  <c r="B94" i="3"/>
  <c r="B92" i="3"/>
  <c r="B90" i="3"/>
  <c r="B88" i="3"/>
  <c r="B86" i="3"/>
  <c r="B84" i="3"/>
  <c r="B82" i="3"/>
  <c r="B80" i="3"/>
  <c r="B78" i="3"/>
  <c r="B76" i="3"/>
  <c r="B74" i="3"/>
  <c r="B72" i="3"/>
  <c r="B101" i="3"/>
  <c r="B99" i="3"/>
  <c r="B97" i="3"/>
  <c r="B95" i="3"/>
  <c r="B93" i="3"/>
  <c r="B91" i="3"/>
  <c r="B89" i="3"/>
  <c r="B87" i="3"/>
  <c r="B85" i="3"/>
  <c r="B83" i="3"/>
  <c r="B81" i="3"/>
  <c r="B79" i="3"/>
  <c r="B77" i="3"/>
  <c r="B75" i="3"/>
  <c r="B73" i="3"/>
  <c r="B71" i="3"/>
  <c r="B69" i="3"/>
  <c r="B70" i="3"/>
  <c r="B68" i="3"/>
  <c r="B66" i="3"/>
  <c r="B64" i="3"/>
  <c r="B62" i="3"/>
  <c r="B60" i="3"/>
  <c r="B58" i="3"/>
  <c r="B56" i="3"/>
  <c r="B54" i="3"/>
  <c r="B52" i="3"/>
  <c r="B50" i="3"/>
  <c r="B48" i="3"/>
  <c r="B46" i="3"/>
  <c r="B44" i="3"/>
  <c r="B42" i="3"/>
  <c r="B40" i="3"/>
  <c r="B38" i="3"/>
  <c r="B36" i="3"/>
  <c r="B67" i="3"/>
  <c r="B65" i="3"/>
  <c r="B63" i="3"/>
  <c r="B61" i="3"/>
  <c r="B59" i="3"/>
  <c r="B57" i="3"/>
  <c r="B55" i="3"/>
  <c r="B53" i="3"/>
  <c r="B51" i="3"/>
  <c r="B49" i="3"/>
  <c r="B47" i="3"/>
  <c r="B45" i="3"/>
  <c r="B43" i="3"/>
  <c r="B41" i="3"/>
  <c r="B39" i="3"/>
  <c r="F102" i="3"/>
  <c r="F100" i="3"/>
  <c r="F98" i="3"/>
  <c r="F96" i="3"/>
  <c r="F94" i="3"/>
  <c r="F92" i="3"/>
  <c r="F90" i="3"/>
  <c r="F88" i="3"/>
  <c r="F86" i="3"/>
  <c r="F84" i="3"/>
  <c r="F82" i="3"/>
  <c r="F80" i="3"/>
  <c r="F78" i="3"/>
  <c r="F76" i="3"/>
  <c r="F74" i="3"/>
  <c r="F72" i="3"/>
  <c r="F101" i="3"/>
  <c r="F99" i="3"/>
  <c r="F97" i="3"/>
  <c r="F95" i="3"/>
  <c r="F93" i="3"/>
  <c r="F91" i="3"/>
  <c r="F89" i="3"/>
  <c r="F87" i="3"/>
  <c r="F85" i="3"/>
  <c r="F83" i="3"/>
  <c r="F81" i="3"/>
  <c r="F79" i="3"/>
  <c r="F77" i="3"/>
  <c r="F75" i="3"/>
  <c r="F73" i="3"/>
  <c r="F71" i="3"/>
  <c r="F69" i="3"/>
  <c r="F70" i="3"/>
  <c r="F68" i="3"/>
  <c r="F66" i="3"/>
  <c r="F64" i="3"/>
  <c r="F62" i="3"/>
  <c r="F60" i="3"/>
  <c r="F58" i="3"/>
  <c r="F56" i="3"/>
  <c r="F54" i="3"/>
  <c r="F52" i="3"/>
  <c r="F50" i="3"/>
  <c r="F48" i="3"/>
  <c r="F46" i="3"/>
  <c r="F44" i="3"/>
  <c r="F42" i="3"/>
  <c r="F40" i="3"/>
  <c r="F38" i="3"/>
  <c r="F36" i="3"/>
  <c r="F67" i="3"/>
  <c r="F65" i="3"/>
  <c r="F63" i="3"/>
  <c r="F61" i="3"/>
  <c r="F59" i="3"/>
  <c r="F57" i="3"/>
  <c r="F55" i="3"/>
  <c r="F53" i="3"/>
  <c r="F51" i="3"/>
  <c r="F49" i="3"/>
  <c r="F47" i="3"/>
  <c r="F45" i="3"/>
  <c r="F43" i="3"/>
  <c r="F41" i="3"/>
  <c r="F39" i="3"/>
  <c r="F37" i="3"/>
  <c r="J3" i="3"/>
  <c r="J102" i="3"/>
  <c r="J100" i="3"/>
  <c r="J98" i="3"/>
  <c r="J96" i="3"/>
  <c r="J94" i="3"/>
  <c r="J92" i="3"/>
  <c r="J90" i="3"/>
  <c r="J88" i="3"/>
  <c r="J86" i="3"/>
  <c r="J84" i="3"/>
  <c r="J82" i="3"/>
  <c r="J80" i="3"/>
  <c r="J78" i="3"/>
  <c r="J76" i="3"/>
  <c r="J74" i="3"/>
  <c r="J72" i="3"/>
  <c r="J70" i="3"/>
  <c r="J101" i="3"/>
  <c r="J99" i="3"/>
  <c r="J97" i="3"/>
  <c r="J95" i="3"/>
  <c r="J93" i="3"/>
  <c r="J91" i="3"/>
  <c r="J89" i="3"/>
  <c r="J87" i="3"/>
  <c r="J85" i="3"/>
  <c r="J83" i="3"/>
  <c r="J81" i="3"/>
  <c r="J79" i="3"/>
  <c r="J77" i="3"/>
  <c r="J75" i="3"/>
  <c r="J73" i="3"/>
  <c r="J71" i="3"/>
  <c r="J69" i="3"/>
  <c r="J68" i="3"/>
  <c r="J66" i="3"/>
  <c r="J64" i="3"/>
  <c r="J62" i="3"/>
  <c r="J60" i="3"/>
  <c r="J58" i="3"/>
  <c r="J56" i="3"/>
  <c r="J54" i="3"/>
  <c r="J52" i="3"/>
  <c r="J50" i="3"/>
  <c r="J48" i="3"/>
  <c r="J46" i="3"/>
  <c r="J44" i="3"/>
  <c r="J42" i="3"/>
  <c r="J40" i="3"/>
  <c r="J38" i="3"/>
  <c r="J36" i="3"/>
  <c r="J67" i="3"/>
  <c r="J65" i="3"/>
  <c r="J63" i="3"/>
  <c r="J61" i="3"/>
  <c r="J59" i="3"/>
  <c r="J57" i="3"/>
  <c r="J55" i="3"/>
  <c r="J53" i="3"/>
  <c r="J51" i="3"/>
  <c r="J49" i="3"/>
  <c r="J47" i="3"/>
  <c r="J45" i="3"/>
  <c r="J43" i="3"/>
  <c r="J41" i="3"/>
  <c r="J39" i="3"/>
  <c r="J37" i="3"/>
  <c r="D3" i="3"/>
  <c r="K3" i="3"/>
  <c r="E4" i="3"/>
  <c r="I4" i="3"/>
  <c r="C5" i="3"/>
  <c r="G5" i="3"/>
  <c r="K5" i="3"/>
  <c r="E6" i="3"/>
  <c r="I6" i="3"/>
  <c r="C7" i="3"/>
  <c r="G7" i="3"/>
  <c r="K7" i="3"/>
  <c r="E8" i="3"/>
  <c r="I8" i="3"/>
  <c r="C9" i="3"/>
  <c r="G9" i="3"/>
  <c r="K9" i="3"/>
  <c r="E10" i="3"/>
  <c r="I10" i="3"/>
  <c r="C11" i="3"/>
  <c r="G11" i="3"/>
  <c r="K11" i="3"/>
  <c r="E12" i="3"/>
  <c r="I12" i="3"/>
  <c r="C13" i="3"/>
  <c r="G13" i="3"/>
  <c r="K13" i="3"/>
  <c r="E14" i="3"/>
  <c r="I14" i="3"/>
  <c r="C15" i="3"/>
  <c r="G15" i="3"/>
  <c r="K15" i="3"/>
  <c r="E16" i="3"/>
  <c r="I16" i="3"/>
  <c r="C17" i="3"/>
  <c r="G17" i="3"/>
  <c r="K17" i="3"/>
  <c r="E18" i="3"/>
  <c r="I18" i="3"/>
  <c r="C19" i="3"/>
  <c r="G19" i="3"/>
  <c r="K19" i="3"/>
  <c r="E20" i="3"/>
  <c r="I20" i="3"/>
  <c r="C21" i="3"/>
  <c r="G21" i="3"/>
  <c r="K21" i="3"/>
  <c r="E22" i="3"/>
  <c r="I22" i="3"/>
  <c r="C23" i="3"/>
  <c r="G23" i="3"/>
  <c r="K23" i="3"/>
  <c r="E24" i="3"/>
  <c r="I24" i="3"/>
  <c r="C25" i="3"/>
  <c r="G25" i="3"/>
  <c r="K25" i="3"/>
  <c r="E26" i="3"/>
  <c r="I26" i="3"/>
  <c r="C27" i="3"/>
  <c r="G27" i="3"/>
  <c r="K27" i="3"/>
  <c r="E28" i="3"/>
  <c r="I28" i="3"/>
  <c r="C29" i="3"/>
  <c r="G29" i="3"/>
  <c r="K29" i="3"/>
  <c r="E30" i="3"/>
  <c r="I30" i="3"/>
  <c r="C31" i="3"/>
  <c r="G31" i="3"/>
  <c r="K31" i="3"/>
  <c r="E32" i="3"/>
  <c r="I32" i="3"/>
  <c r="C33" i="3"/>
  <c r="G33" i="3"/>
  <c r="K33" i="3"/>
  <c r="E34" i="3"/>
  <c r="I34" i="3"/>
  <c r="C35" i="3"/>
  <c r="G35" i="3"/>
  <c r="E36" i="3"/>
  <c r="C37" i="3"/>
  <c r="AF82" i="3"/>
  <c r="AN82" i="3" s="1"/>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A102" i="3"/>
  <c r="A101" i="3"/>
  <c r="A100" i="3"/>
  <c r="A99" i="3"/>
  <c r="A98" i="3"/>
  <c r="AP98" i="3" s="1"/>
  <c r="A97" i="3"/>
  <c r="A96" i="3"/>
  <c r="A95" i="3"/>
  <c r="A94" i="3"/>
  <c r="A93" i="3"/>
  <c r="A92" i="3"/>
  <c r="A91" i="3"/>
  <c r="A90" i="3"/>
  <c r="AP90" i="3" s="1"/>
  <c r="A89" i="3"/>
  <c r="A88" i="3"/>
  <c r="A87" i="3"/>
  <c r="A86" i="3"/>
  <c r="A85" i="3"/>
  <c r="A84" i="3"/>
  <c r="A83" i="3"/>
  <c r="A82" i="3"/>
  <c r="AP82" i="3" s="1"/>
  <c r="A81" i="3"/>
  <c r="A80" i="3"/>
  <c r="A79" i="3"/>
  <c r="A78" i="3"/>
  <c r="A77" i="3"/>
  <c r="A76" i="3"/>
  <c r="A75" i="3"/>
  <c r="A74" i="3"/>
  <c r="AP74" i="3" s="1"/>
  <c r="A73" i="3"/>
  <c r="A72" i="3"/>
  <c r="A71" i="3"/>
  <c r="A70" i="3"/>
  <c r="A69" i="3"/>
  <c r="A68" i="3"/>
  <c r="A67" i="3"/>
  <c r="A66" i="3"/>
  <c r="AP66" i="3" s="1"/>
  <c r="A65" i="3"/>
  <c r="A64" i="3"/>
  <c r="A63" i="3"/>
  <c r="A62" i="3"/>
  <c r="A61" i="3"/>
  <c r="A60" i="3"/>
  <c r="A59" i="3"/>
  <c r="A58" i="3"/>
  <c r="AP58" i="3" s="1"/>
  <c r="A57" i="3"/>
  <c r="A56" i="3"/>
  <c r="A55" i="3"/>
  <c r="A54" i="3"/>
  <c r="A53" i="3"/>
  <c r="A52" i="3"/>
  <c r="A51" i="3"/>
  <c r="A50" i="3"/>
  <c r="AP50" i="3" s="1"/>
  <c r="A49" i="3"/>
  <c r="A48" i="3"/>
  <c r="A47" i="3"/>
  <c r="A46" i="3"/>
  <c r="A45" i="3"/>
  <c r="A44" i="3"/>
  <c r="A43" i="3"/>
  <c r="A42" i="3"/>
  <c r="AP42" i="3" s="1"/>
  <c r="A41" i="3"/>
  <c r="A40" i="3"/>
  <c r="A39" i="3"/>
  <c r="A38" i="3"/>
  <c r="A37" i="3"/>
  <c r="A36" i="3"/>
  <c r="A35" i="3"/>
  <c r="A34" i="3"/>
  <c r="AP34" i="3" s="1"/>
  <c r="A33" i="3"/>
  <c r="A32" i="3"/>
  <c r="A31" i="3"/>
  <c r="A30" i="3"/>
  <c r="A29" i="3"/>
  <c r="A28" i="3"/>
  <c r="A27" i="3"/>
  <c r="A26" i="3"/>
  <c r="AP26" i="3" s="1"/>
  <c r="A25" i="3"/>
  <c r="A24" i="3"/>
  <c r="A23" i="3"/>
  <c r="A22" i="3"/>
  <c r="A21" i="3"/>
  <c r="A20" i="3"/>
  <c r="A19" i="3"/>
  <c r="A18" i="3"/>
  <c r="A17" i="3"/>
  <c r="A16" i="3"/>
  <c r="A15" i="3"/>
  <c r="A14" i="3"/>
  <c r="A13" i="3"/>
  <c r="A12" i="3"/>
  <c r="A11" i="3"/>
  <c r="A10" i="3"/>
  <c r="A9" i="3"/>
  <c r="A8" i="3"/>
  <c r="A7" i="3"/>
  <c r="A6" i="3"/>
  <c r="A5" i="3"/>
  <c r="A4" i="3"/>
  <c r="A3" i="3"/>
  <c r="AE102" i="3"/>
  <c r="AD102" i="3"/>
  <c r="AC102" i="3"/>
  <c r="AB102" i="3"/>
  <c r="AA102" i="3"/>
  <c r="Z102" i="3"/>
  <c r="Y102" i="3"/>
  <c r="X102" i="3"/>
  <c r="W102" i="3"/>
  <c r="V102" i="3"/>
  <c r="U102" i="3"/>
  <c r="T102" i="3"/>
  <c r="S102" i="3"/>
  <c r="R102" i="3"/>
  <c r="Q102" i="3"/>
  <c r="P102" i="3"/>
  <c r="O102" i="3"/>
  <c r="N102" i="3"/>
  <c r="M102" i="3"/>
  <c r="L102" i="3"/>
  <c r="AE101" i="3"/>
  <c r="AD101" i="3"/>
  <c r="AC101" i="3"/>
  <c r="AB101" i="3"/>
  <c r="AA101" i="3"/>
  <c r="Z101" i="3"/>
  <c r="Y101" i="3"/>
  <c r="X101" i="3"/>
  <c r="W101" i="3"/>
  <c r="V101" i="3"/>
  <c r="U101" i="3"/>
  <c r="T101" i="3"/>
  <c r="S101" i="3"/>
  <c r="R101" i="3"/>
  <c r="Q101" i="3"/>
  <c r="P101" i="3"/>
  <c r="O101" i="3"/>
  <c r="N101" i="3"/>
  <c r="M101" i="3"/>
  <c r="L101" i="3"/>
  <c r="AE100" i="3"/>
  <c r="AD100" i="3"/>
  <c r="AC100" i="3"/>
  <c r="AB100" i="3"/>
  <c r="AA100" i="3"/>
  <c r="Z100" i="3"/>
  <c r="Y100" i="3"/>
  <c r="X100" i="3"/>
  <c r="W100" i="3"/>
  <c r="V100" i="3"/>
  <c r="U100" i="3"/>
  <c r="T100" i="3"/>
  <c r="S100" i="3"/>
  <c r="R100" i="3"/>
  <c r="Q100" i="3"/>
  <c r="P100" i="3"/>
  <c r="O100" i="3"/>
  <c r="N100" i="3"/>
  <c r="M100" i="3"/>
  <c r="L100" i="3"/>
  <c r="AE99" i="3"/>
  <c r="AD99" i="3"/>
  <c r="AC99" i="3"/>
  <c r="AB99" i="3"/>
  <c r="AA99" i="3"/>
  <c r="Z99" i="3"/>
  <c r="Y99" i="3"/>
  <c r="X99" i="3"/>
  <c r="W99" i="3"/>
  <c r="V99" i="3"/>
  <c r="U99" i="3"/>
  <c r="T99" i="3"/>
  <c r="S99" i="3"/>
  <c r="R99" i="3"/>
  <c r="Q99" i="3"/>
  <c r="P99" i="3"/>
  <c r="O99" i="3"/>
  <c r="N99" i="3"/>
  <c r="M99" i="3"/>
  <c r="L99" i="3"/>
  <c r="AE98" i="3"/>
  <c r="AD98" i="3"/>
  <c r="AC98" i="3"/>
  <c r="AB98" i="3"/>
  <c r="AA98" i="3"/>
  <c r="Z98" i="3"/>
  <c r="Y98" i="3"/>
  <c r="X98" i="3"/>
  <c r="W98" i="3"/>
  <c r="V98" i="3"/>
  <c r="U98" i="3"/>
  <c r="T98" i="3"/>
  <c r="S98" i="3"/>
  <c r="R98" i="3"/>
  <c r="Q98" i="3"/>
  <c r="P98" i="3"/>
  <c r="O98" i="3"/>
  <c r="N98" i="3"/>
  <c r="M98" i="3"/>
  <c r="L98" i="3"/>
  <c r="AE97" i="3"/>
  <c r="AD97" i="3"/>
  <c r="AC97" i="3"/>
  <c r="AB97" i="3"/>
  <c r="AA97" i="3"/>
  <c r="Z97" i="3"/>
  <c r="Y97" i="3"/>
  <c r="X97" i="3"/>
  <c r="W97" i="3"/>
  <c r="V97" i="3"/>
  <c r="U97" i="3"/>
  <c r="T97" i="3"/>
  <c r="S97" i="3"/>
  <c r="R97" i="3"/>
  <c r="Q97" i="3"/>
  <c r="P97" i="3"/>
  <c r="O97" i="3"/>
  <c r="N97" i="3"/>
  <c r="M97" i="3"/>
  <c r="L97" i="3"/>
  <c r="AE96" i="3"/>
  <c r="AD96" i="3"/>
  <c r="AC96" i="3"/>
  <c r="AB96" i="3"/>
  <c r="AA96" i="3"/>
  <c r="Z96" i="3"/>
  <c r="Y96" i="3"/>
  <c r="X96" i="3"/>
  <c r="W96" i="3"/>
  <c r="V96" i="3"/>
  <c r="U96" i="3"/>
  <c r="T96" i="3"/>
  <c r="S96" i="3"/>
  <c r="R96" i="3"/>
  <c r="Q96" i="3"/>
  <c r="P96" i="3"/>
  <c r="O96" i="3"/>
  <c r="N96" i="3"/>
  <c r="M96" i="3"/>
  <c r="L96" i="3"/>
  <c r="AE95" i="3"/>
  <c r="AD95" i="3"/>
  <c r="AC95" i="3"/>
  <c r="AB95" i="3"/>
  <c r="AA95" i="3"/>
  <c r="Z95" i="3"/>
  <c r="Y95" i="3"/>
  <c r="X95" i="3"/>
  <c r="W95" i="3"/>
  <c r="V95" i="3"/>
  <c r="U95" i="3"/>
  <c r="T95" i="3"/>
  <c r="S95" i="3"/>
  <c r="R95" i="3"/>
  <c r="Q95" i="3"/>
  <c r="P95" i="3"/>
  <c r="O95" i="3"/>
  <c r="N95" i="3"/>
  <c r="M95" i="3"/>
  <c r="L95" i="3"/>
  <c r="AE94" i="3"/>
  <c r="AD94" i="3"/>
  <c r="AC94" i="3"/>
  <c r="AB94" i="3"/>
  <c r="AA94" i="3"/>
  <c r="Z94" i="3"/>
  <c r="Y94" i="3"/>
  <c r="X94" i="3"/>
  <c r="W94" i="3"/>
  <c r="V94" i="3"/>
  <c r="U94" i="3"/>
  <c r="T94" i="3"/>
  <c r="S94" i="3"/>
  <c r="R94" i="3"/>
  <c r="Q94" i="3"/>
  <c r="P94" i="3"/>
  <c r="O94" i="3"/>
  <c r="N94" i="3"/>
  <c r="M94" i="3"/>
  <c r="L94" i="3"/>
  <c r="AE93" i="3"/>
  <c r="AD93" i="3"/>
  <c r="AC93" i="3"/>
  <c r="AB93" i="3"/>
  <c r="AA93" i="3"/>
  <c r="Z93" i="3"/>
  <c r="Y93" i="3"/>
  <c r="X93" i="3"/>
  <c r="W93" i="3"/>
  <c r="V93" i="3"/>
  <c r="U93" i="3"/>
  <c r="T93" i="3"/>
  <c r="S93" i="3"/>
  <c r="R93" i="3"/>
  <c r="Q93" i="3"/>
  <c r="P93" i="3"/>
  <c r="O93" i="3"/>
  <c r="N93" i="3"/>
  <c r="M93" i="3"/>
  <c r="L93" i="3"/>
  <c r="AE92" i="3"/>
  <c r="AD92" i="3"/>
  <c r="AC92" i="3"/>
  <c r="AB92" i="3"/>
  <c r="AA92" i="3"/>
  <c r="Z92" i="3"/>
  <c r="Y92" i="3"/>
  <c r="X92" i="3"/>
  <c r="W92" i="3"/>
  <c r="V92" i="3"/>
  <c r="U92" i="3"/>
  <c r="T92" i="3"/>
  <c r="S92" i="3"/>
  <c r="R92" i="3"/>
  <c r="Q92" i="3"/>
  <c r="P92" i="3"/>
  <c r="O92" i="3"/>
  <c r="N92" i="3"/>
  <c r="M92" i="3"/>
  <c r="L92" i="3"/>
  <c r="AE91" i="3"/>
  <c r="AD91" i="3"/>
  <c r="AC91" i="3"/>
  <c r="AB91" i="3"/>
  <c r="AA91" i="3"/>
  <c r="Z91" i="3"/>
  <c r="Y91" i="3"/>
  <c r="X91" i="3"/>
  <c r="W91" i="3"/>
  <c r="V91" i="3"/>
  <c r="U91" i="3"/>
  <c r="T91" i="3"/>
  <c r="S91" i="3"/>
  <c r="R91" i="3"/>
  <c r="Q91" i="3"/>
  <c r="P91" i="3"/>
  <c r="O91" i="3"/>
  <c r="N91" i="3"/>
  <c r="M91" i="3"/>
  <c r="L91" i="3"/>
  <c r="AE90" i="3"/>
  <c r="AD90" i="3"/>
  <c r="AC90" i="3"/>
  <c r="AB90" i="3"/>
  <c r="AA90" i="3"/>
  <c r="Z90" i="3"/>
  <c r="Y90" i="3"/>
  <c r="X90" i="3"/>
  <c r="W90" i="3"/>
  <c r="V90" i="3"/>
  <c r="U90" i="3"/>
  <c r="T90" i="3"/>
  <c r="S90" i="3"/>
  <c r="R90" i="3"/>
  <c r="Q90" i="3"/>
  <c r="P90" i="3"/>
  <c r="O90" i="3"/>
  <c r="N90" i="3"/>
  <c r="M90" i="3"/>
  <c r="L90" i="3"/>
  <c r="AE89" i="3"/>
  <c r="AD89" i="3"/>
  <c r="AC89" i="3"/>
  <c r="AB89" i="3"/>
  <c r="AA89" i="3"/>
  <c r="Z89" i="3"/>
  <c r="Y89" i="3"/>
  <c r="X89" i="3"/>
  <c r="W89" i="3"/>
  <c r="V89" i="3"/>
  <c r="U89" i="3"/>
  <c r="T89" i="3"/>
  <c r="S89" i="3"/>
  <c r="R89" i="3"/>
  <c r="Q89" i="3"/>
  <c r="P89" i="3"/>
  <c r="O89" i="3"/>
  <c r="N89" i="3"/>
  <c r="M89" i="3"/>
  <c r="L89" i="3"/>
  <c r="AE88" i="3"/>
  <c r="AD88" i="3"/>
  <c r="AC88" i="3"/>
  <c r="AB88" i="3"/>
  <c r="AA88" i="3"/>
  <c r="Z88" i="3"/>
  <c r="Y88" i="3"/>
  <c r="X88" i="3"/>
  <c r="W88" i="3"/>
  <c r="V88" i="3"/>
  <c r="U88" i="3"/>
  <c r="T88" i="3"/>
  <c r="S88" i="3"/>
  <c r="R88" i="3"/>
  <c r="Q88" i="3"/>
  <c r="P88" i="3"/>
  <c r="O88" i="3"/>
  <c r="N88" i="3"/>
  <c r="M88" i="3"/>
  <c r="L88" i="3"/>
  <c r="AE87" i="3"/>
  <c r="AD87" i="3"/>
  <c r="AC87" i="3"/>
  <c r="AB87" i="3"/>
  <c r="AA87" i="3"/>
  <c r="Z87" i="3"/>
  <c r="Y87" i="3"/>
  <c r="X87" i="3"/>
  <c r="W87" i="3"/>
  <c r="V87" i="3"/>
  <c r="U87" i="3"/>
  <c r="T87" i="3"/>
  <c r="S87" i="3"/>
  <c r="R87" i="3"/>
  <c r="Q87" i="3"/>
  <c r="P87" i="3"/>
  <c r="O87" i="3"/>
  <c r="N87" i="3"/>
  <c r="M87" i="3"/>
  <c r="L87" i="3"/>
  <c r="AE86" i="3"/>
  <c r="AD86" i="3"/>
  <c r="AC86" i="3"/>
  <c r="AB86" i="3"/>
  <c r="AA86" i="3"/>
  <c r="Z86" i="3"/>
  <c r="Y86" i="3"/>
  <c r="X86" i="3"/>
  <c r="W86" i="3"/>
  <c r="V86" i="3"/>
  <c r="U86" i="3"/>
  <c r="T86" i="3"/>
  <c r="S86" i="3"/>
  <c r="R86" i="3"/>
  <c r="Q86" i="3"/>
  <c r="P86" i="3"/>
  <c r="O86" i="3"/>
  <c r="N86" i="3"/>
  <c r="M86" i="3"/>
  <c r="L86" i="3"/>
  <c r="AE85" i="3"/>
  <c r="AD85" i="3"/>
  <c r="AC85" i="3"/>
  <c r="AB85" i="3"/>
  <c r="AA85" i="3"/>
  <c r="Z85" i="3"/>
  <c r="Y85" i="3"/>
  <c r="X85" i="3"/>
  <c r="W85" i="3"/>
  <c r="V85" i="3"/>
  <c r="U85" i="3"/>
  <c r="T85" i="3"/>
  <c r="S85" i="3"/>
  <c r="R85" i="3"/>
  <c r="Q85" i="3"/>
  <c r="P85" i="3"/>
  <c r="O85" i="3"/>
  <c r="N85" i="3"/>
  <c r="M85" i="3"/>
  <c r="L85" i="3"/>
  <c r="AE84" i="3"/>
  <c r="AD84" i="3"/>
  <c r="AC84" i="3"/>
  <c r="AB84" i="3"/>
  <c r="AA84" i="3"/>
  <c r="Z84" i="3"/>
  <c r="Y84" i="3"/>
  <c r="X84" i="3"/>
  <c r="W84" i="3"/>
  <c r="V84" i="3"/>
  <c r="U84" i="3"/>
  <c r="T84" i="3"/>
  <c r="S84" i="3"/>
  <c r="R84" i="3"/>
  <c r="Q84" i="3"/>
  <c r="P84" i="3"/>
  <c r="O84" i="3"/>
  <c r="N84" i="3"/>
  <c r="M84" i="3"/>
  <c r="L84" i="3"/>
  <c r="AE83" i="3"/>
  <c r="AD83" i="3"/>
  <c r="AC83" i="3"/>
  <c r="AB83" i="3"/>
  <c r="AA83" i="3"/>
  <c r="Z83" i="3"/>
  <c r="Y83" i="3"/>
  <c r="X83" i="3"/>
  <c r="W83" i="3"/>
  <c r="V83" i="3"/>
  <c r="U83" i="3"/>
  <c r="T83" i="3"/>
  <c r="S83" i="3"/>
  <c r="R83" i="3"/>
  <c r="Q83" i="3"/>
  <c r="P83" i="3"/>
  <c r="O83" i="3"/>
  <c r="N83" i="3"/>
  <c r="M83" i="3"/>
  <c r="L83" i="3"/>
  <c r="AE82" i="3"/>
  <c r="AD82" i="3"/>
  <c r="AC82" i="3"/>
  <c r="AB82" i="3"/>
  <c r="AA82" i="3"/>
  <c r="Z82" i="3"/>
  <c r="Y82" i="3"/>
  <c r="X82" i="3"/>
  <c r="W82" i="3"/>
  <c r="V82" i="3"/>
  <c r="U82" i="3"/>
  <c r="T82" i="3"/>
  <c r="S82" i="3"/>
  <c r="R82" i="3"/>
  <c r="Q82" i="3"/>
  <c r="P82" i="3"/>
  <c r="O82" i="3"/>
  <c r="N82" i="3"/>
  <c r="M82" i="3"/>
  <c r="L82" i="3"/>
  <c r="AE81" i="3"/>
  <c r="AD81" i="3"/>
  <c r="AC81" i="3"/>
  <c r="AB81" i="3"/>
  <c r="AA81" i="3"/>
  <c r="Z81" i="3"/>
  <c r="Y81" i="3"/>
  <c r="X81" i="3"/>
  <c r="W81" i="3"/>
  <c r="V81" i="3"/>
  <c r="U81" i="3"/>
  <c r="T81" i="3"/>
  <c r="S81" i="3"/>
  <c r="R81" i="3"/>
  <c r="Q81" i="3"/>
  <c r="P81" i="3"/>
  <c r="O81" i="3"/>
  <c r="N81" i="3"/>
  <c r="M81" i="3"/>
  <c r="L81" i="3"/>
  <c r="AE80" i="3"/>
  <c r="AD80" i="3"/>
  <c r="AC80" i="3"/>
  <c r="AB80" i="3"/>
  <c r="AA80" i="3"/>
  <c r="Z80" i="3"/>
  <c r="Y80" i="3"/>
  <c r="X80" i="3"/>
  <c r="W80" i="3"/>
  <c r="V80" i="3"/>
  <c r="U80" i="3"/>
  <c r="T80" i="3"/>
  <c r="S80" i="3"/>
  <c r="R80" i="3"/>
  <c r="Q80" i="3"/>
  <c r="P80" i="3"/>
  <c r="O80" i="3"/>
  <c r="N80" i="3"/>
  <c r="M80" i="3"/>
  <c r="L80" i="3"/>
  <c r="AE79" i="3"/>
  <c r="AD79" i="3"/>
  <c r="AC79" i="3"/>
  <c r="AB79" i="3"/>
  <c r="AA79" i="3"/>
  <c r="Z79" i="3"/>
  <c r="Y79" i="3"/>
  <c r="X79" i="3"/>
  <c r="W79" i="3"/>
  <c r="V79" i="3"/>
  <c r="U79" i="3"/>
  <c r="T79" i="3"/>
  <c r="S79" i="3"/>
  <c r="R79" i="3"/>
  <c r="Q79" i="3"/>
  <c r="P79" i="3"/>
  <c r="O79" i="3"/>
  <c r="N79" i="3"/>
  <c r="M79" i="3"/>
  <c r="L79" i="3"/>
  <c r="AE78" i="3"/>
  <c r="AD78" i="3"/>
  <c r="AC78" i="3"/>
  <c r="AB78" i="3"/>
  <c r="AA78" i="3"/>
  <c r="Z78" i="3"/>
  <c r="Y78" i="3"/>
  <c r="X78" i="3"/>
  <c r="W78" i="3"/>
  <c r="V78" i="3"/>
  <c r="U78" i="3"/>
  <c r="T78" i="3"/>
  <c r="S78" i="3"/>
  <c r="R78" i="3"/>
  <c r="Q78" i="3"/>
  <c r="P78" i="3"/>
  <c r="O78" i="3"/>
  <c r="N78" i="3"/>
  <c r="M78" i="3"/>
  <c r="L78" i="3"/>
  <c r="AE77" i="3"/>
  <c r="AD77" i="3"/>
  <c r="AC77" i="3"/>
  <c r="AB77" i="3"/>
  <c r="AA77" i="3"/>
  <c r="Z77" i="3"/>
  <c r="Y77" i="3"/>
  <c r="X77" i="3"/>
  <c r="W77" i="3"/>
  <c r="V77" i="3"/>
  <c r="U77" i="3"/>
  <c r="T77" i="3"/>
  <c r="S77" i="3"/>
  <c r="R77" i="3"/>
  <c r="Q77" i="3"/>
  <c r="P77" i="3"/>
  <c r="O77" i="3"/>
  <c r="N77" i="3"/>
  <c r="M77" i="3"/>
  <c r="L77" i="3"/>
  <c r="AE76" i="3"/>
  <c r="AD76" i="3"/>
  <c r="AC76" i="3"/>
  <c r="AB76" i="3"/>
  <c r="AA76" i="3"/>
  <c r="Z76" i="3"/>
  <c r="Y76" i="3"/>
  <c r="X76" i="3"/>
  <c r="W76" i="3"/>
  <c r="V76" i="3"/>
  <c r="U76" i="3"/>
  <c r="T76" i="3"/>
  <c r="S76" i="3"/>
  <c r="R76" i="3"/>
  <c r="Q76" i="3"/>
  <c r="P76" i="3"/>
  <c r="O76" i="3"/>
  <c r="N76" i="3"/>
  <c r="M76" i="3"/>
  <c r="L76" i="3"/>
  <c r="AE75" i="3"/>
  <c r="AD75" i="3"/>
  <c r="AC75" i="3"/>
  <c r="AB75" i="3"/>
  <c r="AA75" i="3"/>
  <c r="Z75" i="3"/>
  <c r="Y75" i="3"/>
  <c r="X75" i="3"/>
  <c r="W75" i="3"/>
  <c r="V75" i="3"/>
  <c r="U75" i="3"/>
  <c r="T75" i="3"/>
  <c r="S75" i="3"/>
  <c r="R75" i="3"/>
  <c r="Q75" i="3"/>
  <c r="P75" i="3"/>
  <c r="O75" i="3"/>
  <c r="N75" i="3"/>
  <c r="M75" i="3"/>
  <c r="L75" i="3"/>
  <c r="AE74" i="3"/>
  <c r="AD74" i="3"/>
  <c r="AC74" i="3"/>
  <c r="AB74" i="3"/>
  <c r="AA74" i="3"/>
  <c r="Z74" i="3"/>
  <c r="Y74" i="3"/>
  <c r="X74" i="3"/>
  <c r="W74" i="3"/>
  <c r="V74" i="3"/>
  <c r="U74" i="3"/>
  <c r="T74" i="3"/>
  <c r="S74" i="3"/>
  <c r="R74" i="3"/>
  <c r="Q74" i="3"/>
  <c r="P74" i="3"/>
  <c r="O74" i="3"/>
  <c r="N74" i="3"/>
  <c r="M74" i="3"/>
  <c r="L74" i="3"/>
  <c r="AE73" i="3"/>
  <c r="AD73" i="3"/>
  <c r="AC73" i="3"/>
  <c r="AB73" i="3"/>
  <c r="AA73" i="3"/>
  <c r="Z73" i="3"/>
  <c r="Y73" i="3"/>
  <c r="X73" i="3"/>
  <c r="W73" i="3"/>
  <c r="V73" i="3"/>
  <c r="U73" i="3"/>
  <c r="T73" i="3"/>
  <c r="S73" i="3"/>
  <c r="R73" i="3"/>
  <c r="Q73" i="3"/>
  <c r="P73" i="3"/>
  <c r="O73" i="3"/>
  <c r="N73" i="3"/>
  <c r="M73" i="3"/>
  <c r="L73" i="3"/>
  <c r="AE72" i="3"/>
  <c r="AD72" i="3"/>
  <c r="AC72" i="3"/>
  <c r="AB72" i="3"/>
  <c r="AA72" i="3"/>
  <c r="Z72" i="3"/>
  <c r="Y72" i="3"/>
  <c r="X72" i="3"/>
  <c r="W72" i="3"/>
  <c r="V72" i="3"/>
  <c r="U72" i="3"/>
  <c r="T72" i="3"/>
  <c r="S72" i="3"/>
  <c r="R72" i="3"/>
  <c r="Q72" i="3"/>
  <c r="P72" i="3"/>
  <c r="O72" i="3"/>
  <c r="N72" i="3"/>
  <c r="M72" i="3"/>
  <c r="L72" i="3"/>
  <c r="AE71" i="3"/>
  <c r="AD71" i="3"/>
  <c r="AC71" i="3"/>
  <c r="AB71" i="3"/>
  <c r="AA71" i="3"/>
  <c r="Z71" i="3"/>
  <c r="Y71" i="3"/>
  <c r="X71" i="3"/>
  <c r="W71" i="3"/>
  <c r="V71" i="3"/>
  <c r="U71" i="3"/>
  <c r="T71" i="3"/>
  <c r="S71" i="3"/>
  <c r="R71" i="3"/>
  <c r="Q71" i="3"/>
  <c r="P71" i="3"/>
  <c r="O71" i="3"/>
  <c r="N71" i="3"/>
  <c r="M71" i="3"/>
  <c r="L71" i="3"/>
  <c r="AE70" i="3"/>
  <c r="AD70" i="3"/>
  <c r="AC70" i="3"/>
  <c r="AB70" i="3"/>
  <c r="AA70" i="3"/>
  <c r="Z70" i="3"/>
  <c r="Y70" i="3"/>
  <c r="X70" i="3"/>
  <c r="W70" i="3"/>
  <c r="V70" i="3"/>
  <c r="U70" i="3"/>
  <c r="T70" i="3"/>
  <c r="S70" i="3"/>
  <c r="R70" i="3"/>
  <c r="Q70" i="3"/>
  <c r="P70" i="3"/>
  <c r="O70" i="3"/>
  <c r="N70" i="3"/>
  <c r="M70" i="3"/>
  <c r="L70" i="3"/>
  <c r="AE69" i="3"/>
  <c r="AD69" i="3"/>
  <c r="AC69" i="3"/>
  <c r="AB69" i="3"/>
  <c r="AA69" i="3"/>
  <c r="Z69" i="3"/>
  <c r="Y69" i="3"/>
  <c r="X69" i="3"/>
  <c r="W69" i="3"/>
  <c r="V69" i="3"/>
  <c r="U69" i="3"/>
  <c r="T69" i="3"/>
  <c r="S69" i="3"/>
  <c r="R69" i="3"/>
  <c r="Q69" i="3"/>
  <c r="P69" i="3"/>
  <c r="O69" i="3"/>
  <c r="N69" i="3"/>
  <c r="M69" i="3"/>
  <c r="L69" i="3"/>
  <c r="AE68" i="3"/>
  <c r="AD68" i="3"/>
  <c r="AC68" i="3"/>
  <c r="AB68" i="3"/>
  <c r="AA68" i="3"/>
  <c r="Z68" i="3"/>
  <c r="Y68" i="3"/>
  <c r="X68" i="3"/>
  <c r="W68" i="3"/>
  <c r="V68" i="3"/>
  <c r="U68" i="3"/>
  <c r="T68" i="3"/>
  <c r="S68" i="3"/>
  <c r="R68" i="3"/>
  <c r="Q68" i="3"/>
  <c r="P68" i="3"/>
  <c r="O68" i="3"/>
  <c r="N68" i="3"/>
  <c r="M68" i="3"/>
  <c r="L68" i="3"/>
  <c r="AE67" i="3"/>
  <c r="AD67" i="3"/>
  <c r="AC67" i="3"/>
  <c r="AB67" i="3"/>
  <c r="AA67" i="3"/>
  <c r="Z67" i="3"/>
  <c r="Y67" i="3"/>
  <c r="X67" i="3"/>
  <c r="W67" i="3"/>
  <c r="V67" i="3"/>
  <c r="U67" i="3"/>
  <c r="T67" i="3"/>
  <c r="S67" i="3"/>
  <c r="R67" i="3"/>
  <c r="Q67" i="3"/>
  <c r="P67" i="3"/>
  <c r="O67" i="3"/>
  <c r="N67" i="3"/>
  <c r="M67" i="3"/>
  <c r="L67" i="3"/>
  <c r="AE66" i="3"/>
  <c r="AD66" i="3"/>
  <c r="AC66" i="3"/>
  <c r="AB66" i="3"/>
  <c r="AA66" i="3"/>
  <c r="Z66" i="3"/>
  <c r="Y66" i="3"/>
  <c r="X66" i="3"/>
  <c r="W66" i="3"/>
  <c r="V66" i="3"/>
  <c r="U66" i="3"/>
  <c r="T66" i="3"/>
  <c r="S66" i="3"/>
  <c r="R66" i="3"/>
  <c r="Q66" i="3"/>
  <c r="P66" i="3"/>
  <c r="O66" i="3"/>
  <c r="N66" i="3"/>
  <c r="M66" i="3"/>
  <c r="L66" i="3"/>
  <c r="AE65" i="3"/>
  <c r="AD65" i="3"/>
  <c r="AC65" i="3"/>
  <c r="AB65" i="3"/>
  <c r="AA65" i="3"/>
  <c r="Z65" i="3"/>
  <c r="Y65" i="3"/>
  <c r="X65" i="3"/>
  <c r="W65" i="3"/>
  <c r="V65" i="3"/>
  <c r="U65" i="3"/>
  <c r="T65" i="3"/>
  <c r="S65" i="3"/>
  <c r="R65" i="3"/>
  <c r="Q65" i="3"/>
  <c r="P65" i="3"/>
  <c r="O65" i="3"/>
  <c r="N65" i="3"/>
  <c r="M65" i="3"/>
  <c r="L65" i="3"/>
  <c r="AE64" i="3"/>
  <c r="AD64" i="3"/>
  <c r="AC64" i="3"/>
  <c r="AB64" i="3"/>
  <c r="AA64" i="3"/>
  <c r="Z64" i="3"/>
  <c r="Y64" i="3"/>
  <c r="X64" i="3"/>
  <c r="W64" i="3"/>
  <c r="V64" i="3"/>
  <c r="U64" i="3"/>
  <c r="T64" i="3"/>
  <c r="S64" i="3"/>
  <c r="R64" i="3"/>
  <c r="Q64" i="3"/>
  <c r="P64" i="3"/>
  <c r="O64" i="3"/>
  <c r="N64" i="3"/>
  <c r="M64" i="3"/>
  <c r="L64" i="3"/>
  <c r="AE63" i="3"/>
  <c r="AD63" i="3"/>
  <c r="AC63" i="3"/>
  <c r="AB63" i="3"/>
  <c r="AA63" i="3"/>
  <c r="Z63" i="3"/>
  <c r="Y63" i="3"/>
  <c r="X63" i="3"/>
  <c r="W63" i="3"/>
  <c r="V63" i="3"/>
  <c r="U63" i="3"/>
  <c r="T63" i="3"/>
  <c r="S63" i="3"/>
  <c r="R63" i="3"/>
  <c r="Q63" i="3"/>
  <c r="P63" i="3"/>
  <c r="O63" i="3"/>
  <c r="N63" i="3"/>
  <c r="M63" i="3"/>
  <c r="L63" i="3"/>
  <c r="AE62" i="3"/>
  <c r="AD62" i="3"/>
  <c r="AC62" i="3"/>
  <c r="AB62" i="3"/>
  <c r="AA62" i="3"/>
  <c r="Z62" i="3"/>
  <c r="Y62" i="3"/>
  <c r="X62" i="3"/>
  <c r="W62" i="3"/>
  <c r="V62" i="3"/>
  <c r="U62" i="3"/>
  <c r="T62" i="3"/>
  <c r="S62" i="3"/>
  <c r="R62" i="3"/>
  <c r="Q62" i="3"/>
  <c r="P62" i="3"/>
  <c r="O62" i="3"/>
  <c r="N62" i="3"/>
  <c r="M62" i="3"/>
  <c r="L62" i="3"/>
  <c r="AE61" i="3"/>
  <c r="AD61" i="3"/>
  <c r="AC61" i="3"/>
  <c r="AB61" i="3"/>
  <c r="AA61" i="3"/>
  <c r="Z61" i="3"/>
  <c r="Y61" i="3"/>
  <c r="X61" i="3"/>
  <c r="W61" i="3"/>
  <c r="V61" i="3"/>
  <c r="U61" i="3"/>
  <c r="T61" i="3"/>
  <c r="S61" i="3"/>
  <c r="R61" i="3"/>
  <c r="Q61" i="3"/>
  <c r="P61" i="3"/>
  <c r="O61" i="3"/>
  <c r="N61" i="3"/>
  <c r="M61" i="3"/>
  <c r="L61" i="3"/>
  <c r="AE60" i="3"/>
  <c r="AD60" i="3"/>
  <c r="AC60" i="3"/>
  <c r="AB60" i="3"/>
  <c r="AA60" i="3"/>
  <c r="Z60" i="3"/>
  <c r="Y60" i="3"/>
  <c r="X60" i="3"/>
  <c r="W60" i="3"/>
  <c r="V60" i="3"/>
  <c r="U60" i="3"/>
  <c r="T60" i="3"/>
  <c r="S60" i="3"/>
  <c r="R60" i="3"/>
  <c r="Q60" i="3"/>
  <c r="P60" i="3"/>
  <c r="O60" i="3"/>
  <c r="N60" i="3"/>
  <c r="M60" i="3"/>
  <c r="L60" i="3"/>
  <c r="AE59" i="3"/>
  <c r="AD59" i="3"/>
  <c r="AC59" i="3"/>
  <c r="AB59" i="3"/>
  <c r="AA59" i="3"/>
  <c r="Z59" i="3"/>
  <c r="Y59" i="3"/>
  <c r="X59" i="3"/>
  <c r="W59" i="3"/>
  <c r="V59" i="3"/>
  <c r="U59" i="3"/>
  <c r="T59" i="3"/>
  <c r="S59" i="3"/>
  <c r="R59" i="3"/>
  <c r="Q59" i="3"/>
  <c r="P59" i="3"/>
  <c r="O59" i="3"/>
  <c r="N59" i="3"/>
  <c r="M59" i="3"/>
  <c r="L59" i="3"/>
  <c r="AE58" i="3"/>
  <c r="AD58" i="3"/>
  <c r="AC58" i="3"/>
  <c r="AB58" i="3"/>
  <c r="AA58" i="3"/>
  <c r="Z58" i="3"/>
  <c r="Y58" i="3"/>
  <c r="X58" i="3"/>
  <c r="W58" i="3"/>
  <c r="V58" i="3"/>
  <c r="U58" i="3"/>
  <c r="T58" i="3"/>
  <c r="S58" i="3"/>
  <c r="R58" i="3"/>
  <c r="Q58" i="3"/>
  <c r="P58" i="3"/>
  <c r="O58" i="3"/>
  <c r="N58" i="3"/>
  <c r="M58" i="3"/>
  <c r="L58" i="3"/>
  <c r="AE57" i="3"/>
  <c r="AD57" i="3"/>
  <c r="AC57" i="3"/>
  <c r="AB57" i="3"/>
  <c r="AA57" i="3"/>
  <c r="Z57" i="3"/>
  <c r="Y57" i="3"/>
  <c r="X57" i="3"/>
  <c r="W57" i="3"/>
  <c r="V57" i="3"/>
  <c r="U57" i="3"/>
  <c r="T57" i="3"/>
  <c r="S57" i="3"/>
  <c r="R57" i="3"/>
  <c r="Q57" i="3"/>
  <c r="P57" i="3"/>
  <c r="O57" i="3"/>
  <c r="N57" i="3"/>
  <c r="M57" i="3"/>
  <c r="L57" i="3"/>
  <c r="AE56" i="3"/>
  <c r="AD56" i="3"/>
  <c r="AC56" i="3"/>
  <c r="AB56" i="3"/>
  <c r="AA56" i="3"/>
  <c r="Z56" i="3"/>
  <c r="Y56" i="3"/>
  <c r="X56" i="3"/>
  <c r="W56" i="3"/>
  <c r="V56" i="3"/>
  <c r="U56" i="3"/>
  <c r="T56" i="3"/>
  <c r="S56" i="3"/>
  <c r="R56" i="3"/>
  <c r="Q56" i="3"/>
  <c r="P56" i="3"/>
  <c r="O56" i="3"/>
  <c r="N56" i="3"/>
  <c r="M56" i="3"/>
  <c r="L56" i="3"/>
  <c r="AE55" i="3"/>
  <c r="AD55" i="3"/>
  <c r="AC55" i="3"/>
  <c r="AB55" i="3"/>
  <c r="AA55" i="3"/>
  <c r="Z55" i="3"/>
  <c r="Y55" i="3"/>
  <c r="X55" i="3"/>
  <c r="W55" i="3"/>
  <c r="V55" i="3"/>
  <c r="U55" i="3"/>
  <c r="T55" i="3"/>
  <c r="S55" i="3"/>
  <c r="R55" i="3"/>
  <c r="Q55" i="3"/>
  <c r="P55" i="3"/>
  <c r="O55" i="3"/>
  <c r="N55" i="3"/>
  <c r="M55" i="3"/>
  <c r="L55" i="3"/>
  <c r="AE54" i="3"/>
  <c r="AD54" i="3"/>
  <c r="AC54" i="3"/>
  <c r="AB54" i="3"/>
  <c r="AA54" i="3"/>
  <c r="Z54" i="3"/>
  <c r="Y54" i="3"/>
  <c r="X54" i="3"/>
  <c r="W54" i="3"/>
  <c r="V54" i="3"/>
  <c r="U54" i="3"/>
  <c r="T54" i="3"/>
  <c r="S54" i="3"/>
  <c r="R54" i="3"/>
  <c r="Q54" i="3"/>
  <c r="P54" i="3"/>
  <c r="O54" i="3"/>
  <c r="N54" i="3"/>
  <c r="M54" i="3"/>
  <c r="L54" i="3"/>
  <c r="AE53" i="3"/>
  <c r="AD53" i="3"/>
  <c r="AC53" i="3"/>
  <c r="AB53" i="3"/>
  <c r="AA53" i="3"/>
  <c r="Z53" i="3"/>
  <c r="Y53" i="3"/>
  <c r="X53" i="3"/>
  <c r="W53" i="3"/>
  <c r="V53" i="3"/>
  <c r="U53" i="3"/>
  <c r="T53" i="3"/>
  <c r="S53" i="3"/>
  <c r="R53" i="3"/>
  <c r="Q53" i="3"/>
  <c r="P53" i="3"/>
  <c r="O53" i="3"/>
  <c r="N53" i="3"/>
  <c r="M53" i="3"/>
  <c r="L53" i="3"/>
  <c r="AE52" i="3"/>
  <c r="AD52" i="3"/>
  <c r="AC52" i="3"/>
  <c r="AB52" i="3"/>
  <c r="AA52" i="3"/>
  <c r="Z52" i="3"/>
  <c r="Y52" i="3"/>
  <c r="X52" i="3"/>
  <c r="W52" i="3"/>
  <c r="V52" i="3"/>
  <c r="U52" i="3"/>
  <c r="T52" i="3"/>
  <c r="S52" i="3"/>
  <c r="R52" i="3"/>
  <c r="Q52" i="3"/>
  <c r="P52" i="3"/>
  <c r="O52" i="3"/>
  <c r="N52" i="3"/>
  <c r="M52" i="3"/>
  <c r="L52" i="3"/>
  <c r="AE51" i="3"/>
  <c r="AD51" i="3"/>
  <c r="AC51" i="3"/>
  <c r="AB51" i="3"/>
  <c r="AA51" i="3"/>
  <c r="Z51" i="3"/>
  <c r="Y51" i="3"/>
  <c r="X51" i="3"/>
  <c r="W51" i="3"/>
  <c r="V51" i="3"/>
  <c r="U51" i="3"/>
  <c r="T51" i="3"/>
  <c r="S51" i="3"/>
  <c r="R51" i="3"/>
  <c r="Q51" i="3"/>
  <c r="P51" i="3"/>
  <c r="O51" i="3"/>
  <c r="N51" i="3"/>
  <c r="M51" i="3"/>
  <c r="L51" i="3"/>
  <c r="AE50" i="3"/>
  <c r="AD50" i="3"/>
  <c r="AC50" i="3"/>
  <c r="AB50" i="3"/>
  <c r="AA50" i="3"/>
  <c r="Z50" i="3"/>
  <c r="Y50" i="3"/>
  <c r="X50" i="3"/>
  <c r="W50" i="3"/>
  <c r="V50" i="3"/>
  <c r="U50" i="3"/>
  <c r="T50" i="3"/>
  <c r="S50" i="3"/>
  <c r="R50" i="3"/>
  <c r="Q50" i="3"/>
  <c r="P50" i="3"/>
  <c r="O50" i="3"/>
  <c r="N50" i="3"/>
  <c r="M50" i="3"/>
  <c r="L50" i="3"/>
  <c r="AE49" i="3"/>
  <c r="AD49" i="3"/>
  <c r="AC49" i="3"/>
  <c r="AB49" i="3"/>
  <c r="AA49" i="3"/>
  <c r="Z49" i="3"/>
  <c r="Y49" i="3"/>
  <c r="X49" i="3"/>
  <c r="W49" i="3"/>
  <c r="V49" i="3"/>
  <c r="U49" i="3"/>
  <c r="T49" i="3"/>
  <c r="S49" i="3"/>
  <c r="R49" i="3"/>
  <c r="Q49" i="3"/>
  <c r="P49" i="3"/>
  <c r="O49" i="3"/>
  <c r="N49" i="3"/>
  <c r="M49" i="3"/>
  <c r="L49" i="3"/>
  <c r="AE48" i="3"/>
  <c r="AD48" i="3"/>
  <c r="AC48" i="3"/>
  <c r="AB48" i="3"/>
  <c r="AA48" i="3"/>
  <c r="Z48" i="3"/>
  <c r="Y48" i="3"/>
  <c r="X48" i="3"/>
  <c r="W48" i="3"/>
  <c r="V48" i="3"/>
  <c r="U48" i="3"/>
  <c r="T48" i="3"/>
  <c r="S48" i="3"/>
  <c r="R48" i="3"/>
  <c r="Q48" i="3"/>
  <c r="P48" i="3"/>
  <c r="O48" i="3"/>
  <c r="N48" i="3"/>
  <c r="M48" i="3"/>
  <c r="L48" i="3"/>
  <c r="AE47" i="3"/>
  <c r="AD47" i="3"/>
  <c r="AC47" i="3"/>
  <c r="AB47" i="3"/>
  <c r="AA47" i="3"/>
  <c r="Z47" i="3"/>
  <c r="Y47" i="3"/>
  <c r="X47" i="3"/>
  <c r="W47" i="3"/>
  <c r="V47" i="3"/>
  <c r="U47" i="3"/>
  <c r="T47" i="3"/>
  <c r="S47" i="3"/>
  <c r="R47" i="3"/>
  <c r="Q47" i="3"/>
  <c r="P47" i="3"/>
  <c r="O47" i="3"/>
  <c r="N47" i="3"/>
  <c r="M47" i="3"/>
  <c r="L47" i="3"/>
  <c r="AE46" i="3"/>
  <c r="AD46" i="3"/>
  <c r="AC46" i="3"/>
  <c r="AB46" i="3"/>
  <c r="AA46" i="3"/>
  <c r="Z46" i="3"/>
  <c r="Y46" i="3"/>
  <c r="X46" i="3"/>
  <c r="W46" i="3"/>
  <c r="V46" i="3"/>
  <c r="U46" i="3"/>
  <c r="T46" i="3"/>
  <c r="S46" i="3"/>
  <c r="R46" i="3"/>
  <c r="Q46" i="3"/>
  <c r="P46" i="3"/>
  <c r="O46" i="3"/>
  <c r="N46" i="3"/>
  <c r="M46" i="3"/>
  <c r="L46" i="3"/>
  <c r="AE45" i="3"/>
  <c r="AD45" i="3"/>
  <c r="AC45" i="3"/>
  <c r="AB45" i="3"/>
  <c r="AA45" i="3"/>
  <c r="Z45" i="3"/>
  <c r="Y45" i="3"/>
  <c r="X45" i="3"/>
  <c r="W45" i="3"/>
  <c r="V45" i="3"/>
  <c r="U45" i="3"/>
  <c r="T45" i="3"/>
  <c r="S45" i="3"/>
  <c r="R45" i="3"/>
  <c r="Q45" i="3"/>
  <c r="P45" i="3"/>
  <c r="O45" i="3"/>
  <c r="N45" i="3"/>
  <c r="M45" i="3"/>
  <c r="L45" i="3"/>
  <c r="AE44" i="3"/>
  <c r="AD44" i="3"/>
  <c r="AC44" i="3"/>
  <c r="AB44" i="3"/>
  <c r="AA44" i="3"/>
  <c r="Z44" i="3"/>
  <c r="Y44" i="3"/>
  <c r="X44" i="3"/>
  <c r="W44" i="3"/>
  <c r="V44" i="3"/>
  <c r="U44" i="3"/>
  <c r="T44" i="3"/>
  <c r="S44" i="3"/>
  <c r="R44" i="3"/>
  <c r="Q44" i="3"/>
  <c r="P44" i="3"/>
  <c r="O44" i="3"/>
  <c r="N44" i="3"/>
  <c r="M44" i="3"/>
  <c r="L44" i="3"/>
  <c r="AE43" i="3"/>
  <c r="AD43" i="3"/>
  <c r="AC43" i="3"/>
  <c r="AB43" i="3"/>
  <c r="AA43" i="3"/>
  <c r="Z43" i="3"/>
  <c r="Y43" i="3"/>
  <c r="X43" i="3"/>
  <c r="W43" i="3"/>
  <c r="V43" i="3"/>
  <c r="U43" i="3"/>
  <c r="T43" i="3"/>
  <c r="S43" i="3"/>
  <c r="R43" i="3"/>
  <c r="Q43" i="3"/>
  <c r="P43" i="3"/>
  <c r="O43" i="3"/>
  <c r="N43" i="3"/>
  <c r="M43" i="3"/>
  <c r="L43" i="3"/>
  <c r="AE42" i="3"/>
  <c r="AD42" i="3"/>
  <c r="AC42" i="3"/>
  <c r="AB42" i="3"/>
  <c r="AA42" i="3"/>
  <c r="Z42" i="3"/>
  <c r="Y42" i="3"/>
  <c r="X42" i="3"/>
  <c r="W42" i="3"/>
  <c r="V42" i="3"/>
  <c r="U42" i="3"/>
  <c r="T42" i="3"/>
  <c r="S42" i="3"/>
  <c r="R42" i="3"/>
  <c r="Q42" i="3"/>
  <c r="P42" i="3"/>
  <c r="O42" i="3"/>
  <c r="N42" i="3"/>
  <c r="M42" i="3"/>
  <c r="L42" i="3"/>
  <c r="AE41" i="3"/>
  <c r="AD41" i="3"/>
  <c r="AC41" i="3"/>
  <c r="AB41" i="3"/>
  <c r="AA41" i="3"/>
  <c r="Z41" i="3"/>
  <c r="Y41" i="3"/>
  <c r="X41" i="3"/>
  <c r="W41" i="3"/>
  <c r="V41" i="3"/>
  <c r="U41" i="3"/>
  <c r="T41" i="3"/>
  <c r="S41" i="3"/>
  <c r="R41" i="3"/>
  <c r="Q41" i="3"/>
  <c r="P41" i="3"/>
  <c r="O41" i="3"/>
  <c r="N41" i="3"/>
  <c r="M41" i="3"/>
  <c r="L41" i="3"/>
  <c r="AE40" i="3"/>
  <c r="AD40" i="3"/>
  <c r="AC40" i="3"/>
  <c r="AB40" i="3"/>
  <c r="AA40" i="3"/>
  <c r="Z40" i="3"/>
  <c r="Y40" i="3"/>
  <c r="X40" i="3"/>
  <c r="W40" i="3"/>
  <c r="V40" i="3"/>
  <c r="U40" i="3"/>
  <c r="T40" i="3"/>
  <c r="S40" i="3"/>
  <c r="R40" i="3"/>
  <c r="Q40" i="3"/>
  <c r="P40" i="3"/>
  <c r="O40" i="3"/>
  <c r="N40" i="3"/>
  <c r="M40" i="3"/>
  <c r="L40" i="3"/>
  <c r="AE39" i="3"/>
  <c r="AD39" i="3"/>
  <c r="AC39" i="3"/>
  <c r="AB39" i="3"/>
  <c r="AA39" i="3"/>
  <c r="Z39" i="3"/>
  <c r="Y39" i="3"/>
  <c r="X39" i="3"/>
  <c r="W39" i="3"/>
  <c r="V39" i="3"/>
  <c r="U39" i="3"/>
  <c r="T39" i="3"/>
  <c r="S39" i="3"/>
  <c r="R39" i="3"/>
  <c r="Q39" i="3"/>
  <c r="P39" i="3"/>
  <c r="O39" i="3"/>
  <c r="N39" i="3"/>
  <c r="M39" i="3"/>
  <c r="L39" i="3"/>
  <c r="AE38" i="3"/>
  <c r="AD38" i="3"/>
  <c r="AC38" i="3"/>
  <c r="AB38" i="3"/>
  <c r="AA38" i="3"/>
  <c r="Z38" i="3"/>
  <c r="Y38" i="3"/>
  <c r="X38" i="3"/>
  <c r="W38" i="3"/>
  <c r="V38" i="3"/>
  <c r="U38" i="3"/>
  <c r="T38" i="3"/>
  <c r="S38" i="3"/>
  <c r="R38" i="3"/>
  <c r="Q38" i="3"/>
  <c r="P38" i="3"/>
  <c r="O38" i="3"/>
  <c r="N38" i="3"/>
  <c r="M38" i="3"/>
  <c r="L38" i="3"/>
  <c r="AE37" i="3"/>
  <c r="AD37" i="3"/>
  <c r="AC37" i="3"/>
  <c r="AB37" i="3"/>
  <c r="AA37" i="3"/>
  <c r="Z37" i="3"/>
  <c r="Y37" i="3"/>
  <c r="X37" i="3"/>
  <c r="W37" i="3"/>
  <c r="V37" i="3"/>
  <c r="U37" i="3"/>
  <c r="T37" i="3"/>
  <c r="S37" i="3"/>
  <c r="R37" i="3"/>
  <c r="Q37" i="3"/>
  <c r="P37" i="3"/>
  <c r="O37" i="3"/>
  <c r="N37" i="3"/>
  <c r="M37" i="3"/>
  <c r="L37" i="3"/>
  <c r="AE36" i="3"/>
  <c r="AD36" i="3"/>
  <c r="AC36" i="3"/>
  <c r="AB36" i="3"/>
  <c r="AA36" i="3"/>
  <c r="Z36" i="3"/>
  <c r="Y36" i="3"/>
  <c r="X36" i="3"/>
  <c r="W36" i="3"/>
  <c r="V36" i="3"/>
  <c r="U36" i="3"/>
  <c r="T36" i="3"/>
  <c r="S36" i="3"/>
  <c r="R36" i="3"/>
  <c r="Q36" i="3"/>
  <c r="P36" i="3"/>
  <c r="O36" i="3"/>
  <c r="N36" i="3"/>
  <c r="M36" i="3"/>
  <c r="L36" i="3"/>
  <c r="AE35" i="3"/>
  <c r="AD35" i="3"/>
  <c r="AC35" i="3"/>
  <c r="AB35" i="3"/>
  <c r="AA35" i="3"/>
  <c r="Z35" i="3"/>
  <c r="Y35" i="3"/>
  <c r="X35" i="3"/>
  <c r="W35" i="3"/>
  <c r="V35" i="3"/>
  <c r="U35" i="3"/>
  <c r="T35" i="3"/>
  <c r="S35" i="3"/>
  <c r="R35" i="3"/>
  <c r="Q35" i="3"/>
  <c r="P35" i="3"/>
  <c r="O35" i="3"/>
  <c r="N35" i="3"/>
  <c r="M35" i="3"/>
  <c r="L35" i="3"/>
  <c r="AE34" i="3"/>
  <c r="AD34" i="3"/>
  <c r="AC34" i="3"/>
  <c r="AB34" i="3"/>
  <c r="AA34" i="3"/>
  <c r="Z34" i="3"/>
  <c r="Y34" i="3"/>
  <c r="X34" i="3"/>
  <c r="W34" i="3"/>
  <c r="V34" i="3"/>
  <c r="U34" i="3"/>
  <c r="T34" i="3"/>
  <c r="S34" i="3"/>
  <c r="R34" i="3"/>
  <c r="Q34" i="3"/>
  <c r="P34" i="3"/>
  <c r="O34" i="3"/>
  <c r="N34" i="3"/>
  <c r="M34" i="3"/>
  <c r="L34" i="3"/>
  <c r="AE33" i="3"/>
  <c r="AD33" i="3"/>
  <c r="AC33" i="3"/>
  <c r="AB33" i="3"/>
  <c r="AA33" i="3"/>
  <c r="Z33" i="3"/>
  <c r="Y33" i="3"/>
  <c r="X33" i="3"/>
  <c r="W33" i="3"/>
  <c r="V33" i="3"/>
  <c r="U33" i="3"/>
  <c r="T33" i="3"/>
  <c r="S33" i="3"/>
  <c r="R33" i="3"/>
  <c r="Q33" i="3"/>
  <c r="P33" i="3"/>
  <c r="O33" i="3"/>
  <c r="N33" i="3"/>
  <c r="M33" i="3"/>
  <c r="L33" i="3"/>
  <c r="AE32" i="3"/>
  <c r="AD32" i="3"/>
  <c r="AC32" i="3"/>
  <c r="AB32" i="3"/>
  <c r="AA32" i="3"/>
  <c r="Z32" i="3"/>
  <c r="Y32" i="3"/>
  <c r="X32" i="3"/>
  <c r="W32" i="3"/>
  <c r="V32" i="3"/>
  <c r="U32" i="3"/>
  <c r="T32" i="3"/>
  <c r="S32" i="3"/>
  <c r="R32" i="3"/>
  <c r="Q32" i="3"/>
  <c r="P32" i="3"/>
  <c r="O32" i="3"/>
  <c r="N32" i="3"/>
  <c r="M32" i="3"/>
  <c r="L32" i="3"/>
  <c r="AE31" i="3"/>
  <c r="AD31" i="3"/>
  <c r="AC31" i="3"/>
  <c r="AB31" i="3"/>
  <c r="AA31" i="3"/>
  <c r="Z31" i="3"/>
  <c r="Y31" i="3"/>
  <c r="X31" i="3"/>
  <c r="W31" i="3"/>
  <c r="V31" i="3"/>
  <c r="U31" i="3"/>
  <c r="T31" i="3"/>
  <c r="S31" i="3"/>
  <c r="R31" i="3"/>
  <c r="Q31" i="3"/>
  <c r="P31" i="3"/>
  <c r="O31" i="3"/>
  <c r="N31" i="3"/>
  <c r="M31" i="3"/>
  <c r="L31" i="3"/>
  <c r="AE30" i="3"/>
  <c r="AD30" i="3"/>
  <c r="AC30" i="3"/>
  <c r="AB30" i="3"/>
  <c r="AA30" i="3"/>
  <c r="Z30" i="3"/>
  <c r="Y30" i="3"/>
  <c r="X30" i="3"/>
  <c r="W30" i="3"/>
  <c r="V30" i="3"/>
  <c r="U30" i="3"/>
  <c r="T30" i="3"/>
  <c r="S30" i="3"/>
  <c r="R30" i="3"/>
  <c r="Q30" i="3"/>
  <c r="P30" i="3"/>
  <c r="O30" i="3"/>
  <c r="N30" i="3"/>
  <c r="M30" i="3"/>
  <c r="L30" i="3"/>
  <c r="AE29" i="3"/>
  <c r="AD29" i="3"/>
  <c r="AC29" i="3"/>
  <c r="AB29" i="3"/>
  <c r="AA29" i="3"/>
  <c r="Z29" i="3"/>
  <c r="Y29" i="3"/>
  <c r="X29" i="3"/>
  <c r="W29" i="3"/>
  <c r="V29" i="3"/>
  <c r="U29" i="3"/>
  <c r="T29" i="3"/>
  <c r="S29" i="3"/>
  <c r="R29" i="3"/>
  <c r="Q29" i="3"/>
  <c r="P29" i="3"/>
  <c r="O29" i="3"/>
  <c r="N29" i="3"/>
  <c r="M29" i="3"/>
  <c r="L29" i="3"/>
  <c r="AE28" i="3"/>
  <c r="AD28" i="3"/>
  <c r="AC28" i="3"/>
  <c r="AB28" i="3"/>
  <c r="AA28" i="3"/>
  <c r="Z28" i="3"/>
  <c r="Y28" i="3"/>
  <c r="X28" i="3"/>
  <c r="W28" i="3"/>
  <c r="V28" i="3"/>
  <c r="U28" i="3"/>
  <c r="T28" i="3"/>
  <c r="S28" i="3"/>
  <c r="R28" i="3"/>
  <c r="Q28" i="3"/>
  <c r="P28" i="3"/>
  <c r="O28" i="3"/>
  <c r="N28" i="3"/>
  <c r="M28" i="3"/>
  <c r="L28" i="3"/>
  <c r="AE27" i="3"/>
  <c r="AD27" i="3"/>
  <c r="AC27" i="3"/>
  <c r="AB27" i="3"/>
  <c r="AA27" i="3"/>
  <c r="Z27" i="3"/>
  <c r="Y27" i="3"/>
  <c r="X27" i="3"/>
  <c r="W27" i="3"/>
  <c r="V27" i="3"/>
  <c r="U27" i="3"/>
  <c r="T27" i="3"/>
  <c r="S27" i="3"/>
  <c r="R27" i="3"/>
  <c r="Q27" i="3"/>
  <c r="P27" i="3"/>
  <c r="O27" i="3"/>
  <c r="N27" i="3"/>
  <c r="M27" i="3"/>
  <c r="L27" i="3"/>
  <c r="AE26" i="3"/>
  <c r="AD26" i="3"/>
  <c r="AC26" i="3"/>
  <c r="AB26" i="3"/>
  <c r="AA26" i="3"/>
  <c r="Z26" i="3"/>
  <c r="Y26" i="3"/>
  <c r="X26" i="3"/>
  <c r="W26" i="3"/>
  <c r="V26" i="3"/>
  <c r="U26" i="3"/>
  <c r="T26" i="3"/>
  <c r="S26" i="3"/>
  <c r="R26" i="3"/>
  <c r="Q26" i="3"/>
  <c r="P26" i="3"/>
  <c r="O26" i="3"/>
  <c r="N26" i="3"/>
  <c r="M26" i="3"/>
  <c r="L26" i="3"/>
  <c r="AE25" i="3"/>
  <c r="AD25" i="3"/>
  <c r="AC25" i="3"/>
  <c r="AB25" i="3"/>
  <c r="AA25" i="3"/>
  <c r="Z25" i="3"/>
  <c r="Y25" i="3"/>
  <c r="X25" i="3"/>
  <c r="W25" i="3"/>
  <c r="V25" i="3"/>
  <c r="U25" i="3"/>
  <c r="T25" i="3"/>
  <c r="S25" i="3"/>
  <c r="R25" i="3"/>
  <c r="Q25" i="3"/>
  <c r="P25" i="3"/>
  <c r="O25" i="3"/>
  <c r="N25" i="3"/>
  <c r="M25" i="3"/>
  <c r="L25" i="3"/>
  <c r="AE24" i="3"/>
  <c r="AD24" i="3"/>
  <c r="AC24" i="3"/>
  <c r="AB24" i="3"/>
  <c r="AA24" i="3"/>
  <c r="Z24" i="3"/>
  <c r="Y24" i="3"/>
  <c r="X24" i="3"/>
  <c r="W24" i="3"/>
  <c r="V24" i="3"/>
  <c r="U24" i="3"/>
  <c r="T24" i="3"/>
  <c r="S24" i="3"/>
  <c r="R24" i="3"/>
  <c r="Q24" i="3"/>
  <c r="P24" i="3"/>
  <c r="O24" i="3"/>
  <c r="N24" i="3"/>
  <c r="M24" i="3"/>
  <c r="L24" i="3"/>
  <c r="AE23" i="3"/>
  <c r="AD23" i="3"/>
  <c r="AC23" i="3"/>
  <c r="AB23" i="3"/>
  <c r="AA23" i="3"/>
  <c r="Z23" i="3"/>
  <c r="Y23" i="3"/>
  <c r="X23" i="3"/>
  <c r="W23" i="3"/>
  <c r="V23" i="3"/>
  <c r="U23" i="3"/>
  <c r="T23" i="3"/>
  <c r="S23" i="3"/>
  <c r="R23" i="3"/>
  <c r="Q23" i="3"/>
  <c r="P23" i="3"/>
  <c r="O23" i="3"/>
  <c r="N23" i="3"/>
  <c r="M23" i="3"/>
  <c r="L23" i="3"/>
  <c r="AE22" i="3"/>
  <c r="AD22" i="3"/>
  <c r="AC22" i="3"/>
  <c r="AB22" i="3"/>
  <c r="AA22" i="3"/>
  <c r="Z22" i="3"/>
  <c r="Y22" i="3"/>
  <c r="X22" i="3"/>
  <c r="W22" i="3"/>
  <c r="V22" i="3"/>
  <c r="U22" i="3"/>
  <c r="T22" i="3"/>
  <c r="S22" i="3"/>
  <c r="R22" i="3"/>
  <c r="Q22" i="3"/>
  <c r="P22" i="3"/>
  <c r="O22" i="3"/>
  <c r="N22" i="3"/>
  <c r="M22" i="3"/>
  <c r="L22" i="3"/>
  <c r="AE21" i="3"/>
  <c r="AD21" i="3"/>
  <c r="AC21" i="3"/>
  <c r="AB21" i="3"/>
  <c r="AA21" i="3"/>
  <c r="Z21" i="3"/>
  <c r="Y21" i="3"/>
  <c r="X21" i="3"/>
  <c r="W21" i="3"/>
  <c r="V21" i="3"/>
  <c r="U21" i="3"/>
  <c r="T21" i="3"/>
  <c r="S21" i="3"/>
  <c r="R21" i="3"/>
  <c r="Q21" i="3"/>
  <c r="P21" i="3"/>
  <c r="O21" i="3"/>
  <c r="N21" i="3"/>
  <c r="M21" i="3"/>
  <c r="L21" i="3"/>
  <c r="AE20" i="3"/>
  <c r="AD20" i="3"/>
  <c r="AC20" i="3"/>
  <c r="AB20" i="3"/>
  <c r="AA20" i="3"/>
  <c r="Z20" i="3"/>
  <c r="Y20" i="3"/>
  <c r="X20" i="3"/>
  <c r="W20" i="3"/>
  <c r="V20" i="3"/>
  <c r="U20" i="3"/>
  <c r="T20" i="3"/>
  <c r="S20" i="3"/>
  <c r="R20" i="3"/>
  <c r="Q20" i="3"/>
  <c r="P20" i="3"/>
  <c r="O20" i="3"/>
  <c r="N20" i="3"/>
  <c r="M20" i="3"/>
  <c r="L20" i="3"/>
  <c r="AE19" i="3"/>
  <c r="AD19" i="3"/>
  <c r="AC19" i="3"/>
  <c r="AB19" i="3"/>
  <c r="AA19" i="3"/>
  <c r="Z19" i="3"/>
  <c r="Y19" i="3"/>
  <c r="X19" i="3"/>
  <c r="W19" i="3"/>
  <c r="V19" i="3"/>
  <c r="U19" i="3"/>
  <c r="T19" i="3"/>
  <c r="S19" i="3"/>
  <c r="R19" i="3"/>
  <c r="Q19" i="3"/>
  <c r="P19" i="3"/>
  <c r="O19" i="3"/>
  <c r="N19" i="3"/>
  <c r="M19" i="3"/>
  <c r="L19" i="3"/>
  <c r="AE18" i="3"/>
  <c r="AD18" i="3"/>
  <c r="AC18" i="3"/>
  <c r="AB18" i="3"/>
  <c r="AA18" i="3"/>
  <c r="Z18" i="3"/>
  <c r="Y18" i="3"/>
  <c r="X18" i="3"/>
  <c r="W18" i="3"/>
  <c r="V18" i="3"/>
  <c r="U18" i="3"/>
  <c r="T18" i="3"/>
  <c r="S18" i="3"/>
  <c r="R18" i="3"/>
  <c r="Q18" i="3"/>
  <c r="P18" i="3"/>
  <c r="O18" i="3"/>
  <c r="N18" i="3"/>
  <c r="M18" i="3"/>
  <c r="L18" i="3"/>
  <c r="AE17" i="3"/>
  <c r="AD17" i="3"/>
  <c r="AC17" i="3"/>
  <c r="AB17" i="3"/>
  <c r="AA17" i="3"/>
  <c r="Z17" i="3"/>
  <c r="Y17" i="3"/>
  <c r="X17" i="3"/>
  <c r="W17" i="3"/>
  <c r="V17" i="3"/>
  <c r="U17" i="3"/>
  <c r="T17" i="3"/>
  <c r="S17" i="3"/>
  <c r="R17" i="3"/>
  <c r="Q17" i="3"/>
  <c r="P17" i="3"/>
  <c r="O17" i="3"/>
  <c r="N17" i="3"/>
  <c r="M17" i="3"/>
  <c r="L17" i="3"/>
  <c r="AE16" i="3"/>
  <c r="AD16" i="3"/>
  <c r="AC16" i="3"/>
  <c r="AB16" i="3"/>
  <c r="AA16" i="3"/>
  <c r="Z16" i="3"/>
  <c r="Y16" i="3"/>
  <c r="X16" i="3"/>
  <c r="W16" i="3"/>
  <c r="V16" i="3"/>
  <c r="U16" i="3"/>
  <c r="T16" i="3"/>
  <c r="S16" i="3"/>
  <c r="R16" i="3"/>
  <c r="Q16" i="3"/>
  <c r="P16" i="3"/>
  <c r="O16" i="3"/>
  <c r="N16" i="3"/>
  <c r="M16" i="3"/>
  <c r="L16" i="3"/>
  <c r="AE15" i="3"/>
  <c r="AD15" i="3"/>
  <c r="AC15" i="3"/>
  <c r="AB15" i="3"/>
  <c r="AA15" i="3"/>
  <c r="Z15" i="3"/>
  <c r="Y15" i="3"/>
  <c r="X15" i="3"/>
  <c r="W15" i="3"/>
  <c r="V15" i="3"/>
  <c r="U15" i="3"/>
  <c r="T15" i="3"/>
  <c r="S15" i="3"/>
  <c r="R15" i="3"/>
  <c r="Q15" i="3"/>
  <c r="P15" i="3"/>
  <c r="O15" i="3"/>
  <c r="N15" i="3"/>
  <c r="M15" i="3"/>
  <c r="L15" i="3"/>
  <c r="AE14" i="3"/>
  <c r="AD14" i="3"/>
  <c r="AC14" i="3"/>
  <c r="AB14" i="3"/>
  <c r="AA14" i="3"/>
  <c r="Z14" i="3"/>
  <c r="Y14" i="3"/>
  <c r="X14" i="3"/>
  <c r="W14" i="3"/>
  <c r="V14" i="3"/>
  <c r="U14" i="3"/>
  <c r="T14" i="3"/>
  <c r="S14" i="3"/>
  <c r="R14" i="3"/>
  <c r="Q14" i="3"/>
  <c r="P14" i="3"/>
  <c r="O14" i="3"/>
  <c r="N14" i="3"/>
  <c r="M14" i="3"/>
  <c r="L14" i="3"/>
  <c r="AE13" i="3"/>
  <c r="AD13" i="3"/>
  <c r="AC13" i="3"/>
  <c r="AB13" i="3"/>
  <c r="AA13" i="3"/>
  <c r="Z13" i="3"/>
  <c r="Y13" i="3"/>
  <c r="X13" i="3"/>
  <c r="W13" i="3"/>
  <c r="V13" i="3"/>
  <c r="U13" i="3"/>
  <c r="T13" i="3"/>
  <c r="S13" i="3"/>
  <c r="R13" i="3"/>
  <c r="Q13" i="3"/>
  <c r="P13" i="3"/>
  <c r="O13" i="3"/>
  <c r="N13" i="3"/>
  <c r="M13" i="3"/>
  <c r="L13" i="3"/>
  <c r="AE12" i="3"/>
  <c r="AD12" i="3"/>
  <c r="AC12" i="3"/>
  <c r="AB12" i="3"/>
  <c r="AA12" i="3"/>
  <c r="Z12" i="3"/>
  <c r="Y12" i="3"/>
  <c r="X12" i="3"/>
  <c r="W12" i="3"/>
  <c r="V12" i="3"/>
  <c r="U12" i="3"/>
  <c r="T12" i="3"/>
  <c r="S12" i="3"/>
  <c r="R12" i="3"/>
  <c r="Q12" i="3"/>
  <c r="P12" i="3"/>
  <c r="O12" i="3"/>
  <c r="N12" i="3"/>
  <c r="M12" i="3"/>
  <c r="L12" i="3"/>
  <c r="AE11" i="3"/>
  <c r="AD11" i="3"/>
  <c r="AC11" i="3"/>
  <c r="AB11" i="3"/>
  <c r="AA11" i="3"/>
  <c r="Z11" i="3"/>
  <c r="Y11" i="3"/>
  <c r="X11" i="3"/>
  <c r="W11" i="3"/>
  <c r="V11" i="3"/>
  <c r="U11" i="3"/>
  <c r="T11" i="3"/>
  <c r="S11" i="3"/>
  <c r="R11" i="3"/>
  <c r="Q11" i="3"/>
  <c r="P11" i="3"/>
  <c r="O11" i="3"/>
  <c r="N11" i="3"/>
  <c r="M11" i="3"/>
  <c r="L11" i="3"/>
  <c r="AE10" i="3"/>
  <c r="AD10" i="3"/>
  <c r="AC10" i="3"/>
  <c r="AB10" i="3"/>
  <c r="AA10" i="3"/>
  <c r="Z10" i="3"/>
  <c r="Y10" i="3"/>
  <c r="X10" i="3"/>
  <c r="W10" i="3"/>
  <c r="V10" i="3"/>
  <c r="U10" i="3"/>
  <c r="T10" i="3"/>
  <c r="S10" i="3"/>
  <c r="R10" i="3"/>
  <c r="Q10" i="3"/>
  <c r="P10" i="3"/>
  <c r="O10" i="3"/>
  <c r="N10" i="3"/>
  <c r="M10" i="3"/>
  <c r="L10" i="3"/>
  <c r="AE9" i="3"/>
  <c r="AD9" i="3"/>
  <c r="AC9" i="3"/>
  <c r="AB9" i="3"/>
  <c r="AA9" i="3"/>
  <c r="Z9" i="3"/>
  <c r="Y9" i="3"/>
  <c r="X9" i="3"/>
  <c r="W9" i="3"/>
  <c r="V9" i="3"/>
  <c r="U9" i="3"/>
  <c r="T9" i="3"/>
  <c r="S9" i="3"/>
  <c r="R9" i="3"/>
  <c r="Q9" i="3"/>
  <c r="P9" i="3"/>
  <c r="O9" i="3"/>
  <c r="N9" i="3"/>
  <c r="M9" i="3"/>
  <c r="L9" i="3"/>
  <c r="AE8" i="3"/>
  <c r="AD8" i="3"/>
  <c r="AC8" i="3"/>
  <c r="AB8" i="3"/>
  <c r="AA8" i="3"/>
  <c r="Z8" i="3"/>
  <c r="Y8" i="3"/>
  <c r="X8" i="3"/>
  <c r="W8" i="3"/>
  <c r="V8" i="3"/>
  <c r="U8" i="3"/>
  <c r="T8" i="3"/>
  <c r="S8" i="3"/>
  <c r="R8" i="3"/>
  <c r="Q8" i="3"/>
  <c r="P8" i="3"/>
  <c r="O8" i="3"/>
  <c r="N8" i="3"/>
  <c r="M8" i="3"/>
  <c r="L8" i="3"/>
  <c r="AE7" i="3"/>
  <c r="AD7" i="3"/>
  <c r="AC7" i="3"/>
  <c r="AB7" i="3"/>
  <c r="AA7" i="3"/>
  <c r="Z7" i="3"/>
  <c r="Y7" i="3"/>
  <c r="X7" i="3"/>
  <c r="W7" i="3"/>
  <c r="V7" i="3"/>
  <c r="U7" i="3"/>
  <c r="T7" i="3"/>
  <c r="S7" i="3"/>
  <c r="R7" i="3"/>
  <c r="Q7" i="3"/>
  <c r="P7" i="3"/>
  <c r="O7" i="3"/>
  <c r="N7" i="3"/>
  <c r="M7" i="3"/>
  <c r="L7" i="3"/>
  <c r="AE6" i="3"/>
  <c r="AD6" i="3"/>
  <c r="AC6" i="3"/>
  <c r="AB6" i="3"/>
  <c r="AA6" i="3"/>
  <c r="Z6" i="3"/>
  <c r="Y6" i="3"/>
  <c r="X6" i="3"/>
  <c r="W6" i="3"/>
  <c r="V6" i="3"/>
  <c r="U6" i="3"/>
  <c r="T6" i="3"/>
  <c r="S6" i="3"/>
  <c r="R6" i="3"/>
  <c r="Q6" i="3"/>
  <c r="P6" i="3"/>
  <c r="O6" i="3"/>
  <c r="N6" i="3"/>
  <c r="M6" i="3"/>
  <c r="L6" i="3"/>
  <c r="AE5" i="3"/>
  <c r="AD5" i="3"/>
  <c r="AC5" i="3"/>
  <c r="AB5" i="3"/>
  <c r="AA5" i="3"/>
  <c r="Z5" i="3"/>
  <c r="Y5" i="3"/>
  <c r="X5" i="3"/>
  <c r="W5" i="3"/>
  <c r="V5" i="3"/>
  <c r="U5" i="3"/>
  <c r="T5" i="3"/>
  <c r="S5" i="3"/>
  <c r="R5" i="3"/>
  <c r="Q5" i="3"/>
  <c r="P5" i="3"/>
  <c r="O5" i="3"/>
  <c r="N5" i="3"/>
  <c r="M5" i="3"/>
  <c r="L5" i="3"/>
  <c r="AE4" i="3"/>
  <c r="AD4" i="3"/>
  <c r="AC4" i="3"/>
  <c r="AB4" i="3"/>
  <c r="AA4" i="3"/>
  <c r="Z4" i="3"/>
  <c r="Y4" i="3"/>
  <c r="X4" i="3"/>
  <c r="W4" i="3"/>
  <c r="V4" i="3"/>
  <c r="U4" i="3"/>
  <c r="T4" i="3"/>
  <c r="S4" i="3"/>
  <c r="R4" i="3"/>
  <c r="Q4" i="3"/>
  <c r="P4" i="3"/>
  <c r="O4" i="3"/>
  <c r="N4" i="3"/>
  <c r="M4" i="3"/>
  <c r="L4" i="3"/>
  <c r="AE3" i="3"/>
  <c r="AD3" i="3"/>
  <c r="AC3" i="3"/>
  <c r="AB3" i="3"/>
  <c r="AA3" i="3"/>
  <c r="Z3" i="3"/>
  <c r="Y3" i="3"/>
  <c r="X3" i="3"/>
  <c r="W3" i="3"/>
  <c r="U3" i="3"/>
  <c r="T3" i="3"/>
  <c r="S3" i="3"/>
  <c r="R3" i="3"/>
  <c r="Q3" i="3"/>
  <c r="P3" i="3"/>
  <c r="O3" i="3"/>
  <c r="N3" i="3"/>
  <c r="M3" i="3"/>
  <c r="L3" i="3"/>
  <c r="V3" i="3"/>
  <c r="AK2" i="4"/>
  <c r="AJ2" i="4"/>
  <c r="AI2" i="4"/>
  <c r="AH2" i="4"/>
  <c r="AG2" i="4"/>
  <c r="AF2" i="4"/>
  <c r="AE2" i="4"/>
  <c r="AD2" i="4"/>
  <c r="AC2" i="4"/>
  <c r="AB2" i="4"/>
  <c r="AA2" i="4"/>
  <c r="Z2" i="4"/>
  <c r="Y2" i="4"/>
  <c r="X2" i="4"/>
  <c r="W2" i="4"/>
  <c r="V2" i="4"/>
  <c r="U2" i="4"/>
  <c r="T2" i="4"/>
  <c r="S2" i="4"/>
  <c r="R2" i="4"/>
  <c r="Q2" i="4"/>
  <c r="P2" i="4"/>
  <c r="O2" i="4"/>
  <c r="N2" i="4"/>
  <c r="M2" i="4"/>
  <c r="L2" i="4"/>
  <c r="K2" i="4"/>
  <c r="J2" i="4"/>
  <c r="I2" i="4"/>
  <c r="H2" i="4"/>
  <c r="G2" i="4"/>
  <c r="F2" i="4"/>
  <c r="E2" i="4"/>
  <c r="D2" i="4"/>
  <c r="B3" i="4"/>
  <c r="D2" i="2"/>
  <c r="AQ82" i="3" l="1"/>
  <c r="AF50" i="3"/>
  <c r="AF3" i="3"/>
  <c r="AF29" i="3"/>
  <c r="AN29" i="3" s="1"/>
  <c r="AP29" i="3"/>
  <c r="AF37" i="3"/>
  <c r="AN37" i="3" s="1"/>
  <c r="AP37" i="3"/>
  <c r="AF45" i="3"/>
  <c r="AN45" i="3" s="1"/>
  <c r="AP45" i="3"/>
  <c r="AF61" i="3"/>
  <c r="AN61" i="3" s="1"/>
  <c r="AP61" i="3"/>
  <c r="AF77" i="3"/>
  <c r="AN77" i="3" s="1"/>
  <c r="AP77" i="3"/>
  <c r="AF97" i="3"/>
  <c r="AN97" i="3" s="1"/>
  <c r="AP97" i="3"/>
  <c r="AF86" i="3"/>
  <c r="AN86" i="3" s="1"/>
  <c r="AP86" i="3"/>
  <c r="AF69" i="3"/>
  <c r="AN69" i="3" s="1"/>
  <c r="AP69" i="3"/>
  <c r="AF85" i="3"/>
  <c r="AN85" i="3" s="1"/>
  <c r="AP85" i="3"/>
  <c r="AF89" i="3"/>
  <c r="AN89" i="3" s="1"/>
  <c r="AP89" i="3"/>
  <c r="AF101" i="3"/>
  <c r="AN101" i="3" s="1"/>
  <c r="AP101" i="3"/>
  <c r="AF22" i="3"/>
  <c r="AN22" i="3" s="1"/>
  <c r="AP22" i="3"/>
  <c r="AF30" i="3"/>
  <c r="AN30" i="3" s="1"/>
  <c r="AP30" i="3"/>
  <c r="AF54" i="3"/>
  <c r="AN54" i="3" s="1"/>
  <c r="AP54" i="3"/>
  <c r="AF78" i="3"/>
  <c r="AN78" i="3" s="1"/>
  <c r="AP78" i="3"/>
  <c r="AF94" i="3"/>
  <c r="AN94" i="3" s="1"/>
  <c r="AP94" i="3"/>
  <c r="AF102" i="3"/>
  <c r="AN102" i="3" s="1"/>
  <c r="AP102" i="3"/>
  <c r="AF26" i="3"/>
  <c r="AN26" i="3" s="1"/>
  <c r="AF58" i="3"/>
  <c r="AN58" i="3" s="1"/>
  <c r="AF90" i="3"/>
  <c r="AN90" i="3" s="1"/>
  <c r="AF23" i="3"/>
  <c r="AN23" i="3" s="1"/>
  <c r="AP23" i="3"/>
  <c r="AF27" i="3"/>
  <c r="AN27" i="3" s="1"/>
  <c r="AP27" i="3"/>
  <c r="AF31" i="3"/>
  <c r="AN31" i="3" s="1"/>
  <c r="AP31" i="3"/>
  <c r="AF35" i="3"/>
  <c r="AN35" i="3" s="1"/>
  <c r="AP35" i="3"/>
  <c r="AF39" i="3"/>
  <c r="AN39" i="3" s="1"/>
  <c r="AP39" i="3"/>
  <c r="AF43" i="3"/>
  <c r="AN43" i="3" s="1"/>
  <c r="AP43" i="3"/>
  <c r="AF47" i="3"/>
  <c r="AN47" i="3" s="1"/>
  <c r="AP47" i="3"/>
  <c r="AF51" i="3"/>
  <c r="AN51" i="3" s="1"/>
  <c r="AP51" i="3"/>
  <c r="AF55" i="3"/>
  <c r="AN55" i="3" s="1"/>
  <c r="AP55" i="3"/>
  <c r="AF59" i="3"/>
  <c r="AN59" i="3" s="1"/>
  <c r="AP59" i="3"/>
  <c r="AF63" i="3"/>
  <c r="AN63" i="3" s="1"/>
  <c r="AP63" i="3"/>
  <c r="AF67" i="3"/>
  <c r="AN67" i="3" s="1"/>
  <c r="AP67" i="3"/>
  <c r="AF71" i="3"/>
  <c r="AN71" i="3" s="1"/>
  <c r="AP71" i="3"/>
  <c r="AF75" i="3"/>
  <c r="AN75" i="3" s="1"/>
  <c r="AP75" i="3"/>
  <c r="AF79" i="3"/>
  <c r="AN79" i="3" s="1"/>
  <c r="AP79" i="3"/>
  <c r="AF83" i="3"/>
  <c r="AN83" i="3" s="1"/>
  <c r="AP83" i="3"/>
  <c r="AF87" i="3"/>
  <c r="AN87" i="3" s="1"/>
  <c r="AP87" i="3"/>
  <c r="AF91" i="3"/>
  <c r="AN91" i="3" s="1"/>
  <c r="AP91" i="3"/>
  <c r="AF95" i="3"/>
  <c r="AN95" i="3" s="1"/>
  <c r="AP95" i="3"/>
  <c r="AF99" i="3"/>
  <c r="AN99" i="3" s="1"/>
  <c r="AP99" i="3"/>
  <c r="AF34" i="3"/>
  <c r="AN34" i="3" s="1"/>
  <c r="AF66" i="3"/>
  <c r="AN66" i="3" s="1"/>
  <c r="AF98" i="3"/>
  <c r="AN98" i="3" s="1"/>
  <c r="AF21" i="3"/>
  <c r="AP21" i="3"/>
  <c r="AF25" i="3"/>
  <c r="AN25" i="3" s="1"/>
  <c r="AP25" i="3"/>
  <c r="AF33" i="3"/>
  <c r="AN33" i="3" s="1"/>
  <c r="AP33" i="3"/>
  <c r="AF41" i="3"/>
  <c r="AN41" i="3" s="1"/>
  <c r="AP41" i="3"/>
  <c r="AF49" i="3"/>
  <c r="AN49" i="3" s="1"/>
  <c r="AP49" i="3"/>
  <c r="AF53" i="3"/>
  <c r="AN53" i="3" s="1"/>
  <c r="AP53" i="3"/>
  <c r="AF57" i="3"/>
  <c r="AN57" i="3" s="1"/>
  <c r="AP57" i="3"/>
  <c r="AF65" i="3"/>
  <c r="AN65" i="3" s="1"/>
  <c r="AP65" i="3"/>
  <c r="AF73" i="3"/>
  <c r="AN73" i="3" s="1"/>
  <c r="AP73" i="3"/>
  <c r="AF81" i="3"/>
  <c r="AN81" i="3" s="1"/>
  <c r="AP81" i="3"/>
  <c r="AF93" i="3"/>
  <c r="AN93" i="3" s="1"/>
  <c r="AP93" i="3"/>
  <c r="AF38" i="3"/>
  <c r="AN38" i="3" s="1"/>
  <c r="AP38" i="3"/>
  <c r="AF46" i="3"/>
  <c r="AN46" i="3" s="1"/>
  <c r="AP46" i="3"/>
  <c r="AF62" i="3"/>
  <c r="AN62" i="3" s="1"/>
  <c r="AP62" i="3"/>
  <c r="AF70" i="3"/>
  <c r="AN70" i="3" s="1"/>
  <c r="AP70" i="3"/>
  <c r="AF24" i="3"/>
  <c r="AN24" i="3" s="1"/>
  <c r="AP24" i="3"/>
  <c r="AF28" i="3"/>
  <c r="AN28" i="3" s="1"/>
  <c r="AP28" i="3"/>
  <c r="AF32" i="3"/>
  <c r="AN32" i="3" s="1"/>
  <c r="AP32" i="3"/>
  <c r="AF36" i="3"/>
  <c r="AN36" i="3" s="1"/>
  <c r="AP36" i="3"/>
  <c r="AF40" i="3"/>
  <c r="AN40" i="3" s="1"/>
  <c r="AP40" i="3"/>
  <c r="AF44" i="3"/>
  <c r="AN44" i="3" s="1"/>
  <c r="AP44" i="3"/>
  <c r="AF48" i="3"/>
  <c r="AN48" i="3" s="1"/>
  <c r="AP48" i="3"/>
  <c r="AF52" i="3"/>
  <c r="AN52" i="3" s="1"/>
  <c r="AP52" i="3"/>
  <c r="AF56" i="3"/>
  <c r="AN56" i="3" s="1"/>
  <c r="AP56" i="3"/>
  <c r="AF60" i="3"/>
  <c r="AN60" i="3" s="1"/>
  <c r="AP60" i="3"/>
  <c r="AF64" i="3"/>
  <c r="AN64" i="3" s="1"/>
  <c r="AP64" i="3"/>
  <c r="AF68" i="3"/>
  <c r="AN68" i="3" s="1"/>
  <c r="AP68" i="3"/>
  <c r="AF72" i="3"/>
  <c r="AN72" i="3" s="1"/>
  <c r="AP72" i="3"/>
  <c r="AF76" i="3"/>
  <c r="AN76" i="3" s="1"/>
  <c r="AP76" i="3"/>
  <c r="AF80" i="3"/>
  <c r="AN80" i="3" s="1"/>
  <c r="AP80" i="3"/>
  <c r="AF84" i="3"/>
  <c r="AN84" i="3" s="1"/>
  <c r="AP84" i="3"/>
  <c r="AF88" i="3"/>
  <c r="AN88" i="3" s="1"/>
  <c r="AP88" i="3"/>
  <c r="AF92" i="3"/>
  <c r="AN92" i="3" s="1"/>
  <c r="AP92" i="3"/>
  <c r="AF96" i="3"/>
  <c r="AN96" i="3" s="1"/>
  <c r="AP96" i="3"/>
  <c r="AF100" i="3"/>
  <c r="AN100" i="3" s="1"/>
  <c r="AP100" i="3"/>
  <c r="AF42" i="3"/>
  <c r="AN42" i="3" s="1"/>
  <c r="AF74" i="3"/>
  <c r="AN74" i="3" s="1"/>
  <c r="AF8" i="3"/>
  <c r="AF20" i="3"/>
  <c r="AF7" i="3"/>
  <c r="AF15" i="3"/>
  <c r="AF19" i="3"/>
  <c r="AF5" i="3"/>
  <c r="AF4" i="3"/>
  <c r="AF18" i="3"/>
  <c r="AF16" i="3"/>
  <c r="AF17" i="3"/>
  <c r="AF14" i="3"/>
  <c r="AF12" i="3"/>
  <c r="AF13" i="3"/>
  <c r="AF10" i="3"/>
  <c r="AF11" i="3"/>
  <c r="AF9" i="3"/>
  <c r="AF6" i="3"/>
  <c r="AH82" i="3"/>
  <c r="AO82" i="3"/>
  <c r="AG38" i="3"/>
  <c r="AG51" i="3"/>
  <c r="AG4" i="3"/>
  <c r="AG22" i="3"/>
  <c r="AG14" i="3"/>
  <c r="AG30" i="3"/>
  <c r="AG56" i="3"/>
  <c r="AG6" i="3"/>
  <c r="AG9" i="3"/>
  <c r="AG10" i="3"/>
  <c r="AG34" i="3"/>
  <c r="AG42" i="3"/>
  <c r="AG48" i="3"/>
  <c r="AG80" i="3"/>
  <c r="AG95" i="3"/>
  <c r="AG5" i="3"/>
  <c r="AG18" i="3"/>
  <c r="AG26" i="3"/>
  <c r="AG46" i="3"/>
  <c r="AG59" i="3"/>
  <c r="AG64" i="3"/>
  <c r="AG79" i="3"/>
  <c r="AG96" i="3"/>
  <c r="AG7" i="3"/>
  <c r="AG8" i="3"/>
  <c r="AG11" i="3"/>
  <c r="AG12" i="3"/>
  <c r="AG13" i="3"/>
  <c r="AG15" i="3"/>
  <c r="AG16" i="3"/>
  <c r="AG17" i="3"/>
  <c r="AG19" i="3"/>
  <c r="AG20" i="3"/>
  <c r="AG21" i="3"/>
  <c r="AG23" i="3"/>
  <c r="AG24" i="3"/>
  <c r="AG25" i="3"/>
  <c r="AG27" i="3"/>
  <c r="AG28" i="3"/>
  <c r="AG29" i="3"/>
  <c r="AG31" i="3"/>
  <c r="AG32" i="3"/>
  <c r="AG33" i="3"/>
  <c r="AG35" i="3"/>
  <c r="AG36" i="3"/>
  <c r="AG37" i="3"/>
  <c r="AG39" i="3"/>
  <c r="AG40" i="3"/>
  <c r="AG41" i="3"/>
  <c r="AG43" i="3"/>
  <c r="AG44" i="3"/>
  <c r="AG45" i="3"/>
  <c r="AG47" i="3"/>
  <c r="AG49" i="3"/>
  <c r="AG50" i="3"/>
  <c r="AG52" i="3"/>
  <c r="AG53" i="3"/>
  <c r="AG54" i="3"/>
  <c r="AG55" i="3"/>
  <c r="AG57" i="3"/>
  <c r="AG58" i="3"/>
  <c r="AG60" i="3"/>
  <c r="AG61" i="3"/>
  <c r="AG62" i="3"/>
  <c r="AG63" i="3"/>
  <c r="AG65" i="3"/>
  <c r="AG66" i="3"/>
  <c r="AG67" i="3"/>
  <c r="AG68" i="3"/>
  <c r="AG69" i="3"/>
  <c r="AG70" i="3"/>
  <c r="AG71" i="3"/>
  <c r="AG72" i="3"/>
  <c r="AG73" i="3"/>
  <c r="AG74" i="3"/>
  <c r="AG75" i="3"/>
  <c r="AG76" i="3"/>
  <c r="AG77" i="3"/>
  <c r="AG78" i="3"/>
  <c r="AG81" i="3"/>
  <c r="AG82" i="3"/>
  <c r="AL82" i="3" s="1"/>
  <c r="AG83" i="3"/>
  <c r="AG84" i="3"/>
  <c r="AG85" i="3"/>
  <c r="AG86" i="3"/>
  <c r="AG87" i="3"/>
  <c r="AG88" i="3"/>
  <c r="AG89" i="3"/>
  <c r="AG90" i="3"/>
  <c r="AG91" i="3"/>
  <c r="AG92" i="3"/>
  <c r="AG93" i="3"/>
  <c r="AG94" i="3"/>
  <c r="AG97" i="3"/>
  <c r="AG98" i="3"/>
  <c r="AG99" i="3"/>
  <c r="AG100" i="3"/>
  <c r="AG101" i="3"/>
  <c r="AG102" i="3"/>
  <c r="AM82" i="3"/>
  <c r="AI82" i="3"/>
  <c r="AG3" i="3"/>
  <c r="C2" i="4"/>
  <c r="AM21" i="3" l="1"/>
  <c r="AN21" i="3"/>
  <c r="AM50" i="3"/>
  <c r="AN50" i="3"/>
  <c r="AL50" i="3"/>
  <c r="AI50" i="3"/>
  <c r="AQ74" i="3"/>
  <c r="AQ98" i="3"/>
  <c r="AQ99" i="3"/>
  <c r="AQ91" i="3"/>
  <c r="AQ83" i="3"/>
  <c r="AQ75" i="3"/>
  <c r="AQ67" i="3"/>
  <c r="AQ59" i="3"/>
  <c r="AQ51" i="3"/>
  <c r="AQ43" i="3"/>
  <c r="AQ35" i="3"/>
  <c r="AQ27" i="3"/>
  <c r="AQ58" i="3"/>
  <c r="AQ42" i="3"/>
  <c r="AQ96" i="3"/>
  <c r="AQ88" i="3"/>
  <c r="AQ80" i="3"/>
  <c r="AQ72" i="3"/>
  <c r="AQ64" i="3"/>
  <c r="AQ56" i="3"/>
  <c r="AQ48" i="3"/>
  <c r="AQ40" i="3"/>
  <c r="AQ32" i="3"/>
  <c r="AQ24" i="3"/>
  <c r="AQ62" i="3"/>
  <c r="AQ38" i="3"/>
  <c r="AQ81" i="3"/>
  <c r="AQ65" i="3"/>
  <c r="AQ53" i="3"/>
  <c r="AQ41" i="3"/>
  <c r="AQ25" i="3"/>
  <c r="AQ66" i="3"/>
  <c r="AQ26" i="3"/>
  <c r="AQ94" i="3"/>
  <c r="AQ54" i="3"/>
  <c r="AQ22" i="3"/>
  <c r="AQ89" i="3"/>
  <c r="AQ69" i="3"/>
  <c r="AQ97" i="3"/>
  <c r="AQ61" i="3"/>
  <c r="AQ37" i="3"/>
  <c r="AQ50" i="3"/>
  <c r="AQ34" i="3"/>
  <c r="AQ95" i="3"/>
  <c r="AQ87" i="3"/>
  <c r="AQ79" i="3"/>
  <c r="AQ71" i="3"/>
  <c r="AQ63" i="3"/>
  <c r="AQ55" i="3"/>
  <c r="AQ47" i="3"/>
  <c r="AQ39" i="3"/>
  <c r="AQ31" i="3"/>
  <c r="AQ23" i="3"/>
  <c r="AH50" i="3"/>
  <c r="AQ100" i="3"/>
  <c r="AQ92" i="3"/>
  <c r="AQ84" i="3"/>
  <c r="AQ76" i="3"/>
  <c r="AQ68" i="3"/>
  <c r="AQ60" i="3"/>
  <c r="AQ52" i="3"/>
  <c r="AQ44" i="3"/>
  <c r="AQ36" i="3"/>
  <c r="AQ28" i="3"/>
  <c r="AQ70" i="3"/>
  <c r="AQ46" i="3"/>
  <c r="AQ93" i="3"/>
  <c r="AQ73" i="3"/>
  <c r="AQ57" i="3"/>
  <c r="AQ49" i="3"/>
  <c r="AQ33" i="3"/>
  <c r="AQ21" i="3"/>
  <c r="AQ90" i="3"/>
  <c r="AQ102" i="3"/>
  <c r="AQ78" i="3"/>
  <c r="AQ30" i="3"/>
  <c r="AQ101" i="3"/>
  <c r="AQ85" i="3"/>
  <c r="AQ86" i="3"/>
  <c r="AQ77" i="3"/>
  <c r="AQ45" i="3"/>
  <c r="AQ29" i="3"/>
  <c r="AI13" i="3"/>
  <c r="AO13" i="3" s="1"/>
  <c r="AI8" i="3"/>
  <c r="AO8" i="3" s="1"/>
  <c r="AO84" i="3"/>
  <c r="AI14" i="3"/>
  <c r="AI7" i="3"/>
  <c r="AO7" i="3" s="1"/>
  <c r="AO96" i="3"/>
  <c r="AI10" i="3"/>
  <c r="AO10" i="3" s="1"/>
  <c r="AI17" i="3"/>
  <c r="AI5" i="3"/>
  <c r="AI20" i="3"/>
  <c r="AO34" i="3"/>
  <c r="AO95" i="3"/>
  <c r="AO87" i="3"/>
  <c r="AO79" i="3"/>
  <c r="AO71" i="3"/>
  <c r="AO63" i="3"/>
  <c r="AO55" i="3"/>
  <c r="AO47" i="3"/>
  <c r="AO39" i="3"/>
  <c r="AO31" i="3"/>
  <c r="AO23" i="3"/>
  <c r="AI6" i="3"/>
  <c r="AI16" i="3"/>
  <c r="AO100" i="3"/>
  <c r="AO92" i="3"/>
  <c r="AO68" i="3"/>
  <c r="AO60" i="3"/>
  <c r="AO52" i="3"/>
  <c r="AO44" i="3"/>
  <c r="AO36" i="3"/>
  <c r="AO28" i="3"/>
  <c r="AO70" i="3"/>
  <c r="AO46" i="3"/>
  <c r="AO93" i="3"/>
  <c r="AO73" i="3"/>
  <c r="AO57" i="3"/>
  <c r="AO49" i="3"/>
  <c r="AH33" i="3"/>
  <c r="AH21" i="3"/>
  <c r="AO90" i="3"/>
  <c r="AO102" i="3"/>
  <c r="AH78" i="3"/>
  <c r="AO30" i="3"/>
  <c r="AO101" i="3"/>
  <c r="AO85" i="3"/>
  <c r="AH86" i="3"/>
  <c r="AO77" i="3"/>
  <c r="AO45" i="3"/>
  <c r="AH29" i="3"/>
  <c r="AI9" i="3"/>
  <c r="AO9" i="3" s="1"/>
  <c r="AI12" i="3"/>
  <c r="AO12" i="3" s="1"/>
  <c r="AI18" i="3"/>
  <c r="AI15" i="3"/>
  <c r="AN15" i="3" s="1"/>
  <c r="AO74" i="3"/>
  <c r="AO98" i="3"/>
  <c r="AH99" i="3"/>
  <c r="AO91" i="3"/>
  <c r="AO83" i="3"/>
  <c r="AO75" i="3"/>
  <c r="AI67" i="3"/>
  <c r="AO59" i="3"/>
  <c r="AO51" i="3"/>
  <c r="AO43" i="3"/>
  <c r="AO35" i="3"/>
  <c r="AO27" i="3"/>
  <c r="AO58" i="3"/>
  <c r="AI19" i="3"/>
  <c r="AO76" i="3"/>
  <c r="AI11" i="3"/>
  <c r="AO11" i="3" s="1"/>
  <c r="AI4" i="3"/>
  <c r="AN4" i="3" s="1"/>
  <c r="AO42" i="3"/>
  <c r="AO88" i="3"/>
  <c r="AO80" i="3"/>
  <c r="AO72" i="3"/>
  <c r="AO64" i="3"/>
  <c r="AO56" i="3"/>
  <c r="AO48" i="3"/>
  <c r="AO40" i="3"/>
  <c r="AO32" i="3"/>
  <c r="AO24" i="3"/>
  <c r="AH62" i="3"/>
  <c r="AO38" i="3"/>
  <c r="AO81" i="3"/>
  <c r="AO65" i="3"/>
  <c r="AO53" i="3"/>
  <c r="AI41" i="3"/>
  <c r="AM25" i="3"/>
  <c r="AO66" i="3"/>
  <c r="AO26" i="3"/>
  <c r="AI94" i="3"/>
  <c r="AO54" i="3"/>
  <c r="AO22" i="3"/>
  <c r="AO89" i="3"/>
  <c r="AO69" i="3"/>
  <c r="AO97" i="3"/>
  <c r="AO61" i="3"/>
  <c r="AH37" i="3"/>
  <c r="AO50" i="3"/>
  <c r="AI3" i="3"/>
  <c r="AH3" i="3"/>
  <c r="AM3" i="3" s="1"/>
  <c r="C2" i="8"/>
  <c r="AL87" i="3"/>
  <c r="AL79" i="3"/>
  <c r="AL30" i="3"/>
  <c r="AH63" i="3"/>
  <c r="AM55" i="3"/>
  <c r="AH47" i="3"/>
  <c r="AH79" i="3"/>
  <c r="B2" i="8"/>
  <c r="AM87" i="3"/>
  <c r="AI57" i="3"/>
  <c r="AM86" i="3"/>
  <c r="AM45" i="3"/>
  <c r="AH85" i="3"/>
  <c r="AI78" i="3"/>
  <c r="AM30" i="3"/>
  <c r="AI102" i="3"/>
  <c r="AM49" i="3"/>
  <c r="AO78" i="3"/>
  <c r="AI86" i="3"/>
  <c r="AM29" i="3"/>
  <c r="AL90" i="3"/>
  <c r="AL86" i="3"/>
  <c r="AL36" i="3"/>
  <c r="AO86" i="3"/>
  <c r="AH45" i="3"/>
  <c r="AI95" i="3"/>
  <c r="AM94" i="3"/>
  <c r="AH39" i="3"/>
  <c r="AM63" i="3"/>
  <c r="AH71" i="3"/>
  <c r="AM23" i="3"/>
  <c r="AM90" i="3"/>
  <c r="AI49" i="3"/>
  <c r="AM36" i="3"/>
  <c r="AM33" i="3"/>
  <c r="AM78" i="3"/>
  <c r="AI21" i="3"/>
  <c r="AL85" i="3"/>
  <c r="AL45" i="3"/>
  <c r="AL29" i="3"/>
  <c r="AI77" i="3"/>
  <c r="AH90" i="3"/>
  <c r="AH30" i="3"/>
  <c r="AM85" i="3"/>
  <c r="AO33" i="3"/>
  <c r="AI33" i="3"/>
  <c r="AH101" i="3"/>
  <c r="AL102" i="3"/>
  <c r="AL78" i="3"/>
  <c r="AL33" i="3"/>
  <c r="AI30" i="3"/>
  <c r="AI101" i="3"/>
  <c r="AI90" i="3"/>
  <c r="AH77" i="3"/>
  <c r="AH70" i="3"/>
  <c r="AO29" i="3"/>
  <c r="AM102" i="3"/>
  <c r="AI70" i="3"/>
  <c r="AI29" i="3"/>
  <c r="AL101" i="3"/>
  <c r="AL77" i="3"/>
  <c r="AL73" i="3"/>
  <c r="AL49" i="3"/>
  <c r="AL21" i="3"/>
  <c r="AI45" i="3"/>
  <c r="AI85" i="3"/>
  <c r="AM101" i="3"/>
  <c r="AM77" i="3"/>
  <c r="AM71" i="3"/>
  <c r="AH31" i="3"/>
  <c r="AI79" i="3"/>
  <c r="AI87" i="3"/>
  <c r="AL71" i="3"/>
  <c r="AH34" i="3"/>
  <c r="AI55" i="3"/>
  <c r="AH23" i="3"/>
  <c r="AL57" i="3"/>
  <c r="AH102" i="3"/>
  <c r="AL93" i="3"/>
  <c r="AL52" i="3"/>
  <c r="AM70" i="3"/>
  <c r="AH57" i="3"/>
  <c r="AL76" i="3"/>
  <c r="AL68" i="3"/>
  <c r="AO94" i="3"/>
  <c r="AI71" i="3"/>
  <c r="AL55" i="3"/>
  <c r="AL39" i="3"/>
  <c r="AL23" i="3"/>
  <c r="AI34" i="3"/>
  <c r="AI23" i="3"/>
  <c r="AH95" i="3"/>
  <c r="AH55" i="3"/>
  <c r="AM39" i="3"/>
  <c r="AH87" i="3"/>
  <c r="AH76" i="3"/>
  <c r="AH94" i="3"/>
  <c r="AI61" i="3"/>
  <c r="AM61" i="3"/>
  <c r="AM93" i="3"/>
  <c r="AL100" i="3"/>
  <c r="AI28" i="3"/>
  <c r="AM65" i="3"/>
  <c r="AM68" i="3"/>
  <c r="AH36" i="3"/>
  <c r="AM40" i="3"/>
  <c r="AI37" i="3"/>
  <c r="AL89" i="3"/>
  <c r="AL81" i="3"/>
  <c r="AL62" i="3"/>
  <c r="AL40" i="3"/>
  <c r="AL24" i="3"/>
  <c r="AM92" i="3"/>
  <c r="AH54" i="3"/>
  <c r="AI25" i="3"/>
  <c r="AM47" i="3"/>
  <c r="AM41" i="3"/>
  <c r="AM37" i="3"/>
  <c r="AL94" i="3"/>
  <c r="AL63" i="3"/>
  <c r="AL53" i="3"/>
  <c r="AL47" i="3"/>
  <c r="AL41" i="3"/>
  <c r="AL31" i="3"/>
  <c r="AL25" i="3"/>
  <c r="AL95" i="3"/>
  <c r="AL34" i="3"/>
  <c r="AM34" i="3"/>
  <c r="AI39" i="3"/>
  <c r="AI31" i="3"/>
  <c r="AI38" i="3"/>
  <c r="AM95" i="3"/>
  <c r="AH89" i="3"/>
  <c r="AI63" i="3"/>
  <c r="AI47" i="3"/>
  <c r="AM31" i="3"/>
  <c r="AM79" i="3"/>
  <c r="AI80" i="3"/>
  <c r="AI92" i="3"/>
  <c r="AI64" i="3"/>
  <c r="AH60" i="3"/>
  <c r="AM76" i="3"/>
  <c r="AM100" i="3"/>
  <c r="AH81" i="3"/>
  <c r="AO41" i="3"/>
  <c r="AO25" i="3"/>
  <c r="AJ20" i="3"/>
  <c r="AJ15" i="3"/>
  <c r="AJ18" i="3"/>
  <c r="AJ19" i="3"/>
  <c r="AJ13" i="3"/>
  <c r="AJ7" i="3"/>
  <c r="AJ5" i="3"/>
  <c r="AJ10" i="3"/>
  <c r="AJ14" i="3"/>
  <c r="AI66" i="3"/>
  <c r="AM28" i="3"/>
  <c r="AL70" i="3"/>
  <c r="AJ17" i="3"/>
  <c r="AJ12" i="3"/>
  <c r="AL46" i="3"/>
  <c r="AJ9" i="3"/>
  <c r="AM22" i="3"/>
  <c r="AM46" i="3"/>
  <c r="AI26" i="3"/>
  <c r="AM84" i="3"/>
  <c r="AI46" i="3"/>
  <c r="AI68" i="3"/>
  <c r="AH97" i="3"/>
  <c r="AH73" i="3"/>
  <c r="AH49" i="3"/>
  <c r="AH100" i="3"/>
  <c r="AH44" i="3"/>
  <c r="AH25" i="3"/>
  <c r="AL8" i="3"/>
  <c r="AJ8" i="3"/>
  <c r="AJ16" i="3"/>
  <c r="AJ11" i="3"/>
  <c r="AJ6" i="3"/>
  <c r="AJ4" i="3"/>
  <c r="AH96" i="3"/>
  <c r="AJ3" i="3"/>
  <c r="AK3" i="3"/>
  <c r="AM44" i="3"/>
  <c r="AM24" i="3"/>
  <c r="AM66" i="3"/>
  <c r="AI54" i="3"/>
  <c r="AM62" i="3"/>
  <c r="AL60" i="3"/>
  <c r="AI93" i="3"/>
  <c r="AI65" i="3"/>
  <c r="AI89" i="3"/>
  <c r="AI76" i="3"/>
  <c r="AI44" i="3"/>
  <c r="AL22" i="3"/>
  <c r="AI72" i="3"/>
  <c r="AM60" i="3"/>
  <c r="AI58" i="3"/>
  <c r="AH46" i="3"/>
  <c r="AH22" i="3"/>
  <c r="AM89" i="3"/>
  <c r="AM81" i="3"/>
  <c r="AM73" i="3"/>
  <c r="AM57" i="3"/>
  <c r="AH68" i="3"/>
  <c r="AH28" i="3"/>
  <c r="AO21" i="3"/>
  <c r="AM32" i="3"/>
  <c r="AI62" i="3"/>
  <c r="AL97" i="3"/>
  <c r="AL69" i="3"/>
  <c r="AL65" i="3"/>
  <c r="AL54" i="3"/>
  <c r="AL37" i="3"/>
  <c r="AL32" i="3"/>
  <c r="AL26" i="3"/>
  <c r="AM26" i="3"/>
  <c r="AI81" i="3"/>
  <c r="AI53" i="3"/>
  <c r="AM38" i="3"/>
  <c r="AI22" i="3"/>
  <c r="AI69" i="3"/>
  <c r="AI60" i="3"/>
  <c r="AM97" i="3"/>
  <c r="AM69" i="3"/>
  <c r="AH80" i="3"/>
  <c r="AH52" i="3"/>
  <c r="AH32" i="3"/>
  <c r="AH66" i="3"/>
  <c r="AH41" i="3"/>
  <c r="AL72" i="3"/>
  <c r="AL64" i="3"/>
  <c r="AM48" i="3"/>
  <c r="AI48" i="3"/>
  <c r="AL56" i="3"/>
  <c r="AI40" i="3"/>
  <c r="AH65" i="3"/>
  <c r="AH48" i="3"/>
  <c r="AO37" i="3"/>
  <c r="AI35" i="3"/>
  <c r="AI91" i="3"/>
  <c r="AL42" i="3"/>
  <c r="AM88" i="3"/>
  <c r="AI100" i="3"/>
  <c r="AI27" i="3"/>
  <c r="AH84" i="3"/>
  <c r="AH64" i="3"/>
  <c r="AI51" i="3"/>
  <c r="AH83" i="3"/>
  <c r="AL35" i="3"/>
  <c r="AM91" i="3"/>
  <c r="AM35" i="3"/>
  <c r="AL92" i="3"/>
  <c r="AL88" i="3"/>
  <c r="AL84" i="3"/>
  <c r="AL66" i="3"/>
  <c r="AL61" i="3"/>
  <c r="AL44" i="3"/>
  <c r="AL28" i="3"/>
  <c r="AI83" i="3"/>
  <c r="AL80" i="3"/>
  <c r="AI97" i="3"/>
  <c r="AM52" i="3"/>
  <c r="AM42" i="3"/>
  <c r="AI96" i="3"/>
  <c r="AI73" i="3"/>
  <c r="AI52" i="3"/>
  <c r="AI56" i="3"/>
  <c r="AI84" i="3"/>
  <c r="AI36" i="3"/>
  <c r="AM54" i="3"/>
  <c r="AH42" i="3"/>
  <c r="AH26" i="3"/>
  <c r="AH93" i="3"/>
  <c r="AH69" i="3"/>
  <c r="AH61" i="3"/>
  <c r="AM53" i="3"/>
  <c r="AH92" i="3"/>
  <c r="AH72" i="3"/>
  <c r="AH56" i="3"/>
  <c r="AH40" i="3"/>
  <c r="AH24" i="3"/>
  <c r="AH98" i="3"/>
  <c r="AO62" i="3"/>
  <c r="AL99" i="3"/>
  <c r="AL75" i="3"/>
  <c r="AL67" i="3"/>
  <c r="AI43" i="3"/>
  <c r="AM75" i="3"/>
  <c r="AL98" i="3"/>
  <c r="AH74" i="3"/>
  <c r="AH59" i="3"/>
  <c r="AH43" i="3"/>
  <c r="AH27" i="3"/>
  <c r="AO67" i="3"/>
  <c r="AO99" i="3"/>
  <c r="AM51" i="3"/>
  <c r="AL74" i="3"/>
  <c r="AM99" i="3"/>
  <c r="AM67" i="3"/>
  <c r="AM58" i="3"/>
  <c r="AI99" i="3"/>
  <c r="AL51" i="3"/>
  <c r="AI74" i="3"/>
  <c r="AH88" i="3"/>
  <c r="AI59" i="3"/>
  <c r="AM43" i="3"/>
  <c r="AM27" i="3"/>
  <c r="AH67" i="3"/>
  <c r="AM74" i="3"/>
  <c r="AM98" i="3"/>
  <c r="AL91" i="3"/>
  <c r="AL83" i="3"/>
  <c r="AL43" i="3"/>
  <c r="AL27" i="3"/>
  <c r="AL59" i="3"/>
  <c r="AM59" i="3"/>
  <c r="AI98" i="3"/>
  <c r="AI75" i="3"/>
  <c r="AL58" i="3"/>
  <c r="AM83" i="3"/>
  <c r="AL96" i="3"/>
  <c r="AL48" i="3"/>
  <c r="AM96" i="3"/>
  <c r="AM80" i="3"/>
  <c r="AM64" i="3"/>
  <c r="AI24" i="3"/>
  <c r="AM72" i="3"/>
  <c r="AM56" i="3"/>
  <c r="AI42" i="3"/>
  <c r="AI88" i="3"/>
  <c r="AL38" i="3"/>
  <c r="AI32" i="3"/>
  <c r="AH58" i="3"/>
  <c r="AH38" i="3"/>
  <c r="AH53" i="3"/>
  <c r="AH91" i="3"/>
  <c r="AH75" i="3"/>
  <c r="AH51" i="3"/>
  <c r="AH35" i="3"/>
  <c r="AL20" i="3"/>
  <c r="AL15" i="3"/>
  <c r="AL7" i="3"/>
  <c r="AL5" i="3"/>
  <c r="AL19" i="3"/>
  <c r="AL18" i="3"/>
  <c r="AL12" i="3"/>
  <c r="AL4" i="3"/>
  <c r="AL17" i="3"/>
  <c r="AL16" i="3"/>
  <c r="AH19" i="3"/>
  <c r="AM19" i="3" s="1"/>
  <c r="AH20" i="3"/>
  <c r="AM20" i="3" s="1"/>
  <c r="AL11" i="3"/>
  <c r="AL14" i="3"/>
  <c r="AH18" i="3"/>
  <c r="AM18" i="3" s="1"/>
  <c r="AH15" i="3"/>
  <c r="AM15" i="3" s="1"/>
  <c r="AH17" i="3"/>
  <c r="AM17" i="3" s="1"/>
  <c r="AH16" i="3"/>
  <c r="AM16" i="3" s="1"/>
  <c r="AL13" i="3"/>
  <c r="AH14" i="3"/>
  <c r="AM14" i="3" s="1"/>
  <c r="AL10" i="3"/>
  <c r="AH13" i="3"/>
  <c r="AM13" i="3" s="1"/>
  <c r="AL6" i="3"/>
  <c r="AL9" i="3"/>
  <c r="AH12" i="3"/>
  <c r="AM12" i="3" s="1"/>
  <c r="AH9" i="3"/>
  <c r="AM9" i="3" s="1"/>
  <c r="AH11" i="3"/>
  <c r="AM11" i="3" s="1"/>
  <c r="AH10" i="3"/>
  <c r="AM10" i="3" s="1"/>
  <c r="AH7" i="3"/>
  <c r="AM7" i="3" s="1"/>
  <c r="AH8" i="3"/>
  <c r="AM8" i="3" s="1"/>
  <c r="AH6" i="3"/>
  <c r="AM6" i="3" s="1"/>
  <c r="AH4" i="3"/>
  <c r="AM4" i="3" s="1"/>
  <c r="AH5" i="3"/>
  <c r="AM5" i="3" s="1"/>
  <c r="B2" i="4"/>
  <c r="AL3" i="3"/>
  <c r="AN14" i="3" l="1"/>
  <c r="AN18" i="3"/>
  <c r="AQ18" i="3" s="1"/>
  <c r="AN19" i="3"/>
  <c r="AQ19" i="3" s="1"/>
  <c r="AN16" i="3"/>
  <c r="AN17" i="3"/>
  <c r="AN6" i="3"/>
  <c r="AN20" i="3"/>
  <c r="AN5" i="3"/>
  <c r="AQ5" i="3" s="1"/>
  <c r="AN3" i="3"/>
  <c r="AQ3" i="3" s="1"/>
  <c r="AN13" i="3"/>
  <c r="AN11" i="3"/>
  <c r="AQ11" i="3" s="1"/>
  <c r="AN8" i="3"/>
  <c r="AQ8" i="3" s="1"/>
  <c r="AN10" i="3"/>
  <c r="AQ10" i="3" s="1"/>
  <c r="AN7" i="3"/>
  <c r="AN12" i="3"/>
  <c r="AQ12" i="3" s="1"/>
  <c r="AN9" i="3"/>
  <c r="AQ9" i="3" s="1"/>
  <c r="AQ20" i="3"/>
  <c r="AQ15" i="3"/>
  <c r="AQ6" i="3"/>
  <c r="AQ17" i="3"/>
  <c r="AQ14" i="3"/>
  <c r="AQ16" i="3"/>
  <c r="AQ4" i="3"/>
  <c r="AQ13" i="3"/>
  <c r="AO14" i="3"/>
  <c r="AO19" i="3"/>
  <c r="AQ7" i="3"/>
  <c r="AO3" i="3"/>
  <c r="AO15" i="3"/>
  <c r="AO4" i="3"/>
  <c r="AO20" i="3"/>
  <c r="AO5" i="3"/>
  <c r="AO6" i="3"/>
  <c r="AO16" i="3"/>
  <c r="AO18" i="3"/>
  <c r="AO17" i="3"/>
  <c r="E2" i="8"/>
  <c r="H2" i="8"/>
  <c r="F2" i="8"/>
  <c r="D2" i="8"/>
  <c r="I2" i="8" s="1"/>
  <c r="AP8" i="3"/>
  <c r="AK16" i="3"/>
  <c r="AK9" i="3"/>
  <c r="AK6" i="3"/>
  <c r="AK19" i="3"/>
  <c r="AK12" i="3"/>
  <c r="AK10" i="3"/>
  <c r="AK7" i="3"/>
  <c r="AK15" i="3"/>
  <c r="AK4" i="3"/>
  <c r="AK11" i="3"/>
  <c r="AK8" i="3"/>
  <c r="AK17" i="3"/>
  <c r="AK14" i="3"/>
  <c r="AK5" i="3"/>
  <c r="AK13" i="3"/>
  <c r="AK18" i="3"/>
  <c r="AK20" i="3"/>
  <c r="AP14" i="3"/>
  <c r="AP12" i="3"/>
  <c r="AP7" i="3"/>
  <c r="AP10" i="3"/>
  <c r="AP11" i="3"/>
  <c r="AP16" i="3"/>
  <c r="AP18" i="3"/>
  <c r="AP15" i="3"/>
  <c r="AP13" i="3"/>
  <c r="AP17" i="3"/>
  <c r="AP19" i="3"/>
  <c r="AP20" i="3"/>
  <c r="AP6" i="3"/>
  <c r="AP9" i="3"/>
  <c r="AP4" i="3"/>
  <c r="AP5" i="3"/>
  <c r="AP3" i="3"/>
  <c r="J2" i="8" l="1"/>
  <c r="K2" i="8" s="1"/>
  <c r="L2" i="8"/>
  <c r="AR59" i="3"/>
  <c r="AR86" i="3"/>
  <c r="AR34" i="3"/>
  <c r="AR42" i="3"/>
  <c r="AR36" i="3"/>
  <c r="AR57" i="3"/>
  <c r="AR26" i="3"/>
  <c r="AR52" i="3"/>
  <c r="AR54" i="3"/>
  <c r="AR55" i="3"/>
  <c r="AR67" i="3"/>
  <c r="AR48" i="3"/>
  <c r="AR83" i="3"/>
  <c r="AR64" i="3"/>
  <c r="AR101" i="3"/>
  <c r="AR45" i="3"/>
  <c r="AR53" i="3"/>
  <c r="AR99" i="3"/>
  <c r="AR44" i="3"/>
  <c r="AR63" i="3"/>
  <c r="AR71" i="3"/>
  <c r="AR95" i="3"/>
  <c r="AR22" i="3"/>
  <c r="AR39" i="3"/>
  <c r="AR100" i="3"/>
  <c r="AR89" i="3"/>
  <c r="AR23" i="3"/>
  <c r="AR62" i="3"/>
  <c r="AR31" i="3"/>
  <c r="AR87" i="3"/>
  <c r="AR25" i="3"/>
  <c r="AR50" i="3"/>
  <c r="AR58" i="3"/>
  <c r="AR80" i="3"/>
  <c r="AR33" i="3"/>
  <c r="AR73" i="3"/>
  <c r="AR82" i="3"/>
  <c r="AR68" i="3"/>
  <c r="AR35" i="3"/>
  <c r="AR51" i="3"/>
  <c r="AR74" i="3"/>
  <c r="AR90" i="3"/>
  <c r="AR76" i="3"/>
  <c r="AR78" i="3"/>
  <c r="AR70" i="3"/>
  <c r="AR28" i="3"/>
  <c r="AR81" i="3"/>
  <c r="AR97" i="3"/>
  <c r="AR98" i="3"/>
  <c r="AR37" i="3"/>
  <c r="AR32" i="3"/>
  <c r="AR85" i="3"/>
  <c r="AR61" i="3"/>
  <c r="AR93" i="3"/>
  <c r="AR69" i="3"/>
  <c r="AR102" i="3"/>
  <c r="AR72" i="3"/>
  <c r="AR27" i="3"/>
  <c r="AR79" i="3"/>
  <c r="AR46" i="3"/>
  <c r="AR40" i="3"/>
  <c r="AR84" i="3"/>
  <c r="AR38" i="3"/>
  <c r="AR75" i="3"/>
  <c r="AR41" i="3"/>
  <c r="AR56" i="3"/>
  <c r="AR30" i="3"/>
  <c r="AR47" i="3"/>
  <c r="AR60" i="3"/>
  <c r="AR24" i="3"/>
  <c r="AR49" i="3"/>
  <c r="AR91" i="3"/>
  <c r="AR94" i="3"/>
  <c r="AR66" i="3"/>
  <c r="AR43" i="3"/>
  <c r="AR21" i="3"/>
  <c r="AR29" i="3"/>
  <c r="AR92" i="3"/>
  <c r="AR65" i="3"/>
  <c r="AR88" i="3"/>
  <c r="AR77" i="3"/>
  <c r="AR96" i="3"/>
  <c r="G2" i="8"/>
  <c r="AR20" i="3"/>
  <c r="AR18" i="3"/>
  <c r="AR4" i="3"/>
  <c r="AR14" i="3"/>
  <c r="AR12" i="3"/>
  <c r="AR16" i="3"/>
  <c r="AR17" i="3"/>
  <c r="AR15" i="3"/>
  <c r="AR19" i="3"/>
  <c r="AR13" i="3"/>
  <c r="AR8" i="3"/>
  <c r="AR6" i="3"/>
  <c r="AR7" i="3"/>
  <c r="AR5" i="3"/>
  <c r="AR10" i="3"/>
  <c r="AR9" i="3"/>
  <c r="AR11" i="3"/>
  <c r="AR3" i="3"/>
  <c r="AS92" i="3" l="1"/>
  <c r="AS84" i="3"/>
  <c r="AS47" i="3"/>
  <c r="AS75" i="3"/>
  <c r="AS46" i="3"/>
  <c r="AS102" i="3"/>
  <c r="AS24" i="3"/>
  <c r="AS66" i="3"/>
  <c r="AS38" i="3"/>
  <c r="AS43" i="3"/>
  <c r="AS79" i="3"/>
  <c r="AS27" i="3"/>
  <c r="AS77" i="3"/>
  <c r="AS29" i="3"/>
  <c r="AS40" i="3"/>
  <c r="AS72" i="3"/>
  <c r="AS49" i="3"/>
  <c r="AS41" i="3"/>
  <c r="AS37" i="3"/>
  <c r="AS28" i="3"/>
  <c r="AS80" i="3"/>
  <c r="AS87" i="3"/>
  <c r="AS95" i="3"/>
  <c r="AS64" i="3"/>
  <c r="AS57" i="3"/>
  <c r="AS21" i="3"/>
  <c r="AS56" i="3"/>
  <c r="AS98" i="3"/>
  <c r="AS74" i="3"/>
  <c r="AS58" i="3"/>
  <c r="AS100" i="3"/>
  <c r="AS71" i="3"/>
  <c r="AS53" i="3"/>
  <c r="AS83" i="3"/>
  <c r="AS54" i="3"/>
  <c r="AS36" i="3"/>
  <c r="AS59" i="3"/>
  <c r="AS85" i="3"/>
  <c r="AS97" i="3"/>
  <c r="AS78" i="3"/>
  <c r="AS51" i="3"/>
  <c r="AS73" i="3"/>
  <c r="AS50" i="3"/>
  <c r="AS62" i="3"/>
  <c r="AS39" i="3"/>
  <c r="AS63" i="3"/>
  <c r="AS45" i="3"/>
  <c r="AS48" i="3"/>
  <c r="AS52" i="3"/>
  <c r="AS42" i="3"/>
  <c r="AS69" i="3"/>
  <c r="AS32" i="3"/>
  <c r="AS81" i="3"/>
  <c r="AS76" i="3"/>
  <c r="AS35" i="3"/>
  <c r="AS33" i="3"/>
  <c r="AS25" i="3"/>
  <c r="AS23" i="3"/>
  <c r="AS22" i="3"/>
  <c r="AS44" i="3"/>
  <c r="AS101" i="3"/>
  <c r="AS67" i="3"/>
  <c r="AS26" i="3"/>
  <c r="AS34" i="3"/>
  <c r="AS65" i="3"/>
  <c r="AS94" i="3"/>
  <c r="AS60" i="3"/>
  <c r="AS30" i="3"/>
  <c r="AS93" i="3"/>
  <c r="AS90" i="3"/>
  <c r="AS68" i="3"/>
  <c r="AS89" i="3"/>
  <c r="AS99" i="3"/>
  <c r="AS55" i="3"/>
  <c r="AS86" i="3"/>
  <c r="AS96" i="3"/>
  <c r="AS88" i="3"/>
  <c r="AS91" i="3"/>
  <c r="AS61" i="3"/>
  <c r="AS70" i="3"/>
  <c r="AS82" i="3"/>
  <c r="AS31" i="3"/>
  <c r="AS10" i="3"/>
  <c r="AS5" i="3"/>
  <c r="AS12" i="3"/>
  <c r="AS14" i="3"/>
  <c r="AS8" i="3"/>
  <c r="AS4" i="3"/>
  <c r="AS15" i="3"/>
  <c r="AS16" i="3"/>
  <c r="AS18" i="3"/>
  <c r="AS13" i="3"/>
  <c r="AS9" i="3"/>
  <c r="AS7" i="3"/>
  <c r="AS20" i="3"/>
  <c r="AS6" i="3"/>
  <c r="AS11" i="3"/>
  <c r="AS19" i="3"/>
  <c r="AS17" i="3"/>
  <c r="AS3" i="3"/>
  <c r="C7" i="8" l="1"/>
  <c r="C104" i="8"/>
  <c r="B104" i="8"/>
  <c r="B18" i="8"/>
  <c r="B7" i="8"/>
  <c r="C55" i="8"/>
  <c r="B21" i="8"/>
  <c r="B66" i="8"/>
  <c r="C40" i="8"/>
  <c r="C65" i="8"/>
  <c r="C77" i="8"/>
  <c r="B88" i="8"/>
  <c r="B37" i="8"/>
  <c r="B35" i="8"/>
  <c r="B58" i="8"/>
  <c r="B38" i="8"/>
  <c r="C45" i="8"/>
  <c r="B98" i="8"/>
  <c r="C16" i="8"/>
  <c r="C60" i="8"/>
  <c r="C102" i="8"/>
  <c r="C75" i="8"/>
  <c r="C76" i="8"/>
  <c r="B101" i="8"/>
  <c r="C98" i="8"/>
  <c r="B29" i="8"/>
  <c r="B32" i="8"/>
  <c r="C57" i="8"/>
  <c r="B16" i="8"/>
  <c r="B79" i="8"/>
  <c r="C87" i="8"/>
  <c r="B47" i="8"/>
  <c r="B72" i="8"/>
  <c r="B69" i="8"/>
  <c r="C62" i="8"/>
  <c r="B19" i="8"/>
  <c r="B13" i="8"/>
  <c r="C26" i="8"/>
  <c r="C73" i="8"/>
  <c r="B103" i="8"/>
  <c r="B39" i="8"/>
  <c r="C66" i="8"/>
  <c r="C37" i="8"/>
  <c r="B61" i="8"/>
  <c r="C90" i="8"/>
  <c r="B42" i="8"/>
  <c r="B22" i="8"/>
  <c r="B68" i="8"/>
  <c r="C49" i="8"/>
  <c r="B64" i="8"/>
  <c r="B15" i="8"/>
  <c r="B90" i="8"/>
  <c r="C71" i="8"/>
  <c r="B63" i="8"/>
  <c r="B86" i="8"/>
  <c r="C93" i="8"/>
  <c r="B85" i="8"/>
  <c r="B56" i="8"/>
  <c r="B100" i="8"/>
  <c r="C29" i="8"/>
  <c r="C11" i="8"/>
  <c r="B28" i="8"/>
  <c r="B5" i="8"/>
  <c r="B89" i="8"/>
  <c r="C86" i="8"/>
  <c r="C10" i="8"/>
  <c r="B20" i="8"/>
  <c r="B40" i="8"/>
  <c r="C24" i="8"/>
  <c r="C44" i="8"/>
  <c r="C42" i="8"/>
  <c r="B99" i="8"/>
  <c r="C58" i="8"/>
  <c r="B48" i="8"/>
  <c r="C21" i="8"/>
  <c r="B65" i="8"/>
  <c r="C79" i="8"/>
  <c r="C47" i="8"/>
  <c r="B71" i="8"/>
  <c r="B102" i="8"/>
  <c r="C100" i="8"/>
  <c r="C101" i="8"/>
  <c r="C69" i="8"/>
  <c r="B93" i="8"/>
  <c r="C68" i="8"/>
  <c r="B82" i="8"/>
  <c r="C46" i="8"/>
  <c r="C27" i="8"/>
  <c r="B17" i="8"/>
  <c r="C33" i="8"/>
  <c r="C19" i="8"/>
  <c r="B23" i="8"/>
  <c r="C70" i="8"/>
  <c r="C12" i="8"/>
  <c r="B67" i="8"/>
  <c r="C28" i="8"/>
  <c r="C39" i="8"/>
  <c r="B95" i="8"/>
  <c r="B31" i="8"/>
  <c r="C92" i="8"/>
  <c r="C50" i="8"/>
  <c r="C61" i="8"/>
  <c r="B78" i="8"/>
  <c r="B53" i="8"/>
  <c r="C52" i="8"/>
  <c r="C82" i="8"/>
  <c r="C95" i="8"/>
  <c r="C63" i="8"/>
  <c r="C31" i="8"/>
  <c r="B87" i="8"/>
  <c r="B55" i="8"/>
  <c r="C56" i="8"/>
  <c r="B62" i="8"/>
  <c r="C84" i="8"/>
  <c r="C32" i="8"/>
  <c r="C85" i="8"/>
  <c r="C53" i="8"/>
  <c r="B52" i="8"/>
  <c r="B77" i="8"/>
  <c r="B45" i="8"/>
  <c r="C38" i="8"/>
  <c r="B34" i="8"/>
  <c r="C74" i="8"/>
  <c r="B84" i="8"/>
  <c r="C13" i="8"/>
  <c r="C18" i="8"/>
  <c r="B14" i="8"/>
  <c r="C97" i="8"/>
  <c r="B57" i="8"/>
  <c r="C36" i="8"/>
  <c r="B24" i="8"/>
  <c r="C103" i="8"/>
  <c r="B41" i="8"/>
  <c r="B10" i="8"/>
  <c r="C81" i="8"/>
  <c r="B50" i="8"/>
  <c r="C43" i="8"/>
  <c r="C48" i="8"/>
  <c r="C22" i="8"/>
  <c r="B11" i="8"/>
  <c r="B44" i="8"/>
  <c r="B73" i="8"/>
  <c r="B25" i="8"/>
  <c r="C25" i="8"/>
  <c r="C72" i="8"/>
  <c r="B94" i="8"/>
  <c r="B43" i="8"/>
  <c r="B75" i="8"/>
  <c r="B46" i="8"/>
  <c r="C51" i="8"/>
  <c r="C83" i="8"/>
  <c r="C9" i="8"/>
  <c r="C88" i="8"/>
  <c r="B8" i="8"/>
  <c r="B9" i="8"/>
  <c r="C20" i="8"/>
  <c r="C54" i="8"/>
  <c r="B33" i="8"/>
  <c r="C8" i="8"/>
  <c r="B81" i="8"/>
  <c r="C78" i="8"/>
  <c r="C30" i="8"/>
  <c r="C14" i="8"/>
  <c r="B60" i="8"/>
  <c r="C80" i="8"/>
  <c r="C34" i="8"/>
  <c r="B51" i="8"/>
  <c r="B83" i="8"/>
  <c r="B70" i="8"/>
  <c r="C59" i="8"/>
  <c r="C91" i="8"/>
  <c r="B36" i="8"/>
  <c r="B30" i="8"/>
  <c r="B26" i="8"/>
  <c r="C6" i="8"/>
  <c r="C17" i="8"/>
  <c r="B6" i="8"/>
  <c r="B54" i="8"/>
  <c r="B97" i="8"/>
  <c r="B12" i="8"/>
  <c r="C89" i="8"/>
  <c r="B49" i="8"/>
  <c r="B92" i="8"/>
  <c r="B76" i="8"/>
  <c r="C23" i="8"/>
  <c r="B80" i="8"/>
  <c r="C96" i="8"/>
  <c r="C64" i="8"/>
  <c r="B59" i="8"/>
  <c r="B91" i="8"/>
  <c r="C35" i="8"/>
  <c r="C67" i="8"/>
  <c r="C99" i="8"/>
  <c r="B96" i="8"/>
  <c r="B74" i="8"/>
  <c r="B27" i="8"/>
  <c r="C15" i="8"/>
  <c r="C5" i="8"/>
  <c r="C41" i="8"/>
  <c r="C94" i="8"/>
</calcChain>
</file>

<file path=xl/sharedStrings.xml><?xml version="1.0" encoding="utf-8"?>
<sst xmlns="http://schemas.openxmlformats.org/spreadsheetml/2006/main" count="216" uniqueCount="146">
  <si>
    <t>Element</t>
  </si>
  <si>
    <t>Hrs</t>
  </si>
  <si>
    <t>Wk</t>
  </si>
  <si>
    <t xml:space="preserve"> Quiz-1</t>
  </si>
  <si>
    <t xml:space="preserve"> Quiz-2</t>
  </si>
  <si>
    <t xml:space="preserve"> Quiz-3</t>
  </si>
  <si>
    <t xml:space="preserve"> Quiz-4</t>
  </si>
  <si>
    <t xml:space="preserve"> Quiz-5</t>
  </si>
  <si>
    <t xml:space="preserve"> Quiz-6</t>
  </si>
  <si>
    <t xml:space="preserve"> Quiz-7</t>
  </si>
  <si>
    <t xml:space="preserve"> Quiz-8</t>
  </si>
  <si>
    <t xml:space="preserve"> Assignment-1</t>
  </si>
  <si>
    <t xml:space="preserve"> Assignment-2</t>
  </si>
  <si>
    <t>Person</t>
  </si>
  <si>
    <t>Design &amp; Execute InfoSec Strategies</t>
  </si>
  <si>
    <t>InfoSec &amp; Risk Management in Context</t>
  </si>
  <si>
    <t>Building an Info Risk Management Toolkit</t>
  </si>
  <si>
    <t>AC</t>
  </si>
  <si>
    <t>EV</t>
  </si>
  <si>
    <t>PV</t>
  </si>
  <si>
    <t>BAC</t>
  </si>
  <si>
    <t>CPI</t>
  </si>
  <si>
    <t>SPI</t>
  </si>
  <si>
    <t>TCPI</t>
  </si>
  <si>
    <t>wk1</t>
  </si>
  <si>
    <t>wk2</t>
  </si>
  <si>
    <t>wk3</t>
  </si>
  <si>
    <t>wk4</t>
  </si>
  <si>
    <t>wk5</t>
  </si>
  <si>
    <t>wk6</t>
  </si>
  <si>
    <t>wk7</t>
  </si>
  <si>
    <t>wk8</t>
  </si>
  <si>
    <t>wk9</t>
  </si>
  <si>
    <t>wk10</t>
  </si>
  <si>
    <t>wk11</t>
  </si>
  <si>
    <t>wk12</t>
  </si>
  <si>
    <t>wk13</t>
  </si>
  <si>
    <t>wk14</t>
  </si>
  <si>
    <t>wk15</t>
  </si>
  <si>
    <t>wk16</t>
  </si>
  <si>
    <t>wk17</t>
  </si>
  <si>
    <t>wk18</t>
  </si>
  <si>
    <t>wk19</t>
  </si>
  <si>
    <t>wk20</t>
  </si>
  <si>
    <t>wk21</t>
  </si>
  <si>
    <t>wk22</t>
  </si>
  <si>
    <t>wk23</t>
  </si>
  <si>
    <t>wk24</t>
  </si>
  <si>
    <t>wk25</t>
  </si>
  <si>
    <t>wk26</t>
  </si>
  <si>
    <t>wk27</t>
  </si>
  <si>
    <t>wk28</t>
  </si>
  <si>
    <t>wk29</t>
  </si>
  <si>
    <t>wk30</t>
  </si>
  <si>
    <t>wk31</t>
  </si>
  <si>
    <t>wk32</t>
  </si>
  <si>
    <t>wk33</t>
  </si>
  <si>
    <t>wk34</t>
  </si>
  <si>
    <t>wk35</t>
  </si>
  <si>
    <t>Total</t>
  </si>
  <si>
    <t>Design &amp; Execute InfoSec Strategies: Quiz-1</t>
  </si>
  <si>
    <t>Design &amp; Execute InfoSec Strategies: Quiz-2</t>
  </si>
  <si>
    <t>Design &amp; Execute InfoSec Strategies: Quiz-3</t>
  </si>
  <si>
    <t>Design &amp; Execute InfoSec Strategies: Quiz-4</t>
  </si>
  <si>
    <t>Design &amp; Execute InfoSec Strategies: Quiz-5</t>
  </si>
  <si>
    <t>Design &amp; Execute InfoSec Strategies: Quiz-6</t>
  </si>
  <si>
    <t>Design &amp; Execute InfoSec Strategies: Quiz-7</t>
  </si>
  <si>
    <t>Design &amp; Execute InfoSec Strategies: Quiz-8</t>
  </si>
  <si>
    <t>Design &amp; Execute InfoSec Strategies: Assignment-1</t>
  </si>
  <si>
    <t>Design &amp; Execute InfoSec Strategies: Assignment-2</t>
  </si>
  <si>
    <t>Building an Info Risk Management Toolkit: Quiz-1</t>
  </si>
  <si>
    <t>Building an Info Risk Management Toolkit: Quiz-2</t>
  </si>
  <si>
    <t>Building an Info Risk Management Toolkit: Quiz-3</t>
  </si>
  <si>
    <t>Building an Info Risk Management Toolkit: Quiz-4</t>
  </si>
  <si>
    <t>Building an Info Risk Management Toolkit: Quiz-5</t>
  </si>
  <si>
    <t>Building an Info Risk Management Toolkit: Quiz-6</t>
  </si>
  <si>
    <t>Building an Info Risk Management Toolkit: Quiz-7</t>
  </si>
  <si>
    <t>Building an Info Risk Management Toolkit: Quiz-8</t>
  </si>
  <si>
    <t>Building an Info Risk Management Toolkit: Assignment-1</t>
  </si>
  <si>
    <t>Building an Info Risk Management Toolkit: Assignment-2</t>
  </si>
  <si>
    <t>InfoSec &amp; Risk Management in Context: Quiz-1</t>
  </si>
  <si>
    <t>InfoSec &amp; Risk Management in Context: Quiz-2</t>
  </si>
  <si>
    <t>InfoSec &amp; Risk Management in Context: Quiz-3</t>
  </si>
  <si>
    <t>InfoSec &amp; Risk Management in Context: Quiz-4</t>
  </si>
  <si>
    <t>InfoSec &amp; Risk Management in Context: Quiz-5</t>
  </si>
  <si>
    <t>InfoSec &amp; Risk Management in Context: Quiz-6</t>
  </si>
  <si>
    <t>InfoSec &amp; Risk Management in Context: Quiz-7</t>
  </si>
  <si>
    <t>InfoSec &amp; Risk Management in Context: Quiz-8</t>
  </si>
  <si>
    <t>InfoSec &amp; Risk Management in Context: Assignment-1</t>
  </si>
  <si>
    <t>InfoSec &amp; Risk Management in Context: Assignment-2</t>
  </si>
  <si>
    <t>Earned Value</t>
  </si>
  <si>
    <t>Kurt</t>
  </si>
  <si>
    <t>Stu</t>
  </si>
  <si>
    <t>Frank</t>
  </si>
  <si>
    <t>Nancy</t>
  </si>
  <si>
    <t>Bill</t>
  </si>
  <si>
    <t>Ted</t>
  </si>
  <si>
    <t>Tom</t>
  </si>
  <si>
    <t>Dick</t>
  </si>
  <si>
    <t>Harry</t>
  </si>
  <si>
    <t>Mona</t>
  </si>
  <si>
    <t>Kathy</t>
  </si>
  <si>
    <t>Lynda</t>
  </si>
  <si>
    <t>Judy</t>
  </si>
  <si>
    <t>Henry</t>
  </si>
  <si>
    <t>Mike</t>
  </si>
  <si>
    <t>Fred</t>
  </si>
  <si>
    <t>Sue</t>
  </si>
  <si>
    <t>Zoe</t>
  </si>
  <si>
    <t>SAP</t>
  </si>
  <si>
    <t>Plan</t>
  </si>
  <si>
    <t>Grades</t>
  </si>
  <si>
    <t>Simulation of a report on timesheet hours as it would be produced by the company financial system</t>
  </si>
  <si>
    <t>Simulation of report of course milestone completions as it would be downloaded from a MOOD provider</t>
  </si>
  <si>
    <t>Automated calculation of earned value (EV) ratios based on the SAP, Grades, and Plan tabs</t>
  </si>
  <si>
    <t>The syllabus as provided by the MOOC provider</t>
  </si>
  <si>
    <t>Counselling</t>
  </si>
  <si>
    <t>Code</t>
  </si>
  <si>
    <t>Description</t>
  </si>
  <si>
    <t>cost</t>
  </si>
  <si>
    <t>Charging time to the wrong SAP code</t>
  </si>
  <si>
    <t>sched</t>
  </si>
  <si>
    <t>Not completing milestones in the week due</t>
  </si>
  <si>
    <t>know</t>
  </si>
  <si>
    <t>May be having difficulty with the material</t>
  </si>
  <si>
    <t>Suggested Topic for Counselling</t>
  </si>
  <si>
    <t>DeDuped Priority</t>
  </si>
  <si>
    <t>Rank</t>
  </si>
  <si>
    <t>Prioritization</t>
  </si>
  <si>
    <t>Name</t>
  </si>
  <si>
    <t>Doing well, may be able to coach others</t>
  </si>
  <si>
    <t>CallList</t>
  </si>
  <si>
    <t>CV</t>
  </si>
  <si>
    <t>SV</t>
  </si>
  <si>
    <t>A prioritized list of the people to call with a note of what to call about.
Concept: With simple rules, you can create a list of people to call sequenced by the magnitude of their issues with a brief note what to call about. Such follow-up may nudge change to happen... or... if the nudge doesn't work, you should give warning that the change is not going to happen sooner than you could spot the problem without EV.</t>
  </si>
  <si>
    <t>What to talk about…</t>
  </si>
  <si>
    <t>&lt;== Project Level (calculated from the 'EV' tab)</t>
  </si>
  <si>
    <t>-</t>
  </si>
  <si>
    <t>Data Entry Tabs</t>
  </si>
  <si>
    <t>Action Items arising from EVM</t>
  </si>
  <si>
    <t>Cummu-
lative</t>
  </si>
  <si>
    <t>This Excel workbook accompanies a post to LinkedIn…
https://www.linkedin.com/pulse/use-earned-value-real-projects-greg-b-watson</t>
  </si>
  <si>
    <t>RAW Priority 
= VAC</t>
  </si>
  <si>
    <t>EAC</t>
  </si>
  <si>
    <t>VAC</t>
  </si>
  <si>
    <r>
      <rPr>
        <b/>
        <sz val="11"/>
        <color theme="1"/>
        <rFont val="Calibri"/>
        <family val="2"/>
        <scheme val="minor"/>
      </rPr>
      <t>Q: How do we get from "EV" to "CallList"?
A:</t>
    </r>
    <r>
      <rPr>
        <sz val="11"/>
        <color theme="1"/>
        <rFont val="Calibri"/>
        <family val="2"/>
        <scheme val="minor"/>
      </rPr>
      <t xml:space="preserve"> The tab "CallList" lists the rows from the EV tab in order of their priority as determined by the calculations on the EV tab.
Recall that the formula we apply for "estimate at completion" (EAC) assumes that each student will continue to study with the same efficiency until they complete, because even though each course has deadlines, each student is able to continue the same course in a following cycle. Thus the EAC = AC + (BAC - EV) / (CPI * SPI),  the inclusion of SPI in the denominator that the schedule will extend in time until the course is complete
Raw Priority = VAC = BAC - EAC 
A challenge with "raw priority" is that some rows may have the same VAC. For each row that has the same VAC, we add a small amount so that they are listed in sequence.</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</si>
</sst>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 x14ac:knownFonts="1">
    <font>
      <sz val="11"/>
      <color theme="1"/>
      <name val="Calibri"/>
      <family val="2"/>
      <scheme val="minor"/>
    </font>
    <font>
      <b/>
      <sz val="11"/>
      <color theme="1"/>
      <name val="Calibri"/>
      <family val="2"/>
      <scheme val="minor"/>
    </font>
    <font>
      <sz val="11"/>
      <color theme="7" tint="-0.499984740745262"/>
      <name val="Calibri"/>
      <family val="2"/>
      <scheme val="minor"/>
    </font>
    <font>
      <i/>
      <sz val="11"/>
      <color theme="1"/>
      <name val="Calibri"/>
      <family val="2"/>
      <scheme val="minor"/>
    </font>
  </fonts>
  <fills count="8">
    <fill>
      <patternFill patternType="none"/>
    </fill>
    <fill>
      <patternFill patternType="gray125"/>
    </fill>
    <fill>
      <patternFill patternType="solid">
        <fgColor theme="7"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C000"/>
        <bgColor indexed="64"/>
      </patternFill>
    </fill>
    <fill>
      <patternFill patternType="solid">
        <fgColor rgb="FFDAA600"/>
        <bgColor indexed="64"/>
      </patternFill>
    </fill>
    <fill>
      <patternFill patternType="solid">
        <fgColor rgb="FFFFFF66"/>
        <bgColor indexed="64"/>
      </patternFill>
    </fill>
  </fills>
  <borders count="24">
    <border>
      <left/>
      <right/>
      <top/>
      <bottom/>
      <diagonal/>
    </border>
    <border>
      <left style="thick">
        <color auto="1"/>
      </left>
      <right style="thick">
        <color auto="1"/>
      </right>
      <top/>
      <bottom/>
      <diagonal/>
    </border>
    <border>
      <left style="thick">
        <color auto="1"/>
      </left>
      <right/>
      <top/>
      <bottom/>
      <diagonal/>
    </border>
    <border>
      <left/>
      <right style="thick">
        <color auto="1"/>
      </right>
      <top/>
      <bottom/>
      <diagonal/>
    </border>
    <border>
      <left/>
      <right/>
      <top/>
      <bottom style="hair">
        <color auto="1"/>
      </bottom>
      <diagonal/>
    </border>
    <border>
      <left/>
      <right/>
      <top style="hair">
        <color auto="1"/>
      </top>
      <bottom style="hair">
        <color auto="1"/>
      </bottom>
      <diagonal/>
    </border>
    <border>
      <left style="thick">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thick">
        <color auto="1"/>
      </left>
      <right style="thick">
        <color auto="1"/>
      </right>
      <top style="hair">
        <color auto="1"/>
      </top>
      <bottom style="hair">
        <color auto="1"/>
      </bottom>
      <diagonal/>
    </border>
    <border>
      <left style="hair">
        <color auto="1"/>
      </left>
      <right style="thick">
        <color auto="1"/>
      </right>
      <top style="hair">
        <color auto="1"/>
      </top>
      <bottom style="hair">
        <color auto="1"/>
      </bottom>
      <diagonal/>
    </border>
    <border>
      <left style="thick">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style="thick">
        <color auto="1"/>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
      <left style="hair">
        <color auto="1"/>
      </left>
      <right style="hair">
        <color auto="1"/>
      </right>
      <top/>
      <bottom/>
      <diagonal/>
    </border>
    <border>
      <left/>
      <right style="hair">
        <color auto="1"/>
      </right>
      <top style="hair">
        <color auto="1"/>
      </top>
      <bottom style="hair">
        <color auto="1"/>
      </bottom>
      <diagonal/>
    </border>
    <border>
      <left/>
      <right style="hair">
        <color auto="1"/>
      </right>
      <top/>
      <bottom style="hair">
        <color auto="1"/>
      </bottom>
      <diagonal/>
    </border>
    <border>
      <left/>
      <right style="hair">
        <color auto="1"/>
      </right>
      <top style="hair">
        <color auto="1"/>
      </top>
      <bottom/>
      <diagonal/>
    </border>
    <border>
      <left/>
      <right style="thick">
        <color auto="1"/>
      </right>
      <top style="thick">
        <color auto="1"/>
      </top>
      <bottom style="thick">
        <color auto="1"/>
      </bottom>
      <diagonal/>
    </border>
    <border>
      <left/>
      <right style="thick">
        <color auto="1"/>
      </right>
      <top style="thick">
        <color auto="1"/>
      </top>
      <bottom/>
      <diagonal/>
    </border>
    <border>
      <left/>
      <right style="thick">
        <color auto="1"/>
      </right>
      <top/>
      <bottom style="thick">
        <color auto="1"/>
      </bottom>
      <diagonal/>
    </border>
  </borders>
  <cellStyleXfs count="1">
    <xf numFmtId="0" fontId="0" fillId="0" borderId="0"/>
  </cellStyleXfs>
  <cellXfs count="109">
    <xf numFmtId="0" fontId="0" fillId="0" borderId="0" xfId="0"/>
    <xf numFmtId="0" fontId="0" fillId="0" borderId="0" xfId="0" applyAlignment="1">
      <alignment horizontal="center"/>
    </xf>
    <xf numFmtId="0" fontId="0" fillId="0" borderId="0" xfId="0" applyAlignment="1">
      <alignment horizontal="right"/>
    </xf>
    <xf numFmtId="0" fontId="0" fillId="0" borderId="2" xfId="0" applyBorder="1"/>
    <xf numFmtId="0" fontId="0" fillId="0" borderId="0" xfId="0" applyBorder="1"/>
    <xf numFmtId="0" fontId="0" fillId="0" borderId="3" xfId="0" applyBorder="1"/>
    <xf numFmtId="0" fontId="0" fillId="2" borderId="0" xfId="0" applyFill="1"/>
    <xf numFmtId="0" fontId="0" fillId="2" borderId="0" xfId="0" applyFill="1" applyAlignment="1">
      <alignment horizontal="right"/>
    </xf>
    <xf numFmtId="0" fontId="2" fillId="2" borderId="0" xfId="0" applyFont="1" applyFill="1"/>
    <xf numFmtId="0" fontId="0" fillId="2" borderId="2" xfId="0" applyFill="1" applyBorder="1"/>
    <xf numFmtId="0" fontId="0" fillId="2" borderId="0" xfId="0" applyFill="1" applyBorder="1"/>
    <xf numFmtId="0" fontId="0" fillId="2" borderId="3" xfId="0" applyFill="1" applyBorder="1"/>
    <xf numFmtId="0" fontId="0" fillId="2" borderId="6" xfId="0" applyFill="1" applyBorder="1" applyAlignment="1">
      <alignment textRotation="90"/>
    </xf>
    <xf numFmtId="0" fontId="0" fillId="2" borderId="7" xfId="0" applyFill="1" applyBorder="1" applyAlignment="1">
      <alignment textRotation="90"/>
    </xf>
    <xf numFmtId="0" fontId="0" fillId="2" borderId="8" xfId="0" applyFill="1" applyBorder="1" applyAlignment="1">
      <alignment textRotation="90"/>
    </xf>
    <xf numFmtId="0" fontId="0" fillId="2" borderId="10" xfId="0" applyFill="1" applyBorder="1" applyAlignment="1">
      <alignment textRotation="90"/>
    </xf>
    <xf numFmtId="0" fontId="0" fillId="4" borderId="6" xfId="0" applyFill="1" applyBorder="1" applyAlignment="1">
      <alignment horizontal="right"/>
    </xf>
    <xf numFmtId="0" fontId="0" fillId="4" borderId="7" xfId="0" applyFill="1" applyBorder="1" applyAlignment="1">
      <alignment horizontal="right"/>
    </xf>
    <xf numFmtId="4" fontId="0" fillId="4" borderId="7" xfId="0" applyNumberFormat="1" applyFill="1" applyBorder="1" applyAlignment="1">
      <alignment horizontal="right"/>
    </xf>
    <xf numFmtId="0" fontId="1" fillId="2" borderId="0" xfId="0" applyFont="1" applyFill="1" applyAlignment="1">
      <alignment horizontal="left"/>
    </xf>
    <xf numFmtId="0" fontId="1" fillId="2" borderId="6" xfId="0" applyFont="1" applyFill="1" applyBorder="1" applyAlignment="1">
      <alignment horizontal="right"/>
    </xf>
    <xf numFmtId="0" fontId="1" fillId="2" borderId="7" xfId="0" applyFont="1" applyFill="1" applyBorder="1" applyAlignment="1">
      <alignment horizontal="right"/>
    </xf>
    <xf numFmtId="0" fontId="2" fillId="2" borderId="2" xfId="0" applyFont="1" applyFill="1" applyBorder="1"/>
    <xf numFmtId="0" fontId="2" fillId="2" borderId="0" xfId="0" applyFont="1" applyFill="1" applyBorder="1"/>
    <xf numFmtId="0" fontId="2" fillId="2" borderId="3" xfId="0" applyFont="1" applyFill="1" applyBorder="1"/>
    <xf numFmtId="0" fontId="2" fillId="2" borderId="6" xfId="0" applyFont="1" applyFill="1" applyBorder="1" applyAlignment="1">
      <alignment textRotation="90"/>
    </xf>
    <xf numFmtId="0" fontId="2" fillId="2" borderId="7" xfId="0" applyFont="1" applyFill="1" applyBorder="1" applyAlignment="1">
      <alignment textRotation="90"/>
    </xf>
    <xf numFmtId="0" fontId="2" fillId="2" borderId="8" xfId="0" applyFont="1" applyFill="1" applyBorder="1" applyAlignment="1">
      <alignment textRotation="90"/>
    </xf>
    <xf numFmtId="0" fontId="2" fillId="2" borderId="10" xfId="0" applyFont="1" applyFill="1" applyBorder="1" applyAlignment="1">
      <alignment textRotation="90"/>
    </xf>
    <xf numFmtId="0" fontId="2" fillId="4" borderId="6" xfId="0" applyFont="1" applyFill="1" applyBorder="1"/>
    <xf numFmtId="0" fontId="2" fillId="4" borderId="7" xfId="0" applyFont="1" applyFill="1" applyBorder="1"/>
    <xf numFmtId="0" fontId="2" fillId="4" borderId="10" xfId="0" applyFont="1" applyFill="1" applyBorder="1"/>
    <xf numFmtId="0" fontId="2" fillId="4" borderId="8" xfId="0" applyFont="1" applyFill="1" applyBorder="1"/>
    <xf numFmtId="0" fontId="0" fillId="3" borderId="4" xfId="0" applyFill="1" applyBorder="1" applyAlignment="1">
      <alignment horizontal="right"/>
    </xf>
    <xf numFmtId="0" fontId="2" fillId="2" borderId="0" xfId="0" applyFont="1" applyFill="1" applyAlignment="1">
      <alignment horizontal="right"/>
    </xf>
    <xf numFmtId="0" fontId="0" fillId="2" borderId="1" xfId="0" applyFill="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xf>
    <xf numFmtId="0" fontId="0" fillId="2" borderId="0" xfId="0" applyFill="1" applyAlignment="1">
      <alignment horizontal="center"/>
    </xf>
    <xf numFmtId="0" fontId="2" fillId="2" borderId="0" xfId="0" applyFont="1" applyFill="1" applyAlignment="1">
      <alignment horizontal="center"/>
    </xf>
    <xf numFmtId="0" fontId="0" fillId="3" borderId="4" xfId="0" applyFill="1" applyBorder="1" applyAlignment="1" applyProtection="1">
      <alignment horizontal="right"/>
      <protection locked="0"/>
    </xf>
    <xf numFmtId="0" fontId="0" fillId="4" borderId="6" xfId="0" applyFill="1" applyBorder="1" applyProtection="1">
      <protection locked="0"/>
    </xf>
    <xf numFmtId="0" fontId="0" fillId="4" borderId="7" xfId="0" applyFill="1" applyBorder="1" applyProtection="1">
      <protection locked="0"/>
    </xf>
    <xf numFmtId="0" fontId="0" fillId="4" borderId="8" xfId="0" applyFill="1" applyBorder="1" applyProtection="1">
      <protection locked="0"/>
    </xf>
    <xf numFmtId="0" fontId="0" fillId="4" borderId="10" xfId="0" applyFill="1" applyBorder="1" applyProtection="1">
      <protection locked="0"/>
    </xf>
    <xf numFmtId="0" fontId="0" fillId="3" borderId="5" xfId="0" applyFill="1" applyBorder="1" applyAlignment="1" applyProtection="1">
      <alignment horizontal="right"/>
      <protection locked="0"/>
    </xf>
    <xf numFmtId="0" fontId="0" fillId="4" borderId="11" xfId="0" applyFill="1" applyBorder="1" applyAlignment="1" applyProtection="1">
      <alignment horizontal="center"/>
      <protection locked="0"/>
    </xf>
    <xf numFmtId="0" fontId="0" fillId="4" borderId="12" xfId="0" applyFill="1" applyBorder="1" applyAlignment="1" applyProtection="1">
      <alignment horizontal="center"/>
      <protection locked="0"/>
    </xf>
    <xf numFmtId="0" fontId="0" fillId="4" borderId="13" xfId="0" applyFill="1" applyBorder="1" applyAlignment="1" applyProtection="1">
      <alignment horizontal="center"/>
      <protection locked="0"/>
    </xf>
    <xf numFmtId="0" fontId="0" fillId="4" borderId="6" xfId="0" applyFill="1" applyBorder="1" applyAlignment="1" applyProtection="1">
      <alignment horizontal="center"/>
      <protection locked="0"/>
    </xf>
    <xf numFmtId="0" fontId="0" fillId="4" borderId="7" xfId="0" applyFill="1" applyBorder="1" applyAlignment="1" applyProtection="1">
      <alignment horizontal="center"/>
      <protection locked="0"/>
    </xf>
    <xf numFmtId="0" fontId="0" fillId="4" borderId="8" xfId="0" applyFill="1" applyBorder="1" applyAlignment="1" applyProtection="1">
      <alignment horizontal="center"/>
      <protection locked="0"/>
    </xf>
    <xf numFmtId="0" fontId="0" fillId="4" borderId="14" xfId="0" applyFill="1" applyBorder="1" applyAlignment="1" applyProtection="1">
      <alignment horizontal="center"/>
      <protection locked="0"/>
    </xf>
    <xf numFmtId="0" fontId="0" fillId="4" borderId="15" xfId="0" applyFill="1" applyBorder="1" applyAlignment="1" applyProtection="1">
      <alignment horizontal="center"/>
      <protection locked="0"/>
    </xf>
    <xf numFmtId="0" fontId="0" fillId="4" borderId="16" xfId="0" applyFill="1" applyBorder="1" applyAlignment="1" applyProtection="1">
      <alignment horizontal="center"/>
      <protection locked="0"/>
    </xf>
    <xf numFmtId="0" fontId="0" fillId="3" borderId="1" xfId="0" applyFill="1" applyBorder="1" applyAlignment="1" applyProtection="1">
      <alignment horizontal="center"/>
    </xf>
    <xf numFmtId="0" fontId="0" fillId="3" borderId="9" xfId="0" applyFill="1" applyBorder="1" applyAlignment="1" applyProtection="1">
      <alignment horizontal="center"/>
    </xf>
    <xf numFmtId="0" fontId="1" fillId="0" borderId="0" xfId="0" applyFont="1" applyAlignment="1">
      <alignment horizontal="right" vertical="top" wrapText="1"/>
    </xf>
    <xf numFmtId="0" fontId="0" fillId="0" borderId="0" xfId="0" applyAlignment="1">
      <alignment vertical="top" wrapText="1"/>
    </xf>
    <xf numFmtId="0" fontId="0" fillId="2" borderId="0" xfId="0" applyFill="1" applyAlignment="1">
      <alignment horizontal="left"/>
    </xf>
    <xf numFmtId="0" fontId="1" fillId="2" borderId="7" xfId="0" applyFont="1" applyFill="1" applyBorder="1" applyAlignment="1">
      <alignment horizontal="left"/>
    </xf>
    <xf numFmtId="0" fontId="0" fillId="4" borderId="7" xfId="0" applyFill="1" applyBorder="1" applyAlignment="1">
      <alignment horizontal="left"/>
    </xf>
    <xf numFmtId="0" fontId="0" fillId="0" borderId="0" xfId="0" applyAlignment="1">
      <alignment horizontal="left"/>
    </xf>
    <xf numFmtId="0" fontId="1" fillId="6" borderId="17" xfId="0" applyFont="1" applyFill="1" applyBorder="1" applyAlignment="1">
      <alignment horizontal="center" wrapText="1"/>
    </xf>
    <xf numFmtId="0" fontId="0" fillId="6" borderId="8" xfId="0" applyFill="1" applyBorder="1" applyAlignment="1">
      <alignment horizontal="left"/>
    </xf>
    <xf numFmtId="0" fontId="0" fillId="6" borderId="5" xfId="0" applyFill="1" applyBorder="1" applyAlignment="1">
      <alignment horizontal="left"/>
    </xf>
    <xf numFmtId="0" fontId="0" fillId="6" borderId="18" xfId="0" applyFill="1" applyBorder="1" applyAlignment="1">
      <alignment horizontal="left"/>
    </xf>
    <xf numFmtId="0" fontId="0" fillId="5" borderId="7" xfId="0" applyFill="1" applyBorder="1" applyAlignment="1">
      <alignment horizontal="center"/>
    </xf>
    <xf numFmtId="164" fontId="0" fillId="5" borderId="7" xfId="0" applyNumberFormat="1" applyFill="1" applyBorder="1" applyAlignment="1">
      <alignment horizontal="center"/>
    </xf>
    <xf numFmtId="0" fontId="1" fillId="0" borderId="0" xfId="0" applyFont="1" applyAlignment="1">
      <alignment horizontal="center"/>
    </xf>
    <xf numFmtId="0" fontId="1" fillId="2" borderId="7" xfId="0" applyFont="1" applyFill="1" applyBorder="1" applyAlignment="1">
      <alignment horizontal="center"/>
    </xf>
    <xf numFmtId="0" fontId="0" fillId="0" borderId="0" xfId="0" applyBorder="1" applyAlignment="1">
      <alignment horizontal="center"/>
    </xf>
    <xf numFmtId="0" fontId="0" fillId="0" borderId="0" xfId="0" quotePrefix="1"/>
    <xf numFmtId="0" fontId="1" fillId="2" borderId="19" xfId="0" applyFont="1" applyFill="1" applyBorder="1" applyAlignment="1">
      <alignment horizontal="center"/>
    </xf>
    <xf numFmtId="4" fontId="1" fillId="7" borderId="20" xfId="0" applyNumberFormat="1" applyFont="1" applyFill="1" applyBorder="1" applyAlignment="1">
      <alignment horizontal="center"/>
    </xf>
    <xf numFmtId="4" fontId="1" fillId="7" borderId="16" xfId="0" applyNumberFormat="1" applyFont="1" applyFill="1" applyBorder="1" applyAlignment="1">
      <alignment horizontal="center"/>
    </xf>
    <xf numFmtId="4" fontId="1" fillId="7" borderId="15" xfId="0" applyNumberFormat="1" applyFont="1" applyFill="1" applyBorder="1" applyAlignment="1">
      <alignment horizontal="center"/>
    </xf>
    <xf numFmtId="0" fontId="0" fillId="0" borderId="5" xfId="0" applyBorder="1"/>
    <xf numFmtId="0" fontId="0" fillId="2" borderId="19" xfId="0" applyFill="1" applyBorder="1" applyAlignment="1">
      <alignment horizontal="right"/>
    </xf>
    <xf numFmtId="0" fontId="0" fillId="2" borderId="12" xfId="0" applyFont="1" applyFill="1" applyBorder="1" applyAlignment="1">
      <alignment horizontal="center"/>
    </xf>
    <xf numFmtId="0" fontId="0" fillId="2" borderId="13" xfId="0" applyFill="1" applyBorder="1" applyAlignment="1">
      <alignment horizontal="left"/>
    </xf>
    <xf numFmtId="0" fontId="2" fillId="2" borderId="18" xfId="0" applyFont="1" applyFill="1" applyBorder="1" applyAlignment="1">
      <alignment horizontal="center"/>
    </xf>
    <xf numFmtId="0" fontId="1" fillId="7" borderId="7" xfId="0" applyFont="1" applyFill="1" applyBorder="1" applyAlignment="1">
      <alignment horizontal="center"/>
    </xf>
    <xf numFmtId="0" fontId="0" fillId="0" borderId="8" xfId="0" applyBorder="1"/>
    <xf numFmtId="0" fontId="1" fillId="0" borderId="0" xfId="0" applyFont="1" applyAlignment="1">
      <alignment vertical="top" wrapText="1"/>
    </xf>
    <xf numFmtId="0" fontId="1" fillId="0" borderId="0" xfId="0" applyFont="1" applyAlignment="1">
      <alignment vertical="top"/>
    </xf>
    <xf numFmtId="0" fontId="1" fillId="6" borderId="0" xfId="0" applyFont="1" applyFill="1" applyAlignment="1">
      <alignment horizontal="right" vertical="top" wrapText="1"/>
    </xf>
    <xf numFmtId="0" fontId="0" fillId="6" borderId="0" xfId="0" applyFill="1" applyAlignment="1">
      <alignment vertical="top" wrapText="1"/>
    </xf>
    <xf numFmtId="0" fontId="1" fillId="7" borderId="0" xfId="0" applyFont="1" applyFill="1" applyAlignment="1">
      <alignment horizontal="right" vertical="top" wrapText="1"/>
    </xf>
    <xf numFmtId="0" fontId="0" fillId="7" borderId="0" xfId="0" applyFill="1" applyAlignment="1">
      <alignment vertical="top" wrapText="1"/>
    </xf>
    <xf numFmtId="0" fontId="0" fillId="7" borderId="22" xfId="0" applyFill="1" applyBorder="1" applyAlignment="1">
      <alignment vertical="top" wrapText="1"/>
    </xf>
    <xf numFmtId="0" fontId="0" fillId="7" borderId="3" xfId="0" applyFill="1" applyBorder="1" applyAlignment="1">
      <alignment vertical="top" wrapText="1"/>
    </xf>
    <xf numFmtId="0" fontId="0" fillId="7" borderId="23" xfId="0" applyFill="1" applyBorder="1" applyAlignment="1">
      <alignment vertical="top" wrapText="1"/>
    </xf>
    <xf numFmtId="0" fontId="0" fillId="0" borderId="0" xfId="0" applyAlignment="1">
      <alignment vertical="center"/>
    </xf>
    <xf numFmtId="0" fontId="0" fillId="6" borderId="21" xfId="0" applyFill="1" applyBorder="1" applyAlignment="1">
      <alignment vertical="top" wrapText="1"/>
    </xf>
    <xf numFmtId="0" fontId="1" fillId="0" borderId="0" xfId="0" applyFont="1" applyAlignment="1">
      <alignment vertical="center"/>
    </xf>
    <xf numFmtId="0" fontId="0" fillId="7" borderId="7" xfId="0" applyFill="1" applyBorder="1"/>
    <xf numFmtId="4" fontId="0" fillId="7" borderId="7" xfId="0" applyNumberFormat="1" applyFill="1" applyBorder="1" applyAlignment="1">
      <alignment horizontal="right"/>
    </xf>
    <xf numFmtId="4" fontId="0" fillId="7" borderId="8" xfId="0" applyNumberFormat="1" applyFill="1" applyBorder="1"/>
    <xf numFmtId="0" fontId="0" fillId="7" borderId="15" xfId="0" applyFill="1" applyBorder="1"/>
    <xf numFmtId="4" fontId="0" fillId="7" borderId="15" xfId="0" applyNumberFormat="1" applyFill="1" applyBorder="1" applyAlignment="1">
      <alignment horizontal="right"/>
    </xf>
    <xf numFmtId="0" fontId="0" fillId="7" borderId="16" xfId="0" applyFill="1" applyBorder="1"/>
    <xf numFmtId="0" fontId="1" fillId="6" borderId="19" xfId="0" applyFont="1" applyFill="1" applyBorder="1" applyAlignment="1">
      <alignment horizontal="center"/>
    </xf>
    <xf numFmtId="0" fontId="1" fillId="6" borderId="12" xfId="0" applyFont="1" applyFill="1" applyBorder="1"/>
    <xf numFmtId="0" fontId="1" fillId="6" borderId="12" xfId="0" applyFont="1" applyFill="1" applyBorder="1" applyAlignment="1">
      <alignment horizontal="right"/>
    </xf>
    <xf numFmtId="0" fontId="1" fillId="6" borderId="13" xfId="0" applyFont="1" applyFill="1" applyBorder="1" applyAlignment="1">
      <alignment horizontal="right" wrapText="1"/>
    </xf>
    <xf numFmtId="0" fontId="1" fillId="6" borderId="18" xfId="0" applyFont="1" applyFill="1" applyBorder="1" applyAlignment="1">
      <alignment horizontal="center"/>
    </xf>
    <xf numFmtId="0" fontId="1" fillId="6" borderId="20" xfId="0" applyFont="1" applyFill="1" applyBorder="1" applyAlignment="1">
      <alignment horizontal="center"/>
    </xf>
    <xf numFmtId="0" fontId="3" fillId="0" borderId="0" xfId="0" applyFont="1" applyAlignment="1">
      <alignment vertical="top" wrapText="1"/>
    </xf>
  </cellXfs>
  <cellStyles count="1">
    <cellStyle name="Normal" xfId="0" builtinId="0"/>
  </cellStyles>
  <dxfs count="0"/>
  <tableStyles count="0" defaultTableStyle="TableStyleMedium2" defaultPivotStyle="PivotStyleLight16"/>
  <colors>
    <mruColors>
      <color rgb="FFFFFF66"/>
      <color rgb="FFDAA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tabSelected="1" workbookViewId="0">
      <selection activeCell="C9" sqref="C9"/>
    </sheetView>
  </sheetViews>
  <sheetFormatPr defaultRowHeight="15" x14ac:dyDescent="0.25"/>
  <cols>
    <col min="1" max="1" width="8.5703125" style="57" customWidth="1"/>
    <col min="2" max="2" width="0.85546875" style="58" customWidth="1"/>
    <col min="3" max="3" width="110" style="58" customWidth="1"/>
    <col min="4" max="4" width="2.5703125" style="58" customWidth="1"/>
    <col min="5" max="5" width="1.5703125" style="58" customWidth="1"/>
    <col min="6" max="16384" width="9.140625" style="58"/>
  </cols>
  <sheetData>
    <row r="1" spans="1:6" ht="30" x14ac:dyDescent="0.25">
      <c r="C1" s="108" t="s">
        <v>141</v>
      </c>
    </row>
    <row r="2" spans="1:6" ht="15.75" thickBot="1" x14ac:dyDescent="0.3"/>
    <row r="3" spans="1:6" ht="15.75" thickTop="1" x14ac:dyDescent="0.25">
      <c r="A3" s="88" t="s">
        <v>109</v>
      </c>
      <c r="B3" s="89"/>
      <c r="C3" s="89" t="s">
        <v>112</v>
      </c>
      <c r="D3" s="90"/>
    </row>
    <row r="4" spans="1:6" x14ac:dyDescent="0.25">
      <c r="A4" s="88"/>
      <c r="B4" s="89"/>
      <c r="C4" s="89"/>
      <c r="D4" s="91"/>
      <c r="E4" s="84" t="s">
        <v>137</v>
      </c>
      <c r="F4" s="85" t="s">
        <v>138</v>
      </c>
    </row>
    <row r="5" spans="1:6" ht="15.75" thickBot="1" x14ac:dyDescent="0.3">
      <c r="A5" s="88" t="s">
        <v>111</v>
      </c>
      <c r="B5" s="89"/>
      <c r="C5" s="89" t="s">
        <v>113</v>
      </c>
      <c r="D5" s="92"/>
    </row>
    <row r="6" spans="1:6" ht="15.75" thickTop="1" x14ac:dyDescent="0.25"/>
    <row r="7" spans="1:6" x14ac:dyDescent="0.25">
      <c r="A7" s="57" t="s">
        <v>18</v>
      </c>
      <c r="C7" s="58" t="s">
        <v>114</v>
      </c>
    </row>
    <row r="9" spans="1:6" ht="195" x14ac:dyDescent="0.25">
      <c r="C9" s="58" t="s">
        <v>145</v>
      </c>
    </row>
    <row r="10" spans="1:6" x14ac:dyDescent="0.25">
      <c r="A10" s="57" t="s">
        <v>110</v>
      </c>
      <c r="C10" s="58" t="s">
        <v>115</v>
      </c>
    </row>
    <row r="11" spans="1:6" ht="15.75" thickBot="1" x14ac:dyDescent="0.3"/>
    <row r="12" spans="1:6" ht="78" customHeight="1" thickTop="1" thickBot="1" x14ac:dyDescent="0.3">
      <c r="A12" s="86" t="s">
        <v>131</v>
      </c>
      <c r="B12" s="87"/>
      <c r="C12" s="87" t="s">
        <v>134</v>
      </c>
      <c r="D12" s="94"/>
      <c r="E12" s="93" t="s">
        <v>137</v>
      </c>
      <c r="F12" s="95" t="s">
        <v>139</v>
      </c>
    </row>
    <row r="13" spans="1:6" ht="15.75" thickTop="1" x14ac:dyDescent="0.25"/>
  </sheetData>
  <sheetProtection sheet="1" objects="1" scenarios="1"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AA600"/>
  </sheetPr>
  <dimension ref="A1:M104"/>
  <sheetViews>
    <sheetView showGridLines="0" showZeros="0" workbookViewId="0">
      <pane ySplit="4" topLeftCell="A5" activePane="bottomLeft" state="frozen"/>
      <selection pane="bottomLeft" activeCell="K2" sqref="K2"/>
    </sheetView>
  </sheetViews>
  <sheetFormatPr defaultRowHeight="15" x14ac:dyDescent="0.25"/>
  <cols>
    <col min="1" max="1" width="5.28515625" style="1" bestFit="1" customWidth="1"/>
    <col min="2" max="2" width="9.140625" style="69" customWidth="1"/>
    <col min="3" max="3" width="9.28515625" customWidth="1"/>
  </cols>
  <sheetData>
    <row r="1" spans="1:13" x14ac:dyDescent="0.25">
      <c r="A1" s="71"/>
      <c r="B1" s="73" t="s">
        <v>17</v>
      </c>
      <c r="C1" s="70" t="s">
        <v>18</v>
      </c>
      <c r="D1" s="70" t="s">
        <v>19</v>
      </c>
      <c r="E1" s="70" t="s">
        <v>20</v>
      </c>
      <c r="F1" s="70" t="s">
        <v>132</v>
      </c>
      <c r="G1" s="70" t="s">
        <v>133</v>
      </c>
      <c r="H1" s="70" t="s">
        <v>21</v>
      </c>
      <c r="I1" s="70" t="s">
        <v>22</v>
      </c>
      <c r="J1" s="70" t="s">
        <v>143</v>
      </c>
      <c r="K1" s="70" t="s">
        <v>144</v>
      </c>
      <c r="L1" s="70" t="s">
        <v>23</v>
      </c>
    </row>
    <row r="2" spans="1:13" x14ac:dyDescent="0.25">
      <c r="A2" s="71" t="s">
        <v>1</v>
      </c>
      <c r="B2" s="74">
        <f ca="1">SUM(EV!AF:AF)</f>
        <v>209.9</v>
      </c>
      <c r="C2" s="76">
        <f ca="1">SUM(EV!AG:AG)</f>
        <v>138.75</v>
      </c>
      <c r="D2" s="76">
        <f ca="1">SUM(EV!AH:AH)</f>
        <v>270</v>
      </c>
      <c r="E2" s="76">
        <f ca="1">SUM(EV!AI:AI)</f>
        <v>1080</v>
      </c>
      <c r="F2" s="76">
        <f ca="1">SUM(EV!AJ:AJ)</f>
        <v>-71.150000000000006</v>
      </c>
      <c r="G2" s="76">
        <f ca="1">SUM(EV!AK:AK)</f>
        <v>-131.25</v>
      </c>
      <c r="H2" s="76">
        <f ca="1">C2/B2</f>
        <v>0.66102906145783702</v>
      </c>
      <c r="I2" s="76">
        <f ca="1">C2/D2</f>
        <v>0.51388888888888884</v>
      </c>
      <c r="J2" s="75">
        <f ca="1">B2+(E2-C2)/(H2*I2)</f>
        <v>2980.7639883126376</v>
      </c>
      <c r="K2" s="75">
        <f ca="1">E2-J2</f>
        <v>-1900.7639883126376</v>
      </c>
      <c r="L2" s="75">
        <f ca="1">(E2-C2)/(E2-B2)</f>
        <v>1.0817722100907941</v>
      </c>
      <c r="M2" s="72" t="s">
        <v>136</v>
      </c>
    </row>
    <row r="3" spans="1:13" ht="5.25" customHeight="1" x14ac:dyDescent="0.25"/>
    <row r="4" spans="1:13" x14ac:dyDescent="0.25">
      <c r="A4" s="78" t="s">
        <v>127</v>
      </c>
      <c r="B4" s="79" t="s">
        <v>129</v>
      </c>
      <c r="C4" s="80" t="s">
        <v>135</v>
      </c>
      <c r="D4" s="59"/>
      <c r="E4" s="59"/>
      <c r="F4" s="59"/>
      <c r="G4" s="59"/>
      <c r="H4" s="59"/>
      <c r="I4" s="59"/>
      <c r="J4" s="59"/>
      <c r="K4" s="59"/>
      <c r="L4" s="59"/>
    </row>
    <row r="5" spans="1:13" x14ac:dyDescent="0.25">
      <c r="A5" s="81">
        <v>1</v>
      </c>
      <c r="B5" s="82" t="str">
        <f ca="1">IFERROR(OFFSET(EV!$A$2,MATCH($A5,EV!AS$3:OFFSET(EV!$AS$1,MATCH(0,EV!$A:$A,0)-2,0),0),0),"")</f>
        <v>Kathy</v>
      </c>
      <c r="C5" s="83" t="str">
        <f ca="1">IFERROR(OFFSET(EV!$AP$2,MATCH(A5,EV!AS$3:OFFSET(EV!$AS$1,MATCH(0,EV!$A:$A,0)-2,0),0),0),"")</f>
        <v>May be having difficulty with the material</v>
      </c>
      <c r="D5" s="77"/>
      <c r="E5" s="77"/>
      <c r="F5" s="77"/>
      <c r="G5" s="77"/>
      <c r="H5" s="77"/>
      <c r="I5" s="77"/>
      <c r="J5" s="77"/>
      <c r="K5" s="77"/>
      <c r="L5" s="77"/>
    </row>
    <row r="6" spans="1:13" x14ac:dyDescent="0.25">
      <c r="A6" s="81">
        <f t="shared" ref="A6:A69" si="0">A5+1</f>
        <v>2</v>
      </c>
      <c r="B6" s="82" t="str">
        <f ca="1">IFERROR(OFFSET(EV!$A$2,MATCH($A6,EV!AS$3:OFFSET(EV!$AS$1,MATCH(0,EV!$A:$A,0)-2,0),0),0),"")</f>
        <v>Mona</v>
      </c>
      <c r="C6" s="83" t="str">
        <f ca="1">IFERROR(OFFSET(EV!$AP$2,MATCH(A6,EV!AS$3:OFFSET(EV!$AS$1,MATCH(0,EV!$A:$A,0)-2,0),0),0),"")</f>
        <v>May be having difficulty with the material</v>
      </c>
      <c r="D6" s="77"/>
      <c r="E6" s="77"/>
      <c r="F6" s="77"/>
      <c r="G6" s="77"/>
      <c r="H6" s="77"/>
      <c r="I6" s="77"/>
      <c r="J6" s="77"/>
      <c r="K6" s="77"/>
      <c r="L6" s="77"/>
    </row>
    <row r="7" spans="1:13" x14ac:dyDescent="0.25">
      <c r="A7" s="81">
        <f t="shared" si="0"/>
        <v>3</v>
      </c>
      <c r="B7" s="82" t="str">
        <f ca="1">IFERROR(OFFSET(EV!$A$2,MATCH($A7,EV!AS$3:OFFSET(EV!$AS$1,MATCH(0,EV!$A:$A,0)-2,0),0),0),"")</f>
        <v>Ted</v>
      </c>
      <c r="C7" s="83" t="str">
        <f ca="1">IFERROR(OFFSET(EV!$AP$2,MATCH(A7,EV!AS$3:OFFSET(EV!$AS$1,MATCH(0,EV!$A:$A,0)-2,0),0),0),"")</f>
        <v>May be having difficulty with the material</v>
      </c>
      <c r="D7" s="77"/>
      <c r="E7" s="77"/>
      <c r="F7" s="77"/>
      <c r="G7" s="77"/>
      <c r="H7" s="77"/>
      <c r="I7" s="77"/>
      <c r="J7" s="77"/>
      <c r="K7" s="77"/>
      <c r="L7" s="77"/>
    </row>
    <row r="8" spans="1:13" x14ac:dyDescent="0.25">
      <c r="A8" s="81">
        <f t="shared" si="0"/>
        <v>4</v>
      </c>
      <c r="B8" s="82" t="str">
        <f ca="1">IFERROR(OFFSET(EV!$A$2,MATCH($A8,EV!AS$3:OFFSET(EV!$AS$1,MATCH(0,EV!$A:$A,0)-2,0),0),0),"")</f>
        <v>Mike</v>
      </c>
      <c r="C8" s="83" t="str">
        <f ca="1">IFERROR(OFFSET(EV!$AP$2,MATCH(A8,EV!AS$3:OFFSET(EV!$AS$1,MATCH(0,EV!$A:$A,0)-2,0),0),0),"")</f>
        <v>May be having difficulty with the material</v>
      </c>
      <c r="D8" s="77"/>
      <c r="E8" s="77"/>
      <c r="F8" s="77"/>
      <c r="G8" s="77"/>
      <c r="H8" s="77"/>
      <c r="I8" s="77"/>
      <c r="J8" s="77"/>
      <c r="K8" s="77"/>
      <c r="L8" s="77"/>
    </row>
    <row r="9" spans="1:13" x14ac:dyDescent="0.25">
      <c r="A9" s="81">
        <f t="shared" si="0"/>
        <v>5</v>
      </c>
      <c r="B9" s="82" t="str">
        <f ca="1">IFERROR(OFFSET(EV!$A$2,MATCH($A9,EV!AS$3:OFFSET(EV!$AS$1,MATCH(0,EV!$A:$A,0)-2,0),0),0),"")</f>
        <v>Stu</v>
      </c>
      <c r="C9" s="83" t="str">
        <f ca="1">IFERROR(OFFSET(EV!$AP$2,MATCH(A9,EV!AS$3:OFFSET(EV!$AS$1,MATCH(0,EV!$A:$A,0)-2,0),0),0),"")</f>
        <v>May be having difficulty with the material</v>
      </c>
      <c r="D9" s="77"/>
      <c r="E9" s="77"/>
      <c r="F9" s="77"/>
      <c r="G9" s="77"/>
      <c r="H9" s="77"/>
      <c r="I9" s="77"/>
      <c r="J9" s="77"/>
      <c r="K9" s="77"/>
      <c r="L9" s="77"/>
    </row>
    <row r="10" spans="1:13" x14ac:dyDescent="0.25">
      <c r="A10" s="81">
        <f t="shared" si="0"/>
        <v>6</v>
      </c>
      <c r="B10" s="82" t="str">
        <f ca="1">IFERROR(OFFSET(EV!$A$2,MATCH($A10,EV!AS$3:OFFSET(EV!$AS$1,MATCH(0,EV!$A:$A,0)-2,0),0),0),"")</f>
        <v>Fred</v>
      </c>
      <c r="C10" s="83" t="str">
        <f ca="1">IFERROR(OFFSET(EV!$AP$2,MATCH(A10,EV!AS$3:OFFSET(EV!$AS$1,MATCH(0,EV!$A:$A,0)-2,0),0),0),"")</f>
        <v>May be having difficulty with the material</v>
      </c>
      <c r="D10" s="77"/>
      <c r="E10" s="77"/>
      <c r="F10" s="77"/>
      <c r="G10" s="77"/>
      <c r="H10" s="77"/>
      <c r="I10" s="77"/>
      <c r="J10" s="77"/>
      <c r="K10" s="77"/>
      <c r="L10" s="77"/>
    </row>
    <row r="11" spans="1:13" x14ac:dyDescent="0.25">
      <c r="A11" s="81">
        <f t="shared" si="0"/>
        <v>7</v>
      </c>
      <c r="B11" s="82" t="str">
        <f ca="1">IFERROR(OFFSET(EV!$A$2,MATCH($A11,EV!AS$3:OFFSET(EV!$AS$1,MATCH(0,EV!$A:$A,0)-2,0),0),0),"")</f>
        <v>Nancy</v>
      </c>
      <c r="C11" s="83" t="str">
        <f ca="1">IFERROR(OFFSET(EV!$AP$2,MATCH(A11,EV!AS$3:OFFSET(EV!$AS$1,MATCH(0,EV!$A:$A,0)-2,0),0),0),"")</f>
        <v>Not completing milestones in the week due</v>
      </c>
      <c r="D11" s="77"/>
      <c r="E11" s="77"/>
      <c r="F11" s="77"/>
      <c r="G11" s="77"/>
      <c r="H11" s="77"/>
      <c r="I11" s="77"/>
      <c r="J11" s="77"/>
      <c r="K11" s="77"/>
      <c r="L11" s="77"/>
    </row>
    <row r="12" spans="1:13" x14ac:dyDescent="0.25">
      <c r="A12" s="81">
        <f t="shared" si="0"/>
        <v>8</v>
      </c>
      <c r="B12" s="82" t="str">
        <f ca="1">IFERROR(OFFSET(EV!$A$2,MATCH($A12,EV!AS$3:OFFSET(EV!$AS$1,MATCH(0,EV!$A:$A,0)-2,0),0),0),"")</f>
        <v>Judy</v>
      </c>
      <c r="C12" s="83" t="str">
        <f ca="1">IFERROR(OFFSET(EV!$AP$2,MATCH(A12,EV!AS$3:OFFSET(EV!$AS$1,MATCH(0,EV!$A:$A,0)-2,0),0),0),"")</f>
        <v>May be having difficulty with the material</v>
      </c>
      <c r="D12" s="77"/>
      <c r="E12" s="77"/>
      <c r="F12" s="77"/>
      <c r="G12" s="77"/>
      <c r="H12" s="77"/>
      <c r="I12" s="77"/>
      <c r="J12" s="77"/>
      <c r="K12" s="77"/>
      <c r="L12" s="77"/>
    </row>
    <row r="13" spans="1:13" x14ac:dyDescent="0.25">
      <c r="A13" s="81">
        <f t="shared" si="0"/>
        <v>9</v>
      </c>
      <c r="B13" s="82" t="str">
        <f ca="1">IFERROR(OFFSET(EV!$A$2,MATCH($A13,EV!AS$3:OFFSET(EV!$AS$1,MATCH(0,EV!$A:$A,0)-2,0),0),0),"")</f>
        <v>Lynda</v>
      </c>
      <c r="C13" s="83" t="str">
        <f ca="1">IFERROR(OFFSET(EV!$AP$2,MATCH(A13,EV!AS$3:OFFSET(EV!$AS$1,MATCH(0,EV!$A:$A,0)-2,0),0),0),"")</f>
        <v>May be having difficulty with the material</v>
      </c>
      <c r="D13" s="77"/>
      <c r="E13" s="77"/>
      <c r="F13" s="77"/>
      <c r="G13" s="77"/>
      <c r="H13" s="77"/>
      <c r="I13" s="77"/>
      <c r="J13" s="77"/>
      <c r="K13" s="77"/>
      <c r="L13" s="77"/>
    </row>
    <row r="14" spans="1:13" x14ac:dyDescent="0.25">
      <c r="A14" s="81">
        <f t="shared" si="0"/>
        <v>10</v>
      </c>
      <c r="B14" s="82" t="str">
        <f ca="1">IFERROR(OFFSET(EV!$A$2,MATCH($A14,EV!AS$3:OFFSET(EV!$AS$1,MATCH(0,EV!$A:$A,0)-2,0),0),0),"")</f>
        <v>Henry</v>
      </c>
      <c r="C14" s="83" t="str">
        <f ca="1">IFERROR(OFFSET(EV!$AP$2,MATCH(A14,EV!AS$3:OFFSET(EV!$AS$1,MATCH(0,EV!$A:$A,0)-2,0),0),0),"")</f>
        <v>May be having difficulty with the material</v>
      </c>
      <c r="D14" s="77"/>
      <c r="E14" s="77"/>
      <c r="F14" s="77"/>
      <c r="G14" s="77"/>
      <c r="H14" s="77"/>
      <c r="I14" s="77"/>
      <c r="J14" s="77"/>
      <c r="K14" s="77"/>
      <c r="L14" s="77"/>
    </row>
    <row r="15" spans="1:13" x14ac:dyDescent="0.25">
      <c r="A15" s="81">
        <f t="shared" si="0"/>
        <v>11</v>
      </c>
      <c r="B15" s="82" t="str">
        <f ca="1">IFERROR(OFFSET(EV!$A$2,MATCH($A15,EV!AS$3:OFFSET(EV!$AS$1,MATCH(0,EV!$A:$A,0)-2,0),0),0),"")</f>
        <v>Tom</v>
      </c>
      <c r="C15" s="83" t="str">
        <f ca="1">IFERROR(OFFSET(EV!$AP$2,MATCH(A15,EV!AS$3:OFFSET(EV!$AS$1,MATCH(0,EV!$A:$A,0)-2,0),0),0),"")</f>
        <v>May be having difficulty with the material</v>
      </c>
      <c r="D15" s="77"/>
      <c r="E15" s="77"/>
      <c r="F15" s="77"/>
      <c r="G15" s="77"/>
      <c r="H15" s="77"/>
      <c r="I15" s="77"/>
      <c r="J15" s="77"/>
      <c r="K15" s="77"/>
      <c r="L15" s="77"/>
    </row>
    <row r="16" spans="1:13" x14ac:dyDescent="0.25">
      <c r="A16" s="81">
        <f t="shared" si="0"/>
        <v>12</v>
      </c>
      <c r="B16" s="82" t="str">
        <f ca="1">IFERROR(OFFSET(EV!$A$2,MATCH($A16,EV!AS$3:OFFSET(EV!$AS$1,MATCH(0,EV!$A:$A,0)-2,0),0),0),"")</f>
        <v>Dick</v>
      </c>
      <c r="C16" s="83" t="str">
        <f ca="1">IFERROR(OFFSET(EV!$AP$2,MATCH(A16,EV!AS$3:OFFSET(EV!$AS$1,MATCH(0,EV!$A:$A,0)-2,0),0),0),"")</f>
        <v>May be having difficulty with the material</v>
      </c>
      <c r="D16" s="77"/>
      <c r="E16" s="77"/>
      <c r="F16" s="77"/>
      <c r="G16" s="77"/>
      <c r="H16" s="77"/>
      <c r="I16" s="77"/>
      <c r="J16" s="77"/>
      <c r="K16" s="77"/>
      <c r="L16" s="77"/>
    </row>
    <row r="17" spans="1:12" x14ac:dyDescent="0.25">
      <c r="A17" s="81">
        <f t="shared" si="0"/>
        <v>13</v>
      </c>
      <c r="B17" s="82" t="str">
        <f ca="1">IFERROR(OFFSET(EV!$A$2,MATCH($A17,EV!AS$3:OFFSET(EV!$AS$1,MATCH(0,EV!$A:$A,0)-2,0),0),0),"")</f>
        <v>Bill</v>
      </c>
      <c r="C17" s="83" t="str">
        <f ca="1">IFERROR(OFFSET(EV!$AP$2,MATCH(A17,EV!AS$3:OFFSET(EV!$AS$1,MATCH(0,EV!$A:$A,0)-2,0),0),0),"")</f>
        <v>Not completing milestones in the week due</v>
      </c>
      <c r="D17" s="77"/>
      <c r="E17" s="77"/>
      <c r="F17" s="77"/>
      <c r="G17" s="77"/>
      <c r="H17" s="77"/>
      <c r="I17" s="77"/>
      <c r="J17" s="77"/>
      <c r="K17" s="77"/>
      <c r="L17" s="77"/>
    </row>
    <row r="18" spans="1:12" x14ac:dyDescent="0.25">
      <c r="A18" s="81">
        <f t="shared" si="0"/>
        <v>14</v>
      </c>
      <c r="B18" s="82" t="str">
        <f ca="1">IFERROR(OFFSET(EV!$A$2,MATCH($A18,EV!AS$3:OFFSET(EV!$AS$1,MATCH(0,EV!$A:$A,0)-2,0),0),0),"")</f>
        <v>Kurt</v>
      </c>
      <c r="C18" s="83" t="str">
        <f ca="1">IFERROR(OFFSET(EV!$AP$2,MATCH(A18,EV!AS$3:OFFSET(EV!$AS$1,MATCH(0,EV!$A:$A,0)-2,0),0),0),"")</f>
        <v>Not completing milestones in the week due</v>
      </c>
      <c r="D18" s="77"/>
      <c r="E18" s="77"/>
      <c r="F18" s="77"/>
      <c r="G18" s="77"/>
      <c r="H18" s="77"/>
      <c r="I18" s="77"/>
      <c r="J18" s="77"/>
      <c r="K18" s="77"/>
      <c r="L18" s="77"/>
    </row>
    <row r="19" spans="1:12" x14ac:dyDescent="0.25">
      <c r="A19" s="81">
        <f t="shared" si="0"/>
        <v>15</v>
      </c>
      <c r="B19" s="82" t="str">
        <f ca="1">IFERROR(OFFSET(EV!$A$2,MATCH($A19,EV!AS$3:OFFSET(EV!$AS$1,MATCH(0,EV!$A:$A,0)-2,0),0),0),"")</f>
        <v>Frank</v>
      </c>
      <c r="C19" s="83" t="str">
        <f ca="1">IFERROR(OFFSET(EV!$AP$2,MATCH(A19,EV!AS$3:OFFSET(EV!$AS$1,MATCH(0,EV!$A:$A,0)-2,0),0),0),"")</f>
        <v>Not completing milestones in the week due</v>
      </c>
      <c r="D19" s="77"/>
      <c r="E19" s="77"/>
      <c r="F19" s="77"/>
      <c r="G19" s="77"/>
      <c r="H19" s="77"/>
      <c r="I19" s="77"/>
      <c r="J19" s="77"/>
      <c r="K19" s="77"/>
      <c r="L19" s="77"/>
    </row>
    <row r="20" spans="1:12" x14ac:dyDescent="0.25">
      <c r="A20" s="81">
        <f t="shared" si="0"/>
        <v>16</v>
      </c>
      <c r="B20" s="82" t="str">
        <f ca="1">IFERROR(OFFSET(EV!$A$2,MATCH($A20,EV!AS$3:OFFSET(EV!$AS$1,MATCH(0,EV!$A:$A,0)-2,0),0),0),"")</f>
        <v>Harry</v>
      </c>
      <c r="C20" s="83" t="str">
        <f ca="1">IFERROR(OFFSET(EV!$AP$2,MATCH(A20,EV!AS$3:OFFSET(EV!$AS$1,MATCH(0,EV!$A:$A,0)-2,0),0),0),"")</f>
        <v>Charging time to the wrong SAP code</v>
      </c>
      <c r="D20" s="77"/>
      <c r="E20" s="77"/>
      <c r="F20" s="77"/>
      <c r="G20" s="77"/>
      <c r="H20" s="77"/>
      <c r="I20" s="77"/>
      <c r="J20" s="77"/>
      <c r="K20" s="77"/>
      <c r="L20" s="77"/>
    </row>
    <row r="21" spans="1:12" x14ac:dyDescent="0.25">
      <c r="A21" s="81">
        <f t="shared" si="0"/>
        <v>17</v>
      </c>
      <c r="B21" s="82" t="str">
        <f ca="1">IFERROR(OFFSET(EV!$A$2,MATCH($A21,EV!AS$3:OFFSET(EV!$AS$1,MATCH(0,EV!$A:$A,0)-2,0),0),0),"")</f>
        <v>Sue</v>
      </c>
      <c r="C21" s="83" t="str">
        <f ca="1">IFERROR(OFFSET(EV!$AP$2,MATCH(A21,EV!AS$3:OFFSET(EV!$AS$1,MATCH(0,EV!$A:$A,0)-2,0),0),0),"")</f>
        <v>Doing well, may be able to coach others</v>
      </c>
      <c r="D21" s="77"/>
      <c r="E21" s="77"/>
      <c r="F21" s="77"/>
      <c r="G21" s="77"/>
      <c r="H21" s="77"/>
      <c r="I21" s="77"/>
      <c r="J21" s="77"/>
      <c r="K21" s="77"/>
      <c r="L21" s="77"/>
    </row>
    <row r="22" spans="1:12" x14ac:dyDescent="0.25">
      <c r="A22" s="81">
        <f t="shared" si="0"/>
        <v>18</v>
      </c>
      <c r="B22" s="82" t="str">
        <f ca="1">IFERROR(OFFSET(EV!$A$2,MATCH($A22,EV!AS$3:OFFSET(EV!$AS$1,MATCH(0,EV!$A:$A,0)-2,0),0),0),"")</f>
        <v>Zoe</v>
      </c>
      <c r="C22" s="83" t="str">
        <f ca="1">IFERROR(OFFSET(EV!$AP$2,MATCH(A22,EV!AS$3:OFFSET(EV!$AS$1,MATCH(0,EV!$A:$A,0)-2,0),0),0),"")</f>
        <v>Doing well, may be able to coach others</v>
      </c>
      <c r="D22" s="77"/>
      <c r="E22" s="77"/>
      <c r="F22" s="77"/>
      <c r="G22" s="77"/>
      <c r="H22" s="77"/>
      <c r="I22" s="77"/>
      <c r="J22" s="77"/>
      <c r="K22" s="77"/>
      <c r="L22" s="77"/>
    </row>
    <row r="23" spans="1:12" x14ac:dyDescent="0.25">
      <c r="A23" s="81">
        <f t="shared" si="0"/>
        <v>19</v>
      </c>
      <c r="B23" s="82" t="str">
        <f ca="1">IFERROR(OFFSET(EV!$A$2,MATCH($A23,EV!AS$3:OFFSET(EV!$AS$1,MATCH(0,EV!$A:$A,0)-2,0),0),0),"")</f>
        <v/>
      </c>
      <c r="C23" s="83" t="str">
        <f ca="1">IFERROR(OFFSET(EV!$AP$2,MATCH(A23,EV!AS$3:OFFSET(EV!$AS$1,MATCH(0,EV!$A:$A,0)-2,0),0),0),"")</f>
        <v/>
      </c>
      <c r="D23" s="77"/>
      <c r="E23" s="77"/>
      <c r="F23" s="77"/>
      <c r="G23" s="77"/>
      <c r="H23" s="77"/>
      <c r="I23" s="77"/>
      <c r="J23" s="77"/>
      <c r="K23" s="77"/>
      <c r="L23" s="77"/>
    </row>
    <row r="24" spans="1:12" x14ac:dyDescent="0.25">
      <c r="A24" s="81">
        <f t="shared" si="0"/>
        <v>20</v>
      </c>
      <c r="B24" s="82" t="str">
        <f ca="1">IFERROR(OFFSET(EV!$A$2,MATCH($A24,EV!AS$3:OFFSET(EV!$AS$1,MATCH(0,EV!$A:$A,0)-2,0),0),0),"")</f>
        <v/>
      </c>
      <c r="C24" s="83" t="str">
        <f ca="1">IFERROR(OFFSET(EV!$AP$2,MATCH(A24,EV!AS$3:OFFSET(EV!$AS$1,MATCH(0,EV!$A:$A,0)-2,0),0),0),"")</f>
        <v/>
      </c>
      <c r="D24" s="77"/>
      <c r="E24" s="77"/>
      <c r="F24" s="77"/>
      <c r="G24" s="77"/>
      <c r="H24" s="77"/>
      <c r="I24" s="77"/>
      <c r="J24" s="77"/>
      <c r="K24" s="77"/>
      <c r="L24" s="77"/>
    </row>
    <row r="25" spans="1:12" x14ac:dyDescent="0.25">
      <c r="A25" s="81">
        <f t="shared" si="0"/>
        <v>21</v>
      </c>
      <c r="B25" s="82" t="str">
        <f ca="1">IFERROR(OFFSET(EV!$A$2,MATCH($A25,EV!AS$3:OFFSET(EV!$AS$1,MATCH(0,EV!$A:$A,0)-2,0),0),0),"")</f>
        <v/>
      </c>
      <c r="C25" s="83" t="str">
        <f ca="1">IFERROR(OFFSET(EV!$AP$2,MATCH(A25,EV!AS$3:OFFSET(EV!$AS$1,MATCH(0,EV!$A:$A,0)-2,0),0),0),"")</f>
        <v/>
      </c>
      <c r="D25" s="77"/>
      <c r="E25" s="77"/>
      <c r="F25" s="77"/>
      <c r="G25" s="77"/>
      <c r="H25" s="77"/>
      <c r="I25" s="77"/>
      <c r="J25" s="77"/>
      <c r="K25" s="77"/>
      <c r="L25" s="77"/>
    </row>
    <row r="26" spans="1:12" x14ac:dyDescent="0.25">
      <c r="A26" s="81">
        <f t="shared" si="0"/>
        <v>22</v>
      </c>
      <c r="B26" s="82" t="str">
        <f ca="1">IFERROR(OFFSET(EV!$A$2,MATCH($A26,EV!AS$3:OFFSET(EV!$AS$1,MATCH(0,EV!$A:$A,0)-2,0),0),0),"")</f>
        <v/>
      </c>
      <c r="C26" s="83" t="str">
        <f ca="1">IFERROR(OFFSET(EV!$AP$2,MATCH(A26,EV!AS$3:OFFSET(EV!$AS$1,MATCH(0,EV!$A:$A,0)-2,0),0),0),"")</f>
        <v/>
      </c>
      <c r="D26" s="77"/>
      <c r="E26" s="77"/>
      <c r="F26" s="77"/>
      <c r="G26" s="77"/>
      <c r="H26" s="77"/>
      <c r="I26" s="77"/>
      <c r="J26" s="77"/>
      <c r="K26" s="77"/>
      <c r="L26" s="77"/>
    </row>
    <row r="27" spans="1:12" x14ac:dyDescent="0.25">
      <c r="A27" s="81">
        <f t="shared" si="0"/>
        <v>23</v>
      </c>
      <c r="B27" s="82" t="str">
        <f ca="1">IFERROR(OFFSET(EV!$A$2,MATCH($A27,EV!AS$3:OFFSET(EV!$AS$1,MATCH(0,EV!$A:$A,0)-2,0),0),0),"")</f>
        <v/>
      </c>
      <c r="C27" s="83" t="str">
        <f ca="1">IFERROR(OFFSET(EV!$AP$2,MATCH(A27,EV!AS$3:OFFSET(EV!$AS$1,MATCH(0,EV!$A:$A,0)-2,0),0),0),"")</f>
        <v/>
      </c>
      <c r="D27" s="77"/>
      <c r="E27" s="77"/>
      <c r="F27" s="77"/>
      <c r="G27" s="77"/>
      <c r="H27" s="77"/>
      <c r="I27" s="77"/>
      <c r="J27" s="77"/>
      <c r="K27" s="77"/>
      <c r="L27" s="77"/>
    </row>
    <row r="28" spans="1:12" x14ac:dyDescent="0.25">
      <c r="A28" s="81">
        <f t="shared" si="0"/>
        <v>24</v>
      </c>
      <c r="B28" s="82" t="str">
        <f ca="1">IFERROR(OFFSET(EV!$A$2,MATCH($A28,EV!AS$3:OFFSET(EV!$AS$1,MATCH(0,EV!$A:$A,0)-2,0),0),0),"")</f>
        <v/>
      </c>
      <c r="C28" s="83" t="str">
        <f ca="1">IFERROR(OFFSET(EV!$AP$2,MATCH(A28,EV!AS$3:OFFSET(EV!$AS$1,MATCH(0,EV!$A:$A,0)-2,0),0),0),"")</f>
        <v/>
      </c>
      <c r="D28" s="77"/>
      <c r="E28" s="77"/>
      <c r="F28" s="77"/>
      <c r="G28" s="77"/>
      <c r="H28" s="77"/>
      <c r="I28" s="77"/>
      <c r="J28" s="77"/>
      <c r="K28" s="77"/>
      <c r="L28" s="77"/>
    </row>
    <row r="29" spans="1:12" x14ac:dyDescent="0.25">
      <c r="A29" s="81">
        <f t="shared" si="0"/>
        <v>25</v>
      </c>
      <c r="B29" s="82" t="str">
        <f ca="1">IFERROR(OFFSET(EV!$A$2,MATCH($A29,EV!AS$3:OFFSET(EV!$AS$1,MATCH(0,EV!$A:$A,0)-2,0),0),0),"")</f>
        <v/>
      </c>
      <c r="C29" s="83" t="str">
        <f ca="1">IFERROR(OFFSET(EV!$AP$2,MATCH(A29,EV!AS$3:OFFSET(EV!$AS$1,MATCH(0,EV!$A:$A,0)-2,0),0),0),"")</f>
        <v/>
      </c>
      <c r="D29" s="77"/>
      <c r="E29" s="77"/>
      <c r="F29" s="77"/>
      <c r="G29" s="77"/>
      <c r="H29" s="77"/>
      <c r="I29" s="77"/>
      <c r="J29" s="77"/>
      <c r="K29" s="77"/>
      <c r="L29" s="77"/>
    </row>
    <row r="30" spans="1:12" x14ac:dyDescent="0.25">
      <c r="A30" s="81">
        <f t="shared" si="0"/>
        <v>26</v>
      </c>
      <c r="B30" s="82" t="str">
        <f ca="1">IFERROR(OFFSET(EV!$A$2,MATCH($A30,EV!AS$3:OFFSET(EV!$AS$1,MATCH(0,EV!$A:$A,0)-2,0),0),0),"")</f>
        <v/>
      </c>
      <c r="C30" s="83" t="str">
        <f ca="1">IFERROR(OFFSET(EV!$AP$2,MATCH(A30,EV!AS$3:OFFSET(EV!$AS$1,MATCH(0,EV!$A:$A,0)-2,0),0),0),"")</f>
        <v/>
      </c>
      <c r="D30" s="77"/>
      <c r="E30" s="77"/>
      <c r="F30" s="77"/>
      <c r="G30" s="77"/>
      <c r="H30" s="77"/>
      <c r="I30" s="77"/>
      <c r="J30" s="77"/>
      <c r="K30" s="77"/>
      <c r="L30" s="77"/>
    </row>
    <row r="31" spans="1:12" x14ac:dyDescent="0.25">
      <c r="A31" s="81">
        <f t="shared" si="0"/>
        <v>27</v>
      </c>
      <c r="B31" s="82" t="str">
        <f ca="1">IFERROR(OFFSET(EV!$A$2,MATCH($A31,EV!AS$3:OFFSET(EV!$AS$1,MATCH(0,EV!$A:$A,0)-2,0),0),0),"")</f>
        <v/>
      </c>
      <c r="C31" s="83" t="str">
        <f ca="1">IFERROR(OFFSET(EV!$AP$2,MATCH(A31,EV!AS$3:OFFSET(EV!$AS$1,MATCH(0,EV!$A:$A,0)-2,0),0),0),"")</f>
        <v/>
      </c>
      <c r="D31" s="77"/>
      <c r="E31" s="77"/>
      <c r="F31" s="77"/>
      <c r="G31" s="77"/>
      <c r="H31" s="77"/>
      <c r="I31" s="77"/>
      <c r="J31" s="77"/>
      <c r="K31" s="77"/>
      <c r="L31" s="77"/>
    </row>
    <row r="32" spans="1:12" x14ac:dyDescent="0.25">
      <c r="A32" s="81">
        <f t="shared" si="0"/>
        <v>28</v>
      </c>
      <c r="B32" s="82" t="str">
        <f ca="1">IFERROR(OFFSET(EV!$A$2,MATCH($A32,EV!AS$3:OFFSET(EV!$AS$1,MATCH(0,EV!$A:$A,0)-2,0),0),0),"")</f>
        <v/>
      </c>
      <c r="C32" s="83" t="str">
        <f ca="1">IFERROR(OFFSET(EV!$AP$2,MATCH(A32,EV!AS$3:OFFSET(EV!$AS$1,MATCH(0,EV!$A:$A,0)-2,0),0),0),"")</f>
        <v/>
      </c>
      <c r="D32" s="77"/>
      <c r="E32" s="77"/>
      <c r="F32" s="77"/>
      <c r="G32" s="77"/>
      <c r="H32" s="77"/>
      <c r="I32" s="77"/>
      <c r="J32" s="77"/>
      <c r="K32" s="77"/>
      <c r="L32" s="77"/>
    </row>
    <row r="33" spans="1:12" x14ac:dyDescent="0.25">
      <c r="A33" s="81">
        <f t="shared" si="0"/>
        <v>29</v>
      </c>
      <c r="B33" s="82" t="str">
        <f ca="1">IFERROR(OFFSET(EV!$A$2,MATCH($A33,EV!AS$3:OFFSET(EV!$AS$1,MATCH(0,EV!$A:$A,0)-2,0),0),0),"")</f>
        <v/>
      </c>
      <c r="C33" s="83" t="str">
        <f ca="1">IFERROR(OFFSET(EV!$AP$2,MATCH(A33,EV!AS$3:OFFSET(EV!$AS$1,MATCH(0,EV!$A:$A,0)-2,0),0),0),"")</f>
        <v/>
      </c>
      <c r="D33" s="77"/>
      <c r="E33" s="77"/>
      <c r="F33" s="77"/>
      <c r="G33" s="77"/>
      <c r="H33" s="77"/>
      <c r="I33" s="77"/>
      <c r="J33" s="77"/>
      <c r="K33" s="77"/>
      <c r="L33" s="77"/>
    </row>
    <row r="34" spans="1:12" x14ac:dyDescent="0.25">
      <c r="A34" s="81">
        <f t="shared" si="0"/>
        <v>30</v>
      </c>
      <c r="B34" s="82" t="str">
        <f ca="1">IFERROR(OFFSET(EV!$A$2,MATCH($A34,EV!AS$3:OFFSET(EV!$AS$1,MATCH(0,EV!$A:$A,0)-2,0),0),0),"")</f>
        <v/>
      </c>
      <c r="C34" s="83" t="str">
        <f ca="1">IFERROR(OFFSET(EV!$AP$2,MATCH(A34,EV!AS$3:OFFSET(EV!$AS$1,MATCH(0,EV!$A:$A,0)-2,0),0),0),"")</f>
        <v/>
      </c>
      <c r="D34" s="77"/>
      <c r="E34" s="77"/>
      <c r="F34" s="77"/>
      <c r="G34" s="77"/>
      <c r="H34" s="77"/>
      <c r="I34" s="77"/>
      <c r="J34" s="77"/>
      <c r="K34" s="77"/>
      <c r="L34" s="77"/>
    </row>
    <row r="35" spans="1:12" x14ac:dyDescent="0.25">
      <c r="A35" s="81">
        <f t="shared" si="0"/>
        <v>31</v>
      </c>
      <c r="B35" s="82" t="str">
        <f ca="1">IFERROR(OFFSET(EV!$A$2,MATCH($A35,EV!AS$3:OFFSET(EV!$AS$1,MATCH(0,EV!$A:$A,0)-2,0),0),0),"")</f>
        <v/>
      </c>
      <c r="C35" s="83" t="str">
        <f ca="1">IFERROR(OFFSET(EV!$AP$2,MATCH(A35,EV!AS$3:OFFSET(EV!$AS$1,MATCH(0,EV!$A:$A,0)-2,0),0),0),"")</f>
        <v/>
      </c>
      <c r="D35" s="77"/>
      <c r="E35" s="77"/>
      <c r="F35" s="77"/>
      <c r="G35" s="77"/>
      <c r="H35" s="77"/>
      <c r="I35" s="77"/>
      <c r="J35" s="77"/>
      <c r="K35" s="77"/>
      <c r="L35" s="77"/>
    </row>
    <row r="36" spans="1:12" x14ac:dyDescent="0.25">
      <c r="A36" s="81">
        <f t="shared" si="0"/>
        <v>32</v>
      </c>
      <c r="B36" s="82" t="str">
        <f ca="1">IFERROR(OFFSET(EV!$A$2,MATCH($A36,EV!AS$3:OFFSET(EV!$AS$1,MATCH(0,EV!$A:$A,0)-2,0),0),0),"")</f>
        <v/>
      </c>
      <c r="C36" s="83" t="str">
        <f ca="1">IFERROR(OFFSET(EV!$AP$2,MATCH(A36,EV!AS$3:OFFSET(EV!$AS$1,MATCH(0,EV!$A:$A,0)-2,0),0),0),"")</f>
        <v/>
      </c>
      <c r="D36" s="77"/>
      <c r="E36" s="77"/>
      <c r="F36" s="77"/>
      <c r="G36" s="77"/>
      <c r="H36" s="77"/>
      <c r="I36" s="77"/>
      <c r="J36" s="77"/>
      <c r="K36" s="77"/>
      <c r="L36" s="77"/>
    </row>
    <row r="37" spans="1:12" x14ac:dyDescent="0.25">
      <c r="A37" s="81">
        <f t="shared" si="0"/>
        <v>33</v>
      </c>
      <c r="B37" s="82" t="str">
        <f ca="1">IFERROR(OFFSET(EV!$A$2,MATCH($A37,EV!AS$3:OFFSET(EV!$AS$1,MATCH(0,EV!$A:$A,0)-2,0),0),0),"")</f>
        <v/>
      </c>
      <c r="C37" s="83" t="str">
        <f ca="1">IFERROR(OFFSET(EV!$AP$2,MATCH(A37,EV!AS$3:OFFSET(EV!$AS$1,MATCH(0,EV!$A:$A,0)-2,0),0),0),"")</f>
        <v/>
      </c>
      <c r="D37" s="77"/>
      <c r="E37" s="77"/>
      <c r="F37" s="77"/>
      <c r="G37" s="77"/>
      <c r="H37" s="77"/>
      <c r="I37" s="77"/>
      <c r="J37" s="77"/>
      <c r="K37" s="77"/>
      <c r="L37" s="77"/>
    </row>
    <row r="38" spans="1:12" x14ac:dyDescent="0.25">
      <c r="A38" s="81">
        <f t="shared" si="0"/>
        <v>34</v>
      </c>
      <c r="B38" s="82" t="str">
        <f ca="1">IFERROR(OFFSET(EV!$A$2,MATCH($A38,EV!AS$3:OFFSET(EV!$AS$1,MATCH(0,EV!$A:$A,0)-2,0),0),0),"")</f>
        <v/>
      </c>
      <c r="C38" s="83" t="str">
        <f ca="1">IFERROR(OFFSET(EV!$AP$2,MATCH(A38,EV!AS$3:OFFSET(EV!$AS$1,MATCH(0,EV!$A:$A,0)-2,0),0),0),"")</f>
        <v/>
      </c>
      <c r="D38" s="77"/>
      <c r="E38" s="77"/>
      <c r="F38" s="77"/>
      <c r="G38" s="77"/>
      <c r="H38" s="77"/>
      <c r="I38" s="77"/>
      <c r="J38" s="77"/>
      <c r="K38" s="77"/>
      <c r="L38" s="77"/>
    </row>
    <row r="39" spans="1:12" x14ac:dyDescent="0.25">
      <c r="A39" s="81">
        <f t="shared" si="0"/>
        <v>35</v>
      </c>
      <c r="B39" s="82" t="str">
        <f ca="1">IFERROR(OFFSET(EV!$A$2,MATCH($A39,EV!AS$3:OFFSET(EV!$AS$1,MATCH(0,EV!$A:$A,0)-2,0),0),0),"")</f>
        <v/>
      </c>
      <c r="C39" s="83" t="str">
        <f ca="1">IFERROR(OFFSET(EV!$AP$2,MATCH(A39,EV!AS$3:OFFSET(EV!$AS$1,MATCH(0,EV!$A:$A,0)-2,0),0),0),"")</f>
        <v/>
      </c>
      <c r="D39" s="77"/>
      <c r="E39" s="77"/>
      <c r="F39" s="77"/>
      <c r="G39" s="77"/>
      <c r="H39" s="77"/>
      <c r="I39" s="77"/>
      <c r="J39" s="77"/>
      <c r="K39" s="77"/>
      <c r="L39" s="77"/>
    </row>
    <row r="40" spans="1:12" x14ac:dyDescent="0.25">
      <c r="A40" s="81">
        <f t="shared" si="0"/>
        <v>36</v>
      </c>
      <c r="B40" s="82" t="str">
        <f ca="1">IFERROR(OFFSET(EV!$A$2,MATCH($A40,EV!AS$3:OFFSET(EV!$AS$1,MATCH(0,EV!$A:$A,0)-2,0),0),0),"")</f>
        <v/>
      </c>
      <c r="C40" s="83" t="str">
        <f ca="1">IFERROR(OFFSET(EV!$AP$2,MATCH(A40,EV!AS$3:OFFSET(EV!$AS$1,MATCH(0,EV!$A:$A,0)-2,0),0),0),"")</f>
        <v/>
      </c>
      <c r="D40" s="77"/>
      <c r="E40" s="77"/>
      <c r="F40" s="77"/>
      <c r="G40" s="77"/>
      <c r="H40" s="77"/>
      <c r="I40" s="77"/>
      <c r="J40" s="77"/>
      <c r="K40" s="77"/>
      <c r="L40" s="77"/>
    </row>
    <row r="41" spans="1:12" x14ac:dyDescent="0.25">
      <c r="A41" s="81">
        <f t="shared" si="0"/>
        <v>37</v>
      </c>
      <c r="B41" s="82" t="str">
        <f ca="1">IFERROR(OFFSET(EV!$A$2,MATCH($A41,EV!AS$3:OFFSET(EV!$AS$1,MATCH(0,EV!$A:$A,0)-2,0),0),0),"")</f>
        <v/>
      </c>
      <c r="C41" s="83" t="str">
        <f ca="1">IFERROR(OFFSET(EV!$AP$2,MATCH(A41,EV!AS$3:OFFSET(EV!$AS$1,MATCH(0,EV!$A:$A,0)-2,0),0),0),"")</f>
        <v/>
      </c>
      <c r="D41" s="77"/>
      <c r="E41" s="77"/>
      <c r="F41" s="77"/>
      <c r="G41" s="77"/>
      <c r="H41" s="77"/>
      <c r="I41" s="77"/>
      <c r="J41" s="77"/>
      <c r="K41" s="77"/>
      <c r="L41" s="77"/>
    </row>
    <row r="42" spans="1:12" x14ac:dyDescent="0.25">
      <c r="A42" s="81">
        <f t="shared" si="0"/>
        <v>38</v>
      </c>
      <c r="B42" s="82" t="str">
        <f ca="1">IFERROR(OFFSET(EV!$A$2,MATCH($A42,EV!AS$3:OFFSET(EV!$AS$1,MATCH(0,EV!$A:$A,0)-2,0),0),0),"")</f>
        <v/>
      </c>
      <c r="C42" s="83" t="str">
        <f ca="1">IFERROR(OFFSET(EV!$AP$2,MATCH(A42,EV!AS$3:OFFSET(EV!$AS$1,MATCH(0,EV!$A:$A,0)-2,0),0),0),"")</f>
        <v/>
      </c>
      <c r="D42" s="77"/>
      <c r="E42" s="77"/>
      <c r="F42" s="77"/>
      <c r="G42" s="77"/>
      <c r="H42" s="77"/>
      <c r="I42" s="77"/>
      <c r="J42" s="77"/>
      <c r="K42" s="77"/>
      <c r="L42" s="77"/>
    </row>
    <row r="43" spans="1:12" x14ac:dyDescent="0.25">
      <c r="A43" s="81">
        <f t="shared" si="0"/>
        <v>39</v>
      </c>
      <c r="B43" s="82" t="str">
        <f ca="1">IFERROR(OFFSET(EV!$A$2,MATCH($A43,EV!AS$3:OFFSET(EV!$AS$1,MATCH(0,EV!$A:$A,0)-2,0),0),0),"")</f>
        <v/>
      </c>
      <c r="C43" s="83" t="str">
        <f ca="1">IFERROR(OFFSET(EV!$AP$2,MATCH(A43,EV!AS$3:OFFSET(EV!$AS$1,MATCH(0,EV!$A:$A,0)-2,0),0),0),"")</f>
        <v/>
      </c>
      <c r="D43" s="77"/>
      <c r="E43" s="77"/>
      <c r="F43" s="77"/>
      <c r="G43" s="77"/>
      <c r="H43" s="77"/>
      <c r="I43" s="77"/>
      <c r="J43" s="77"/>
      <c r="K43" s="77"/>
      <c r="L43" s="77"/>
    </row>
    <row r="44" spans="1:12" x14ac:dyDescent="0.25">
      <c r="A44" s="81">
        <f t="shared" si="0"/>
        <v>40</v>
      </c>
      <c r="B44" s="82" t="str">
        <f ca="1">IFERROR(OFFSET(EV!$A$2,MATCH($A44,EV!AS$3:OFFSET(EV!$AS$1,MATCH(0,EV!$A:$A,0)-2,0),0),0),"")</f>
        <v/>
      </c>
      <c r="C44" s="83" t="str">
        <f ca="1">IFERROR(OFFSET(EV!$AP$2,MATCH(A44,EV!AS$3:OFFSET(EV!$AS$1,MATCH(0,EV!$A:$A,0)-2,0),0),0),"")</f>
        <v/>
      </c>
      <c r="D44" s="77"/>
      <c r="E44" s="77"/>
      <c r="F44" s="77"/>
      <c r="G44" s="77"/>
      <c r="H44" s="77"/>
      <c r="I44" s="77"/>
      <c r="J44" s="77"/>
      <c r="K44" s="77"/>
      <c r="L44" s="77"/>
    </row>
    <row r="45" spans="1:12" x14ac:dyDescent="0.25">
      <c r="A45" s="81">
        <f t="shared" si="0"/>
        <v>41</v>
      </c>
      <c r="B45" s="82" t="str">
        <f ca="1">IFERROR(OFFSET(EV!$A$2,MATCH($A45,EV!AS$3:OFFSET(EV!$AS$1,MATCH(0,EV!$A:$A,0)-2,0),0),0),"")</f>
        <v/>
      </c>
      <c r="C45" s="83" t="str">
        <f ca="1">IFERROR(OFFSET(EV!$AP$2,MATCH(A45,EV!AS$3:OFFSET(EV!$AS$1,MATCH(0,EV!$A:$A,0)-2,0),0),0),"")</f>
        <v/>
      </c>
      <c r="D45" s="77"/>
      <c r="E45" s="77"/>
      <c r="F45" s="77"/>
      <c r="G45" s="77"/>
      <c r="H45" s="77"/>
      <c r="I45" s="77"/>
      <c r="J45" s="77"/>
      <c r="K45" s="77"/>
      <c r="L45" s="77"/>
    </row>
    <row r="46" spans="1:12" x14ac:dyDescent="0.25">
      <c r="A46" s="81">
        <f t="shared" si="0"/>
        <v>42</v>
      </c>
      <c r="B46" s="82" t="str">
        <f ca="1">IFERROR(OFFSET(EV!$A$2,MATCH($A46,EV!AS$3:OFFSET(EV!$AS$1,MATCH(0,EV!$A:$A,0)-2,0),0),0),"")</f>
        <v/>
      </c>
      <c r="C46" s="83" t="str">
        <f ca="1">IFERROR(OFFSET(EV!$AP$2,MATCH(A46,EV!AS$3:OFFSET(EV!$AS$1,MATCH(0,EV!$A:$A,0)-2,0),0),0),"")</f>
        <v/>
      </c>
      <c r="D46" s="77"/>
      <c r="E46" s="77"/>
      <c r="F46" s="77"/>
      <c r="G46" s="77"/>
      <c r="H46" s="77"/>
      <c r="I46" s="77"/>
      <c r="J46" s="77"/>
      <c r="K46" s="77"/>
      <c r="L46" s="77"/>
    </row>
    <row r="47" spans="1:12" x14ac:dyDescent="0.25">
      <c r="A47" s="81">
        <f t="shared" si="0"/>
        <v>43</v>
      </c>
      <c r="B47" s="82" t="str">
        <f ca="1">IFERROR(OFFSET(EV!$A$2,MATCH($A47,EV!AS$3:OFFSET(EV!$AS$1,MATCH(0,EV!$A:$A,0)-2,0),0),0),"")</f>
        <v/>
      </c>
      <c r="C47" s="83" t="str">
        <f ca="1">IFERROR(OFFSET(EV!$AP$2,MATCH(A47,EV!AS$3:OFFSET(EV!$AS$1,MATCH(0,EV!$A:$A,0)-2,0),0),0),"")</f>
        <v/>
      </c>
      <c r="D47" s="77"/>
      <c r="E47" s="77"/>
      <c r="F47" s="77"/>
      <c r="G47" s="77"/>
      <c r="H47" s="77"/>
      <c r="I47" s="77"/>
      <c r="J47" s="77"/>
      <c r="K47" s="77"/>
      <c r="L47" s="77"/>
    </row>
    <row r="48" spans="1:12" x14ac:dyDescent="0.25">
      <c r="A48" s="81">
        <f t="shared" si="0"/>
        <v>44</v>
      </c>
      <c r="B48" s="82" t="str">
        <f ca="1">IFERROR(OFFSET(EV!$A$2,MATCH($A48,EV!AS$3:OFFSET(EV!$AS$1,MATCH(0,EV!$A:$A,0)-2,0),0),0),"")</f>
        <v/>
      </c>
      <c r="C48" s="83" t="str">
        <f ca="1">IFERROR(OFFSET(EV!$AP$2,MATCH(A48,EV!AS$3:OFFSET(EV!$AS$1,MATCH(0,EV!$A:$A,0)-2,0),0),0),"")</f>
        <v/>
      </c>
      <c r="D48" s="77"/>
      <c r="E48" s="77"/>
      <c r="F48" s="77"/>
      <c r="G48" s="77"/>
      <c r="H48" s="77"/>
      <c r="I48" s="77"/>
      <c r="J48" s="77"/>
      <c r="K48" s="77"/>
      <c r="L48" s="77"/>
    </row>
    <row r="49" spans="1:12" x14ac:dyDescent="0.25">
      <c r="A49" s="81">
        <f t="shared" si="0"/>
        <v>45</v>
      </c>
      <c r="B49" s="82" t="str">
        <f ca="1">IFERROR(OFFSET(EV!$A$2,MATCH($A49,EV!AS$3:OFFSET(EV!$AS$1,MATCH(0,EV!$A:$A,0)-2,0),0),0),"")</f>
        <v/>
      </c>
      <c r="C49" s="83" t="str">
        <f ca="1">IFERROR(OFFSET(EV!$AP$2,MATCH(A49,EV!AS$3:OFFSET(EV!$AS$1,MATCH(0,EV!$A:$A,0)-2,0),0),0),"")</f>
        <v/>
      </c>
      <c r="D49" s="77"/>
      <c r="E49" s="77"/>
      <c r="F49" s="77"/>
      <c r="G49" s="77"/>
      <c r="H49" s="77"/>
      <c r="I49" s="77"/>
      <c r="J49" s="77"/>
      <c r="K49" s="77"/>
      <c r="L49" s="77"/>
    </row>
    <row r="50" spans="1:12" x14ac:dyDescent="0.25">
      <c r="A50" s="81">
        <f t="shared" si="0"/>
        <v>46</v>
      </c>
      <c r="B50" s="82" t="str">
        <f ca="1">IFERROR(OFFSET(EV!$A$2,MATCH($A50,EV!AS$3:OFFSET(EV!$AS$1,MATCH(0,EV!$A:$A,0)-2,0),0),0),"")</f>
        <v/>
      </c>
      <c r="C50" s="83" t="str">
        <f ca="1">IFERROR(OFFSET(EV!$AP$2,MATCH(A50,EV!AS$3:OFFSET(EV!$AS$1,MATCH(0,EV!$A:$A,0)-2,0),0),0),"")</f>
        <v/>
      </c>
      <c r="D50" s="77"/>
      <c r="E50" s="77"/>
      <c r="F50" s="77"/>
      <c r="G50" s="77"/>
      <c r="H50" s="77"/>
      <c r="I50" s="77"/>
      <c r="J50" s="77"/>
      <c r="K50" s="77"/>
      <c r="L50" s="77"/>
    </row>
    <row r="51" spans="1:12" x14ac:dyDescent="0.25">
      <c r="A51" s="81">
        <f t="shared" si="0"/>
        <v>47</v>
      </c>
      <c r="B51" s="82" t="str">
        <f ca="1">IFERROR(OFFSET(EV!$A$2,MATCH($A51,EV!AS$3:OFFSET(EV!$AS$1,MATCH(0,EV!$A:$A,0)-2,0),0),0),"")</f>
        <v/>
      </c>
      <c r="C51" s="83" t="str">
        <f ca="1">IFERROR(OFFSET(EV!$AP$2,MATCH(A51,EV!AS$3:OFFSET(EV!$AS$1,MATCH(0,EV!$A:$A,0)-2,0),0),0),"")</f>
        <v/>
      </c>
      <c r="D51" s="77"/>
      <c r="E51" s="77"/>
      <c r="F51" s="77"/>
      <c r="G51" s="77"/>
      <c r="H51" s="77"/>
      <c r="I51" s="77"/>
      <c r="J51" s="77"/>
      <c r="K51" s="77"/>
      <c r="L51" s="77"/>
    </row>
    <row r="52" spans="1:12" x14ac:dyDescent="0.25">
      <c r="A52" s="81">
        <f t="shared" si="0"/>
        <v>48</v>
      </c>
      <c r="B52" s="82" t="str">
        <f ca="1">IFERROR(OFFSET(EV!$A$2,MATCH($A52,EV!AS$3:OFFSET(EV!$AS$1,MATCH(0,EV!$A:$A,0)-2,0),0),0),"")</f>
        <v/>
      </c>
      <c r="C52" s="83" t="str">
        <f ca="1">IFERROR(OFFSET(EV!$AP$2,MATCH(A52,EV!AS$3:OFFSET(EV!$AS$1,MATCH(0,EV!$A:$A,0)-2,0),0),0),"")</f>
        <v/>
      </c>
      <c r="D52" s="77"/>
      <c r="E52" s="77"/>
      <c r="F52" s="77"/>
      <c r="G52" s="77"/>
      <c r="H52" s="77"/>
      <c r="I52" s="77"/>
      <c r="J52" s="77"/>
      <c r="K52" s="77"/>
      <c r="L52" s="77"/>
    </row>
    <row r="53" spans="1:12" x14ac:dyDescent="0.25">
      <c r="A53" s="81">
        <f t="shared" si="0"/>
        <v>49</v>
      </c>
      <c r="B53" s="82" t="str">
        <f ca="1">IFERROR(OFFSET(EV!$A$2,MATCH($A53,EV!AS$3:OFFSET(EV!$AS$1,MATCH(0,EV!$A:$A,0)-2,0),0),0),"")</f>
        <v/>
      </c>
      <c r="C53" s="83" t="str">
        <f ca="1">IFERROR(OFFSET(EV!$AP$2,MATCH(A53,EV!AS$3:OFFSET(EV!$AS$1,MATCH(0,EV!$A:$A,0)-2,0),0),0),"")</f>
        <v/>
      </c>
      <c r="D53" s="77"/>
      <c r="E53" s="77"/>
      <c r="F53" s="77"/>
      <c r="G53" s="77"/>
      <c r="H53" s="77"/>
      <c r="I53" s="77"/>
      <c r="J53" s="77"/>
      <c r="K53" s="77"/>
      <c r="L53" s="77"/>
    </row>
    <row r="54" spans="1:12" x14ac:dyDescent="0.25">
      <c r="A54" s="81">
        <f t="shared" si="0"/>
        <v>50</v>
      </c>
      <c r="B54" s="82" t="str">
        <f ca="1">IFERROR(OFFSET(EV!$A$2,MATCH($A54,EV!AS$3:OFFSET(EV!$AS$1,MATCH(0,EV!$A:$A,0)-2,0),0),0),"")</f>
        <v/>
      </c>
      <c r="C54" s="83" t="str">
        <f ca="1">IFERROR(OFFSET(EV!$AP$2,MATCH(A54,EV!AS$3:OFFSET(EV!$AS$1,MATCH(0,EV!$A:$A,0)-2,0),0),0),"")</f>
        <v/>
      </c>
      <c r="D54" s="77"/>
      <c r="E54" s="77"/>
      <c r="F54" s="77"/>
      <c r="G54" s="77"/>
      <c r="H54" s="77"/>
      <c r="I54" s="77"/>
      <c r="J54" s="77"/>
      <c r="K54" s="77"/>
      <c r="L54" s="77"/>
    </row>
    <row r="55" spans="1:12" x14ac:dyDescent="0.25">
      <c r="A55" s="81">
        <f t="shared" si="0"/>
        <v>51</v>
      </c>
      <c r="B55" s="82" t="str">
        <f ca="1">IFERROR(OFFSET(EV!$A$2,MATCH($A55,EV!AS$3:OFFSET(EV!$AS$1,MATCH(0,EV!$A:$A,0)-2,0),0),0),"")</f>
        <v/>
      </c>
      <c r="C55" s="83" t="str">
        <f ca="1">IFERROR(OFFSET(EV!$AP$2,MATCH(A55,EV!AS$3:OFFSET(EV!$AS$1,MATCH(0,EV!$A:$A,0)-2,0),0),0),"")</f>
        <v/>
      </c>
      <c r="D55" s="77"/>
      <c r="E55" s="77"/>
      <c r="F55" s="77"/>
      <c r="G55" s="77"/>
      <c r="H55" s="77"/>
      <c r="I55" s="77"/>
      <c r="J55" s="77"/>
      <c r="K55" s="77"/>
      <c r="L55" s="77"/>
    </row>
    <row r="56" spans="1:12" x14ac:dyDescent="0.25">
      <c r="A56" s="81">
        <f t="shared" si="0"/>
        <v>52</v>
      </c>
      <c r="B56" s="82" t="str">
        <f ca="1">IFERROR(OFFSET(EV!$A$2,MATCH($A56,EV!AS$3:OFFSET(EV!$AS$1,MATCH(0,EV!$A:$A,0)-2,0),0),0),"")</f>
        <v/>
      </c>
      <c r="C56" s="83" t="str">
        <f ca="1">IFERROR(OFFSET(EV!$AP$2,MATCH(A56,EV!AS$3:OFFSET(EV!$AS$1,MATCH(0,EV!$A:$A,0)-2,0),0),0),"")</f>
        <v/>
      </c>
      <c r="D56" s="77"/>
      <c r="E56" s="77"/>
      <c r="F56" s="77"/>
      <c r="G56" s="77"/>
      <c r="H56" s="77"/>
      <c r="I56" s="77"/>
      <c r="J56" s="77"/>
      <c r="K56" s="77"/>
      <c r="L56" s="77"/>
    </row>
    <row r="57" spans="1:12" x14ac:dyDescent="0.25">
      <c r="A57" s="81">
        <f t="shared" si="0"/>
        <v>53</v>
      </c>
      <c r="B57" s="82" t="str">
        <f ca="1">IFERROR(OFFSET(EV!$A$2,MATCH($A57,EV!AS$3:OFFSET(EV!$AS$1,MATCH(0,EV!$A:$A,0)-2,0),0),0),"")</f>
        <v/>
      </c>
      <c r="C57" s="83" t="str">
        <f ca="1">IFERROR(OFFSET(EV!$AP$2,MATCH(A57,EV!AS$3:OFFSET(EV!$AS$1,MATCH(0,EV!$A:$A,0)-2,0),0),0),"")</f>
        <v/>
      </c>
      <c r="D57" s="77"/>
      <c r="E57" s="77"/>
      <c r="F57" s="77"/>
      <c r="G57" s="77"/>
      <c r="H57" s="77"/>
      <c r="I57" s="77"/>
      <c r="J57" s="77"/>
      <c r="K57" s="77"/>
      <c r="L57" s="77"/>
    </row>
    <row r="58" spans="1:12" x14ac:dyDescent="0.25">
      <c r="A58" s="81">
        <f t="shared" si="0"/>
        <v>54</v>
      </c>
      <c r="B58" s="82" t="str">
        <f ca="1">IFERROR(OFFSET(EV!$A$2,MATCH($A58,EV!AS$3:OFFSET(EV!$AS$1,MATCH(0,EV!$A:$A,0)-2,0),0),0),"")</f>
        <v/>
      </c>
      <c r="C58" s="83" t="str">
        <f ca="1">IFERROR(OFFSET(EV!$AP$2,MATCH(A58,EV!AS$3:OFFSET(EV!$AS$1,MATCH(0,EV!$A:$A,0)-2,0),0),0),"")</f>
        <v/>
      </c>
      <c r="D58" s="77"/>
      <c r="E58" s="77"/>
      <c r="F58" s="77"/>
      <c r="G58" s="77"/>
      <c r="H58" s="77"/>
      <c r="I58" s="77"/>
      <c r="J58" s="77"/>
      <c r="K58" s="77"/>
      <c r="L58" s="77"/>
    </row>
    <row r="59" spans="1:12" x14ac:dyDescent="0.25">
      <c r="A59" s="81">
        <f t="shared" si="0"/>
        <v>55</v>
      </c>
      <c r="B59" s="82" t="str">
        <f ca="1">IFERROR(OFFSET(EV!$A$2,MATCH($A59,EV!AS$3:OFFSET(EV!$AS$1,MATCH(0,EV!$A:$A,0)-2,0),0),0),"")</f>
        <v/>
      </c>
      <c r="C59" s="83" t="str">
        <f ca="1">IFERROR(OFFSET(EV!$AP$2,MATCH(A59,EV!AS$3:OFFSET(EV!$AS$1,MATCH(0,EV!$A:$A,0)-2,0),0),0),"")</f>
        <v/>
      </c>
      <c r="D59" s="77"/>
      <c r="E59" s="77"/>
      <c r="F59" s="77"/>
      <c r="G59" s="77"/>
      <c r="H59" s="77"/>
      <c r="I59" s="77"/>
      <c r="J59" s="77"/>
      <c r="K59" s="77"/>
      <c r="L59" s="77"/>
    </row>
    <row r="60" spans="1:12" x14ac:dyDescent="0.25">
      <c r="A60" s="81">
        <f t="shared" si="0"/>
        <v>56</v>
      </c>
      <c r="B60" s="82" t="str">
        <f ca="1">IFERROR(OFFSET(EV!$A$2,MATCH($A60,EV!AS$3:OFFSET(EV!$AS$1,MATCH(0,EV!$A:$A,0)-2,0),0),0),"")</f>
        <v/>
      </c>
      <c r="C60" s="83" t="str">
        <f ca="1">IFERROR(OFFSET(EV!$AP$2,MATCH(A60,EV!AS$3:OFFSET(EV!$AS$1,MATCH(0,EV!$A:$A,0)-2,0),0),0),"")</f>
        <v/>
      </c>
      <c r="D60" s="77"/>
      <c r="E60" s="77"/>
      <c r="F60" s="77"/>
      <c r="G60" s="77"/>
      <c r="H60" s="77"/>
      <c r="I60" s="77"/>
      <c r="J60" s="77"/>
      <c r="K60" s="77"/>
      <c r="L60" s="77"/>
    </row>
    <row r="61" spans="1:12" x14ac:dyDescent="0.25">
      <c r="A61" s="81">
        <f t="shared" si="0"/>
        <v>57</v>
      </c>
      <c r="B61" s="82" t="str">
        <f ca="1">IFERROR(OFFSET(EV!$A$2,MATCH($A61,EV!AS$3:OFFSET(EV!$AS$1,MATCH(0,EV!$A:$A,0)-2,0),0),0),"")</f>
        <v/>
      </c>
      <c r="C61" s="83" t="str">
        <f ca="1">IFERROR(OFFSET(EV!$AP$2,MATCH(A61,EV!AS$3:OFFSET(EV!$AS$1,MATCH(0,EV!$A:$A,0)-2,0),0),0),"")</f>
        <v/>
      </c>
      <c r="D61" s="77"/>
      <c r="E61" s="77"/>
      <c r="F61" s="77"/>
      <c r="G61" s="77"/>
      <c r="H61" s="77"/>
      <c r="I61" s="77"/>
      <c r="J61" s="77"/>
      <c r="K61" s="77"/>
      <c r="L61" s="77"/>
    </row>
    <row r="62" spans="1:12" x14ac:dyDescent="0.25">
      <c r="A62" s="81">
        <f t="shared" si="0"/>
        <v>58</v>
      </c>
      <c r="B62" s="82" t="str">
        <f ca="1">IFERROR(OFFSET(EV!$A$2,MATCH($A62,EV!AS$3:OFFSET(EV!$AS$1,MATCH(0,EV!$A:$A,0)-2,0),0),0),"")</f>
        <v/>
      </c>
      <c r="C62" s="83" t="str">
        <f ca="1">IFERROR(OFFSET(EV!$AP$2,MATCH(A62,EV!AS$3:OFFSET(EV!$AS$1,MATCH(0,EV!$A:$A,0)-2,0),0),0),"")</f>
        <v/>
      </c>
      <c r="D62" s="77"/>
      <c r="E62" s="77"/>
      <c r="F62" s="77"/>
      <c r="G62" s="77"/>
      <c r="H62" s="77"/>
      <c r="I62" s="77"/>
      <c r="J62" s="77"/>
      <c r="K62" s="77"/>
      <c r="L62" s="77"/>
    </row>
    <row r="63" spans="1:12" x14ac:dyDescent="0.25">
      <c r="A63" s="81">
        <f t="shared" si="0"/>
        <v>59</v>
      </c>
      <c r="B63" s="82" t="str">
        <f ca="1">IFERROR(OFFSET(EV!$A$2,MATCH($A63,EV!AS$3:OFFSET(EV!$AS$1,MATCH(0,EV!$A:$A,0)-2,0),0),0),"")</f>
        <v/>
      </c>
      <c r="C63" s="83" t="str">
        <f ca="1">IFERROR(OFFSET(EV!$AP$2,MATCH(A63,EV!AS$3:OFFSET(EV!$AS$1,MATCH(0,EV!$A:$A,0)-2,0),0),0),"")</f>
        <v/>
      </c>
      <c r="D63" s="77"/>
      <c r="E63" s="77"/>
      <c r="F63" s="77"/>
      <c r="G63" s="77"/>
      <c r="H63" s="77"/>
      <c r="I63" s="77"/>
      <c r="J63" s="77"/>
      <c r="K63" s="77"/>
      <c r="L63" s="77"/>
    </row>
    <row r="64" spans="1:12" x14ac:dyDescent="0.25">
      <c r="A64" s="81">
        <f t="shared" si="0"/>
        <v>60</v>
      </c>
      <c r="B64" s="82" t="str">
        <f ca="1">IFERROR(OFFSET(EV!$A$2,MATCH($A64,EV!AS$3:OFFSET(EV!$AS$1,MATCH(0,EV!$A:$A,0)-2,0),0),0),"")</f>
        <v/>
      </c>
      <c r="C64" s="83" t="str">
        <f ca="1">IFERROR(OFFSET(EV!$AP$2,MATCH(A64,EV!AS$3:OFFSET(EV!$AS$1,MATCH(0,EV!$A:$A,0)-2,0),0),0),"")</f>
        <v/>
      </c>
      <c r="D64" s="77"/>
      <c r="E64" s="77"/>
      <c r="F64" s="77"/>
      <c r="G64" s="77"/>
      <c r="H64" s="77"/>
      <c r="I64" s="77"/>
      <c r="J64" s="77"/>
      <c r="K64" s="77"/>
      <c r="L64" s="77"/>
    </row>
    <row r="65" spans="1:12" x14ac:dyDescent="0.25">
      <c r="A65" s="81">
        <f t="shared" si="0"/>
        <v>61</v>
      </c>
      <c r="B65" s="82" t="str">
        <f ca="1">IFERROR(OFFSET(EV!$A$2,MATCH($A65,EV!AS$3:OFFSET(EV!$AS$1,MATCH(0,EV!$A:$A,0)-2,0),0),0),"")</f>
        <v/>
      </c>
      <c r="C65" s="83" t="str">
        <f ca="1">IFERROR(OFFSET(EV!$AP$2,MATCH(A65,EV!AS$3:OFFSET(EV!$AS$1,MATCH(0,EV!$A:$A,0)-2,0),0),0),"")</f>
        <v/>
      </c>
      <c r="D65" s="77"/>
      <c r="E65" s="77"/>
      <c r="F65" s="77"/>
      <c r="G65" s="77"/>
      <c r="H65" s="77"/>
      <c r="I65" s="77"/>
      <c r="J65" s="77"/>
      <c r="K65" s="77"/>
      <c r="L65" s="77"/>
    </row>
    <row r="66" spans="1:12" x14ac:dyDescent="0.25">
      <c r="A66" s="81">
        <f t="shared" si="0"/>
        <v>62</v>
      </c>
      <c r="B66" s="82" t="str">
        <f ca="1">IFERROR(OFFSET(EV!$A$2,MATCH($A66,EV!AS$3:OFFSET(EV!$AS$1,MATCH(0,EV!$A:$A,0)-2,0),0),0),"")</f>
        <v/>
      </c>
      <c r="C66" s="83" t="str">
        <f ca="1">IFERROR(OFFSET(EV!$AP$2,MATCH(A66,EV!AS$3:OFFSET(EV!$AS$1,MATCH(0,EV!$A:$A,0)-2,0),0),0),"")</f>
        <v/>
      </c>
      <c r="D66" s="77"/>
      <c r="E66" s="77"/>
      <c r="F66" s="77"/>
      <c r="G66" s="77"/>
      <c r="H66" s="77"/>
      <c r="I66" s="77"/>
      <c r="J66" s="77"/>
      <c r="K66" s="77"/>
      <c r="L66" s="77"/>
    </row>
    <row r="67" spans="1:12" x14ac:dyDescent="0.25">
      <c r="A67" s="81">
        <f t="shared" si="0"/>
        <v>63</v>
      </c>
      <c r="B67" s="82" t="str">
        <f ca="1">IFERROR(OFFSET(EV!$A$2,MATCH($A67,EV!AS$3:OFFSET(EV!$AS$1,MATCH(0,EV!$A:$A,0)-2,0),0),0),"")</f>
        <v/>
      </c>
      <c r="C67" s="83" t="str">
        <f ca="1">IFERROR(OFFSET(EV!$AP$2,MATCH(A67,EV!AS$3:OFFSET(EV!$AS$1,MATCH(0,EV!$A:$A,0)-2,0),0),0),"")</f>
        <v/>
      </c>
      <c r="D67" s="77"/>
      <c r="E67" s="77"/>
      <c r="F67" s="77"/>
      <c r="G67" s="77"/>
      <c r="H67" s="77"/>
      <c r="I67" s="77"/>
      <c r="J67" s="77"/>
      <c r="K67" s="77"/>
      <c r="L67" s="77"/>
    </row>
    <row r="68" spans="1:12" x14ac:dyDescent="0.25">
      <c r="A68" s="81">
        <f t="shared" si="0"/>
        <v>64</v>
      </c>
      <c r="B68" s="82" t="str">
        <f ca="1">IFERROR(OFFSET(EV!$A$2,MATCH($A68,EV!AS$3:OFFSET(EV!$AS$1,MATCH(0,EV!$A:$A,0)-2,0),0),0),"")</f>
        <v/>
      </c>
      <c r="C68" s="83" t="str">
        <f ca="1">IFERROR(OFFSET(EV!$AP$2,MATCH(A68,EV!AS$3:OFFSET(EV!$AS$1,MATCH(0,EV!$A:$A,0)-2,0),0),0),"")</f>
        <v/>
      </c>
      <c r="D68" s="77"/>
      <c r="E68" s="77"/>
      <c r="F68" s="77"/>
      <c r="G68" s="77"/>
      <c r="H68" s="77"/>
      <c r="I68" s="77"/>
      <c r="J68" s="77"/>
      <c r="K68" s="77"/>
      <c r="L68" s="77"/>
    </row>
    <row r="69" spans="1:12" x14ac:dyDescent="0.25">
      <c r="A69" s="81">
        <f t="shared" si="0"/>
        <v>65</v>
      </c>
      <c r="B69" s="82" t="str">
        <f ca="1">IFERROR(OFFSET(EV!$A$2,MATCH($A69,EV!AS$3:OFFSET(EV!$AS$1,MATCH(0,EV!$A:$A,0)-2,0),0),0),"")</f>
        <v/>
      </c>
      <c r="C69" s="83" t="str">
        <f ca="1">IFERROR(OFFSET(EV!$AP$2,MATCH(A69,EV!AS$3:OFFSET(EV!$AS$1,MATCH(0,EV!$A:$A,0)-2,0),0),0),"")</f>
        <v/>
      </c>
      <c r="D69" s="77"/>
      <c r="E69" s="77"/>
      <c r="F69" s="77"/>
      <c r="G69" s="77"/>
      <c r="H69" s="77"/>
      <c r="I69" s="77"/>
      <c r="J69" s="77"/>
      <c r="K69" s="77"/>
      <c r="L69" s="77"/>
    </row>
    <row r="70" spans="1:12" x14ac:dyDescent="0.25">
      <c r="A70" s="81">
        <f t="shared" ref="A70:A104" si="1">A69+1</f>
        <v>66</v>
      </c>
      <c r="B70" s="82" t="str">
        <f ca="1">IFERROR(OFFSET(EV!$A$2,MATCH($A70,EV!AS$3:OFFSET(EV!$AS$1,MATCH(0,EV!$A:$A,0)-2,0),0),0),"")</f>
        <v/>
      </c>
      <c r="C70" s="83" t="str">
        <f ca="1">IFERROR(OFFSET(EV!$AP$2,MATCH(A70,EV!AS$3:OFFSET(EV!$AS$1,MATCH(0,EV!$A:$A,0)-2,0),0),0),"")</f>
        <v/>
      </c>
      <c r="D70" s="77"/>
      <c r="E70" s="77"/>
      <c r="F70" s="77"/>
      <c r="G70" s="77"/>
      <c r="H70" s="77"/>
      <c r="I70" s="77"/>
      <c r="J70" s="77"/>
      <c r="K70" s="77"/>
      <c r="L70" s="77"/>
    </row>
    <row r="71" spans="1:12" x14ac:dyDescent="0.25">
      <c r="A71" s="81">
        <f t="shared" si="1"/>
        <v>67</v>
      </c>
      <c r="B71" s="82" t="str">
        <f ca="1">IFERROR(OFFSET(EV!$A$2,MATCH($A71,EV!AS$3:OFFSET(EV!$AS$1,MATCH(0,EV!$A:$A,0)-2,0),0),0),"")</f>
        <v/>
      </c>
      <c r="C71" s="83" t="str">
        <f ca="1">IFERROR(OFFSET(EV!$AP$2,MATCH(A71,EV!AS$3:OFFSET(EV!$AS$1,MATCH(0,EV!$A:$A,0)-2,0),0),0),"")</f>
        <v/>
      </c>
      <c r="D71" s="77"/>
      <c r="E71" s="77"/>
      <c r="F71" s="77"/>
      <c r="G71" s="77"/>
      <c r="H71" s="77"/>
      <c r="I71" s="77"/>
      <c r="J71" s="77"/>
      <c r="K71" s="77"/>
      <c r="L71" s="77"/>
    </row>
    <row r="72" spans="1:12" x14ac:dyDescent="0.25">
      <c r="A72" s="81">
        <f t="shared" si="1"/>
        <v>68</v>
      </c>
      <c r="B72" s="82" t="str">
        <f ca="1">IFERROR(OFFSET(EV!$A$2,MATCH($A72,EV!AS$3:OFFSET(EV!$AS$1,MATCH(0,EV!$A:$A,0)-2,0),0),0),"")</f>
        <v/>
      </c>
      <c r="C72" s="83" t="str">
        <f ca="1">IFERROR(OFFSET(EV!$AP$2,MATCH(A72,EV!AS$3:OFFSET(EV!$AS$1,MATCH(0,EV!$A:$A,0)-2,0),0),0),"")</f>
        <v/>
      </c>
      <c r="D72" s="77"/>
      <c r="E72" s="77"/>
      <c r="F72" s="77"/>
      <c r="G72" s="77"/>
      <c r="H72" s="77"/>
      <c r="I72" s="77"/>
      <c r="J72" s="77"/>
      <c r="K72" s="77"/>
      <c r="L72" s="77"/>
    </row>
    <row r="73" spans="1:12" x14ac:dyDescent="0.25">
      <c r="A73" s="81">
        <f t="shared" si="1"/>
        <v>69</v>
      </c>
      <c r="B73" s="82" t="str">
        <f ca="1">IFERROR(OFFSET(EV!$A$2,MATCH($A73,EV!AS$3:OFFSET(EV!$AS$1,MATCH(0,EV!$A:$A,0)-2,0),0),0),"")</f>
        <v/>
      </c>
      <c r="C73" s="83" t="str">
        <f ca="1">IFERROR(OFFSET(EV!$AP$2,MATCH(A73,EV!AS$3:OFFSET(EV!$AS$1,MATCH(0,EV!$A:$A,0)-2,0),0),0),"")</f>
        <v/>
      </c>
      <c r="D73" s="77"/>
      <c r="E73" s="77"/>
      <c r="F73" s="77"/>
      <c r="G73" s="77"/>
      <c r="H73" s="77"/>
      <c r="I73" s="77"/>
      <c r="J73" s="77"/>
      <c r="K73" s="77"/>
      <c r="L73" s="77"/>
    </row>
    <row r="74" spans="1:12" x14ac:dyDescent="0.25">
      <c r="A74" s="81">
        <f t="shared" si="1"/>
        <v>70</v>
      </c>
      <c r="B74" s="82" t="str">
        <f ca="1">IFERROR(OFFSET(EV!$A$2,MATCH($A74,EV!AS$3:OFFSET(EV!$AS$1,MATCH(0,EV!$A:$A,0)-2,0),0),0),"")</f>
        <v/>
      </c>
      <c r="C74" s="83" t="str">
        <f ca="1">IFERROR(OFFSET(EV!$AP$2,MATCH(A74,EV!AS$3:OFFSET(EV!$AS$1,MATCH(0,EV!$A:$A,0)-2,0),0),0),"")</f>
        <v/>
      </c>
      <c r="D74" s="77"/>
      <c r="E74" s="77"/>
      <c r="F74" s="77"/>
      <c r="G74" s="77"/>
      <c r="H74" s="77"/>
      <c r="I74" s="77"/>
      <c r="J74" s="77"/>
      <c r="K74" s="77"/>
      <c r="L74" s="77"/>
    </row>
    <row r="75" spans="1:12" x14ac:dyDescent="0.25">
      <c r="A75" s="81">
        <f t="shared" si="1"/>
        <v>71</v>
      </c>
      <c r="B75" s="82" t="str">
        <f ca="1">IFERROR(OFFSET(EV!$A$2,MATCH($A75,EV!AS$3:OFFSET(EV!$AS$1,MATCH(0,EV!$A:$A,0)-2,0),0),0),"")</f>
        <v/>
      </c>
      <c r="C75" s="83" t="str">
        <f ca="1">IFERROR(OFFSET(EV!$AP$2,MATCH(A75,EV!AS$3:OFFSET(EV!$AS$1,MATCH(0,EV!$A:$A,0)-2,0),0),0),"")</f>
        <v/>
      </c>
      <c r="D75" s="77"/>
      <c r="E75" s="77"/>
      <c r="F75" s="77"/>
      <c r="G75" s="77"/>
      <c r="H75" s="77"/>
      <c r="I75" s="77"/>
      <c r="J75" s="77"/>
      <c r="K75" s="77"/>
      <c r="L75" s="77"/>
    </row>
    <row r="76" spans="1:12" x14ac:dyDescent="0.25">
      <c r="A76" s="81">
        <f t="shared" si="1"/>
        <v>72</v>
      </c>
      <c r="B76" s="82" t="str">
        <f ca="1">IFERROR(OFFSET(EV!$A$2,MATCH($A76,EV!AS$3:OFFSET(EV!$AS$1,MATCH(0,EV!$A:$A,0)-2,0),0),0),"")</f>
        <v/>
      </c>
      <c r="C76" s="83" t="str">
        <f ca="1">IFERROR(OFFSET(EV!$AP$2,MATCH(A76,EV!AS$3:OFFSET(EV!$AS$1,MATCH(0,EV!$A:$A,0)-2,0),0),0),"")</f>
        <v/>
      </c>
      <c r="D76" s="77"/>
      <c r="E76" s="77"/>
      <c r="F76" s="77"/>
      <c r="G76" s="77"/>
      <c r="H76" s="77"/>
      <c r="I76" s="77"/>
      <c r="J76" s="77"/>
      <c r="K76" s="77"/>
      <c r="L76" s="77"/>
    </row>
    <row r="77" spans="1:12" x14ac:dyDescent="0.25">
      <c r="A77" s="81">
        <f t="shared" si="1"/>
        <v>73</v>
      </c>
      <c r="B77" s="82" t="str">
        <f ca="1">IFERROR(OFFSET(EV!$A$2,MATCH($A77,EV!AS$3:OFFSET(EV!$AS$1,MATCH(0,EV!$A:$A,0)-2,0),0),0),"")</f>
        <v/>
      </c>
      <c r="C77" s="83" t="str">
        <f ca="1">IFERROR(OFFSET(EV!$AP$2,MATCH(A77,EV!AS$3:OFFSET(EV!$AS$1,MATCH(0,EV!$A:$A,0)-2,0),0),0),"")</f>
        <v/>
      </c>
      <c r="D77" s="77"/>
      <c r="E77" s="77"/>
      <c r="F77" s="77"/>
      <c r="G77" s="77"/>
      <c r="H77" s="77"/>
      <c r="I77" s="77"/>
      <c r="J77" s="77"/>
      <c r="K77" s="77"/>
      <c r="L77" s="77"/>
    </row>
    <row r="78" spans="1:12" x14ac:dyDescent="0.25">
      <c r="A78" s="81">
        <f t="shared" si="1"/>
        <v>74</v>
      </c>
      <c r="B78" s="82" t="str">
        <f ca="1">IFERROR(OFFSET(EV!$A$2,MATCH($A78,EV!AS$3:OFFSET(EV!$AS$1,MATCH(0,EV!$A:$A,0)-2,0),0),0),"")</f>
        <v/>
      </c>
      <c r="C78" s="83" t="str">
        <f ca="1">IFERROR(OFFSET(EV!$AP$2,MATCH(A78,EV!AS$3:OFFSET(EV!$AS$1,MATCH(0,EV!$A:$A,0)-2,0),0),0),"")</f>
        <v/>
      </c>
      <c r="D78" s="77"/>
      <c r="E78" s="77"/>
      <c r="F78" s="77"/>
      <c r="G78" s="77"/>
      <c r="H78" s="77"/>
      <c r="I78" s="77"/>
      <c r="J78" s="77"/>
      <c r="K78" s="77"/>
      <c r="L78" s="77"/>
    </row>
    <row r="79" spans="1:12" x14ac:dyDescent="0.25">
      <c r="A79" s="81">
        <f t="shared" si="1"/>
        <v>75</v>
      </c>
      <c r="B79" s="82" t="str">
        <f ca="1">IFERROR(OFFSET(EV!$A$2,MATCH($A79,EV!AS$3:OFFSET(EV!$AS$1,MATCH(0,EV!$A:$A,0)-2,0),0),0),"")</f>
        <v/>
      </c>
      <c r="C79" s="83" t="str">
        <f ca="1">IFERROR(OFFSET(EV!$AP$2,MATCH(A79,EV!AS$3:OFFSET(EV!$AS$1,MATCH(0,EV!$A:$A,0)-2,0),0),0),"")</f>
        <v/>
      </c>
      <c r="D79" s="77"/>
      <c r="E79" s="77"/>
      <c r="F79" s="77"/>
      <c r="G79" s="77"/>
      <c r="H79" s="77"/>
      <c r="I79" s="77"/>
      <c r="J79" s="77"/>
      <c r="K79" s="77"/>
      <c r="L79" s="77"/>
    </row>
    <row r="80" spans="1:12" x14ac:dyDescent="0.25">
      <c r="A80" s="81">
        <f t="shared" si="1"/>
        <v>76</v>
      </c>
      <c r="B80" s="82" t="str">
        <f ca="1">IFERROR(OFFSET(EV!$A$2,MATCH($A80,EV!AS$3:OFFSET(EV!$AS$1,MATCH(0,EV!$A:$A,0)-2,0),0),0),"")</f>
        <v/>
      </c>
      <c r="C80" s="83" t="str">
        <f ca="1">IFERROR(OFFSET(EV!$AP$2,MATCH(A80,EV!AS$3:OFFSET(EV!$AS$1,MATCH(0,EV!$A:$A,0)-2,0),0),0),"")</f>
        <v/>
      </c>
      <c r="D80" s="77"/>
      <c r="E80" s="77"/>
      <c r="F80" s="77"/>
      <c r="G80" s="77"/>
      <c r="H80" s="77"/>
      <c r="I80" s="77"/>
      <c r="J80" s="77"/>
      <c r="K80" s="77"/>
      <c r="L80" s="77"/>
    </row>
    <row r="81" spans="1:12" x14ac:dyDescent="0.25">
      <c r="A81" s="81">
        <f t="shared" si="1"/>
        <v>77</v>
      </c>
      <c r="B81" s="82" t="str">
        <f ca="1">IFERROR(OFFSET(EV!$A$2,MATCH($A81,EV!AS$3:OFFSET(EV!$AS$1,MATCH(0,EV!$A:$A,0)-2,0),0),0),"")</f>
        <v/>
      </c>
      <c r="C81" s="83" t="str">
        <f ca="1">IFERROR(OFFSET(EV!$AP$2,MATCH(A81,EV!AS$3:OFFSET(EV!$AS$1,MATCH(0,EV!$A:$A,0)-2,0),0),0),"")</f>
        <v/>
      </c>
      <c r="D81" s="77"/>
      <c r="E81" s="77"/>
      <c r="F81" s="77"/>
      <c r="G81" s="77"/>
      <c r="H81" s="77"/>
      <c r="I81" s="77"/>
      <c r="J81" s="77"/>
      <c r="K81" s="77"/>
      <c r="L81" s="77"/>
    </row>
    <row r="82" spans="1:12" x14ac:dyDescent="0.25">
      <c r="A82" s="81">
        <f t="shared" si="1"/>
        <v>78</v>
      </c>
      <c r="B82" s="82" t="str">
        <f ca="1">IFERROR(OFFSET(EV!$A$2,MATCH($A82,EV!AS$3:OFFSET(EV!$AS$1,MATCH(0,EV!$A:$A,0)-2,0),0),0),"")</f>
        <v/>
      </c>
      <c r="C82" s="83" t="str">
        <f ca="1">IFERROR(OFFSET(EV!$AP$2,MATCH(A82,EV!AS$3:OFFSET(EV!$AS$1,MATCH(0,EV!$A:$A,0)-2,0),0),0),"")</f>
        <v/>
      </c>
      <c r="D82" s="77"/>
      <c r="E82" s="77"/>
      <c r="F82" s="77"/>
      <c r="G82" s="77"/>
      <c r="H82" s="77"/>
      <c r="I82" s="77"/>
      <c r="J82" s="77"/>
      <c r="K82" s="77"/>
      <c r="L82" s="77"/>
    </row>
    <row r="83" spans="1:12" x14ac:dyDescent="0.25">
      <c r="A83" s="81">
        <f t="shared" si="1"/>
        <v>79</v>
      </c>
      <c r="B83" s="82" t="str">
        <f ca="1">IFERROR(OFFSET(EV!$A$2,MATCH($A83,EV!AS$3:OFFSET(EV!$AS$1,MATCH(0,EV!$A:$A,0)-2,0),0),0),"")</f>
        <v/>
      </c>
      <c r="C83" s="83" t="str">
        <f ca="1">IFERROR(OFFSET(EV!$AP$2,MATCH(A83,EV!AS$3:OFFSET(EV!$AS$1,MATCH(0,EV!$A:$A,0)-2,0),0),0),"")</f>
        <v/>
      </c>
      <c r="D83" s="77"/>
      <c r="E83" s="77"/>
      <c r="F83" s="77"/>
      <c r="G83" s="77"/>
      <c r="H83" s="77"/>
      <c r="I83" s="77"/>
      <c r="J83" s="77"/>
      <c r="K83" s="77"/>
      <c r="L83" s="77"/>
    </row>
    <row r="84" spans="1:12" x14ac:dyDescent="0.25">
      <c r="A84" s="81">
        <f t="shared" si="1"/>
        <v>80</v>
      </c>
      <c r="B84" s="82" t="str">
        <f ca="1">IFERROR(OFFSET(EV!$A$2,MATCH($A84,EV!AS$3:OFFSET(EV!$AS$1,MATCH(0,EV!$A:$A,0)-2,0),0),0),"")</f>
        <v/>
      </c>
      <c r="C84" s="83" t="str">
        <f ca="1">IFERROR(OFFSET(EV!$AP$2,MATCH(A84,EV!AS$3:OFFSET(EV!$AS$1,MATCH(0,EV!$A:$A,0)-2,0),0),0),"")</f>
        <v/>
      </c>
      <c r="D84" s="77"/>
      <c r="E84" s="77"/>
      <c r="F84" s="77"/>
      <c r="G84" s="77"/>
      <c r="H84" s="77"/>
      <c r="I84" s="77"/>
      <c r="J84" s="77"/>
      <c r="K84" s="77"/>
      <c r="L84" s="77"/>
    </row>
    <row r="85" spans="1:12" x14ac:dyDescent="0.25">
      <c r="A85" s="81">
        <f t="shared" si="1"/>
        <v>81</v>
      </c>
      <c r="B85" s="82" t="str">
        <f ca="1">IFERROR(OFFSET(EV!$A$2,MATCH($A85,EV!AS$3:OFFSET(EV!$AS$1,MATCH(0,EV!$A:$A,0)-2,0),0),0),"")</f>
        <v/>
      </c>
      <c r="C85" s="83" t="str">
        <f ca="1">IFERROR(OFFSET(EV!$AP$2,MATCH(A85,EV!AS$3:OFFSET(EV!$AS$1,MATCH(0,EV!$A:$A,0)-2,0),0),0),"")</f>
        <v/>
      </c>
      <c r="D85" s="77"/>
      <c r="E85" s="77"/>
      <c r="F85" s="77"/>
      <c r="G85" s="77"/>
      <c r="H85" s="77"/>
      <c r="I85" s="77"/>
      <c r="J85" s="77"/>
      <c r="K85" s="77"/>
      <c r="L85" s="77"/>
    </row>
    <row r="86" spans="1:12" x14ac:dyDescent="0.25">
      <c r="A86" s="81">
        <f t="shared" si="1"/>
        <v>82</v>
      </c>
      <c r="B86" s="82" t="str">
        <f ca="1">IFERROR(OFFSET(EV!$A$2,MATCH($A86,EV!AS$3:OFFSET(EV!$AS$1,MATCH(0,EV!$A:$A,0)-2,0),0),0),"")</f>
        <v/>
      </c>
      <c r="C86" s="83" t="str">
        <f ca="1">IFERROR(OFFSET(EV!$AP$2,MATCH(A86,EV!AS$3:OFFSET(EV!$AS$1,MATCH(0,EV!$A:$A,0)-2,0),0),0),"")</f>
        <v/>
      </c>
      <c r="D86" s="77"/>
      <c r="E86" s="77"/>
      <c r="F86" s="77"/>
      <c r="G86" s="77"/>
      <c r="H86" s="77"/>
      <c r="I86" s="77"/>
      <c r="J86" s="77"/>
      <c r="K86" s="77"/>
      <c r="L86" s="77"/>
    </row>
    <row r="87" spans="1:12" x14ac:dyDescent="0.25">
      <c r="A87" s="81">
        <f t="shared" si="1"/>
        <v>83</v>
      </c>
      <c r="B87" s="82" t="str">
        <f ca="1">IFERROR(OFFSET(EV!$A$2,MATCH($A87,EV!AS$3:OFFSET(EV!$AS$1,MATCH(0,EV!$A:$A,0)-2,0),0),0),"")</f>
        <v/>
      </c>
      <c r="C87" s="83" t="str">
        <f ca="1">IFERROR(OFFSET(EV!$AP$2,MATCH(A87,EV!AS$3:OFFSET(EV!$AS$1,MATCH(0,EV!$A:$A,0)-2,0),0),0),"")</f>
        <v/>
      </c>
      <c r="D87" s="77"/>
      <c r="E87" s="77"/>
      <c r="F87" s="77"/>
      <c r="G87" s="77"/>
      <c r="H87" s="77"/>
      <c r="I87" s="77"/>
      <c r="J87" s="77"/>
      <c r="K87" s="77"/>
      <c r="L87" s="77"/>
    </row>
    <row r="88" spans="1:12" x14ac:dyDescent="0.25">
      <c r="A88" s="81">
        <f t="shared" si="1"/>
        <v>84</v>
      </c>
      <c r="B88" s="82" t="str">
        <f ca="1">IFERROR(OFFSET(EV!$A$2,MATCH($A88,EV!AS$3:OFFSET(EV!$AS$1,MATCH(0,EV!$A:$A,0)-2,0),0),0),"")</f>
        <v/>
      </c>
      <c r="C88" s="83" t="str">
        <f ca="1">IFERROR(OFFSET(EV!$AP$2,MATCH(A88,EV!AS$3:OFFSET(EV!$AS$1,MATCH(0,EV!$A:$A,0)-2,0),0),0),"")</f>
        <v/>
      </c>
      <c r="D88" s="77"/>
      <c r="E88" s="77"/>
      <c r="F88" s="77"/>
      <c r="G88" s="77"/>
      <c r="H88" s="77"/>
      <c r="I88" s="77"/>
      <c r="J88" s="77"/>
      <c r="K88" s="77"/>
      <c r="L88" s="77"/>
    </row>
    <row r="89" spans="1:12" x14ac:dyDescent="0.25">
      <c r="A89" s="81">
        <f t="shared" si="1"/>
        <v>85</v>
      </c>
      <c r="B89" s="82" t="str">
        <f ca="1">IFERROR(OFFSET(EV!$A$2,MATCH($A89,EV!AS$3:OFFSET(EV!$AS$1,MATCH(0,EV!$A:$A,0)-2,0),0),0),"")</f>
        <v/>
      </c>
      <c r="C89" s="83" t="str">
        <f ca="1">IFERROR(OFFSET(EV!$AP$2,MATCH(A89,EV!AS$3:OFFSET(EV!$AS$1,MATCH(0,EV!$A:$A,0)-2,0),0),0),"")</f>
        <v/>
      </c>
      <c r="D89" s="77"/>
      <c r="E89" s="77"/>
      <c r="F89" s="77"/>
      <c r="G89" s="77"/>
      <c r="H89" s="77"/>
      <c r="I89" s="77"/>
      <c r="J89" s="77"/>
      <c r="K89" s="77"/>
      <c r="L89" s="77"/>
    </row>
    <row r="90" spans="1:12" x14ac:dyDescent="0.25">
      <c r="A90" s="81">
        <f t="shared" si="1"/>
        <v>86</v>
      </c>
      <c r="B90" s="82" t="str">
        <f ca="1">IFERROR(OFFSET(EV!$A$2,MATCH($A90,EV!AS$3:OFFSET(EV!$AS$1,MATCH(0,EV!$A:$A,0)-2,0),0),0),"")</f>
        <v/>
      </c>
      <c r="C90" s="83" t="str">
        <f ca="1">IFERROR(OFFSET(EV!$AP$2,MATCH(A90,EV!AS$3:OFFSET(EV!$AS$1,MATCH(0,EV!$A:$A,0)-2,0),0),0),"")</f>
        <v/>
      </c>
      <c r="D90" s="77"/>
      <c r="E90" s="77"/>
      <c r="F90" s="77"/>
      <c r="G90" s="77"/>
      <c r="H90" s="77"/>
      <c r="I90" s="77"/>
      <c r="J90" s="77"/>
      <c r="K90" s="77"/>
      <c r="L90" s="77"/>
    </row>
    <row r="91" spans="1:12" x14ac:dyDescent="0.25">
      <c r="A91" s="81">
        <f t="shared" si="1"/>
        <v>87</v>
      </c>
      <c r="B91" s="82" t="str">
        <f ca="1">IFERROR(OFFSET(EV!$A$2,MATCH($A91,EV!AS$3:OFFSET(EV!$AS$1,MATCH(0,EV!$A:$A,0)-2,0),0),0),"")</f>
        <v/>
      </c>
      <c r="C91" s="83" t="str">
        <f ca="1">IFERROR(OFFSET(EV!$AP$2,MATCH(A91,EV!AS$3:OFFSET(EV!$AS$1,MATCH(0,EV!$A:$A,0)-2,0),0),0),"")</f>
        <v/>
      </c>
      <c r="D91" s="77"/>
      <c r="E91" s="77"/>
      <c r="F91" s="77"/>
      <c r="G91" s="77"/>
      <c r="H91" s="77"/>
      <c r="I91" s="77"/>
      <c r="J91" s="77"/>
      <c r="K91" s="77"/>
      <c r="L91" s="77"/>
    </row>
    <row r="92" spans="1:12" x14ac:dyDescent="0.25">
      <c r="A92" s="81">
        <f t="shared" si="1"/>
        <v>88</v>
      </c>
      <c r="B92" s="82" t="str">
        <f ca="1">IFERROR(OFFSET(EV!$A$2,MATCH($A92,EV!AS$3:OFFSET(EV!$AS$1,MATCH(0,EV!$A:$A,0)-2,0),0),0),"")</f>
        <v/>
      </c>
      <c r="C92" s="83" t="str">
        <f ca="1">IFERROR(OFFSET(EV!$AP$2,MATCH(A92,EV!AS$3:OFFSET(EV!$AS$1,MATCH(0,EV!$A:$A,0)-2,0),0),0),"")</f>
        <v/>
      </c>
      <c r="D92" s="77"/>
      <c r="E92" s="77"/>
      <c r="F92" s="77"/>
      <c r="G92" s="77"/>
      <c r="H92" s="77"/>
      <c r="I92" s="77"/>
      <c r="J92" s="77"/>
      <c r="K92" s="77"/>
      <c r="L92" s="77"/>
    </row>
    <row r="93" spans="1:12" x14ac:dyDescent="0.25">
      <c r="A93" s="81">
        <f t="shared" si="1"/>
        <v>89</v>
      </c>
      <c r="B93" s="82" t="str">
        <f ca="1">IFERROR(OFFSET(EV!$A$2,MATCH($A93,EV!AS$3:OFFSET(EV!$AS$1,MATCH(0,EV!$A:$A,0)-2,0),0),0),"")</f>
        <v/>
      </c>
      <c r="C93" s="83" t="str">
        <f ca="1">IFERROR(OFFSET(EV!$AP$2,MATCH(A93,EV!AS$3:OFFSET(EV!$AS$1,MATCH(0,EV!$A:$A,0)-2,0),0),0),"")</f>
        <v/>
      </c>
      <c r="D93" s="77"/>
      <c r="E93" s="77"/>
      <c r="F93" s="77"/>
      <c r="G93" s="77"/>
      <c r="H93" s="77"/>
      <c r="I93" s="77"/>
      <c r="J93" s="77"/>
      <c r="K93" s="77"/>
      <c r="L93" s="77"/>
    </row>
    <row r="94" spans="1:12" x14ac:dyDescent="0.25">
      <c r="A94" s="81">
        <f t="shared" si="1"/>
        <v>90</v>
      </c>
      <c r="B94" s="82" t="str">
        <f ca="1">IFERROR(OFFSET(EV!$A$2,MATCH($A94,EV!AS$3:OFFSET(EV!$AS$1,MATCH(0,EV!$A:$A,0)-2,0),0),0),"")</f>
        <v/>
      </c>
      <c r="C94" s="83" t="str">
        <f ca="1">IFERROR(OFFSET(EV!$AP$2,MATCH(A94,EV!AS$3:OFFSET(EV!$AS$1,MATCH(0,EV!$A:$A,0)-2,0),0),0),"")</f>
        <v/>
      </c>
      <c r="D94" s="77"/>
      <c r="E94" s="77"/>
      <c r="F94" s="77"/>
      <c r="G94" s="77"/>
      <c r="H94" s="77"/>
      <c r="I94" s="77"/>
      <c r="J94" s="77"/>
      <c r="K94" s="77"/>
      <c r="L94" s="77"/>
    </row>
    <row r="95" spans="1:12" x14ac:dyDescent="0.25">
      <c r="A95" s="81">
        <f t="shared" si="1"/>
        <v>91</v>
      </c>
      <c r="B95" s="82" t="str">
        <f ca="1">IFERROR(OFFSET(EV!$A$2,MATCH($A95,EV!AS$3:OFFSET(EV!$AS$1,MATCH(0,EV!$A:$A,0)-2,0),0),0),"")</f>
        <v/>
      </c>
      <c r="C95" s="83" t="str">
        <f ca="1">IFERROR(OFFSET(EV!$AP$2,MATCH(A95,EV!AS$3:OFFSET(EV!$AS$1,MATCH(0,EV!$A:$A,0)-2,0),0),0),"")</f>
        <v/>
      </c>
      <c r="D95" s="77"/>
      <c r="E95" s="77"/>
      <c r="F95" s="77"/>
      <c r="G95" s="77"/>
      <c r="H95" s="77"/>
      <c r="I95" s="77"/>
      <c r="J95" s="77"/>
      <c r="K95" s="77"/>
      <c r="L95" s="77"/>
    </row>
    <row r="96" spans="1:12" x14ac:dyDescent="0.25">
      <c r="A96" s="81">
        <f t="shared" si="1"/>
        <v>92</v>
      </c>
      <c r="B96" s="82" t="str">
        <f ca="1">IFERROR(OFFSET(EV!$A$2,MATCH($A96,EV!AS$3:OFFSET(EV!$AS$1,MATCH(0,EV!$A:$A,0)-2,0),0),0),"")</f>
        <v/>
      </c>
      <c r="C96" s="83" t="str">
        <f ca="1">IFERROR(OFFSET(EV!$AP$2,MATCH(A96,EV!AS$3:OFFSET(EV!$AS$1,MATCH(0,EV!$A:$A,0)-2,0),0),0),"")</f>
        <v/>
      </c>
      <c r="D96" s="77"/>
      <c r="E96" s="77"/>
      <c r="F96" s="77"/>
      <c r="G96" s="77"/>
      <c r="H96" s="77"/>
      <c r="I96" s="77"/>
      <c r="J96" s="77"/>
      <c r="K96" s="77"/>
      <c r="L96" s="77"/>
    </row>
    <row r="97" spans="1:12" x14ac:dyDescent="0.25">
      <c r="A97" s="81">
        <f t="shared" si="1"/>
        <v>93</v>
      </c>
      <c r="B97" s="82" t="str">
        <f ca="1">IFERROR(OFFSET(EV!$A$2,MATCH($A97,EV!AS$3:OFFSET(EV!$AS$1,MATCH(0,EV!$A:$A,0)-2,0),0),0),"")</f>
        <v/>
      </c>
      <c r="C97" s="83" t="str">
        <f ca="1">IFERROR(OFFSET(EV!$AP$2,MATCH(A97,EV!AS$3:OFFSET(EV!$AS$1,MATCH(0,EV!$A:$A,0)-2,0),0),0),"")</f>
        <v/>
      </c>
      <c r="D97" s="77"/>
      <c r="E97" s="77"/>
      <c r="F97" s="77"/>
      <c r="G97" s="77"/>
      <c r="H97" s="77"/>
      <c r="I97" s="77"/>
      <c r="J97" s="77"/>
      <c r="K97" s="77"/>
      <c r="L97" s="77"/>
    </row>
    <row r="98" spans="1:12" x14ac:dyDescent="0.25">
      <c r="A98" s="81">
        <f t="shared" si="1"/>
        <v>94</v>
      </c>
      <c r="B98" s="82" t="str">
        <f ca="1">IFERROR(OFFSET(EV!$A$2,MATCH($A98,EV!AS$3:OFFSET(EV!$AS$1,MATCH(0,EV!$A:$A,0)-2,0),0),0),"")</f>
        <v/>
      </c>
      <c r="C98" s="83" t="str">
        <f ca="1">IFERROR(OFFSET(EV!$AP$2,MATCH(A98,EV!AS$3:OFFSET(EV!$AS$1,MATCH(0,EV!$A:$A,0)-2,0),0),0),"")</f>
        <v/>
      </c>
      <c r="D98" s="77"/>
      <c r="E98" s="77"/>
      <c r="F98" s="77"/>
      <c r="G98" s="77"/>
      <c r="H98" s="77"/>
      <c r="I98" s="77"/>
      <c r="J98" s="77"/>
      <c r="K98" s="77"/>
      <c r="L98" s="77"/>
    </row>
    <row r="99" spans="1:12" x14ac:dyDescent="0.25">
      <c r="A99" s="81">
        <f t="shared" si="1"/>
        <v>95</v>
      </c>
      <c r="B99" s="82" t="str">
        <f ca="1">IFERROR(OFFSET(EV!$A$2,MATCH($A99,EV!AS$3:OFFSET(EV!$AS$1,MATCH(0,EV!$A:$A,0)-2,0),0),0),"")</f>
        <v/>
      </c>
      <c r="C99" s="83" t="str">
        <f ca="1">IFERROR(OFFSET(EV!$AP$2,MATCH(A99,EV!AS$3:OFFSET(EV!$AS$1,MATCH(0,EV!$A:$A,0)-2,0),0),0),"")</f>
        <v/>
      </c>
      <c r="D99" s="77"/>
      <c r="E99" s="77"/>
      <c r="F99" s="77"/>
      <c r="G99" s="77"/>
      <c r="H99" s="77"/>
      <c r="I99" s="77"/>
      <c r="J99" s="77"/>
      <c r="K99" s="77"/>
      <c r="L99" s="77"/>
    </row>
    <row r="100" spans="1:12" x14ac:dyDescent="0.25">
      <c r="A100" s="81">
        <f t="shared" si="1"/>
        <v>96</v>
      </c>
      <c r="B100" s="82" t="str">
        <f ca="1">IFERROR(OFFSET(EV!$A$2,MATCH($A100,EV!AS$3:OFFSET(EV!$AS$1,MATCH(0,EV!$A:$A,0)-2,0),0),0),"")</f>
        <v/>
      </c>
      <c r="C100" s="83" t="str">
        <f ca="1">IFERROR(OFFSET(EV!$AP$2,MATCH(A100,EV!AS$3:OFFSET(EV!$AS$1,MATCH(0,EV!$A:$A,0)-2,0),0),0),"")</f>
        <v/>
      </c>
      <c r="D100" s="77"/>
      <c r="E100" s="77"/>
      <c r="F100" s="77"/>
      <c r="G100" s="77"/>
      <c r="H100" s="77"/>
      <c r="I100" s="77"/>
      <c r="J100" s="77"/>
      <c r="K100" s="77"/>
      <c r="L100" s="77"/>
    </row>
    <row r="101" spans="1:12" x14ac:dyDescent="0.25">
      <c r="A101" s="81">
        <f t="shared" si="1"/>
        <v>97</v>
      </c>
      <c r="B101" s="82" t="str">
        <f ca="1">IFERROR(OFFSET(EV!$A$2,MATCH($A101,EV!AS$3:OFFSET(EV!$AS$1,MATCH(0,EV!$A:$A,0)-2,0),0),0),"")</f>
        <v/>
      </c>
      <c r="C101" s="83" t="str">
        <f ca="1">IFERROR(OFFSET(EV!$AP$2,MATCH(A101,EV!AS$3:OFFSET(EV!$AS$1,MATCH(0,EV!$A:$A,0)-2,0),0),0),"")</f>
        <v/>
      </c>
      <c r="D101" s="77"/>
      <c r="E101" s="77"/>
      <c r="F101" s="77"/>
      <c r="G101" s="77"/>
      <c r="H101" s="77"/>
      <c r="I101" s="77"/>
      <c r="J101" s="77"/>
      <c r="K101" s="77"/>
      <c r="L101" s="77"/>
    </row>
    <row r="102" spans="1:12" x14ac:dyDescent="0.25">
      <c r="A102" s="81">
        <f t="shared" si="1"/>
        <v>98</v>
      </c>
      <c r="B102" s="82" t="str">
        <f ca="1">IFERROR(OFFSET(EV!$A$2,MATCH($A102,EV!AS$3:OFFSET(EV!$AS$1,MATCH(0,EV!$A:$A,0)-2,0),0),0),"")</f>
        <v/>
      </c>
      <c r="C102" s="83" t="str">
        <f ca="1">IFERROR(OFFSET(EV!$AP$2,MATCH(A102,EV!AS$3:OFFSET(EV!$AS$1,MATCH(0,EV!$A:$A,0)-2,0),0),0),"")</f>
        <v/>
      </c>
      <c r="D102" s="77"/>
      <c r="E102" s="77"/>
      <c r="F102" s="77"/>
      <c r="G102" s="77"/>
      <c r="H102" s="77"/>
      <c r="I102" s="77"/>
      <c r="J102" s="77"/>
      <c r="K102" s="77"/>
      <c r="L102" s="77"/>
    </row>
    <row r="103" spans="1:12" x14ac:dyDescent="0.25">
      <c r="A103" s="81">
        <f t="shared" si="1"/>
        <v>99</v>
      </c>
      <c r="B103" s="82" t="str">
        <f ca="1">IFERROR(OFFSET(EV!$A$2,MATCH($A103,EV!AS$3:OFFSET(EV!$AS$1,MATCH(0,EV!$A:$A,0)-2,0),0),0),"")</f>
        <v/>
      </c>
      <c r="C103" s="83" t="str">
        <f ca="1">IFERROR(OFFSET(EV!$AP$2,MATCH(A103,EV!AS$3:OFFSET(EV!$AS$1,MATCH(0,EV!$A:$A,0)-2,0),0),0),"")</f>
        <v/>
      </c>
      <c r="D103" s="77"/>
      <c r="E103" s="77"/>
      <c r="F103" s="77"/>
      <c r="G103" s="77"/>
      <c r="H103" s="77"/>
      <c r="I103" s="77"/>
      <c r="J103" s="77"/>
      <c r="K103" s="77"/>
      <c r="L103" s="77"/>
    </row>
    <row r="104" spans="1:12" x14ac:dyDescent="0.25">
      <c r="A104" s="81">
        <f t="shared" si="1"/>
        <v>100</v>
      </c>
      <c r="B104" s="82" t="str">
        <f ca="1">IFERROR(OFFSET(EV!$A$2,MATCH($A104,EV!AS$3:OFFSET(EV!$AS$1,MATCH(0,EV!$A:$A,0)-2,0),0),0),"")</f>
        <v/>
      </c>
      <c r="C104" s="83" t="str">
        <f ca="1">IFERROR(OFFSET(EV!$AP$2,MATCH(A104,EV!AS$3:OFFSET(EV!$AS$1,MATCH(0,EV!$A:$A,0)-2,0),0),0),"")</f>
        <v/>
      </c>
      <c r="D104" s="77"/>
      <c r="E104" s="77"/>
      <c r="F104" s="77"/>
      <c r="G104" s="77"/>
      <c r="H104" s="77"/>
      <c r="I104" s="77"/>
      <c r="J104" s="77"/>
      <c r="K104" s="77"/>
      <c r="L104" s="77"/>
    </row>
  </sheetData>
  <sheetProtection sheet="1" objects="1" scenarios="1" selectLockedCells="1" selectUnlockedCells="1"/>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66"/>
  </sheetPr>
  <dimension ref="A1:AK102"/>
  <sheetViews>
    <sheetView showZeros="0" workbookViewId="0">
      <pane xSplit="2" ySplit="2" topLeftCell="C3" activePane="bottomRight" state="frozen"/>
      <selection pane="topRight" activeCell="C1" sqref="C1"/>
      <selection pane="bottomLeft" activeCell="A3" sqref="A3"/>
      <selection pane="bottomRight" activeCell="D19" sqref="D19"/>
    </sheetView>
  </sheetViews>
  <sheetFormatPr defaultRowHeight="15" x14ac:dyDescent="0.25"/>
  <cols>
    <col min="1" max="1" width="27.28515625" style="2" customWidth="1"/>
    <col min="2" max="2" width="5.7109375" style="37" customWidth="1"/>
    <col min="3" max="37" width="9.140625" style="1"/>
  </cols>
  <sheetData>
    <row r="1" spans="1:37" x14ac:dyDescent="0.25">
      <c r="A1" s="7" t="s">
        <v>13</v>
      </c>
      <c r="B1" s="35" t="s">
        <v>59</v>
      </c>
      <c r="C1" s="38" t="s">
        <v>24</v>
      </c>
      <c r="D1" s="38" t="s">
        <v>25</v>
      </c>
      <c r="E1" s="38" t="s">
        <v>26</v>
      </c>
      <c r="F1" s="38" t="s">
        <v>27</v>
      </c>
      <c r="G1" s="38" t="s">
        <v>28</v>
      </c>
      <c r="H1" s="38" t="s">
        <v>29</v>
      </c>
      <c r="I1" s="38" t="s">
        <v>30</v>
      </c>
      <c r="J1" s="38" t="s">
        <v>31</v>
      </c>
      <c r="K1" s="38" t="s">
        <v>32</v>
      </c>
      <c r="L1" s="38" t="s">
        <v>33</v>
      </c>
      <c r="M1" s="38" t="s">
        <v>34</v>
      </c>
      <c r="N1" s="38" t="s">
        <v>35</v>
      </c>
      <c r="O1" s="38" t="s">
        <v>36</v>
      </c>
      <c r="P1" s="38" t="s">
        <v>37</v>
      </c>
      <c r="Q1" s="38" t="s">
        <v>38</v>
      </c>
      <c r="R1" s="38" t="s">
        <v>39</v>
      </c>
      <c r="S1" s="38" t="s">
        <v>40</v>
      </c>
      <c r="T1" s="38" t="s">
        <v>41</v>
      </c>
      <c r="U1" s="38" t="s">
        <v>42</v>
      </c>
      <c r="V1" s="38" t="s">
        <v>43</v>
      </c>
      <c r="W1" s="38" t="s">
        <v>44</v>
      </c>
      <c r="X1" s="38" t="s">
        <v>45</v>
      </c>
      <c r="Y1" s="38" t="s">
        <v>46</v>
      </c>
      <c r="Z1" s="38" t="s">
        <v>47</v>
      </c>
      <c r="AA1" s="38" t="s">
        <v>48</v>
      </c>
      <c r="AB1" s="38" t="s">
        <v>49</v>
      </c>
      <c r="AC1" s="38" t="s">
        <v>50</v>
      </c>
      <c r="AD1" s="38" t="s">
        <v>51</v>
      </c>
      <c r="AE1" s="38" t="s">
        <v>52</v>
      </c>
      <c r="AF1" s="38" t="s">
        <v>53</v>
      </c>
      <c r="AG1" s="38" t="s">
        <v>54</v>
      </c>
      <c r="AH1" s="38" t="s">
        <v>55</v>
      </c>
      <c r="AI1" s="38" t="s">
        <v>56</v>
      </c>
      <c r="AJ1" s="38" t="s">
        <v>57</v>
      </c>
      <c r="AK1" s="38" t="s">
        <v>58</v>
      </c>
    </row>
    <row r="2" spans="1:37" x14ac:dyDescent="0.25">
      <c r="A2" s="34" t="s">
        <v>59</v>
      </c>
      <c r="B2" s="36">
        <f>SUM(C2:AK2)</f>
        <v>209.89999999999998</v>
      </c>
      <c r="C2" s="39">
        <f>SUM(C3:C102)</f>
        <v>54.8</v>
      </c>
      <c r="D2" s="39">
        <f t="shared" ref="D2:AK2" si="0">SUM(D3:D102)</f>
        <v>56.8</v>
      </c>
      <c r="E2" s="39">
        <f t="shared" si="0"/>
        <v>61.8</v>
      </c>
      <c r="F2" s="39">
        <f t="shared" si="0"/>
        <v>36.5</v>
      </c>
      <c r="G2" s="39">
        <f t="shared" si="0"/>
        <v>0</v>
      </c>
      <c r="H2" s="39">
        <f t="shared" si="0"/>
        <v>0</v>
      </c>
      <c r="I2" s="39">
        <f t="shared" si="0"/>
        <v>0</v>
      </c>
      <c r="J2" s="39">
        <f t="shared" si="0"/>
        <v>0</v>
      </c>
      <c r="K2" s="39">
        <f t="shared" si="0"/>
        <v>0</v>
      </c>
      <c r="L2" s="39">
        <f t="shared" si="0"/>
        <v>0</v>
      </c>
      <c r="M2" s="39">
        <f t="shared" si="0"/>
        <v>0</v>
      </c>
      <c r="N2" s="39">
        <f t="shared" si="0"/>
        <v>0</v>
      </c>
      <c r="O2" s="39">
        <f t="shared" si="0"/>
        <v>0</v>
      </c>
      <c r="P2" s="39">
        <f t="shared" si="0"/>
        <v>0</v>
      </c>
      <c r="Q2" s="39">
        <f t="shared" si="0"/>
        <v>0</v>
      </c>
      <c r="R2" s="39">
        <f t="shared" si="0"/>
        <v>0</v>
      </c>
      <c r="S2" s="39">
        <f t="shared" si="0"/>
        <v>0</v>
      </c>
      <c r="T2" s="39">
        <f t="shared" si="0"/>
        <v>0</v>
      </c>
      <c r="U2" s="39">
        <f t="shared" si="0"/>
        <v>0</v>
      </c>
      <c r="V2" s="39">
        <f t="shared" si="0"/>
        <v>0</v>
      </c>
      <c r="W2" s="39">
        <f t="shared" si="0"/>
        <v>0</v>
      </c>
      <c r="X2" s="39">
        <f t="shared" si="0"/>
        <v>0</v>
      </c>
      <c r="Y2" s="39">
        <f t="shared" si="0"/>
        <v>0</v>
      </c>
      <c r="Z2" s="39">
        <f t="shared" si="0"/>
        <v>0</v>
      </c>
      <c r="AA2" s="39">
        <f t="shared" si="0"/>
        <v>0</v>
      </c>
      <c r="AB2" s="39">
        <f t="shared" si="0"/>
        <v>0</v>
      </c>
      <c r="AC2" s="39">
        <f t="shared" si="0"/>
        <v>0</v>
      </c>
      <c r="AD2" s="39">
        <f t="shared" si="0"/>
        <v>0</v>
      </c>
      <c r="AE2" s="39">
        <f t="shared" si="0"/>
        <v>0</v>
      </c>
      <c r="AF2" s="39">
        <f t="shared" si="0"/>
        <v>0</v>
      </c>
      <c r="AG2" s="39">
        <f t="shared" si="0"/>
        <v>0</v>
      </c>
      <c r="AH2" s="39">
        <f t="shared" si="0"/>
        <v>0</v>
      </c>
      <c r="AI2" s="39">
        <f t="shared" si="0"/>
        <v>0</v>
      </c>
      <c r="AJ2" s="39">
        <f t="shared" si="0"/>
        <v>0</v>
      </c>
      <c r="AK2" s="39">
        <f t="shared" si="0"/>
        <v>0</v>
      </c>
    </row>
    <row r="3" spans="1:37" x14ac:dyDescent="0.25">
      <c r="A3" s="40" t="s">
        <v>106</v>
      </c>
      <c r="B3" s="55">
        <f>SUM(C3:AK3)</f>
        <v>21</v>
      </c>
      <c r="C3" s="46">
        <v>5</v>
      </c>
      <c r="D3" s="47">
        <v>5</v>
      </c>
      <c r="E3" s="47">
        <v>5</v>
      </c>
      <c r="F3" s="47">
        <v>6</v>
      </c>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8"/>
    </row>
    <row r="4" spans="1:37" x14ac:dyDescent="0.25">
      <c r="A4" s="45" t="s">
        <v>107</v>
      </c>
      <c r="B4" s="56">
        <f t="shared" ref="B4:B67" si="1">SUM(C4:AK4)</f>
        <v>14.899999999999999</v>
      </c>
      <c r="C4" s="46">
        <v>3.8</v>
      </c>
      <c r="D4" s="47">
        <v>3.8</v>
      </c>
      <c r="E4" s="47">
        <v>3.8</v>
      </c>
      <c r="F4" s="47">
        <v>3.5</v>
      </c>
      <c r="G4" s="47"/>
      <c r="H4" s="47"/>
      <c r="I4" s="47"/>
      <c r="J4" s="47"/>
      <c r="K4" s="47"/>
      <c r="L4" s="47"/>
      <c r="M4" s="50"/>
      <c r="N4" s="50"/>
      <c r="O4" s="50"/>
      <c r="P4" s="50"/>
      <c r="Q4" s="50"/>
      <c r="R4" s="50"/>
      <c r="S4" s="50"/>
      <c r="T4" s="50"/>
      <c r="U4" s="50"/>
      <c r="V4" s="50"/>
      <c r="W4" s="50"/>
      <c r="X4" s="50"/>
      <c r="Y4" s="50"/>
      <c r="Z4" s="50"/>
      <c r="AA4" s="50"/>
      <c r="AB4" s="50"/>
      <c r="AC4" s="50"/>
      <c r="AD4" s="50"/>
      <c r="AE4" s="50"/>
      <c r="AF4" s="50"/>
      <c r="AG4" s="50"/>
      <c r="AH4" s="50"/>
      <c r="AI4" s="50"/>
      <c r="AJ4" s="50"/>
      <c r="AK4" s="51"/>
    </row>
    <row r="5" spans="1:37" x14ac:dyDescent="0.25">
      <c r="A5" s="45" t="s">
        <v>108</v>
      </c>
      <c r="B5" s="56">
        <f t="shared" si="1"/>
        <v>13</v>
      </c>
      <c r="C5" s="46">
        <v>3</v>
      </c>
      <c r="D5" s="47">
        <v>4</v>
      </c>
      <c r="E5" s="47">
        <v>3</v>
      </c>
      <c r="F5" s="47">
        <v>3</v>
      </c>
      <c r="G5" s="47"/>
      <c r="H5" s="47"/>
      <c r="I5" s="47"/>
      <c r="J5" s="47"/>
      <c r="K5" s="47"/>
      <c r="L5" s="47"/>
      <c r="M5" s="50"/>
      <c r="N5" s="50"/>
      <c r="O5" s="50"/>
      <c r="P5" s="50"/>
      <c r="Q5" s="50"/>
      <c r="R5" s="50"/>
      <c r="S5" s="50"/>
      <c r="T5" s="50"/>
      <c r="U5" s="50"/>
      <c r="V5" s="50"/>
      <c r="W5" s="50"/>
      <c r="X5" s="50"/>
      <c r="Y5" s="50"/>
      <c r="Z5" s="50"/>
      <c r="AA5" s="50"/>
      <c r="AB5" s="50"/>
      <c r="AC5" s="50"/>
      <c r="AD5" s="50"/>
      <c r="AE5" s="50"/>
      <c r="AF5" s="50"/>
      <c r="AG5" s="50"/>
      <c r="AH5" s="50"/>
      <c r="AI5" s="50"/>
      <c r="AJ5" s="50"/>
      <c r="AK5" s="51"/>
    </row>
    <row r="6" spans="1:37" x14ac:dyDescent="0.25">
      <c r="A6" s="45" t="s">
        <v>91</v>
      </c>
      <c r="B6" s="56">
        <f t="shared" si="1"/>
        <v>9</v>
      </c>
      <c r="C6" s="46">
        <v>4</v>
      </c>
      <c r="D6" s="47">
        <v>0</v>
      </c>
      <c r="E6" s="47">
        <v>4</v>
      </c>
      <c r="F6" s="47">
        <v>1</v>
      </c>
      <c r="G6" s="47"/>
      <c r="H6" s="47"/>
      <c r="I6" s="47"/>
      <c r="J6" s="47"/>
      <c r="K6" s="47"/>
      <c r="L6" s="47"/>
      <c r="M6" s="50"/>
      <c r="N6" s="50"/>
      <c r="O6" s="50"/>
      <c r="P6" s="50"/>
      <c r="Q6" s="50"/>
      <c r="R6" s="50"/>
      <c r="S6" s="50"/>
      <c r="T6" s="50"/>
      <c r="U6" s="50"/>
      <c r="V6" s="50"/>
      <c r="W6" s="50"/>
      <c r="X6" s="50"/>
      <c r="Y6" s="50"/>
      <c r="Z6" s="50"/>
      <c r="AA6" s="50"/>
      <c r="AB6" s="50"/>
      <c r="AC6" s="50"/>
      <c r="AD6" s="50"/>
      <c r="AE6" s="50"/>
      <c r="AF6" s="50"/>
      <c r="AG6" s="50"/>
      <c r="AH6" s="50"/>
      <c r="AI6" s="50"/>
      <c r="AJ6" s="50"/>
      <c r="AK6" s="51"/>
    </row>
    <row r="7" spans="1:37" x14ac:dyDescent="0.25">
      <c r="A7" s="45" t="s">
        <v>92</v>
      </c>
      <c r="B7" s="56">
        <f t="shared" si="1"/>
        <v>6</v>
      </c>
      <c r="C7" s="46">
        <v>0</v>
      </c>
      <c r="D7" s="47">
        <v>5</v>
      </c>
      <c r="E7" s="47">
        <v>0</v>
      </c>
      <c r="F7" s="47">
        <v>1</v>
      </c>
      <c r="G7" s="47"/>
      <c r="H7" s="47"/>
      <c r="I7" s="47"/>
      <c r="J7" s="47"/>
      <c r="K7" s="47"/>
      <c r="L7" s="47"/>
      <c r="M7" s="50"/>
      <c r="N7" s="50"/>
      <c r="O7" s="50"/>
      <c r="P7" s="50"/>
      <c r="Q7" s="50"/>
      <c r="R7" s="50"/>
      <c r="S7" s="50"/>
      <c r="T7" s="50"/>
      <c r="U7" s="50"/>
      <c r="V7" s="50"/>
      <c r="W7" s="50"/>
      <c r="X7" s="50"/>
      <c r="Y7" s="50"/>
      <c r="Z7" s="50"/>
      <c r="AA7" s="50"/>
      <c r="AB7" s="50"/>
      <c r="AC7" s="50"/>
      <c r="AD7" s="50"/>
      <c r="AE7" s="50"/>
      <c r="AF7" s="50"/>
      <c r="AG7" s="50"/>
      <c r="AH7" s="50"/>
      <c r="AI7" s="50"/>
      <c r="AJ7" s="50"/>
      <c r="AK7" s="51"/>
    </row>
    <row r="8" spans="1:37" x14ac:dyDescent="0.25">
      <c r="A8" s="45" t="s">
        <v>93</v>
      </c>
      <c r="B8" s="56">
        <f t="shared" si="1"/>
        <v>14</v>
      </c>
      <c r="C8" s="46">
        <v>5</v>
      </c>
      <c r="D8" s="47">
        <v>5</v>
      </c>
      <c r="E8" s="47">
        <v>4</v>
      </c>
      <c r="F8" s="47"/>
      <c r="G8" s="47"/>
      <c r="H8" s="47"/>
      <c r="I8" s="47"/>
      <c r="J8" s="47"/>
      <c r="K8" s="47"/>
      <c r="L8" s="47"/>
      <c r="M8" s="50"/>
      <c r="N8" s="50"/>
      <c r="O8" s="50"/>
      <c r="P8" s="50"/>
      <c r="Q8" s="50"/>
      <c r="R8" s="50"/>
      <c r="S8" s="50"/>
      <c r="T8" s="50"/>
      <c r="U8" s="50"/>
      <c r="V8" s="50"/>
      <c r="W8" s="50"/>
      <c r="X8" s="50"/>
      <c r="Y8" s="50"/>
      <c r="Z8" s="50"/>
      <c r="AA8" s="50"/>
      <c r="AB8" s="50"/>
      <c r="AC8" s="50"/>
      <c r="AD8" s="50"/>
      <c r="AE8" s="50"/>
      <c r="AF8" s="50"/>
      <c r="AG8" s="50"/>
      <c r="AH8" s="50"/>
      <c r="AI8" s="50"/>
      <c r="AJ8" s="50"/>
      <c r="AK8" s="51"/>
    </row>
    <row r="9" spans="1:37" x14ac:dyDescent="0.25">
      <c r="A9" s="45" t="s">
        <v>94</v>
      </c>
      <c r="B9" s="56">
        <f t="shared" si="1"/>
        <v>4</v>
      </c>
      <c r="C9" s="46">
        <v>0</v>
      </c>
      <c r="D9" s="47">
        <v>0</v>
      </c>
      <c r="E9" s="47">
        <v>3</v>
      </c>
      <c r="F9" s="47">
        <v>1</v>
      </c>
      <c r="G9" s="47"/>
      <c r="H9" s="47"/>
      <c r="I9" s="47"/>
      <c r="J9" s="47"/>
      <c r="K9" s="47"/>
      <c r="L9" s="47"/>
      <c r="M9" s="50"/>
      <c r="N9" s="50"/>
      <c r="O9" s="50"/>
      <c r="P9" s="50"/>
      <c r="Q9" s="50"/>
      <c r="R9" s="50"/>
      <c r="S9" s="50"/>
      <c r="T9" s="50"/>
      <c r="U9" s="50"/>
      <c r="V9" s="50"/>
      <c r="W9" s="50"/>
      <c r="X9" s="50"/>
      <c r="Y9" s="50"/>
      <c r="Z9" s="50"/>
      <c r="AA9" s="50"/>
      <c r="AB9" s="50"/>
      <c r="AC9" s="50"/>
      <c r="AD9" s="50"/>
      <c r="AE9" s="50"/>
      <c r="AF9" s="50"/>
      <c r="AG9" s="50"/>
      <c r="AH9" s="50"/>
      <c r="AI9" s="50"/>
      <c r="AJ9" s="50"/>
      <c r="AK9" s="51"/>
    </row>
    <row r="10" spans="1:37" x14ac:dyDescent="0.25">
      <c r="A10" s="45" t="s">
        <v>95</v>
      </c>
      <c r="B10" s="56">
        <f t="shared" si="1"/>
        <v>9</v>
      </c>
      <c r="C10" s="46">
        <v>3</v>
      </c>
      <c r="D10" s="47">
        <v>0</v>
      </c>
      <c r="E10" s="47">
        <v>6</v>
      </c>
      <c r="F10" s="47">
        <v>0</v>
      </c>
      <c r="G10" s="47"/>
      <c r="H10" s="47"/>
      <c r="I10" s="47"/>
      <c r="J10" s="47"/>
      <c r="K10" s="47"/>
      <c r="L10" s="47"/>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1"/>
    </row>
    <row r="11" spans="1:37" x14ac:dyDescent="0.25">
      <c r="A11" s="45" t="s">
        <v>96</v>
      </c>
      <c r="B11" s="56">
        <f t="shared" si="1"/>
        <v>7</v>
      </c>
      <c r="C11" s="46">
        <v>3</v>
      </c>
      <c r="D11" s="47">
        <v>2</v>
      </c>
      <c r="E11" s="47">
        <v>1</v>
      </c>
      <c r="F11" s="47">
        <v>1</v>
      </c>
      <c r="G11" s="47"/>
      <c r="H11" s="47"/>
      <c r="I11" s="47"/>
      <c r="J11" s="47"/>
      <c r="K11" s="47"/>
      <c r="L11" s="47"/>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1"/>
    </row>
    <row r="12" spans="1:37" x14ac:dyDescent="0.25">
      <c r="A12" s="45" t="s">
        <v>97</v>
      </c>
      <c r="B12" s="56">
        <f t="shared" si="1"/>
        <v>13</v>
      </c>
      <c r="C12" s="46">
        <v>2</v>
      </c>
      <c r="D12" s="47">
        <v>2</v>
      </c>
      <c r="E12" s="47">
        <v>5</v>
      </c>
      <c r="F12" s="47">
        <v>4</v>
      </c>
      <c r="G12" s="47"/>
      <c r="H12" s="47"/>
      <c r="I12" s="47"/>
      <c r="J12" s="47"/>
      <c r="K12" s="47"/>
      <c r="L12" s="47"/>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1"/>
    </row>
    <row r="13" spans="1:37" x14ac:dyDescent="0.25">
      <c r="A13" s="45" t="s">
        <v>98</v>
      </c>
      <c r="B13" s="56">
        <f t="shared" si="1"/>
        <v>12</v>
      </c>
      <c r="C13" s="46">
        <v>1</v>
      </c>
      <c r="D13" s="47">
        <v>5</v>
      </c>
      <c r="E13" s="47">
        <v>5</v>
      </c>
      <c r="F13" s="47">
        <v>1</v>
      </c>
      <c r="G13" s="47"/>
      <c r="H13" s="47"/>
      <c r="I13" s="47"/>
      <c r="J13" s="47"/>
      <c r="K13" s="47"/>
      <c r="L13" s="47"/>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1"/>
    </row>
    <row r="14" spans="1:37" x14ac:dyDescent="0.25">
      <c r="A14" s="45" t="s">
        <v>99</v>
      </c>
      <c r="B14" s="56">
        <f t="shared" si="1"/>
        <v>22</v>
      </c>
      <c r="C14" s="46">
        <v>5</v>
      </c>
      <c r="D14" s="47">
        <v>5</v>
      </c>
      <c r="E14" s="47">
        <v>6</v>
      </c>
      <c r="F14" s="47">
        <v>6</v>
      </c>
      <c r="G14" s="47"/>
      <c r="H14" s="47"/>
      <c r="I14" s="47"/>
      <c r="J14" s="47"/>
      <c r="K14" s="47"/>
      <c r="L14" s="47"/>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1"/>
    </row>
    <row r="15" spans="1:37" x14ac:dyDescent="0.25">
      <c r="A15" s="45" t="s">
        <v>100</v>
      </c>
      <c r="B15" s="56">
        <f t="shared" si="1"/>
        <v>8</v>
      </c>
      <c r="C15" s="46">
        <v>3</v>
      </c>
      <c r="D15" s="47">
        <v>2</v>
      </c>
      <c r="E15" s="47">
        <v>1</v>
      </c>
      <c r="F15" s="47">
        <v>2</v>
      </c>
      <c r="G15" s="47"/>
      <c r="H15" s="47"/>
      <c r="I15" s="47"/>
      <c r="J15" s="47"/>
      <c r="K15" s="47"/>
      <c r="L15" s="47"/>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1"/>
    </row>
    <row r="16" spans="1:37" x14ac:dyDescent="0.25">
      <c r="A16" s="45" t="s">
        <v>101</v>
      </c>
      <c r="B16" s="56">
        <f t="shared" si="1"/>
        <v>10</v>
      </c>
      <c r="C16" s="46">
        <v>6</v>
      </c>
      <c r="D16" s="47">
        <v>2</v>
      </c>
      <c r="E16" s="47">
        <v>1</v>
      </c>
      <c r="F16" s="47">
        <v>1</v>
      </c>
      <c r="G16" s="47"/>
      <c r="H16" s="47"/>
      <c r="I16" s="47"/>
      <c r="J16" s="47"/>
      <c r="K16" s="47"/>
      <c r="L16" s="47"/>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1"/>
    </row>
    <row r="17" spans="1:37" x14ac:dyDescent="0.25">
      <c r="A17" s="45" t="s">
        <v>102</v>
      </c>
      <c r="B17" s="56">
        <f t="shared" si="1"/>
        <v>14</v>
      </c>
      <c r="C17" s="46">
        <v>2</v>
      </c>
      <c r="D17" s="47">
        <v>6</v>
      </c>
      <c r="E17" s="47">
        <v>2</v>
      </c>
      <c r="F17" s="47">
        <v>4</v>
      </c>
      <c r="G17" s="47"/>
      <c r="H17" s="47"/>
      <c r="I17" s="47"/>
      <c r="J17" s="47"/>
      <c r="K17" s="47"/>
      <c r="L17" s="47"/>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1"/>
    </row>
    <row r="18" spans="1:37" x14ac:dyDescent="0.25">
      <c r="A18" s="45" t="s">
        <v>103</v>
      </c>
      <c r="B18" s="56">
        <f t="shared" si="1"/>
        <v>14</v>
      </c>
      <c r="C18" s="46">
        <v>6</v>
      </c>
      <c r="D18" s="47">
        <v>5</v>
      </c>
      <c r="E18" s="47">
        <v>2</v>
      </c>
      <c r="F18" s="47">
        <v>1</v>
      </c>
      <c r="G18" s="47"/>
      <c r="H18" s="47"/>
      <c r="I18" s="47"/>
      <c r="J18" s="47"/>
      <c r="K18" s="47"/>
      <c r="L18" s="47"/>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1"/>
    </row>
    <row r="19" spans="1:37" x14ac:dyDescent="0.25">
      <c r="A19" s="45" t="s">
        <v>104</v>
      </c>
      <c r="B19" s="56">
        <f t="shared" si="1"/>
        <v>13</v>
      </c>
      <c r="C19" s="46">
        <v>1</v>
      </c>
      <c r="D19" s="47">
        <v>5</v>
      </c>
      <c r="E19" s="47">
        <v>6</v>
      </c>
      <c r="F19" s="47">
        <v>1</v>
      </c>
      <c r="G19" s="47"/>
      <c r="H19" s="47"/>
      <c r="I19" s="47"/>
      <c r="J19" s="47"/>
      <c r="K19" s="47"/>
      <c r="L19" s="47"/>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1"/>
    </row>
    <row r="20" spans="1:37" x14ac:dyDescent="0.25">
      <c r="A20" s="45" t="s">
        <v>105</v>
      </c>
      <c r="B20" s="56">
        <f t="shared" si="1"/>
        <v>6</v>
      </c>
      <c r="C20" s="46">
        <v>2</v>
      </c>
      <c r="D20" s="47">
        <v>0</v>
      </c>
      <c r="E20" s="47">
        <v>4</v>
      </c>
      <c r="F20" s="47">
        <v>0</v>
      </c>
      <c r="G20" s="47"/>
      <c r="H20" s="47"/>
      <c r="I20" s="47"/>
      <c r="J20" s="47"/>
      <c r="K20" s="47"/>
      <c r="L20" s="47"/>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1"/>
    </row>
    <row r="21" spans="1:37" x14ac:dyDescent="0.25">
      <c r="A21" s="45"/>
      <c r="B21" s="56">
        <f t="shared" si="1"/>
        <v>0</v>
      </c>
      <c r="C21" s="49"/>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1"/>
    </row>
    <row r="22" spans="1:37" x14ac:dyDescent="0.25">
      <c r="A22" s="45"/>
      <c r="B22" s="56">
        <f t="shared" si="1"/>
        <v>0</v>
      </c>
      <c r="C22" s="49"/>
      <c r="D22" s="50"/>
      <c r="E22" s="50"/>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1"/>
    </row>
    <row r="23" spans="1:37" x14ac:dyDescent="0.25">
      <c r="A23" s="45"/>
      <c r="B23" s="56">
        <f t="shared" si="1"/>
        <v>0</v>
      </c>
      <c r="C23" s="49"/>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1"/>
    </row>
    <row r="24" spans="1:37" x14ac:dyDescent="0.25">
      <c r="A24" s="45"/>
      <c r="B24" s="56">
        <f t="shared" si="1"/>
        <v>0</v>
      </c>
      <c r="C24" s="49"/>
      <c r="D24" s="50"/>
      <c r="E24" s="50"/>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1"/>
    </row>
    <row r="25" spans="1:37" x14ac:dyDescent="0.25">
      <c r="A25" s="45"/>
      <c r="B25" s="56">
        <f t="shared" si="1"/>
        <v>0</v>
      </c>
      <c r="C25" s="49"/>
      <c r="D25" s="50"/>
      <c r="E25" s="50"/>
      <c r="F25" s="50"/>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1"/>
    </row>
    <row r="26" spans="1:37" x14ac:dyDescent="0.25">
      <c r="A26" s="45"/>
      <c r="B26" s="56">
        <f t="shared" si="1"/>
        <v>0</v>
      </c>
      <c r="C26" s="49"/>
      <c r="D26" s="50"/>
      <c r="E26" s="50"/>
      <c r="F26" s="50"/>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1"/>
    </row>
    <row r="27" spans="1:37" x14ac:dyDescent="0.25">
      <c r="A27" s="45"/>
      <c r="B27" s="56">
        <f t="shared" si="1"/>
        <v>0</v>
      </c>
      <c r="C27" s="49"/>
      <c r="D27" s="50"/>
      <c r="E27" s="50"/>
      <c r="F27" s="50"/>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1"/>
    </row>
    <row r="28" spans="1:37" x14ac:dyDescent="0.25">
      <c r="A28" s="45"/>
      <c r="B28" s="56">
        <f t="shared" si="1"/>
        <v>0</v>
      </c>
      <c r="C28" s="49"/>
      <c r="D28" s="50"/>
      <c r="E28" s="50"/>
      <c r="F28" s="50"/>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1"/>
    </row>
    <row r="29" spans="1:37" x14ac:dyDescent="0.25">
      <c r="A29" s="45"/>
      <c r="B29" s="56">
        <f t="shared" si="1"/>
        <v>0</v>
      </c>
      <c r="C29" s="49"/>
      <c r="D29" s="50"/>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1"/>
    </row>
    <row r="30" spans="1:37" x14ac:dyDescent="0.25">
      <c r="A30" s="45"/>
      <c r="B30" s="56">
        <f t="shared" si="1"/>
        <v>0</v>
      </c>
      <c r="C30" s="49"/>
      <c r="D30" s="50"/>
      <c r="E30" s="50"/>
      <c r="F30" s="50"/>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1"/>
    </row>
    <row r="31" spans="1:37" x14ac:dyDescent="0.25">
      <c r="A31" s="45"/>
      <c r="B31" s="56">
        <f t="shared" si="1"/>
        <v>0</v>
      </c>
      <c r="C31" s="49"/>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1"/>
    </row>
    <row r="32" spans="1:37" x14ac:dyDescent="0.25">
      <c r="A32" s="45"/>
      <c r="B32" s="56">
        <f t="shared" si="1"/>
        <v>0</v>
      </c>
      <c r="C32" s="49"/>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1"/>
    </row>
    <row r="33" spans="1:37" x14ac:dyDescent="0.25">
      <c r="A33" s="45"/>
      <c r="B33" s="56">
        <f t="shared" si="1"/>
        <v>0</v>
      </c>
      <c r="C33" s="49"/>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1"/>
    </row>
    <row r="34" spans="1:37" x14ac:dyDescent="0.25">
      <c r="A34" s="45"/>
      <c r="B34" s="56">
        <f t="shared" si="1"/>
        <v>0</v>
      </c>
      <c r="C34" s="49"/>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1"/>
    </row>
    <row r="35" spans="1:37" x14ac:dyDescent="0.25">
      <c r="A35" s="45"/>
      <c r="B35" s="56">
        <f t="shared" si="1"/>
        <v>0</v>
      </c>
      <c r="C35" s="49"/>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1"/>
    </row>
    <row r="36" spans="1:37" x14ac:dyDescent="0.25">
      <c r="A36" s="45"/>
      <c r="B36" s="56">
        <f t="shared" si="1"/>
        <v>0</v>
      </c>
      <c r="C36" s="49"/>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1"/>
    </row>
    <row r="37" spans="1:37" x14ac:dyDescent="0.25">
      <c r="A37" s="45"/>
      <c r="B37" s="56">
        <f t="shared" si="1"/>
        <v>0</v>
      </c>
      <c r="C37" s="49"/>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1"/>
    </row>
    <row r="38" spans="1:37" x14ac:dyDescent="0.25">
      <c r="A38" s="45"/>
      <c r="B38" s="56">
        <f t="shared" si="1"/>
        <v>0</v>
      </c>
      <c r="C38" s="49"/>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1"/>
    </row>
    <row r="39" spans="1:37" x14ac:dyDescent="0.25">
      <c r="A39" s="45"/>
      <c r="B39" s="56">
        <f t="shared" si="1"/>
        <v>0</v>
      </c>
      <c r="C39" s="49"/>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1"/>
    </row>
    <row r="40" spans="1:37" x14ac:dyDescent="0.25">
      <c r="A40" s="45"/>
      <c r="B40" s="56">
        <f t="shared" si="1"/>
        <v>0</v>
      </c>
      <c r="C40" s="49"/>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1"/>
    </row>
    <row r="41" spans="1:37" x14ac:dyDescent="0.25">
      <c r="A41" s="45"/>
      <c r="B41" s="56">
        <f t="shared" si="1"/>
        <v>0</v>
      </c>
      <c r="C41" s="49"/>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1"/>
    </row>
    <row r="42" spans="1:37" x14ac:dyDescent="0.25">
      <c r="A42" s="45"/>
      <c r="B42" s="56">
        <f t="shared" si="1"/>
        <v>0</v>
      </c>
      <c r="C42" s="49"/>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1"/>
    </row>
    <row r="43" spans="1:37" x14ac:dyDescent="0.25">
      <c r="A43" s="45"/>
      <c r="B43" s="56">
        <f t="shared" si="1"/>
        <v>0</v>
      </c>
      <c r="C43" s="49"/>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1"/>
    </row>
    <row r="44" spans="1:37" x14ac:dyDescent="0.25">
      <c r="A44" s="45"/>
      <c r="B44" s="56">
        <f t="shared" si="1"/>
        <v>0</v>
      </c>
      <c r="C44" s="49"/>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1"/>
    </row>
    <row r="45" spans="1:37" x14ac:dyDescent="0.25">
      <c r="A45" s="45"/>
      <c r="B45" s="56">
        <f t="shared" si="1"/>
        <v>0</v>
      </c>
      <c r="C45" s="49"/>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1"/>
    </row>
    <row r="46" spans="1:37" x14ac:dyDescent="0.25">
      <c r="A46" s="45"/>
      <c r="B46" s="56">
        <f t="shared" si="1"/>
        <v>0</v>
      </c>
      <c r="C46" s="49"/>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1"/>
    </row>
    <row r="47" spans="1:37" x14ac:dyDescent="0.25">
      <c r="A47" s="45"/>
      <c r="B47" s="56">
        <f t="shared" si="1"/>
        <v>0</v>
      </c>
      <c r="C47" s="49"/>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1"/>
    </row>
    <row r="48" spans="1:37" x14ac:dyDescent="0.25">
      <c r="A48" s="45"/>
      <c r="B48" s="56">
        <f t="shared" si="1"/>
        <v>0</v>
      </c>
      <c r="C48" s="49"/>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1"/>
    </row>
    <row r="49" spans="1:37" x14ac:dyDescent="0.25">
      <c r="A49" s="45"/>
      <c r="B49" s="56">
        <f t="shared" si="1"/>
        <v>0</v>
      </c>
      <c r="C49" s="49"/>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1"/>
    </row>
    <row r="50" spans="1:37" x14ac:dyDescent="0.25">
      <c r="A50" s="45"/>
      <c r="B50" s="56">
        <f t="shared" si="1"/>
        <v>0</v>
      </c>
      <c r="C50" s="49"/>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1"/>
    </row>
    <row r="51" spans="1:37" x14ac:dyDescent="0.25">
      <c r="A51" s="45"/>
      <c r="B51" s="56">
        <f t="shared" si="1"/>
        <v>0</v>
      </c>
      <c r="C51" s="49"/>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1"/>
    </row>
    <row r="52" spans="1:37" x14ac:dyDescent="0.25">
      <c r="A52" s="45"/>
      <c r="B52" s="56">
        <f t="shared" si="1"/>
        <v>0</v>
      </c>
      <c r="C52" s="49"/>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1"/>
    </row>
    <row r="53" spans="1:37" x14ac:dyDescent="0.25">
      <c r="A53" s="45"/>
      <c r="B53" s="56">
        <f t="shared" si="1"/>
        <v>0</v>
      </c>
      <c r="C53" s="49"/>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1"/>
    </row>
    <row r="54" spans="1:37" x14ac:dyDescent="0.25">
      <c r="A54" s="45"/>
      <c r="B54" s="56">
        <f t="shared" si="1"/>
        <v>0</v>
      </c>
      <c r="C54" s="49"/>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1"/>
    </row>
    <row r="55" spans="1:37" x14ac:dyDescent="0.25">
      <c r="A55" s="45"/>
      <c r="B55" s="56">
        <f t="shared" si="1"/>
        <v>0</v>
      </c>
      <c r="C55" s="49"/>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1"/>
    </row>
    <row r="56" spans="1:37" x14ac:dyDescent="0.25">
      <c r="A56" s="45"/>
      <c r="B56" s="56">
        <f t="shared" si="1"/>
        <v>0</v>
      </c>
      <c r="C56" s="49"/>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1"/>
    </row>
    <row r="57" spans="1:37" x14ac:dyDescent="0.25">
      <c r="A57" s="45"/>
      <c r="B57" s="56">
        <f t="shared" si="1"/>
        <v>0</v>
      </c>
      <c r="C57" s="49"/>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1"/>
    </row>
    <row r="58" spans="1:37" x14ac:dyDescent="0.25">
      <c r="A58" s="45"/>
      <c r="B58" s="56">
        <f t="shared" si="1"/>
        <v>0</v>
      </c>
      <c r="C58" s="49"/>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1"/>
    </row>
    <row r="59" spans="1:37" x14ac:dyDescent="0.25">
      <c r="A59" s="45"/>
      <c r="B59" s="56">
        <f t="shared" si="1"/>
        <v>0</v>
      </c>
      <c r="C59" s="49"/>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1"/>
    </row>
    <row r="60" spans="1:37" x14ac:dyDescent="0.25">
      <c r="A60" s="45"/>
      <c r="B60" s="56">
        <f t="shared" si="1"/>
        <v>0</v>
      </c>
      <c r="C60" s="49"/>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1"/>
    </row>
    <row r="61" spans="1:37" x14ac:dyDescent="0.25">
      <c r="A61" s="45"/>
      <c r="B61" s="56">
        <f t="shared" si="1"/>
        <v>0</v>
      </c>
      <c r="C61" s="49"/>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1"/>
    </row>
    <row r="62" spans="1:37" x14ac:dyDescent="0.25">
      <c r="A62" s="45"/>
      <c r="B62" s="56">
        <f t="shared" si="1"/>
        <v>0</v>
      </c>
      <c r="C62" s="49"/>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1"/>
    </row>
    <row r="63" spans="1:37" x14ac:dyDescent="0.25">
      <c r="A63" s="45"/>
      <c r="B63" s="56">
        <f t="shared" si="1"/>
        <v>0</v>
      </c>
      <c r="C63" s="49"/>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1"/>
    </row>
    <row r="64" spans="1:37" x14ac:dyDescent="0.25">
      <c r="A64" s="45"/>
      <c r="B64" s="56">
        <f t="shared" si="1"/>
        <v>0</v>
      </c>
      <c r="C64" s="49"/>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1"/>
    </row>
    <row r="65" spans="1:37" x14ac:dyDescent="0.25">
      <c r="A65" s="45"/>
      <c r="B65" s="56">
        <f t="shared" si="1"/>
        <v>0</v>
      </c>
      <c r="C65" s="49"/>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1"/>
    </row>
    <row r="66" spans="1:37" x14ac:dyDescent="0.25">
      <c r="A66" s="45"/>
      <c r="B66" s="56">
        <f t="shared" si="1"/>
        <v>0</v>
      </c>
      <c r="C66" s="49"/>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1"/>
    </row>
    <row r="67" spans="1:37" x14ac:dyDescent="0.25">
      <c r="A67" s="45"/>
      <c r="B67" s="56">
        <f t="shared" si="1"/>
        <v>0</v>
      </c>
      <c r="C67" s="49"/>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1"/>
    </row>
    <row r="68" spans="1:37" x14ac:dyDescent="0.25">
      <c r="A68" s="45"/>
      <c r="B68" s="56">
        <f t="shared" ref="B68:B102" si="2">SUM(C68:AK68)</f>
        <v>0</v>
      </c>
      <c r="C68" s="49"/>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1"/>
    </row>
    <row r="69" spans="1:37" x14ac:dyDescent="0.25">
      <c r="A69" s="45"/>
      <c r="B69" s="56">
        <f t="shared" si="2"/>
        <v>0</v>
      </c>
      <c r="C69" s="49"/>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1"/>
    </row>
    <row r="70" spans="1:37" x14ac:dyDescent="0.25">
      <c r="A70" s="45"/>
      <c r="B70" s="56">
        <f t="shared" si="2"/>
        <v>0</v>
      </c>
      <c r="C70" s="49"/>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1"/>
    </row>
    <row r="71" spans="1:37" x14ac:dyDescent="0.25">
      <c r="A71" s="45"/>
      <c r="B71" s="56">
        <f t="shared" si="2"/>
        <v>0</v>
      </c>
      <c r="C71" s="49"/>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1"/>
    </row>
    <row r="72" spans="1:37" x14ac:dyDescent="0.25">
      <c r="A72" s="45"/>
      <c r="B72" s="56">
        <f t="shared" si="2"/>
        <v>0</v>
      </c>
      <c r="C72" s="49"/>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1"/>
    </row>
    <row r="73" spans="1:37" x14ac:dyDescent="0.25">
      <c r="A73" s="45"/>
      <c r="B73" s="56">
        <f t="shared" si="2"/>
        <v>0</v>
      </c>
      <c r="C73" s="49"/>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1"/>
    </row>
    <row r="74" spans="1:37" x14ac:dyDescent="0.25">
      <c r="A74" s="45"/>
      <c r="B74" s="56">
        <f t="shared" si="2"/>
        <v>0</v>
      </c>
      <c r="C74" s="49"/>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1"/>
    </row>
    <row r="75" spans="1:37" x14ac:dyDescent="0.25">
      <c r="A75" s="45"/>
      <c r="B75" s="56">
        <f t="shared" si="2"/>
        <v>0</v>
      </c>
      <c r="C75" s="49"/>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1"/>
    </row>
    <row r="76" spans="1:37" x14ac:dyDescent="0.25">
      <c r="A76" s="45"/>
      <c r="B76" s="56">
        <f t="shared" si="2"/>
        <v>0</v>
      </c>
      <c r="C76" s="49"/>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1"/>
    </row>
    <row r="77" spans="1:37" x14ac:dyDescent="0.25">
      <c r="A77" s="45"/>
      <c r="B77" s="56">
        <f t="shared" si="2"/>
        <v>0</v>
      </c>
      <c r="C77" s="49"/>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1"/>
    </row>
    <row r="78" spans="1:37" x14ac:dyDescent="0.25">
      <c r="A78" s="45"/>
      <c r="B78" s="56">
        <f t="shared" si="2"/>
        <v>0</v>
      </c>
      <c r="C78" s="49"/>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1"/>
    </row>
    <row r="79" spans="1:37" x14ac:dyDescent="0.25">
      <c r="A79" s="45"/>
      <c r="B79" s="56">
        <f t="shared" si="2"/>
        <v>0</v>
      </c>
      <c r="C79" s="49"/>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1"/>
    </row>
    <row r="80" spans="1:37" x14ac:dyDescent="0.25">
      <c r="A80" s="45"/>
      <c r="B80" s="56">
        <f t="shared" si="2"/>
        <v>0</v>
      </c>
      <c r="C80" s="49"/>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1"/>
    </row>
    <row r="81" spans="1:37" x14ac:dyDescent="0.25">
      <c r="A81" s="45"/>
      <c r="B81" s="56">
        <f t="shared" si="2"/>
        <v>0</v>
      </c>
      <c r="C81" s="49"/>
      <c r="D81" s="50"/>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1"/>
    </row>
    <row r="82" spans="1:37" x14ac:dyDescent="0.25">
      <c r="A82" s="45"/>
      <c r="B82" s="56">
        <f t="shared" si="2"/>
        <v>0</v>
      </c>
      <c r="C82" s="49"/>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1"/>
    </row>
    <row r="83" spans="1:37" x14ac:dyDescent="0.25">
      <c r="A83" s="45"/>
      <c r="B83" s="56">
        <f t="shared" si="2"/>
        <v>0</v>
      </c>
      <c r="C83" s="49"/>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1"/>
    </row>
    <row r="84" spans="1:37" x14ac:dyDescent="0.25">
      <c r="A84" s="45"/>
      <c r="B84" s="56">
        <f t="shared" si="2"/>
        <v>0</v>
      </c>
      <c r="C84" s="49"/>
      <c r="D84" s="50"/>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1"/>
    </row>
    <row r="85" spans="1:37" x14ac:dyDescent="0.25">
      <c r="A85" s="45"/>
      <c r="B85" s="56">
        <f t="shared" si="2"/>
        <v>0</v>
      </c>
      <c r="C85" s="49"/>
      <c r="D85" s="50"/>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51"/>
    </row>
    <row r="86" spans="1:37" x14ac:dyDescent="0.25">
      <c r="A86" s="45"/>
      <c r="B86" s="56">
        <f t="shared" si="2"/>
        <v>0</v>
      </c>
      <c r="C86" s="49"/>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1"/>
    </row>
    <row r="87" spans="1:37" x14ac:dyDescent="0.25">
      <c r="A87" s="45"/>
      <c r="B87" s="56">
        <f t="shared" si="2"/>
        <v>0</v>
      </c>
      <c r="C87" s="49"/>
      <c r="D87" s="50"/>
      <c r="E87" s="50"/>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0"/>
      <c r="AK87" s="51"/>
    </row>
    <row r="88" spans="1:37" x14ac:dyDescent="0.25">
      <c r="A88" s="45"/>
      <c r="B88" s="56">
        <f t="shared" si="2"/>
        <v>0</v>
      </c>
      <c r="C88" s="49"/>
      <c r="D88" s="50"/>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0"/>
      <c r="AK88" s="51"/>
    </row>
    <row r="89" spans="1:37" x14ac:dyDescent="0.25">
      <c r="A89" s="45"/>
      <c r="B89" s="56">
        <f t="shared" si="2"/>
        <v>0</v>
      </c>
      <c r="C89" s="49"/>
      <c r="D89" s="50"/>
      <c r="E89" s="50"/>
      <c r="F89" s="50"/>
      <c r="G89" s="50"/>
      <c r="H89" s="50"/>
      <c r="I89" s="50"/>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1"/>
    </row>
    <row r="90" spans="1:37" x14ac:dyDescent="0.25">
      <c r="A90" s="45"/>
      <c r="B90" s="56">
        <f t="shared" si="2"/>
        <v>0</v>
      </c>
      <c r="C90" s="49"/>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1"/>
    </row>
    <row r="91" spans="1:37" x14ac:dyDescent="0.25">
      <c r="A91" s="45"/>
      <c r="B91" s="56">
        <f t="shared" si="2"/>
        <v>0</v>
      </c>
      <c r="C91" s="49"/>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1"/>
    </row>
    <row r="92" spans="1:37" x14ac:dyDescent="0.25">
      <c r="A92" s="45"/>
      <c r="B92" s="56">
        <f t="shared" si="2"/>
        <v>0</v>
      </c>
      <c r="C92" s="49"/>
      <c r="D92" s="50"/>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1"/>
    </row>
    <row r="93" spans="1:37" x14ac:dyDescent="0.25">
      <c r="A93" s="45"/>
      <c r="B93" s="56">
        <f t="shared" si="2"/>
        <v>0</v>
      </c>
      <c r="C93" s="49"/>
      <c r="D93" s="50"/>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1"/>
    </row>
    <row r="94" spans="1:37" x14ac:dyDescent="0.25">
      <c r="A94" s="45"/>
      <c r="B94" s="56">
        <f t="shared" si="2"/>
        <v>0</v>
      </c>
      <c r="C94" s="49"/>
      <c r="D94" s="50"/>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1"/>
    </row>
    <row r="95" spans="1:37" x14ac:dyDescent="0.25">
      <c r="A95" s="45"/>
      <c r="B95" s="56">
        <f t="shared" si="2"/>
        <v>0</v>
      </c>
      <c r="C95" s="49"/>
      <c r="D95" s="50"/>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1"/>
    </row>
    <row r="96" spans="1:37" x14ac:dyDescent="0.25">
      <c r="A96" s="45"/>
      <c r="B96" s="56">
        <f t="shared" si="2"/>
        <v>0</v>
      </c>
      <c r="C96" s="49"/>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1"/>
    </row>
    <row r="97" spans="1:37" x14ac:dyDescent="0.25">
      <c r="A97" s="45"/>
      <c r="B97" s="56">
        <f t="shared" si="2"/>
        <v>0</v>
      </c>
      <c r="C97" s="49"/>
      <c r="D97" s="50"/>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1"/>
    </row>
    <row r="98" spans="1:37" x14ac:dyDescent="0.25">
      <c r="A98" s="45"/>
      <c r="B98" s="56">
        <f t="shared" si="2"/>
        <v>0</v>
      </c>
      <c r="C98" s="49"/>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1"/>
    </row>
    <row r="99" spans="1:37" x14ac:dyDescent="0.25">
      <c r="A99" s="45"/>
      <c r="B99" s="56">
        <f t="shared" si="2"/>
        <v>0</v>
      </c>
      <c r="C99" s="49"/>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0"/>
      <c r="AK99" s="51"/>
    </row>
    <row r="100" spans="1:37" x14ac:dyDescent="0.25">
      <c r="A100" s="45"/>
      <c r="B100" s="56">
        <f t="shared" si="2"/>
        <v>0</v>
      </c>
      <c r="C100" s="49"/>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1"/>
    </row>
    <row r="101" spans="1:37" x14ac:dyDescent="0.25">
      <c r="A101" s="45"/>
      <c r="B101" s="56">
        <f t="shared" si="2"/>
        <v>0</v>
      </c>
      <c r="C101" s="49"/>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1"/>
    </row>
    <row r="102" spans="1:37" x14ac:dyDescent="0.25">
      <c r="A102" s="45"/>
      <c r="B102" s="56">
        <f t="shared" si="2"/>
        <v>0</v>
      </c>
      <c r="C102" s="52"/>
      <c r="D102" s="53"/>
      <c r="E102" s="53"/>
      <c r="F102" s="53"/>
      <c r="G102" s="53"/>
      <c r="H102" s="53"/>
      <c r="I102" s="53"/>
      <c r="J102" s="53"/>
      <c r="K102" s="53"/>
      <c r="L102" s="53"/>
      <c r="M102" s="53"/>
      <c r="N102" s="53"/>
      <c r="O102" s="53"/>
      <c r="P102" s="53"/>
      <c r="Q102" s="53"/>
      <c r="R102" s="53"/>
      <c r="S102" s="53"/>
      <c r="T102" s="53"/>
      <c r="U102" s="53"/>
      <c r="V102" s="53"/>
      <c r="W102" s="53"/>
      <c r="X102" s="53"/>
      <c r="Y102" s="53"/>
      <c r="Z102" s="53"/>
      <c r="AA102" s="53"/>
      <c r="AB102" s="53"/>
      <c r="AC102" s="53"/>
      <c r="AD102" s="53"/>
      <c r="AE102" s="53"/>
      <c r="AF102" s="53"/>
      <c r="AG102" s="53"/>
      <c r="AH102" s="53"/>
      <c r="AI102" s="53"/>
      <c r="AJ102" s="53"/>
      <c r="AK102" s="54"/>
    </row>
  </sheetData>
  <sheetProtection sheet="1" objects="1" scenarios="1" selectLockedCell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66"/>
  </sheetPr>
  <dimension ref="A1:AE102"/>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5" x14ac:dyDescent="0.25"/>
  <cols>
    <col min="1" max="1" width="27.28515625" style="2" customWidth="1"/>
    <col min="2" max="2" width="4.7109375" style="3" customWidth="1"/>
    <col min="3" max="11" width="4.7109375" customWidth="1"/>
    <col min="12" max="12" width="4.7109375" style="3" customWidth="1"/>
    <col min="13" max="20" width="4.7109375" style="4" customWidth="1"/>
    <col min="21" max="21" width="4.7109375" style="5" customWidth="1"/>
    <col min="22" max="30" width="4.7109375" customWidth="1"/>
    <col min="31" max="31" width="4.7109375" style="5" customWidth="1"/>
  </cols>
  <sheetData>
    <row r="1" spans="1:31" x14ac:dyDescent="0.25">
      <c r="A1" s="7"/>
      <c r="B1" s="9" t="s">
        <v>14</v>
      </c>
      <c r="C1" s="6"/>
      <c r="D1" s="6"/>
      <c r="E1" s="6"/>
      <c r="F1" s="6"/>
      <c r="G1" s="6"/>
      <c r="H1" s="6"/>
      <c r="I1" s="6"/>
      <c r="J1" s="6"/>
      <c r="K1" s="6"/>
      <c r="L1" s="9" t="s">
        <v>15</v>
      </c>
      <c r="M1" s="10"/>
      <c r="N1" s="10"/>
      <c r="O1" s="10"/>
      <c r="P1" s="10"/>
      <c r="Q1" s="10"/>
      <c r="R1" s="10"/>
      <c r="S1" s="10"/>
      <c r="T1" s="10"/>
      <c r="U1" s="11"/>
      <c r="V1" s="6" t="s">
        <v>16</v>
      </c>
      <c r="W1" s="6"/>
      <c r="X1" s="6"/>
      <c r="Y1" s="6"/>
      <c r="Z1" s="6"/>
      <c r="AA1" s="6"/>
      <c r="AB1" s="6"/>
      <c r="AC1" s="6"/>
      <c r="AD1" s="6"/>
      <c r="AE1" s="11"/>
    </row>
    <row r="2" spans="1:31" ht="72" x14ac:dyDescent="0.25">
      <c r="A2" s="7" t="s">
        <v>13</v>
      </c>
      <c r="B2" s="12" t="s">
        <v>3</v>
      </c>
      <c r="C2" s="13" t="s">
        <v>4</v>
      </c>
      <c r="D2" s="13" t="s">
        <v>5</v>
      </c>
      <c r="E2" s="13" t="s">
        <v>6</v>
      </c>
      <c r="F2" s="13" t="s">
        <v>11</v>
      </c>
      <c r="G2" s="13" t="s">
        <v>7</v>
      </c>
      <c r="H2" s="13" t="s">
        <v>8</v>
      </c>
      <c r="I2" s="13" t="s">
        <v>9</v>
      </c>
      <c r="J2" s="13" t="s">
        <v>10</v>
      </c>
      <c r="K2" s="14" t="s">
        <v>12</v>
      </c>
      <c r="L2" s="12" t="s">
        <v>3</v>
      </c>
      <c r="M2" s="13" t="s">
        <v>4</v>
      </c>
      <c r="N2" s="13" t="s">
        <v>5</v>
      </c>
      <c r="O2" s="13" t="s">
        <v>6</v>
      </c>
      <c r="P2" s="13" t="s">
        <v>11</v>
      </c>
      <c r="Q2" s="13" t="s">
        <v>7</v>
      </c>
      <c r="R2" s="13" t="s">
        <v>8</v>
      </c>
      <c r="S2" s="13" t="s">
        <v>9</v>
      </c>
      <c r="T2" s="13" t="s">
        <v>10</v>
      </c>
      <c r="U2" s="14" t="s">
        <v>12</v>
      </c>
      <c r="V2" s="12" t="s">
        <v>3</v>
      </c>
      <c r="W2" s="13" t="s">
        <v>4</v>
      </c>
      <c r="X2" s="13" t="s">
        <v>5</v>
      </c>
      <c r="Y2" s="13" t="s">
        <v>6</v>
      </c>
      <c r="Z2" s="13" t="s">
        <v>11</v>
      </c>
      <c r="AA2" s="13" t="s">
        <v>7</v>
      </c>
      <c r="AB2" s="13" t="s">
        <v>8</v>
      </c>
      <c r="AC2" s="13" t="s">
        <v>9</v>
      </c>
      <c r="AD2" s="13" t="s">
        <v>10</v>
      </c>
      <c r="AE2" s="15" t="s">
        <v>12</v>
      </c>
    </row>
    <row r="3" spans="1:31" x14ac:dyDescent="0.25">
      <c r="A3" s="40" t="str">
        <f>SAP!A3</f>
        <v>Fred</v>
      </c>
      <c r="B3" s="41">
        <v>0.6</v>
      </c>
      <c r="C3" s="42">
        <v>0.2</v>
      </c>
      <c r="D3" s="42">
        <v>0.3</v>
      </c>
      <c r="E3" s="42">
        <v>0.6</v>
      </c>
      <c r="F3" s="42"/>
      <c r="G3" s="42"/>
      <c r="H3" s="42"/>
      <c r="I3" s="42"/>
      <c r="J3" s="42"/>
      <c r="K3" s="43"/>
      <c r="L3" s="41"/>
      <c r="M3" s="42"/>
      <c r="N3" s="42"/>
      <c r="O3" s="42"/>
      <c r="P3" s="42"/>
      <c r="Q3" s="42"/>
      <c r="R3" s="42"/>
      <c r="S3" s="42"/>
      <c r="T3" s="42"/>
      <c r="U3" s="43"/>
      <c r="V3" s="41"/>
      <c r="W3" s="42"/>
      <c r="X3" s="42"/>
      <c r="Y3" s="42"/>
      <c r="Z3" s="42"/>
      <c r="AA3" s="42"/>
      <c r="AB3" s="42"/>
      <c r="AC3" s="42"/>
      <c r="AD3" s="42"/>
      <c r="AE3" s="44"/>
    </row>
    <row r="4" spans="1:31" x14ac:dyDescent="0.25">
      <c r="A4" s="40" t="str">
        <f>SAP!A4</f>
        <v>Sue</v>
      </c>
      <c r="B4" s="41">
        <v>0.9</v>
      </c>
      <c r="C4" s="42">
        <v>0.6</v>
      </c>
      <c r="D4" s="42">
        <v>0.7</v>
      </c>
      <c r="E4" s="42">
        <v>0.8</v>
      </c>
      <c r="F4" s="42"/>
      <c r="G4" s="42"/>
      <c r="H4" s="42"/>
      <c r="I4" s="42"/>
      <c r="J4" s="42"/>
      <c r="K4" s="43"/>
      <c r="L4" s="41"/>
      <c r="M4" s="42"/>
      <c r="N4" s="42"/>
      <c r="O4" s="42"/>
      <c r="P4" s="42"/>
      <c r="Q4" s="42"/>
      <c r="R4" s="42"/>
      <c r="S4" s="42"/>
      <c r="T4" s="42"/>
      <c r="U4" s="43"/>
      <c r="V4" s="41"/>
      <c r="W4" s="42"/>
      <c r="X4" s="42"/>
      <c r="Y4" s="42"/>
      <c r="Z4" s="42"/>
      <c r="AA4" s="42"/>
      <c r="AB4" s="42"/>
      <c r="AC4" s="42"/>
      <c r="AD4" s="42"/>
      <c r="AE4" s="44"/>
    </row>
    <row r="5" spans="1:31" x14ac:dyDescent="0.25">
      <c r="A5" s="40" t="str">
        <f>SAP!A5</f>
        <v>Zoe</v>
      </c>
      <c r="B5" s="41">
        <v>0.8</v>
      </c>
      <c r="C5" s="42">
        <v>0.8</v>
      </c>
      <c r="D5" s="42">
        <v>0.8</v>
      </c>
      <c r="E5" s="42">
        <v>0.8</v>
      </c>
      <c r="F5" s="42"/>
      <c r="G5" s="42"/>
      <c r="H5" s="42"/>
      <c r="I5" s="42"/>
      <c r="J5" s="42"/>
      <c r="K5" s="43"/>
      <c r="L5" s="41"/>
      <c r="M5" s="42"/>
      <c r="N5" s="42"/>
      <c r="O5" s="42"/>
      <c r="P5" s="42"/>
      <c r="Q5" s="42"/>
      <c r="R5" s="42"/>
      <c r="S5" s="42"/>
      <c r="T5" s="42"/>
      <c r="U5" s="43"/>
      <c r="V5" s="41"/>
      <c r="W5" s="42"/>
      <c r="X5" s="42"/>
      <c r="Y5" s="42"/>
      <c r="Z5" s="42"/>
      <c r="AA5" s="42"/>
      <c r="AB5" s="42"/>
      <c r="AC5" s="42"/>
      <c r="AD5" s="42"/>
      <c r="AE5" s="44"/>
    </row>
    <row r="6" spans="1:31" x14ac:dyDescent="0.25">
      <c r="A6" s="40" t="str">
        <f>SAP!A6</f>
        <v>Kurt</v>
      </c>
      <c r="B6" s="41">
        <v>1</v>
      </c>
      <c r="C6" s="42">
        <v>0</v>
      </c>
      <c r="D6" s="42">
        <v>1</v>
      </c>
      <c r="E6" s="42">
        <v>0.26666666666666666</v>
      </c>
      <c r="F6" s="42"/>
      <c r="G6" s="42"/>
      <c r="H6" s="42"/>
      <c r="I6" s="42"/>
      <c r="J6" s="42"/>
      <c r="K6" s="43"/>
      <c r="L6" s="41"/>
      <c r="M6" s="42"/>
      <c r="N6" s="42"/>
      <c r="O6" s="42"/>
      <c r="P6" s="42"/>
      <c r="Q6" s="42"/>
      <c r="R6" s="42"/>
      <c r="S6" s="42"/>
      <c r="T6" s="42"/>
      <c r="U6" s="43"/>
      <c r="V6" s="41"/>
      <c r="W6" s="42"/>
      <c r="X6" s="42"/>
      <c r="Y6" s="42"/>
      <c r="Z6" s="42"/>
      <c r="AA6" s="42"/>
      <c r="AB6" s="42"/>
      <c r="AC6" s="42"/>
      <c r="AD6" s="42"/>
      <c r="AE6" s="44"/>
    </row>
    <row r="7" spans="1:31" x14ac:dyDescent="0.25">
      <c r="A7" s="40" t="str">
        <f>SAP!A7</f>
        <v>Stu</v>
      </c>
      <c r="B7" s="41">
        <v>0</v>
      </c>
      <c r="C7" s="42">
        <v>1</v>
      </c>
      <c r="D7" s="42">
        <v>0</v>
      </c>
      <c r="E7" s="42">
        <v>0.26666666666666666</v>
      </c>
      <c r="F7" s="42"/>
      <c r="G7" s="42"/>
      <c r="H7" s="42"/>
      <c r="I7" s="42"/>
      <c r="J7" s="42"/>
      <c r="K7" s="43"/>
      <c r="L7" s="41"/>
      <c r="M7" s="42"/>
      <c r="N7" s="42"/>
      <c r="O7" s="42"/>
      <c r="P7" s="42"/>
      <c r="Q7" s="42"/>
      <c r="R7" s="42"/>
      <c r="S7" s="42"/>
      <c r="T7" s="42"/>
      <c r="U7" s="43"/>
      <c r="V7" s="41"/>
      <c r="W7" s="42"/>
      <c r="X7" s="42"/>
      <c r="Y7" s="42"/>
      <c r="Z7" s="42"/>
      <c r="AA7" s="42"/>
      <c r="AB7" s="42"/>
      <c r="AC7" s="42"/>
      <c r="AD7" s="42"/>
      <c r="AE7" s="44"/>
    </row>
    <row r="8" spans="1:31" x14ac:dyDescent="0.25">
      <c r="A8" s="40" t="str">
        <f>SAP!A8</f>
        <v>Frank</v>
      </c>
      <c r="B8" s="41">
        <v>1</v>
      </c>
      <c r="C8" s="42">
        <v>1</v>
      </c>
      <c r="D8" s="42">
        <v>1</v>
      </c>
      <c r="E8" s="42"/>
      <c r="F8" s="42"/>
      <c r="G8" s="42"/>
      <c r="H8" s="42"/>
      <c r="I8" s="42"/>
      <c r="J8" s="42"/>
      <c r="K8" s="43"/>
      <c r="L8" s="41"/>
      <c r="M8" s="42"/>
      <c r="N8" s="42"/>
      <c r="O8" s="42"/>
      <c r="P8" s="42"/>
      <c r="Q8" s="42"/>
      <c r="R8" s="42"/>
      <c r="S8" s="42"/>
      <c r="T8" s="42"/>
      <c r="U8" s="43"/>
      <c r="V8" s="41"/>
      <c r="W8" s="42"/>
      <c r="X8" s="42"/>
      <c r="Y8" s="42"/>
      <c r="Z8" s="42"/>
      <c r="AA8" s="42"/>
      <c r="AB8" s="42"/>
      <c r="AC8" s="42"/>
      <c r="AD8" s="42"/>
      <c r="AE8" s="44"/>
    </row>
    <row r="9" spans="1:31" x14ac:dyDescent="0.25">
      <c r="A9" s="40" t="str">
        <f>SAP!A9</f>
        <v>Nancy</v>
      </c>
      <c r="B9" s="41">
        <v>0</v>
      </c>
      <c r="C9" s="42">
        <v>0</v>
      </c>
      <c r="D9" s="42">
        <v>0.8</v>
      </c>
      <c r="E9" s="42">
        <v>0.26666666666666666</v>
      </c>
      <c r="F9" s="42"/>
      <c r="G9" s="42"/>
      <c r="H9" s="42"/>
      <c r="I9" s="42"/>
      <c r="J9" s="42"/>
      <c r="K9" s="43"/>
      <c r="L9" s="41"/>
      <c r="M9" s="42"/>
      <c r="N9" s="42"/>
      <c r="O9" s="42"/>
      <c r="P9" s="42"/>
      <c r="Q9" s="42"/>
      <c r="R9" s="42"/>
      <c r="S9" s="42"/>
      <c r="T9" s="42"/>
      <c r="U9" s="43"/>
      <c r="V9" s="41"/>
      <c r="W9" s="42"/>
      <c r="X9" s="42"/>
      <c r="Y9" s="42"/>
      <c r="Z9" s="42"/>
      <c r="AA9" s="42"/>
      <c r="AB9" s="42"/>
      <c r="AC9" s="42"/>
      <c r="AD9" s="42"/>
      <c r="AE9" s="44"/>
    </row>
    <row r="10" spans="1:31" x14ac:dyDescent="0.25">
      <c r="A10" s="40" t="str">
        <f>SAP!A10</f>
        <v>Bill</v>
      </c>
      <c r="B10" s="41">
        <v>0.8</v>
      </c>
      <c r="C10" s="42">
        <v>0</v>
      </c>
      <c r="D10" s="42">
        <v>1</v>
      </c>
      <c r="E10" s="42">
        <v>0</v>
      </c>
      <c r="F10" s="42"/>
      <c r="G10" s="42"/>
      <c r="H10" s="42"/>
      <c r="I10" s="42"/>
      <c r="J10" s="42"/>
      <c r="K10" s="43"/>
      <c r="L10" s="41"/>
      <c r="M10" s="42"/>
      <c r="N10" s="42"/>
      <c r="O10" s="42"/>
      <c r="P10" s="42"/>
      <c r="Q10" s="42"/>
      <c r="R10" s="42"/>
      <c r="S10" s="42"/>
      <c r="T10" s="42"/>
      <c r="U10" s="43"/>
      <c r="V10" s="41"/>
      <c r="W10" s="42"/>
      <c r="X10" s="42"/>
      <c r="Y10" s="42"/>
      <c r="Z10" s="42"/>
      <c r="AA10" s="42"/>
      <c r="AB10" s="42"/>
      <c r="AC10" s="42"/>
      <c r="AD10" s="42"/>
      <c r="AE10" s="44"/>
    </row>
    <row r="11" spans="1:31" x14ac:dyDescent="0.25">
      <c r="A11" s="40" t="str">
        <f>SAP!A11</f>
        <v>Ted</v>
      </c>
      <c r="B11" s="41">
        <v>0.8</v>
      </c>
      <c r="C11" s="42">
        <v>0.53333333333333333</v>
      </c>
      <c r="D11" s="42">
        <v>0.26666666666666666</v>
      </c>
      <c r="E11" s="42">
        <v>0.26666666666666666</v>
      </c>
      <c r="F11" s="42"/>
      <c r="G11" s="42"/>
      <c r="H11" s="42"/>
      <c r="I11" s="42"/>
      <c r="J11" s="42"/>
      <c r="K11" s="43"/>
      <c r="L11" s="41"/>
      <c r="M11" s="42"/>
      <c r="N11" s="42"/>
      <c r="O11" s="42"/>
      <c r="P11" s="42"/>
      <c r="Q11" s="42"/>
      <c r="R11" s="42"/>
      <c r="S11" s="42"/>
      <c r="T11" s="42"/>
      <c r="U11" s="43"/>
      <c r="V11" s="41"/>
      <c r="W11" s="42"/>
      <c r="X11" s="42"/>
      <c r="Y11" s="42"/>
      <c r="Z11" s="42"/>
      <c r="AA11" s="42"/>
      <c r="AB11" s="42"/>
      <c r="AC11" s="42"/>
      <c r="AD11" s="42"/>
      <c r="AE11" s="44"/>
    </row>
    <row r="12" spans="1:31" x14ac:dyDescent="0.25">
      <c r="A12" s="40" t="str">
        <f>SAP!A12</f>
        <v>Tom</v>
      </c>
      <c r="B12" s="41">
        <v>0.53333333333333333</v>
      </c>
      <c r="C12" s="42">
        <v>0.53333333333333333</v>
      </c>
      <c r="D12" s="42">
        <v>1</v>
      </c>
      <c r="E12" s="42">
        <v>1</v>
      </c>
      <c r="F12" s="42"/>
      <c r="G12" s="42"/>
      <c r="H12" s="42"/>
      <c r="I12" s="42"/>
      <c r="J12" s="42"/>
      <c r="K12" s="43"/>
      <c r="L12" s="41"/>
      <c r="M12" s="42"/>
      <c r="N12" s="42"/>
      <c r="O12" s="42"/>
      <c r="P12" s="42"/>
      <c r="Q12" s="42"/>
      <c r="R12" s="42"/>
      <c r="S12" s="42"/>
      <c r="T12" s="42"/>
      <c r="U12" s="43"/>
      <c r="V12" s="41"/>
      <c r="W12" s="42"/>
      <c r="X12" s="42"/>
      <c r="Y12" s="42"/>
      <c r="Z12" s="42"/>
      <c r="AA12" s="42"/>
      <c r="AB12" s="42"/>
      <c r="AC12" s="42"/>
      <c r="AD12" s="42"/>
      <c r="AE12" s="44"/>
    </row>
    <row r="13" spans="1:31" x14ac:dyDescent="0.25">
      <c r="A13" s="40" t="str">
        <f>SAP!A13</f>
        <v>Dick</v>
      </c>
      <c r="B13" s="41">
        <v>0.26666666666666666</v>
      </c>
      <c r="C13" s="42">
        <v>1</v>
      </c>
      <c r="D13" s="42">
        <v>1</v>
      </c>
      <c r="E13" s="42">
        <v>0.26666666666666666</v>
      </c>
      <c r="F13" s="42"/>
      <c r="G13" s="42"/>
      <c r="H13" s="42"/>
      <c r="I13" s="42"/>
      <c r="J13" s="42"/>
      <c r="K13" s="43"/>
      <c r="L13" s="41"/>
      <c r="M13" s="42"/>
      <c r="N13" s="42"/>
      <c r="O13" s="42"/>
      <c r="P13" s="42"/>
      <c r="Q13" s="42"/>
      <c r="R13" s="42"/>
      <c r="S13" s="42"/>
      <c r="T13" s="42"/>
      <c r="U13" s="43"/>
      <c r="V13" s="41"/>
      <c r="W13" s="42"/>
      <c r="X13" s="42"/>
      <c r="Y13" s="42"/>
      <c r="Z13" s="42"/>
      <c r="AA13" s="42"/>
      <c r="AB13" s="42"/>
      <c r="AC13" s="42"/>
      <c r="AD13" s="42"/>
      <c r="AE13" s="44"/>
    </row>
    <row r="14" spans="1:31" x14ac:dyDescent="0.25">
      <c r="A14" s="40" t="str">
        <f>SAP!A14</f>
        <v>Harry</v>
      </c>
      <c r="B14" s="41">
        <v>1</v>
      </c>
      <c r="C14" s="42">
        <v>1</v>
      </c>
      <c r="D14" s="42">
        <v>1</v>
      </c>
      <c r="E14" s="42">
        <v>1</v>
      </c>
      <c r="F14" s="42"/>
      <c r="G14" s="42"/>
      <c r="H14" s="42"/>
      <c r="I14" s="42"/>
      <c r="J14" s="42"/>
      <c r="K14" s="43"/>
      <c r="L14" s="41"/>
      <c r="M14" s="42"/>
      <c r="N14" s="42"/>
      <c r="O14" s="42"/>
      <c r="P14" s="42"/>
      <c r="Q14" s="42"/>
      <c r="R14" s="42"/>
      <c r="S14" s="42"/>
      <c r="T14" s="42"/>
      <c r="U14" s="43"/>
      <c r="V14" s="41"/>
      <c r="W14" s="42"/>
      <c r="X14" s="42"/>
      <c r="Y14" s="42"/>
      <c r="Z14" s="42"/>
      <c r="AA14" s="42"/>
      <c r="AB14" s="42"/>
      <c r="AC14" s="42"/>
      <c r="AD14" s="42"/>
      <c r="AE14" s="44"/>
    </row>
    <row r="15" spans="1:31" x14ac:dyDescent="0.25">
      <c r="A15" s="40" t="str">
        <f>SAP!A15</f>
        <v>Mona</v>
      </c>
      <c r="B15" s="41">
        <v>0.8</v>
      </c>
      <c r="C15" s="42">
        <v>0.53333333333333333</v>
      </c>
      <c r="D15" s="42">
        <v>0.26666666666666666</v>
      </c>
      <c r="E15" s="42">
        <v>0.53333333333333333</v>
      </c>
      <c r="F15" s="42"/>
      <c r="G15" s="42"/>
      <c r="H15" s="42"/>
      <c r="I15" s="42"/>
      <c r="J15" s="42"/>
      <c r="K15" s="43"/>
      <c r="L15" s="41"/>
      <c r="M15" s="42"/>
      <c r="N15" s="42"/>
      <c r="O15" s="42"/>
      <c r="P15" s="42"/>
      <c r="Q15" s="42"/>
      <c r="R15" s="42"/>
      <c r="S15" s="42"/>
      <c r="T15" s="42"/>
      <c r="U15" s="43"/>
      <c r="V15" s="41"/>
      <c r="W15" s="42"/>
      <c r="X15" s="42"/>
      <c r="Y15" s="42"/>
      <c r="Z15" s="42"/>
      <c r="AA15" s="42"/>
      <c r="AB15" s="42"/>
      <c r="AC15" s="42"/>
      <c r="AD15" s="42"/>
      <c r="AE15" s="44"/>
    </row>
    <row r="16" spans="1:31" x14ac:dyDescent="0.25">
      <c r="A16" s="40" t="str">
        <f>SAP!A16</f>
        <v>Kathy</v>
      </c>
      <c r="B16" s="41">
        <v>1</v>
      </c>
      <c r="C16" s="42">
        <v>0.53333333333333333</v>
      </c>
      <c r="D16" s="42">
        <v>0.26666666666666666</v>
      </c>
      <c r="E16" s="42">
        <v>0.26666666666666666</v>
      </c>
      <c r="F16" s="42"/>
      <c r="G16" s="42"/>
      <c r="H16" s="42"/>
      <c r="I16" s="42"/>
      <c r="J16" s="42"/>
      <c r="K16" s="43"/>
      <c r="L16" s="41"/>
      <c r="M16" s="42"/>
      <c r="N16" s="42"/>
      <c r="O16" s="42"/>
      <c r="P16" s="42"/>
      <c r="Q16" s="42"/>
      <c r="R16" s="42"/>
      <c r="S16" s="42"/>
      <c r="T16" s="42"/>
      <c r="U16" s="43"/>
      <c r="V16" s="41"/>
      <c r="W16" s="42"/>
      <c r="X16" s="42"/>
      <c r="Y16" s="42"/>
      <c r="Z16" s="42"/>
      <c r="AA16" s="42"/>
      <c r="AB16" s="42"/>
      <c r="AC16" s="42"/>
      <c r="AD16" s="42"/>
      <c r="AE16" s="44"/>
    </row>
    <row r="17" spans="1:31" x14ac:dyDescent="0.25">
      <c r="A17" s="40" t="str">
        <f>SAP!A17</f>
        <v>Lynda</v>
      </c>
      <c r="B17" s="41">
        <v>0.53333333333333333</v>
      </c>
      <c r="C17" s="42">
        <v>1</v>
      </c>
      <c r="D17" s="42">
        <v>0.53333333333333333</v>
      </c>
      <c r="E17" s="42">
        <v>1</v>
      </c>
      <c r="F17" s="42"/>
      <c r="G17" s="42"/>
      <c r="H17" s="42"/>
      <c r="I17" s="42"/>
      <c r="J17" s="42"/>
      <c r="K17" s="43"/>
      <c r="L17" s="41"/>
      <c r="M17" s="42"/>
      <c r="N17" s="42"/>
      <c r="O17" s="42"/>
      <c r="P17" s="42"/>
      <c r="Q17" s="42"/>
      <c r="R17" s="42"/>
      <c r="S17" s="42"/>
      <c r="T17" s="42"/>
      <c r="U17" s="43"/>
      <c r="V17" s="41"/>
      <c r="W17" s="42"/>
      <c r="X17" s="42"/>
      <c r="Y17" s="42"/>
      <c r="Z17" s="42"/>
      <c r="AA17" s="42"/>
      <c r="AB17" s="42"/>
      <c r="AC17" s="42"/>
      <c r="AD17" s="42"/>
      <c r="AE17" s="44"/>
    </row>
    <row r="18" spans="1:31" x14ac:dyDescent="0.25">
      <c r="A18" s="40" t="str">
        <f>SAP!A18</f>
        <v>Judy</v>
      </c>
      <c r="B18" s="41">
        <v>1</v>
      </c>
      <c r="C18" s="42">
        <v>1</v>
      </c>
      <c r="D18" s="42">
        <v>0.53333333333333333</v>
      </c>
      <c r="E18" s="42">
        <v>0.26666666666666666</v>
      </c>
      <c r="F18" s="42"/>
      <c r="G18" s="42"/>
      <c r="H18" s="42"/>
      <c r="I18" s="42"/>
      <c r="J18" s="42"/>
      <c r="K18" s="43"/>
      <c r="L18" s="41"/>
      <c r="M18" s="42"/>
      <c r="N18" s="42"/>
      <c r="O18" s="42"/>
      <c r="P18" s="42"/>
      <c r="Q18" s="42"/>
      <c r="R18" s="42"/>
      <c r="S18" s="42"/>
      <c r="T18" s="42"/>
      <c r="U18" s="43"/>
      <c r="V18" s="41"/>
      <c r="W18" s="42"/>
      <c r="X18" s="42"/>
      <c r="Y18" s="42"/>
      <c r="Z18" s="42"/>
      <c r="AA18" s="42"/>
      <c r="AB18" s="42"/>
      <c r="AC18" s="42"/>
      <c r="AD18" s="42"/>
      <c r="AE18" s="44"/>
    </row>
    <row r="19" spans="1:31" x14ac:dyDescent="0.25">
      <c r="A19" s="40" t="str">
        <f>SAP!A19</f>
        <v>Henry</v>
      </c>
      <c r="B19" s="41">
        <v>0.26666666666666666</v>
      </c>
      <c r="C19" s="42">
        <v>1</v>
      </c>
      <c r="D19" s="42">
        <v>1</v>
      </c>
      <c r="E19" s="42">
        <v>0.26666666666666666</v>
      </c>
      <c r="F19" s="42"/>
      <c r="G19" s="42"/>
      <c r="H19" s="42"/>
      <c r="I19" s="42"/>
      <c r="J19" s="42"/>
      <c r="K19" s="43"/>
      <c r="L19" s="41"/>
      <c r="M19" s="42"/>
      <c r="N19" s="42"/>
      <c r="O19" s="42"/>
      <c r="P19" s="42"/>
      <c r="Q19" s="42"/>
      <c r="R19" s="42"/>
      <c r="S19" s="42"/>
      <c r="T19" s="42"/>
      <c r="U19" s="43"/>
      <c r="V19" s="41"/>
      <c r="W19" s="42"/>
      <c r="X19" s="42"/>
      <c r="Y19" s="42"/>
      <c r="Z19" s="42"/>
      <c r="AA19" s="42"/>
      <c r="AB19" s="42"/>
      <c r="AC19" s="42"/>
      <c r="AD19" s="42"/>
      <c r="AE19" s="44"/>
    </row>
    <row r="20" spans="1:31" x14ac:dyDescent="0.25">
      <c r="A20" s="40" t="str">
        <f>SAP!A20</f>
        <v>Mike</v>
      </c>
      <c r="B20" s="41">
        <v>0.53333333333333333</v>
      </c>
      <c r="C20" s="42">
        <v>0</v>
      </c>
      <c r="D20" s="42">
        <v>1</v>
      </c>
      <c r="E20" s="42">
        <v>0</v>
      </c>
      <c r="F20" s="42"/>
      <c r="G20" s="42"/>
      <c r="H20" s="42"/>
      <c r="I20" s="42"/>
      <c r="J20" s="42"/>
      <c r="K20" s="43"/>
      <c r="L20" s="41"/>
      <c r="M20" s="42"/>
      <c r="N20" s="42"/>
      <c r="O20" s="42"/>
      <c r="P20" s="42"/>
      <c r="Q20" s="42"/>
      <c r="R20" s="42"/>
      <c r="S20" s="42"/>
      <c r="T20" s="42"/>
      <c r="U20" s="43"/>
      <c r="V20" s="41"/>
      <c r="W20" s="42"/>
      <c r="X20" s="42"/>
      <c r="Y20" s="42"/>
      <c r="Z20" s="42"/>
      <c r="AA20" s="42"/>
      <c r="AB20" s="42"/>
      <c r="AC20" s="42"/>
      <c r="AD20" s="42"/>
      <c r="AE20" s="44"/>
    </row>
    <row r="21" spans="1:31" x14ac:dyDescent="0.25">
      <c r="A21" s="45"/>
      <c r="B21" s="41"/>
      <c r="C21" s="42"/>
      <c r="D21" s="42"/>
      <c r="E21" s="42"/>
      <c r="F21" s="42"/>
      <c r="G21" s="42"/>
      <c r="H21" s="42"/>
      <c r="I21" s="42"/>
      <c r="J21" s="42"/>
      <c r="K21" s="43"/>
      <c r="L21" s="41"/>
      <c r="M21" s="42"/>
      <c r="N21" s="42"/>
      <c r="O21" s="42"/>
      <c r="P21" s="42"/>
      <c r="Q21" s="42"/>
      <c r="R21" s="42"/>
      <c r="S21" s="42"/>
      <c r="T21" s="42"/>
      <c r="U21" s="43"/>
      <c r="V21" s="41"/>
      <c r="W21" s="42"/>
      <c r="X21" s="42"/>
      <c r="Y21" s="42"/>
      <c r="Z21" s="42"/>
      <c r="AA21" s="42"/>
      <c r="AB21" s="42"/>
      <c r="AC21" s="42"/>
      <c r="AD21" s="42"/>
      <c r="AE21" s="44"/>
    </row>
    <row r="22" spans="1:31" x14ac:dyDescent="0.25">
      <c r="A22" s="45"/>
      <c r="B22" s="41"/>
      <c r="C22" s="42"/>
      <c r="D22" s="42"/>
      <c r="E22" s="42"/>
      <c r="F22" s="42"/>
      <c r="G22" s="42"/>
      <c r="H22" s="42"/>
      <c r="I22" s="42"/>
      <c r="J22" s="42"/>
      <c r="K22" s="43"/>
      <c r="L22" s="41"/>
      <c r="M22" s="42"/>
      <c r="N22" s="42"/>
      <c r="O22" s="42"/>
      <c r="P22" s="42"/>
      <c r="Q22" s="42"/>
      <c r="R22" s="42"/>
      <c r="S22" s="42"/>
      <c r="T22" s="42"/>
      <c r="U22" s="43"/>
      <c r="V22" s="41"/>
      <c r="W22" s="42"/>
      <c r="X22" s="42"/>
      <c r="Y22" s="42"/>
      <c r="Z22" s="42"/>
      <c r="AA22" s="42"/>
      <c r="AB22" s="42"/>
      <c r="AC22" s="42"/>
      <c r="AD22" s="42"/>
      <c r="AE22" s="44"/>
    </row>
    <row r="23" spans="1:31" x14ac:dyDescent="0.25">
      <c r="A23" s="45"/>
      <c r="B23" s="41"/>
      <c r="C23" s="42"/>
      <c r="D23" s="42"/>
      <c r="E23" s="42"/>
      <c r="F23" s="42"/>
      <c r="G23" s="42"/>
      <c r="H23" s="42"/>
      <c r="I23" s="42"/>
      <c r="J23" s="42"/>
      <c r="K23" s="43"/>
      <c r="L23" s="41"/>
      <c r="M23" s="42"/>
      <c r="N23" s="42"/>
      <c r="O23" s="42"/>
      <c r="P23" s="42"/>
      <c r="Q23" s="42"/>
      <c r="R23" s="42"/>
      <c r="S23" s="42"/>
      <c r="T23" s="42"/>
      <c r="U23" s="43"/>
      <c r="V23" s="41"/>
      <c r="W23" s="42"/>
      <c r="X23" s="42"/>
      <c r="Y23" s="42"/>
      <c r="Z23" s="42"/>
      <c r="AA23" s="42"/>
      <c r="AB23" s="42"/>
      <c r="AC23" s="42"/>
      <c r="AD23" s="42"/>
      <c r="AE23" s="44"/>
    </row>
    <row r="24" spans="1:31" x14ac:dyDescent="0.25">
      <c r="A24" s="45"/>
      <c r="B24" s="41"/>
      <c r="C24" s="42"/>
      <c r="D24" s="42"/>
      <c r="E24" s="42"/>
      <c r="F24" s="42"/>
      <c r="G24" s="42"/>
      <c r="H24" s="42"/>
      <c r="I24" s="42"/>
      <c r="J24" s="42"/>
      <c r="K24" s="43"/>
      <c r="L24" s="41"/>
      <c r="M24" s="42"/>
      <c r="N24" s="42"/>
      <c r="O24" s="42"/>
      <c r="P24" s="42"/>
      <c r="Q24" s="42"/>
      <c r="R24" s="42"/>
      <c r="S24" s="42"/>
      <c r="T24" s="42"/>
      <c r="U24" s="43"/>
      <c r="V24" s="41"/>
      <c r="W24" s="42"/>
      <c r="X24" s="42"/>
      <c r="Y24" s="42"/>
      <c r="Z24" s="42"/>
      <c r="AA24" s="42"/>
      <c r="AB24" s="42"/>
      <c r="AC24" s="42"/>
      <c r="AD24" s="42"/>
      <c r="AE24" s="44"/>
    </row>
    <row r="25" spans="1:31" x14ac:dyDescent="0.25">
      <c r="A25" s="45"/>
      <c r="B25" s="41"/>
      <c r="C25" s="42"/>
      <c r="D25" s="42"/>
      <c r="E25" s="42"/>
      <c r="F25" s="42"/>
      <c r="G25" s="42"/>
      <c r="H25" s="42"/>
      <c r="I25" s="42"/>
      <c r="J25" s="42"/>
      <c r="K25" s="43"/>
      <c r="L25" s="41"/>
      <c r="M25" s="42"/>
      <c r="N25" s="42"/>
      <c r="O25" s="42"/>
      <c r="P25" s="42"/>
      <c r="Q25" s="42"/>
      <c r="R25" s="42"/>
      <c r="S25" s="42"/>
      <c r="T25" s="42"/>
      <c r="U25" s="43"/>
      <c r="V25" s="41"/>
      <c r="W25" s="42"/>
      <c r="X25" s="42"/>
      <c r="Y25" s="42"/>
      <c r="Z25" s="42"/>
      <c r="AA25" s="42"/>
      <c r="AB25" s="42"/>
      <c r="AC25" s="42"/>
      <c r="AD25" s="42"/>
      <c r="AE25" s="44"/>
    </row>
    <row r="26" spans="1:31" x14ac:dyDescent="0.25">
      <c r="A26" s="45"/>
      <c r="B26" s="41"/>
      <c r="C26" s="42"/>
      <c r="D26" s="42"/>
      <c r="E26" s="42"/>
      <c r="F26" s="42"/>
      <c r="G26" s="42"/>
      <c r="H26" s="42"/>
      <c r="I26" s="42"/>
      <c r="J26" s="42"/>
      <c r="K26" s="43"/>
      <c r="L26" s="41"/>
      <c r="M26" s="42"/>
      <c r="N26" s="42"/>
      <c r="O26" s="42"/>
      <c r="P26" s="42"/>
      <c r="Q26" s="42"/>
      <c r="R26" s="42"/>
      <c r="S26" s="42"/>
      <c r="T26" s="42"/>
      <c r="U26" s="43"/>
      <c r="V26" s="41"/>
      <c r="W26" s="42"/>
      <c r="X26" s="42"/>
      <c r="Y26" s="42"/>
      <c r="Z26" s="42"/>
      <c r="AA26" s="42"/>
      <c r="AB26" s="42"/>
      <c r="AC26" s="42"/>
      <c r="AD26" s="42"/>
      <c r="AE26" s="44"/>
    </row>
    <row r="27" spans="1:31" x14ac:dyDescent="0.25">
      <c r="A27" s="45"/>
      <c r="B27" s="41"/>
      <c r="C27" s="42"/>
      <c r="D27" s="42"/>
      <c r="E27" s="42"/>
      <c r="F27" s="42"/>
      <c r="G27" s="42"/>
      <c r="H27" s="42"/>
      <c r="I27" s="42"/>
      <c r="J27" s="42"/>
      <c r="K27" s="43"/>
      <c r="L27" s="41"/>
      <c r="M27" s="42"/>
      <c r="N27" s="42"/>
      <c r="O27" s="42"/>
      <c r="P27" s="42"/>
      <c r="Q27" s="42"/>
      <c r="R27" s="42"/>
      <c r="S27" s="42"/>
      <c r="T27" s="42"/>
      <c r="U27" s="43"/>
      <c r="V27" s="41"/>
      <c r="W27" s="42"/>
      <c r="X27" s="42"/>
      <c r="Y27" s="42"/>
      <c r="Z27" s="42"/>
      <c r="AA27" s="42"/>
      <c r="AB27" s="42"/>
      <c r="AC27" s="42"/>
      <c r="AD27" s="42"/>
      <c r="AE27" s="44"/>
    </row>
    <row r="28" spans="1:31" x14ac:dyDescent="0.25">
      <c r="A28" s="45"/>
      <c r="B28" s="41"/>
      <c r="C28" s="42"/>
      <c r="D28" s="42"/>
      <c r="E28" s="42"/>
      <c r="F28" s="42"/>
      <c r="G28" s="42"/>
      <c r="H28" s="42"/>
      <c r="I28" s="42"/>
      <c r="J28" s="42"/>
      <c r="K28" s="43"/>
      <c r="L28" s="41"/>
      <c r="M28" s="42"/>
      <c r="N28" s="42"/>
      <c r="O28" s="42"/>
      <c r="P28" s="42"/>
      <c r="Q28" s="42"/>
      <c r="R28" s="42"/>
      <c r="S28" s="42"/>
      <c r="T28" s="42"/>
      <c r="U28" s="43"/>
      <c r="V28" s="41"/>
      <c r="W28" s="42"/>
      <c r="X28" s="42"/>
      <c r="Y28" s="42"/>
      <c r="Z28" s="42"/>
      <c r="AA28" s="42"/>
      <c r="AB28" s="42"/>
      <c r="AC28" s="42"/>
      <c r="AD28" s="42"/>
      <c r="AE28" s="44"/>
    </row>
    <row r="29" spans="1:31" x14ac:dyDescent="0.25">
      <c r="A29" s="45"/>
      <c r="B29" s="41"/>
      <c r="C29" s="42"/>
      <c r="D29" s="42"/>
      <c r="E29" s="42"/>
      <c r="F29" s="42"/>
      <c r="G29" s="42"/>
      <c r="H29" s="42"/>
      <c r="I29" s="42"/>
      <c r="J29" s="42"/>
      <c r="K29" s="43"/>
      <c r="L29" s="41"/>
      <c r="M29" s="42"/>
      <c r="N29" s="42"/>
      <c r="O29" s="42"/>
      <c r="P29" s="42"/>
      <c r="Q29" s="42"/>
      <c r="R29" s="42"/>
      <c r="S29" s="42"/>
      <c r="T29" s="42"/>
      <c r="U29" s="43"/>
      <c r="V29" s="41"/>
      <c r="W29" s="42"/>
      <c r="X29" s="42"/>
      <c r="Y29" s="42"/>
      <c r="Z29" s="42"/>
      <c r="AA29" s="42"/>
      <c r="AB29" s="42"/>
      <c r="AC29" s="42"/>
      <c r="AD29" s="42"/>
      <c r="AE29" s="44"/>
    </row>
    <row r="30" spans="1:31" x14ac:dyDescent="0.25">
      <c r="A30" s="45"/>
      <c r="B30" s="41"/>
      <c r="C30" s="42"/>
      <c r="D30" s="42"/>
      <c r="E30" s="42"/>
      <c r="F30" s="42"/>
      <c r="G30" s="42"/>
      <c r="H30" s="42"/>
      <c r="I30" s="42"/>
      <c r="J30" s="42"/>
      <c r="K30" s="43"/>
      <c r="L30" s="41"/>
      <c r="M30" s="42"/>
      <c r="N30" s="42"/>
      <c r="O30" s="42"/>
      <c r="P30" s="42"/>
      <c r="Q30" s="42"/>
      <c r="R30" s="42"/>
      <c r="S30" s="42"/>
      <c r="T30" s="42"/>
      <c r="U30" s="43"/>
      <c r="V30" s="41"/>
      <c r="W30" s="42"/>
      <c r="X30" s="42"/>
      <c r="Y30" s="42"/>
      <c r="Z30" s="42"/>
      <c r="AA30" s="42"/>
      <c r="AB30" s="42"/>
      <c r="AC30" s="42"/>
      <c r="AD30" s="42"/>
      <c r="AE30" s="44"/>
    </row>
    <row r="31" spans="1:31" x14ac:dyDescent="0.25">
      <c r="A31" s="45"/>
      <c r="B31" s="41"/>
      <c r="C31" s="42"/>
      <c r="D31" s="42"/>
      <c r="E31" s="42"/>
      <c r="F31" s="42"/>
      <c r="G31" s="42"/>
      <c r="H31" s="42"/>
      <c r="I31" s="42"/>
      <c r="J31" s="42"/>
      <c r="K31" s="43"/>
      <c r="L31" s="41"/>
      <c r="M31" s="42"/>
      <c r="N31" s="42"/>
      <c r="O31" s="42"/>
      <c r="P31" s="42"/>
      <c r="Q31" s="42"/>
      <c r="R31" s="42"/>
      <c r="S31" s="42"/>
      <c r="T31" s="42"/>
      <c r="U31" s="43"/>
      <c r="V31" s="41"/>
      <c r="W31" s="42"/>
      <c r="X31" s="42"/>
      <c r="Y31" s="42"/>
      <c r="Z31" s="42"/>
      <c r="AA31" s="42"/>
      <c r="AB31" s="42"/>
      <c r="AC31" s="42"/>
      <c r="AD31" s="42"/>
      <c r="AE31" s="44"/>
    </row>
    <row r="32" spans="1:31" x14ac:dyDescent="0.25">
      <c r="A32" s="45"/>
      <c r="B32" s="41"/>
      <c r="C32" s="42"/>
      <c r="D32" s="42"/>
      <c r="E32" s="42"/>
      <c r="F32" s="42"/>
      <c r="G32" s="42"/>
      <c r="H32" s="42"/>
      <c r="I32" s="42"/>
      <c r="J32" s="42"/>
      <c r="K32" s="43"/>
      <c r="L32" s="41"/>
      <c r="M32" s="42"/>
      <c r="N32" s="42"/>
      <c r="O32" s="42"/>
      <c r="P32" s="42"/>
      <c r="Q32" s="42"/>
      <c r="R32" s="42"/>
      <c r="S32" s="42"/>
      <c r="T32" s="42"/>
      <c r="U32" s="43"/>
      <c r="V32" s="41"/>
      <c r="W32" s="42"/>
      <c r="X32" s="42"/>
      <c r="Y32" s="42"/>
      <c r="Z32" s="42"/>
      <c r="AA32" s="42"/>
      <c r="AB32" s="42"/>
      <c r="AC32" s="42"/>
      <c r="AD32" s="42"/>
      <c r="AE32" s="44"/>
    </row>
    <row r="33" spans="1:31" x14ac:dyDescent="0.25">
      <c r="A33" s="45"/>
      <c r="B33" s="41"/>
      <c r="C33" s="42"/>
      <c r="D33" s="42"/>
      <c r="E33" s="42"/>
      <c r="F33" s="42"/>
      <c r="G33" s="42"/>
      <c r="H33" s="42"/>
      <c r="I33" s="42"/>
      <c r="J33" s="42"/>
      <c r="K33" s="43"/>
      <c r="L33" s="41"/>
      <c r="M33" s="42"/>
      <c r="N33" s="42"/>
      <c r="O33" s="42"/>
      <c r="P33" s="42"/>
      <c r="Q33" s="42"/>
      <c r="R33" s="42"/>
      <c r="S33" s="42"/>
      <c r="T33" s="42"/>
      <c r="U33" s="43"/>
      <c r="V33" s="41"/>
      <c r="W33" s="42"/>
      <c r="X33" s="42"/>
      <c r="Y33" s="42"/>
      <c r="Z33" s="42"/>
      <c r="AA33" s="42"/>
      <c r="AB33" s="42"/>
      <c r="AC33" s="42"/>
      <c r="AD33" s="42"/>
      <c r="AE33" s="44"/>
    </row>
    <row r="34" spans="1:31" x14ac:dyDescent="0.25">
      <c r="A34" s="45"/>
      <c r="B34" s="41"/>
      <c r="C34" s="42"/>
      <c r="D34" s="42"/>
      <c r="E34" s="42"/>
      <c r="F34" s="42"/>
      <c r="G34" s="42"/>
      <c r="H34" s="42"/>
      <c r="I34" s="42"/>
      <c r="J34" s="42"/>
      <c r="K34" s="43"/>
      <c r="L34" s="41"/>
      <c r="M34" s="42"/>
      <c r="N34" s="42"/>
      <c r="O34" s="42"/>
      <c r="P34" s="42"/>
      <c r="Q34" s="42"/>
      <c r="R34" s="42"/>
      <c r="S34" s="42"/>
      <c r="T34" s="42"/>
      <c r="U34" s="43"/>
      <c r="V34" s="41"/>
      <c r="W34" s="42"/>
      <c r="X34" s="42"/>
      <c r="Y34" s="42"/>
      <c r="Z34" s="42"/>
      <c r="AA34" s="42"/>
      <c r="AB34" s="42"/>
      <c r="AC34" s="42"/>
      <c r="AD34" s="42"/>
      <c r="AE34" s="44"/>
    </row>
    <row r="35" spans="1:31" x14ac:dyDescent="0.25">
      <c r="A35" s="45"/>
      <c r="B35" s="41"/>
      <c r="C35" s="42"/>
      <c r="D35" s="42"/>
      <c r="E35" s="42"/>
      <c r="F35" s="42"/>
      <c r="G35" s="42"/>
      <c r="H35" s="42"/>
      <c r="I35" s="42"/>
      <c r="J35" s="42"/>
      <c r="K35" s="43"/>
      <c r="L35" s="41"/>
      <c r="M35" s="42"/>
      <c r="N35" s="42"/>
      <c r="O35" s="42"/>
      <c r="P35" s="42"/>
      <c r="Q35" s="42"/>
      <c r="R35" s="42"/>
      <c r="S35" s="42"/>
      <c r="T35" s="42"/>
      <c r="U35" s="43"/>
      <c r="V35" s="41"/>
      <c r="W35" s="42"/>
      <c r="X35" s="42"/>
      <c r="Y35" s="42"/>
      <c r="Z35" s="42"/>
      <c r="AA35" s="42"/>
      <c r="AB35" s="42"/>
      <c r="AC35" s="42"/>
      <c r="AD35" s="42"/>
      <c r="AE35" s="44"/>
    </row>
    <row r="36" spans="1:31" x14ac:dyDescent="0.25">
      <c r="A36" s="45"/>
      <c r="B36" s="41"/>
      <c r="C36" s="42"/>
      <c r="D36" s="42"/>
      <c r="E36" s="42"/>
      <c r="F36" s="42"/>
      <c r="G36" s="42"/>
      <c r="H36" s="42"/>
      <c r="I36" s="42"/>
      <c r="J36" s="42"/>
      <c r="K36" s="43"/>
      <c r="L36" s="41"/>
      <c r="M36" s="42"/>
      <c r="N36" s="42"/>
      <c r="O36" s="42"/>
      <c r="P36" s="42"/>
      <c r="Q36" s="42"/>
      <c r="R36" s="42"/>
      <c r="S36" s="42"/>
      <c r="T36" s="42"/>
      <c r="U36" s="43"/>
      <c r="V36" s="41"/>
      <c r="W36" s="42"/>
      <c r="X36" s="42"/>
      <c r="Y36" s="42"/>
      <c r="Z36" s="42"/>
      <c r="AA36" s="42"/>
      <c r="AB36" s="42"/>
      <c r="AC36" s="42"/>
      <c r="AD36" s="42"/>
      <c r="AE36" s="44"/>
    </row>
    <row r="37" spans="1:31" x14ac:dyDescent="0.25">
      <c r="A37" s="45"/>
      <c r="B37" s="41"/>
      <c r="C37" s="42"/>
      <c r="D37" s="42"/>
      <c r="E37" s="42"/>
      <c r="F37" s="42"/>
      <c r="G37" s="42"/>
      <c r="H37" s="42"/>
      <c r="I37" s="42"/>
      <c r="J37" s="42"/>
      <c r="K37" s="43"/>
      <c r="L37" s="41"/>
      <c r="M37" s="42"/>
      <c r="N37" s="42"/>
      <c r="O37" s="42"/>
      <c r="P37" s="42"/>
      <c r="Q37" s="42"/>
      <c r="R37" s="42"/>
      <c r="S37" s="42"/>
      <c r="T37" s="42"/>
      <c r="U37" s="43"/>
      <c r="V37" s="41"/>
      <c r="W37" s="42"/>
      <c r="X37" s="42"/>
      <c r="Y37" s="42"/>
      <c r="Z37" s="42"/>
      <c r="AA37" s="42"/>
      <c r="AB37" s="42"/>
      <c r="AC37" s="42"/>
      <c r="AD37" s="42"/>
      <c r="AE37" s="44"/>
    </row>
    <row r="38" spans="1:31" x14ac:dyDescent="0.25">
      <c r="A38" s="45"/>
      <c r="B38" s="41"/>
      <c r="C38" s="42"/>
      <c r="D38" s="42"/>
      <c r="E38" s="42"/>
      <c r="F38" s="42"/>
      <c r="G38" s="42"/>
      <c r="H38" s="42"/>
      <c r="I38" s="42"/>
      <c r="J38" s="42"/>
      <c r="K38" s="43"/>
      <c r="L38" s="41"/>
      <c r="M38" s="42"/>
      <c r="N38" s="42"/>
      <c r="O38" s="42"/>
      <c r="P38" s="42"/>
      <c r="Q38" s="42"/>
      <c r="R38" s="42"/>
      <c r="S38" s="42"/>
      <c r="T38" s="42"/>
      <c r="U38" s="43"/>
      <c r="V38" s="41"/>
      <c r="W38" s="42"/>
      <c r="X38" s="42"/>
      <c r="Y38" s="42"/>
      <c r="Z38" s="42"/>
      <c r="AA38" s="42"/>
      <c r="AB38" s="42"/>
      <c r="AC38" s="42"/>
      <c r="AD38" s="42"/>
      <c r="AE38" s="44"/>
    </row>
    <row r="39" spans="1:31" x14ac:dyDescent="0.25">
      <c r="A39" s="45"/>
      <c r="B39" s="41"/>
      <c r="C39" s="42"/>
      <c r="D39" s="42"/>
      <c r="E39" s="42"/>
      <c r="F39" s="42"/>
      <c r="G39" s="42"/>
      <c r="H39" s="42"/>
      <c r="I39" s="42"/>
      <c r="J39" s="42"/>
      <c r="K39" s="43"/>
      <c r="L39" s="41"/>
      <c r="M39" s="42"/>
      <c r="N39" s="42"/>
      <c r="O39" s="42"/>
      <c r="P39" s="42"/>
      <c r="Q39" s="42"/>
      <c r="R39" s="42"/>
      <c r="S39" s="42"/>
      <c r="T39" s="42"/>
      <c r="U39" s="43"/>
      <c r="V39" s="41"/>
      <c r="W39" s="42"/>
      <c r="X39" s="42"/>
      <c r="Y39" s="42"/>
      <c r="Z39" s="42"/>
      <c r="AA39" s="42"/>
      <c r="AB39" s="42"/>
      <c r="AC39" s="42"/>
      <c r="AD39" s="42"/>
      <c r="AE39" s="44"/>
    </row>
    <row r="40" spans="1:31" x14ac:dyDescent="0.25">
      <c r="A40" s="45"/>
      <c r="B40" s="41"/>
      <c r="C40" s="42"/>
      <c r="D40" s="42"/>
      <c r="E40" s="42"/>
      <c r="F40" s="42"/>
      <c r="G40" s="42"/>
      <c r="H40" s="42"/>
      <c r="I40" s="42"/>
      <c r="J40" s="42"/>
      <c r="K40" s="43"/>
      <c r="L40" s="41"/>
      <c r="M40" s="42"/>
      <c r="N40" s="42"/>
      <c r="O40" s="42"/>
      <c r="P40" s="42"/>
      <c r="Q40" s="42"/>
      <c r="R40" s="42"/>
      <c r="S40" s="42"/>
      <c r="T40" s="42"/>
      <c r="U40" s="43"/>
      <c r="V40" s="41"/>
      <c r="W40" s="42"/>
      <c r="X40" s="42"/>
      <c r="Y40" s="42"/>
      <c r="Z40" s="42"/>
      <c r="AA40" s="42"/>
      <c r="AB40" s="42"/>
      <c r="AC40" s="42"/>
      <c r="AD40" s="42"/>
      <c r="AE40" s="44"/>
    </row>
    <row r="41" spans="1:31" x14ac:dyDescent="0.25">
      <c r="A41" s="45"/>
      <c r="B41" s="41"/>
      <c r="C41" s="42"/>
      <c r="D41" s="42"/>
      <c r="E41" s="42"/>
      <c r="F41" s="42"/>
      <c r="G41" s="42"/>
      <c r="H41" s="42"/>
      <c r="I41" s="42"/>
      <c r="J41" s="42"/>
      <c r="K41" s="43"/>
      <c r="L41" s="41"/>
      <c r="M41" s="42"/>
      <c r="N41" s="42"/>
      <c r="O41" s="42"/>
      <c r="P41" s="42"/>
      <c r="Q41" s="42"/>
      <c r="R41" s="42"/>
      <c r="S41" s="42"/>
      <c r="T41" s="42"/>
      <c r="U41" s="43"/>
      <c r="V41" s="41"/>
      <c r="W41" s="42"/>
      <c r="X41" s="42"/>
      <c r="Y41" s="42"/>
      <c r="Z41" s="42"/>
      <c r="AA41" s="42"/>
      <c r="AB41" s="42"/>
      <c r="AC41" s="42"/>
      <c r="AD41" s="42"/>
      <c r="AE41" s="44"/>
    </row>
    <row r="42" spans="1:31" x14ac:dyDescent="0.25">
      <c r="A42" s="45"/>
      <c r="B42" s="41"/>
      <c r="C42" s="42"/>
      <c r="D42" s="42"/>
      <c r="E42" s="42"/>
      <c r="F42" s="42"/>
      <c r="G42" s="42"/>
      <c r="H42" s="42"/>
      <c r="I42" s="42"/>
      <c r="J42" s="42"/>
      <c r="K42" s="43"/>
      <c r="L42" s="41"/>
      <c r="M42" s="42"/>
      <c r="N42" s="42"/>
      <c r="O42" s="42"/>
      <c r="P42" s="42"/>
      <c r="Q42" s="42"/>
      <c r="R42" s="42"/>
      <c r="S42" s="42"/>
      <c r="T42" s="42"/>
      <c r="U42" s="43"/>
      <c r="V42" s="41"/>
      <c r="W42" s="42"/>
      <c r="X42" s="42"/>
      <c r="Y42" s="42"/>
      <c r="Z42" s="42"/>
      <c r="AA42" s="42"/>
      <c r="AB42" s="42"/>
      <c r="AC42" s="42"/>
      <c r="AD42" s="42"/>
      <c r="AE42" s="44"/>
    </row>
    <row r="43" spans="1:31" x14ac:dyDescent="0.25">
      <c r="A43" s="45"/>
      <c r="B43" s="41"/>
      <c r="C43" s="42"/>
      <c r="D43" s="42"/>
      <c r="E43" s="42"/>
      <c r="F43" s="42"/>
      <c r="G43" s="42"/>
      <c r="H43" s="42"/>
      <c r="I43" s="42"/>
      <c r="J43" s="42"/>
      <c r="K43" s="43"/>
      <c r="L43" s="41"/>
      <c r="M43" s="42"/>
      <c r="N43" s="42"/>
      <c r="O43" s="42"/>
      <c r="P43" s="42"/>
      <c r="Q43" s="42"/>
      <c r="R43" s="42"/>
      <c r="S43" s="42"/>
      <c r="T43" s="42"/>
      <c r="U43" s="43"/>
      <c r="V43" s="41"/>
      <c r="W43" s="42"/>
      <c r="X43" s="42"/>
      <c r="Y43" s="42"/>
      <c r="Z43" s="42"/>
      <c r="AA43" s="42"/>
      <c r="AB43" s="42"/>
      <c r="AC43" s="42"/>
      <c r="AD43" s="42"/>
      <c r="AE43" s="44"/>
    </row>
    <row r="44" spans="1:31" x14ac:dyDescent="0.25">
      <c r="A44" s="45"/>
      <c r="B44" s="41"/>
      <c r="C44" s="42"/>
      <c r="D44" s="42"/>
      <c r="E44" s="42"/>
      <c r="F44" s="42"/>
      <c r="G44" s="42"/>
      <c r="H44" s="42"/>
      <c r="I44" s="42"/>
      <c r="J44" s="42"/>
      <c r="K44" s="43"/>
      <c r="L44" s="41"/>
      <c r="M44" s="42"/>
      <c r="N44" s="42"/>
      <c r="O44" s="42"/>
      <c r="P44" s="42"/>
      <c r="Q44" s="42"/>
      <c r="R44" s="42"/>
      <c r="S44" s="42"/>
      <c r="T44" s="42"/>
      <c r="U44" s="43"/>
      <c r="V44" s="41"/>
      <c r="W44" s="42"/>
      <c r="X44" s="42"/>
      <c r="Y44" s="42"/>
      <c r="Z44" s="42"/>
      <c r="AA44" s="42"/>
      <c r="AB44" s="42"/>
      <c r="AC44" s="42"/>
      <c r="AD44" s="42"/>
      <c r="AE44" s="44"/>
    </row>
    <row r="45" spans="1:31" x14ac:dyDescent="0.25">
      <c r="A45" s="45"/>
      <c r="B45" s="41"/>
      <c r="C45" s="42"/>
      <c r="D45" s="42"/>
      <c r="E45" s="42"/>
      <c r="F45" s="42"/>
      <c r="G45" s="42"/>
      <c r="H45" s="42"/>
      <c r="I45" s="42"/>
      <c r="J45" s="42"/>
      <c r="K45" s="43"/>
      <c r="L45" s="41"/>
      <c r="M45" s="42"/>
      <c r="N45" s="42"/>
      <c r="O45" s="42"/>
      <c r="P45" s="42"/>
      <c r="Q45" s="42"/>
      <c r="R45" s="42"/>
      <c r="S45" s="42"/>
      <c r="T45" s="42"/>
      <c r="U45" s="43"/>
      <c r="V45" s="41"/>
      <c r="W45" s="42"/>
      <c r="X45" s="42"/>
      <c r="Y45" s="42"/>
      <c r="Z45" s="42"/>
      <c r="AA45" s="42"/>
      <c r="AB45" s="42"/>
      <c r="AC45" s="42"/>
      <c r="AD45" s="42"/>
      <c r="AE45" s="44"/>
    </row>
    <row r="46" spans="1:31" x14ac:dyDescent="0.25">
      <c r="A46" s="45"/>
      <c r="B46" s="41"/>
      <c r="C46" s="42"/>
      <c r="D46" s="42"/>
      <c r="E46" s="42"/>
      <c r="F46" s="42"/>
      <c r="G46" s="42"/>
      <c r="H46" s="42"/>
      <c r="I46" s="42"/>
      <c r="J46" s="42"/>
      <c r="K46" s="43"/>
      <c r="L46" s="41"/>
      <c r="M46" s="42"/>
      <c r="N46" s="42"/>
      <c r="O46" s="42"/>
      <c r="P46" s="42"/>
      <c r="Q46" s="42"/>
      <c r="R46" s="42"/>
      <c r="S46" s="42"/>
      <c r="T46" s="42"/>
      <c r="U46" s="43"/>
      <c r="V46" s="41"/>
      <c r="W46" s="42"/>
      <c r="X46" s="42"/>
      <c r="Y46" s="42"/>
      <c r="Z46" s="42"/>
      <c r="AA46" s="42"/>
      <c r="AB46" s="42"/>
      <c r="AC46" s="42"/>
      <c r="AD46" s="42"/>
      <c r="AE46" s="44"/>
    </row>
    <row r="47" spans="1:31" x14ac:dyDescent="0.25">
      <c r="A47" s="45"/>
      <c r="B47" s="41"/>
      <c r="C47" s="42"/>
      <c r="D47" s="42"/>
      <c r="E47" s="42"/>
      <c r="F47" s="42"/>
      <c r="G47" s="42"/>
      <c r="H47" s="42"/>
      <c r="I47" s="42"/>
      <c r="J47" s="42"/>
      <c r="K47" s="43"/>
      <c r="L47" s="41"/>
      <c r="M47" s="42"/>
      <c r="N47" s="42"/>
      <c r="O47" s="42"/>
      <c r="P47" s="42"/>
      <c r="Q47" s="42"/>
      <c r="R47" s="42"/>
      <c r="S47" s="42"/>
      <c r="T47" s="42"/>
      <c r="U47" s="43"/>
      <c r="V47" s="41"/>
      <c r="W47" s="42"/>
      <c r="X47" s="42"/>
      <c r="Y47" s="42"/>
      <c r="Z47" s="42"/>
      <c r="AA47" s="42"/>
      <c r="AB47" s="42"/>
      <c r="AC47" s="42"/>
      <c r="AD47" s="42"/>
      <c r="AE47" s="44"/>
    </row>
    <row r="48" spans="1:31" x14ac:dyDescent="0.25">
      <c r="A48" s="45"/>
      <c r="B48" s="41"/>
      <c r="C48" s="42"/>
      <c r="D48" s="42"/>
      <c r="E48" s="42"/>
      <c r="F48" s="42"/>
      <c r="G48" s="42"/>
      <c r="H48" s="42"/>
      <c r="I48" s="42"/>
      <c r="J48" s="42"/>
      <c r="K48" s="43"/>
      <c r="L48" s="41"/>
      <c r="M48" s="42"/>
      <c r="N48" s="42"/>
      <c r="O48" s="42"/>
      <c r="P48" s="42"/>
      <c r="Q48" s="42"/>
      <c r="R48" s="42"/>
      <c r="S48" s="42"/>
      <c r="T48" s="42"/>
      <c r="U48" s="43"/>
      <c r="V48" s="41"/>
      <c r="W48" s="42"/>
      <c r="X48" s="42"/>
      <c r="Y48" s="42"/>
      <c r="Z48" s="42"/>
      <c r="AA48" s="42"/>
      <c r="AB48" s="42"/>
      <c r="AC48" s="42"/>
      <c r="AD48" s="42"/>
      <c r="AE48" s="44"/>
    </row>
    <row r="49" spans="1:31" x14ac:dyDescent="0.25">
      <c r="A49" s="45"/>
      <c r="B49" s="41"/>
      <c r="C49" s="42"/>
      <c r="D49" s="42"/>
      <c r="E49" s="42"/>
      <c r="F49" s="42"/>
      <c r="G49" s="42"/>
      <c r="H49" s="42"/>
      <c r="I49" s="42"/>
      <c r="J49" s="42"/>
      <c r="K49" s="43"/>
      <c r="L49" s="41"/>
      <c r="M49" s="42"/>
      <c r="N49" s="42"/>
      <c r="O49" s="42"/>
      <c r="P49" s="42"/>
      <c r="Q49" s="42"/>
      <c r="R49" s="42"/>
      <c r="S49" s="42"/>
      <c r="T49" s="42"/>
      <c r="U49" s="43"/>
      <c r="V49" s="41"/>
      <c r="W49" s="42"/>
      <c r="X49" s="42"/>
      <c r="Y49" s="42"/>
      <c r="Z49" s="42"/>
      <c r="AA49" s="42"/>
      <c r="AB49" s="42"/>
      <c r="AC49" s="42"/>
      <c r="AD49" s="42"/>
      <c r="AE49" s="44"/>
    </row>
    <row r="50" spans="1:31" x14ac:dyDescent="0.25">
      <c r="A50" s="45"/>
      <c r="B50" s="41"/>
      <c r="C50" s="42"/>
      <c r="D50" s="42"/>
      <c r="E50" s="42"/>
      <c r="F50" s="42"/>
      <c r="G50" s="42"/>
      <c r="H50" s="42"/>
      <c r="I50" s="42"/>
      <c r="J50" s="42"/>
      <c r="K50" s="43"/>
      <c r="L50" s="41"/>
      <c r="M50" s="42"/>
      <c r="N50" s="42"/>
      <c r="O50" s="42"/>
      <c r="P50" s="42"/>
      <c r="Q50" s="42"/>
      <c r="R50" s="42"/>
      <c r="S50" s="42"/>
      <c r="T50" s="42"/>
      <c r="U50" s="43"/>
      <c r="V50" s="41"/>
      <c r="W50" s="42"/>
      <c r="X50" s="42"/>
      <c r="Y50" s="42"/>
      <c r="Z50" s="42"/>
      <c r="AA50" s="42"/>
      <c r="AB50" s="42"/>
      <c r="AC50" s="42"/>
      <c r="AD50" s="42"/>
      <c r="AE50" s="44"/>
    </row>
    <row r="51" spans="1:31" x14ac:dyDescent="0.25">
      <c r="A51" s="45"/>
      <c r="B51" s="41"/>
      <c r="C51" s="42"/>
      <c r="D51" s="42"/>
      <c r="E51" s="42"/>
      <c r="F51" s="42"/>
      <c r="G51" s="42"/>
      <c r="H51" s="42"/>
      <c r="I51" s="42"/>
      <c r="J51" s="42"/>
      <c r="K51" s="43"/>
      <c r="L51" s="41"/>
      <c r="M51" s="42"/>
      <c r="N51" s="42"/>
      <c r="O51" s="42"/>
      <c r="P51" s="42"/>
      <c r="Q51" s="42"/>
      <c r="R51" s="42"/>
      <c r="S51" s="42"/>
      <c r="T51" s="42"/>
      <c r="U51" s="43"/>
      <c r="V51" s="41"/>
      <c r="W51" s="42"/>
      <c r="X51" s="42"/>
      <c r="Y51" s="42"/>
      <c r="Z51" s="42"/>
      <c r="AA51" s="42"/>
      <c r="AB51" s="42"/>
      <c r="AC51" s="42"/>
      <c r="AD51" s="42"/>
      <c r="AE51" s="44"/>
    </row>
    <row r="52" spans="1:31" x14ac:dyDescent="0.25">
      <c r="A52" s="45"/>
      <c r="B52" s="41"/>
      <c r="C52" s="42"/>
      <c r="D52" s="42"/>
      <c r="E52" s="42"/>
      <c r="F52" s="42"/>
      <c r="G52" s="42"/>
      <c r="H52" s="42"/>
      <c r="I52" s="42"/>
      <c r="J52" s="42"/>
      <c r="K52" s="43"/>
      <c r="L52" s="41"/>
      <c r="M52" s="42"/>
      <c r="N52" s="42"/>
      <c r="O52" s="42"/>
      <c r="P52" s="42"/>
      <c r="Q52" s="42"/>
      <c r="R52" s="42"/>
      <c r="S52" s="42"/>
      <c r="T52" s="42"/>
      <c r="U52" s="43"/>
      <c r="V52" s="41"/>
      <c r="W52" s="42"/>
      <c r="X52" s="42"/>
      <c r="Y52" s="42"/>
      <c r="Z52" s="42"/>
      <c r="AA52" s="42"/>
      <c r="AB52" s="42"/>
      <c r="AC52" s="42"/>
      <c r="AD52" s="42"/>
      <c r="AE52" s="44"/>
    </row>
    <row r="53" spans="1:31" x14ac:dyDescent="0.25">
      <c r="A53" s="45"/>
      <c r="B53" s="41"/>
      <c r="C53" s="42"/>
      <c r="D53" s="42"/>
      <c r="E53" s="42"/>
      <c r="F53" s="42"/>
      <c r="G53" s="42"/>
      <c r="H53" s="42"/>
      <c r="I53" s="42"/>
      <c r="J53" s="42"/>
      <c r="K53" s="43"/>
      <c r="L53" s="41"/>
      <c r="M53" s="42"/>
      <c r="N53" s="42"/>
      <c r="O53" s="42"/>
      <c r="P53" s="42"/>
      <c r="Q53" s="42"/>
      <c r="R53" s="42"/>
      <c r="S53" s="42"/>
      <c r="T53" s="42"/>
      <c r="U53" s="43"/>
      <c r="V53" s="41"/>
      <c r="W53" s="42"/>
      <c r="X53" s="42"/>
      <c r="Y53" s="42"/>
      <c r="Z53" s="42"/>
      <c r="AA53" s="42"/>
      <c r="AB53" s="42"/>
      <c r="AC53" s="42"/>
      <c r="AD53" s="42"/>
      <c r="AE53" s="44"/>
    </row>
    <row r="54" spans="1:31" x14ac:dyDescent="0.25">
      <c r="A54" s="45"/>
      <c r="B54" s="41"/>
      <c r="C54" s="42"/>
      <c r="D54" s="42"/>
      <c r="E54" s="42"/>
      <c r="F54" s="42"/>
      <c r="G54" s="42"/>
      <c r="H54" s="42"/>
      <c r="I54" s="42"/>
      <c r="J54" s="42"/>
      <c r="K54" s="43"/>
      <c r="L54" s="41"/>
      <c r="M54" s="42"/>
      <c r="N54" s="42"/>
      <c r="O54" s="42"/>
      <c r="P54" s="42"/>
      <c r="Q54" s="42"/>
      <c r="R54" s="42"/>
      <c r="S54" s="42"/>
      <c r="T54" s="42"/>
      <c r="U54" s="43"/>
      <c r="V54" s="41"/>
      <c r="W54" s="42"/>
      <c r="X54" s="42"/>
      <c r="Y54" s="42"/>
      <c r="Z54" s="42"/>
      <c r="AA54" s="42"/>
      <c r="AB54" s="42"/>
      <c r="AC54" s="42"/>
      <c r="AD54" s="42"/>
      <c r="AE54" s="44"/>
    </row>
    <row r="55" spans="1:31" x14ac:dyDescent="0.25">
      <c r="A55" s="45"/>
      <c r="B55" s="41"/>
      <c r="C55" s="42"/>
      <c r="D55" s="42"/>
      <c r="E55" s="42"/>
      <c r="F55" s="42"/>
      <c r="G55" s="42"/>
      <c r="H55" s="42"/>
      <c r="I55" s="42"/>
      <c r="J55" s="42"/>
      <c r="K55" s="43"/>
      <c r="L55" s="41"/>
      <c r="M55" s="42"/>
      <c r="N55" s="42"/>
      <c r="O55" s="42"/>
      <c r="P55" s="42"/>
      <c r="Q55" s="42"/>
      <c r="R55" s="42"/>
      <c r="S55" s="42"/>
      <c r="T55" s="42"/>
      <c r="U55" s="43"/>
      <c r="V55" s="41"/>
      <c r="W55" s="42"/>
      <c r="X55" s="42"/>
      <c r="Y55" s="42"/>
      <c r="Z55" s="42"/>
      <c r="AA55" s="42"/>
      <c r="AB55" s="42"/>
      <c r="AC55" s="42"/>
      <c r="AD55" s="42"/>
      <c r="AE55" s="44"/>
    </row>
    <row r="56" spans="1:31" x14ac:dyDescent="0.25">
      <c r="A56" s="45"/>
      <c r="B56" s="41"/>
      <c r="C56" s="42"/>
      <c r="D56" s="42"/>
      <c r="E56" s="42"/>
      <c r="F56" s="42"/>
      <c r="G56" s="42"/>
      <c r="H56" s="42"/>
      <c r="I56" s="42"/>
      <c r="J56" s="42"/>
      <c r="K56" s="43"/>
      <c r="L56" s="41"/>
      <c r="M56" s="42"/>
      <c r="N56" s="42"/>
      <c r="O56" s="42"/>
      <c r="P56" s="42"/>
      <c r="Q56" s="42"/>
      <c r="R56" s="42"/>
      <c r="S56" s="42"/>
      <c r="T56" s="42"/>
      <c r="U56" s="43"/>
      <c r="V56" s="41"/>
      <c r="W56" s="42"/>
      <c r="X56" s="42"/>
      <c r="Y56" s="42"/>
      <c r="Z56" s="42"/>
      <c r="AA56" s="42"/>
      <c r="AB56" s="42"/>
      <c r="AC56" s="42"/>
      <c r="AD56" s="42"/>
      <c r="AE56" s="44"/>
    </row>
    <row r="57" spans="1:31" x14ac:dyDescent="0.25">
      <c r="A57" s="45"/>
      <c r="B57" s="41"/>
      <c r="C57" s="42"/>
      <c r="D57" s="42"/>
      <c r="E57" s="42"/>
      <c r="F57" s="42"/>
      <c r="G57" s="42"/>
      <c r="H57" s="42"/>
      <c r="I57" s="42"/>
      <c r="J57" s="42"/>
      <c r="K57" s="43"/>
      <c r="L57" s="41"/>
      <c r="M57" s="42"/>
      <c r="N57" s="42"/>
      <c r="O57" s="42"/>
      <c r="P57" s="42"/>
      <c r="Q57" s="42"/>
      <c r="R57" s="42"/>
      <c r="S57" s="42"/>
      <c r="T57" s="42"/>
      <c r="U57" s="43"/>
      <c r="V57" s="41"/>
      <c r="W57" s="42"/>
      <c r="X57" s="42"/>
      <c r="Y57" s="42"/>
      <c r="Z57" s="42"/>
      <c r="AA57" s="42"/>
      <c r="AB57" s="42"/>
      <c r="AC57" s="42"/>
      <c r="AD57" s="42"/>
      <c r="AE57" s="44"/>
    </row>
    <row r="58" spans="1:31" x14ac:dyDescent="0.25">
      <c r="A58" s="45"/>
      <c r="B58" s="41"/>
      <c r="C58" s="42"/>
      <c r="D58" s="42"/>
      <c r="E58" s="42"/>
      <c r="F58" s="42"/>
      <c r="G58" s="42"/>
      <c r="H58" s="42"/>
      <c r="I58" s="42"/>
      <c r="J58" s="42"/>
      <c r="K58" s="43"/>
      <c r="L58" s="41"/>
      <c r="M58" s="42"/>
      <c r="N58" s="42"/>
      <c r="O58" s="42"/>
      <c r="P58" s="42"/>
      <c r="Q58" s="42"/>
      <c r="R58" s="42"/>
      <c r="S58" s="42"/>
      <c r="T58" s="42"/>
      <c r="U58" s="43"/>
      <c r="V58" s="41"/>
      <c r="W58" s="42"/>
      <c r="X58" s="42"/>
      <c r="Y58" s="42"/>
      <c r="Z58" s="42"/>
      <c r="AA58" s="42"/>
      <c r="AB58" s="42"/>
      <c r="AC58" s="42"/>
      <c r="AD58" s="42"/>
      <c r="AE58" s="44"/>
    </row>
    <row r="59" spans="1:31" x14ac:dyDescent="0.25">
      <c r="A59" s="45"/>
      <c r="B59" s="41"/>
      <c r="C59" s="42"/>
      <c r="D59" s="42"/>
      <c r="E59" s="42"/>
      <c r="F59" s="42"/>
      <c r="G59" s="42"/>
      <c r="H59" s="42"/>
      <c r="I59" s="42"/>
      <c r="J59" s="42"/>
      <c r="K59" s="43"/>
      <c r="L59" s="41"/>
      <c r="M59" s="42"/>
      <c r="N59" s="42"/>
      <c r="O59" s="42"/>
      <c r="P59" s="42"/>
      <c r="Q59" s="42"/>
      <c r="R59" s="42"/>
      <c r="S59" s="42"/>
      <c r="T59" s="42"/>
      <c r="U59" s="43"/>
      <c r="V59" s="41"/>
      <c r="W59" s="42"/>
      <c r="X59" s="42"/>
      <c r="Y59" s="42"/>
      <c r="Z59" s="42"/>
      <c r="AA59" s="42"/>
      <c r="AB59" s="42"/>
      <c r="AC59" s="42"/>
      <c r="AD59" s="42"/>
      <c r="AE59" s="44"/>
    </row>
    <row r="60" spans="1:31" x14ac:dyDescent="0.25">
      <c r="A60" s="45"/>
      <c r="B60" s="41"/>
      <c r="C60" s="42"/>
      <c r="D60" s="42"/>
      <c r="E60" s="42"/>
      <c r="F60" s="42"/>
      <c r="G60" s="42"/>
      <c r="H60" s="42"/>
      <c r="I60" s="42"/>
      <c r="J60" s="42"/>
      <c r="K60" s="43"/>
      <c r="L60" s="41"/>
      <c r="M60" s="42"/>
      <c r="N60" s="42"/>
      <c r="O60" s="42"/>
      <c r="P60" s="42"/>
      <c r="Q60" s="42"/>
      <c r="R60" s="42"/>
      <c r="S60" s="42"/>
      <c r="T60" s="42"/>
      <c r="U60" s="43"/>
      <c r="V60" s="41"/>
      <c r="W60" s="42"/>
      <c r="X60" s="42"/>
      <c r="Y60" s="42"/>
      <c r="Z60" s="42"/>
      <c r="AA60" s="42"/>
      <c r="AB60" s="42"/>
      <c r="AC60" s="42"/>
      <c r="AD60" s="42"/>
      <c r="AE60" s="44"/>
    </row>
    <row r="61" spans="1:31" x14ac:dyDescent="0.25">
      <c r="A61" s="45"/>
      <c r="B61" s="41"/>
      <c r="C61" s="42"/>
      <c r="D61" s="42"/>
      <c r="E61" s="42"/>
      <c r="F61" s="42"/>
      <c r="G61" s="42"/>
      <c r="H61" s="42"/>
      <c r="I61" s="42"/>
      <c r="J61" s="42"/>
      <c r="K61" s="43"/>
      <c r="L61" s="41"/>
      <c r="M61" s="42"/>
      <c r="N61" s="42"/>
      <c r="O61" s="42"/>
      <c r="P61" s="42"/>
      <c r="Q61" s="42"/>
      <c r="R61" s="42"/>
      <c r="S61" s="42"/>
      <c r="T61" s="42"/>
      <c r="U61" s="43"/>
      <c r="V61" s="41"/>
      <c r="W61" s="42"/>
      <c r="X61" s="42"/>
      <c r="Y61" s="42"/>
      <c r="Z61" s="42"/>
      <c r="AA61" s="42"/>
      <c r="AB61" s="42"/>
      <c r="AC61" s="42"/>
      <c r="AD61" s="42"/>
      <c r="AE61" s="44"/>
    </row>
    <row r="62" spans="1:31" x14ac:dyDescent="0.25">
      <c r="A62" s="45"/>
      <c r="B62" s="41"/>
      <c r="C62" s="42"/>
      <c r="D62" s="42"/>
      <c r="E62" s="42"/>
      <c r="F62" s="42"/>
      <c r="G62" s="42"/>
      <c r="H62" s="42"/>
      <c r="I62" s="42"/>
      <c r="J62" s="42"/>
      <c r="K62" s="43"/>
      <c r="L62" s="41"/>
      <c r="M62" s="42"/>
      <c r="N62" s="42"/>
      <c r="O62" s="42"/>
      <c r="P62" s="42"/>
      <c r="Q62" s="42"/>
      <c r="R62" s="42"/>
      <c r="S62" s="42"/>
      <c r="T62" s="42"/>
      <c r="U62" s="43"/>
      <c r="V62" s="41"/>
      <c r="W62" s="42"/>
      <c r="X62" s="42"/>
      <c r="Y62" s="42"/>
      <c r="Z62" s="42"/>
      <c r="AA62" s="42"/>
      <c r="AB62" s="42"/>
      <c r="AC62" s="42"/>
      <c r="AD62" s="42"/>
      <c r="AE62" s="44"/>
    </row>
    <row r="63" spans="1:31" x14ac:dyDescent="0.25">
      <c r="A63" s="45"/>
      <c r="B63" s="41"/>
      <c r="C63" s="42"/>
      <c r="D63" s="42"/>
      <c r="E63" s="42"/>
      <c r="F63" s="42"/>
      <c r="G63" s="42"/>
      <c r="H63" s="42"/>
      <c r="I63" s="42"/>
      <c r="J63" s="42"/>
      <c r="K63" s="43"/>
      <c r="L63" s="41"/>
      <c r="M63" s="42"/>
      <c r="N63" s="42"/>
      <c r="O63" s="42"/>
      <c r="P63" s="42"/>
      <c r="Q63" s="42"/>
      <c r="R63" s="42"/>
      <c r="S63" s="42"/>
      <c r="T63" s="42"/>
      <c r="U63" s="43"/>
      <c r="V63" s="41"/>
      <c r="W63" s="42"/>
      <c r="X63" s="42"/>
      <c r="Y63" s="42"/>
      <c r="Z63" s="42"/>
      <c r="AA63" s="42"/>
      <c r="AB63" s="42"/>
      <c r="AC63" s="42"/>
      <c r="AD63" s="42"/>
      <c r="AE63" s="44"/>
    </row>
    <row r="64" spans="1:31" x14ac:dyDescent="0.25">
      <c r="A64" s="45"/>
      <c r="B64" s="41"/>
      <c r="C64" s="42"/>
      <c r="D64" s="42"/>
      <c r="E64" s="42"/>
      <c r="F64" s="42"/>
      <c r="G64" s="42"/>
      <c r="H64" s="42"/>
      <c r="I64" s="42"/>
      <c r="J64" s="42"/>
      <c r="K64" s="43"/>
      <c r="L64" s="41"/>
      <c r="M64" s="42"/>
      <c r="N64" s="42"/>
      <c r="O64" s="42"/>
      <c r="P64" s="42"/>
      <c r="Q64" s="42"/>
      <c r="R64" s="42"/>
      <c r="S64" s="42"/>
      <c r="T64" s="42"/>
      <c r="U64" s="43"/>
      <c r="V64" s="41"/>
      <c r="W64" s="42"/>
      <c r="X64" s="42"/>
      <c r="Y64" s="42"/>
      <c r="Z64" s="42"/>
      <c r="AA64" s="42"/>
      <c r="AB64" s="42"/>
      <c r="AC64" s="42"/>
      <c r="AD64" s="42"/>
      <c r="AE64" s="44"/>
    </row>
    <row r="65" spans="1:31" x14ac:dyDescent="0.25">
      <c r="A65" s="45"/>
      <c r="B65" s="41"/>
      <c r="C65" s="42"/>
      <c r="D65" s="42"/>
      <c r="E65" s="42"/>
      <c r="F65" s="42"/>
      <c r="G65" s="42"/>
      <c r="H65" s="42"/>
      <c r="I65" s="42"/>
      <c r="J65" s="42"/>
      <c r="K65" s="43"/>
      <c r="L65" s="41"/>
      <c r="M65" s="42"/>
      <c r="N65" s="42"/>
      <c r="O65" s="42"/>
      <c r="P65" s="42"/>
      <c r="Q65" s="42"/>
      <c r="R65" s="42"/>
      <c r="S65" s="42"/>
      <c r="T65" s="42"/>
      <c r="U65" s="43"/>
      <c r="V65" s="41"/>
      <c r="W65" s="42"/>
      <c r="X65" s="42"/>
      <c r="Y65" s="42"/>
      <c r="Z65" s="42"/>
      <c r="AA65" s="42"/>
      <c r="AB65" s="42"/>
      <c r="AC65" s="42"/>
      <c r="AD65" s="42"/>
      <c r="AE65" s="44"/>
    </row>
    <row r="66" spans="1:31" x14ac:dyDescent="0.25">
      <c r="A66" s="45"/>
      <c r="B66" s="41"/>
      <c r="C66" s="42"/>
      <c r="D66" s="42"/>
      <c r="E66" s="42"/>
      <c r="F66" s="42"/>
      <c r="G66" s="42"/>
      <c r="H66" s="42"/>
      <c r="I66" s="42"/>
      <c r="J66" s="42"/>
      <c r="K66" s="43"/>
      <c r="L66" s="41"/>
      <c r="M66" s="42"/>
      <c r="N66" s="42"/>
      <c r="O66" s="42"/>
      <c r="P66" s="42"/>
      <c r="Q66" s="42"/>
      <c r="R66" s="42"/>
      <c r="S66" s="42"/>
      <c r="T66" s="42"/>
      <c r="U66" s="43"/>
      <c r="V66" s="41"/>
      <c r="W66" s="42"/>
      <c r="X66" s="42"/>
      <c r="Y66" s="42"/>
      <c r="Z66" s="42"/>
      <c r="AA66" s="42"/>
      <c r="AB66" s="42"/>
      <c r="AC66" s="42"/>
      <c r="AD66" s="42"/>
      <c r="AE66" s="44"/>
    </row>
    <row r="67" spans="1:31" x14ac:dyDescent="0.25">
      <c r="A67" s="45"/>
      <c r="B67" s="41"/>
      <c r="C67" s="42"/>
      <c r="D67" s="42"/>
      <c r="E67" s="42"/>
      <c r="F67" s="42"/>
      <c r="G67" s="42"/>
      <c r="H67" s="42"/>
      <c r="I67" s="42"/>
      <c r="J67" s="42"/>
      <c r="K67" s="43"/>
      <c r="L67" s="41"/>
      <c r="M67" s="42"/>
      <c r="N67" s="42"/>
      <c r="O67" s="42"/>
      <c r="P67" s="42"/>
      <c r="Q67" s="42"/>
      <c r="R67" s="42"/>
      <c r="S67" s="42"/>
      <c r="T67" s="42"/>
      <c r="U67" s="43"/>
      <c r="V67" s="41"/>
      <c r="W67" s="42"/>
      <c r="X67" s="42"/>
      <c r="Y67" s="42"/>
      <c r="Z67" s="42"/>
      <c r="AA67" s="42"/>
      <c r="AB67" s="42"/>
      <c r="AC67" s="42"/>
      <c r="AD67" s="42"/>
      <c r="AE67" s="44"/>
    </row>
    <row r="68" spans="1:31" x14ac:dyDescent="0.25">
      <c r="A68" s="45"/>
      <c r="B68" s="41"/>
      <c r="C68" s="42"/>
      <c r="D68" s="42"/>
      <c r="E68" s="42"/>
      <c r="F68" s="42"/>
      <c r="G68" s="42"/>
      <c r="H68" s="42"/>
      <c r="I68" s="42"/>
      <c r="J68" s="42"/>
      <c r="K68" s="43"/>
      <c r="L68" s="41"/>
      <c r="M68" s="42"/>
      <c r="N68" s="42"/>
      <c r="O68" s="42"/>
      <c r="P68" s="42"/>
      <c r="Q68" s="42"/>
      <c r="R68" s="42"/>
      <c r="S68" s="42"/>
      <c r="T68" s="42"/>
      <c r="U68" s="43"/>
      <c r="V68" s="41"/>
      <c r="W68" s="42"/>
      <c r="X68" s="42"/>
      <c r="Y68" s="42"/>
      <c r="Z68" s="42"/>
      <c r="AA68" s="42"/>
      <c r="AB68" s="42"/>
      <c r="AC68" s="42"/>
      <c r="AD68" s="42"/>
      <c r="AE68" s="44"/>
    </row>
    <row r="69" spans="1:31" x14ac:dyDescent="0.25">
      <c r="A69" s="45"/>
      <c r="B69" s="41"/>
      <c r="C69" s="42"/>
      <c r="D69" s="42"/>
      <c r="E69" s="42"/>
      <c r="F69" s="42"/>
      <c r="G69" s="42"/>
      <c r="H69" s="42"/>
      <c r="I69" s="42"/>
      <c r="J69" s="42"/>
      <c r="K69" s="43"/>
      <c r="L69" s="41"/>
      <c r="M69" s="42"/>
      <c r="N69" s="42"/>
      <c r="O69" s="42"/>
      <c r="P69" s="42"/>
      <c r="Q69" s="42"/>
      <c r="R69" s="42"/>
      <c r="S69" s="42"/>
      <c r="T69" s="42"/>
      <c r="U69" s="43"/>
      <c r="V69" s="41"/>
      <c r="W69" s="42"/>
      <c r="X69" s="42"/>
      <c r="Y69" s="42"/>
      <c r="Z69" s="42"/>
      <c r="AA69" s="42"/>
      <c r="AB69" s="42"/>
      <c r="AC69" s="42"/>
      <c r="AD69" s="42"/>
      <c r="AE69" s="44"/>
    </row>
    <row r="70" spans="1:31" x14ac:dyDescent="0.25">
      <c r="A70" s="45"/>
      <c r="B70" s="41"/>
      <c r="C70" s="42"/>
      <c r="D70" s="42"/>
      <c r="E70" s="42"/>
      <c r="F70" s="42"/>
      <c r="G70" s="42"/>
      <c r="H70" s="42"/>
      <c r="I70" s="42"/>
      <c r="J70" s="42"/>
      <c r="K70" s="43"/>
      <c r="L70" s="41"/>
      <c r="M70" s="42"/>
      <c r="N70" s="42"/>
      <c r="O70" s="42"/>
      <c r="P70" s="42"/>
      <c r="Q70" s="42"/>
      <c r="R70" s="42"/>
      <c r="S70" s="42"/>
      <c r="T70" s="42"/>
      <c r="U70" s="43"/>
      <c r="V70" s="41"/>
      <c r="W70" s="42"/>
      <c r="X70" s="42"/>
      <c r="Y70" s="42"/>
      <c r="Z70" s="42"/>
      <c r="AA70" s="42"/>
      <c r="AB70" s="42"/>
      <c r="AC70" s="42"/>
      <c r="AD70" s="42"/>
      <c r="AE70" s="44"/>
    </row>
    <row r="71" spans="1:31" x14ac:dyDescent="0.25">
      <c r="A71" s="45"/>
      <c r="B71" s="41"/>
      <c r="C71" s="42"/>
      <c r="D71" s="42"/>
      <c r="E71" s="42"/>
      <c r="F71" s="42"/>
      <c r="G71" s="42"/>
      <c r="H71" s="42"/>
      <c r="I71" s="42"/>
      <c r="J71" s="42"/>
      <c r="K71" s="43"/>
      <c r="L71" s="41"/>
      <c r="M71" s="42"/>
      <c r="N71" s="42"/>
      <c r="O71" s="42"/>
      <c r="P71" s="42"/>
      <c r="Q71" s="42"/>
      <c r="R71" s="42"/>
      <c r="S71" s="42"/>
      <c r="T71" s="42"/>
      <c r="U71" s="43"/>
      <c r="V71" s="41"/>
      <c r="W71" s="42"/>
      <c r="X71" s="42"/>
      <c r="Y71" s="42"/>
      <c r="Z71" s="42"/>
      <c r="AA71" s="42"/>
      <c r="AB71" s="42"/>
      <c r="AC71" s="42"/>
      <c r="AD71" s="42"/>
      <c r="AE71" s="44"/>
    </row>
    <row r="72" spans="1:31" x14ac:dyDescent="0.25">
      <c r="A72" s="45"/>
      <c r="B72" s="41"/>
      <c r="C72" s="42"/>
      <c r="D72" s="42"/>
      <c r="E72" s="42"/>
      <c r="F72" s="42"/>
      <c r="G72" s="42"/>
      <c r="H72" s="42"/>
      <c r="I72" s="42"/>
      <c r="J72" s="42"/>
      <c r="K72" s="43"/>
      <c r="L72" s="41"/>
      <c r="M72" s="42"/>
      <c r="N72" s="42"/>
      <c r="O72" s="42"/>
      <c r="P72" s="42"/>
      <c r="Q72" s="42"/>
      <c r="R72" s="42"/>
      <c r="S72" s="42"/>
      <c r="T72" s="42"/>
      <c r="U72" s="43"/>
      <c r="V72" s="41"/>
      <c r="W72" s="42"/>
      <c r="X72" s="42"/>
      <c r="Y72" s="42"/>
      <c r="Z72" s="42"/>
      <c r="AA72" s="42"/>
      <c r="AB72" s="42"/>
      <c r="AC72" s="42"/>
      <c r="AD72" s="42"/>
      <c r="AE72" s="44"/>
    </row>
    <row r="73" spans="1:31" x14ac:dyDescent="0.25">
      <c r="A73" s="45"/>
      <c r="B73" s="41"/>
      <c r="C73" s="42"/>
      <c r="D73" s="42"/>
      <c r="E73" s="42"/>
      <c r="F73" s="42"/>
      <c r="G73" s="42"/>
      <c r="H73" s="42"/>
      <c r="I73" s="42"/>
      <c r="J73" s="42"/>
      <c r="K73" s="43"/>
      <c r="L73" s="41"/>
      <c r="M73" s="42"/>
      <c r="N73" s="42"/>
      <c r="O73" s="42"/>
      <c r="P73" s="42"/>
      <c r="Q73" s="42"/>
      <c r="R73" s="42"/>
      <c r="S73" s="42"/>
      <c r="T73" s="42"/>
      <c r="U73" s="43"/>
      <c r="V73" s="41"/>
      <c r="W73" s="42"/>
      <c r="X73" s="42"/>
      <c r="Y73" s="42"/>
      <c r="Z73" s="42"/>
      <c r="AA73" s="42"/>
      <c r="AB73" s="42"/>
      <c r="AC73" s="42"/>
      <c r="AD73" s="42"/>
      <c r="AE73" s="44"/>
    </row>
    <row r="74" spans="1:31" x14ac:dyDescent="0.25">
      <c r="A74" s="45"/>
      <c r="B74" s="41"/>
      <c r="C74" s="42"/>
      <c r="D74" s="42"/>
      <c r="E74" s="42"/>
      <c r="F74" s="42"/>
      <c r="G74" s="42"/>
      <c r="H74" s="42"/>
      <c r="I74" s="42"/>
      <c r="J74" s="42"/>
      <c r="K74" s="43"/>
      <c r="L74" s="41"/>
      <c r="M74" s="42"/>
      <c r="N74" s="42"/>
      <c r="O74" s="42"/>
      <c r="P74" s="42"/>
      <c r="Q74" s="42"/>
      <c r="R74" s="42"/>
      <c r="S74" s="42"/>
      <c r="T74" s="42"/>
      <c r="U74" s="43"/>
      <c r="V74" s="41"/>
      <c r="W74" s="42"/>
      <c r="X74" s="42"/>
      <c r="Y74" s="42"/>
      <c r="Z74" s="42"/>
      <c r="AA74" s="42"/>
      <c r="AB74" s="42"/>
      <c r="AC74" s="42"/>
      <c r="AD74" s="42"/>
      <c r="AE74" s="44"/>
    </row>
    <row r="75" spans="1:31" x14ac:dyDescent="0.25">
      <c r="A75" s="45"/>
      <c r="B75" s="41"/>
      <c r="C75" s="42"/>
      <c r="D75" s="42"/>
      <c r="E75" s="42"/>
      <c r="F75" s="42"/>
      <c r="G75" s="42"/>
      <c r="H75" s="42"/>
      <c r="I75" s="42"/>
      <c r="J75" s="42"/>
      <c r="K75" s="43"/>
      <c r="L75" s="41"/>
      <c r="M75" s="42"/>
      <c r="N75" s="42"/>
      <c r="O75" s="42"/>
      <c r="P75" s="42"/>
      <c r="Q75" s="42"/>
      <c r="R75" s="42"/>
      <c r="S75" s="42"/>
      <c r="T75" s="42"/>
      <c r="U75" s="43"/>
      <c r="V75" s="41"/>
      <c r="W75" s="42"/>
      <c r="X75" s="42"/>
      <c r="Y75" s="42"/>
      <c r="Z75" s="42"/>
      <c r="AA75" s="42"/>
      <c r="AB75" s="42"/>
      <c r="AC75" s="42"/>
      <c r="AD75" s="42"/>
      <c r="AE75" s="44"/>
    </row>
    <row r="76" spans="1:31" x14ac:dyDescent="0.25">
      <c r="A76" s="45"/>
      <c r="B76" s="41"/>
      <c r="C76" s="42"/>
      <c r="D76" s="42"/>
      <c r="E76" s="42"/>
      <c r="F76" s="42"/>
      <c r="G76" s="42"/>
      <c r="H76" s="42"/>
      <c r="I76" s="42"/>
      <c r="J76" s="42"/>
      <c r="K76" s="43"/>
      <c r="L76" s="41"/>
      <c r="M76" s="42"/>
      <c r="N76" s="42"/>
      <c r="O76" s="42"/>
      <c r="P76" s="42"/>
      <c r="Q76" s="42"/>
      <c r="R76" s="42"/>
      <c r="S76" s="42"/>
      <c r="T76" s="42"/>
      <c r="U76" s="43"/>
      <c r="V76" s="41"/>
      <c r="W76" s="42"/>
      <c r="X76" s="42"/>
      <c r="Y76" s="42"/>
      <c r="Z76" s="42"/>
      <c r="AA76" s="42"/>
      <c r="AB76" s="42"/>
      <c r="AC76" s="42"/>
      <c r="AD76" s="42"/>
      <c r="AE76" s="44"/>
    </row>
    <row r="77" spans="1:31" x14ac:dyDescent="0.25">
      <c r="A77" s="45"/>
      <c r="B77" s="41"/>
      <c r="C77" s="42"/>
      <c r="D77" s="42"/>
      <c r="E77" s="42"/>
      <c r="F77" s="42"/>
      <c r="G77" s="42"/>
      <c r="H77" s="42"/>
      <c r="I77" s="42"/>
      <c r="J77" s="42"/>
      <c r="K77" s="43"/>
      <c r="L77" s="41"/>
      <c r="M77" s="42"/>
      <c r="N77" s="42"/>
      <c r="O77" s="42"/>
      <c r="P77" s="42"/>
      <c r="Q77" s="42"/>
      <c r="R77" s="42"/>
      <c r="S77" s="42"/>
      <c r="T77" s="42"/>
      <c r="U77" s="43"/>
      <c r="V77" s="41"/>
      <c r="W77" s="42"/>
      <c r="X77" s="42"/>
      <c r="Y77" s="42"/>
      <c r="Z77" s="42"/>
      <c r="AA77" s="42"/>
      <c r="AB77" s="42"/>
      <c r="AC77" s="42"/>
      <c r="AD77" s="42"/>
      <c r="AE77" s="44"/>
    </row>
    <row r="78" spans="1:31" x14ac:dyDescent="0.25">
      <c r="A78" s="45"/>
      <c r="B78" s="41"/>
      <c r="C78" s="42"/>
      <c r="D78" s="42"/>
      <c r="E78" s="42"/>
      <c r="F78" s="42"/>
      <c r="G78" s="42"/>
      <c r="H78" s="42"/>
      <c r="I78" s="42"/>
      <c r="J78" s="42"/>
      <c r="K78" s="43"/>
      <c r="L78" s="41"/>
      <c r="M78" s="42"/>
      <c r="N78" s="42"/>
      <c r="O78" s="42"/>
      <c r="P78" s="42"/>
      <c r="Q78" s="42"/>
      <c r="R78" s="42"/>
      <c r="S78" s="42"/>
      <c r="T78" s="42"/>
      <c r="U78" s="43"/>
      <c r="V78" s="41"/>
      <c r="W78" s="42"/>
      <c r="X78" s="42"/>
      <c r="Y78" s="42"/>
      <c r="Z78" s="42"/>
      <c r="AA78" s="42"/>
      <c r="AB78" s="42"/>
      <c r="AC78" s="42"/>
      <c r="AD78" s="42"/>
      <c r="AE78" s="44"/>
    </row>
    <row r="79" spans="1:31" x14ac:dyDescent="0.25">
      <c r="A79" s="45"/>
      <c r="B79" s="41"/>
      <c r="C79" s="42"/>
      <c r="D79" s="42"/>
      <c r="E79" s="42"/>
      <c r="F79" s="42"/>
      <c r="G79" s="42"/>
      <c r="H79" s="42"/>
      <c r="I79" s="42"/>
      <c r="J79" s="42"/>
      <c r="K79" s="43"/>
      <c r="L79" s="41"/>
      <c r="M79" s="42"/>
      <c r="N79" s="42"/>
      <c r="O79" s="42"/>
      <c r="P79" s="42"/>
      <c r="Q79" s="42"/>
      <c r="R79" s="42"/>
      <c r="S79" s="42"/>
      <c r="T79" s="42"/>
      <c r="U79" s="43"/>
      <c r="V79" s="41"/>
      <c r="W79" s="42"/>
      <c r="X79" s="42"/>
      <c r="Y79" s="42"/>
      <c r="Z79" s="42"/>
      <c r="AA79" s="42"/>
      <c r="AB79" s="42"/>
      <c r="AC79" s="42"/>
      <c r="AD79" s="42"/>
      <c r="AE79" s="44"/>
    </row>
    <row r="80" spans="1:31" x14ac:dyDescent="0.25">
      <c r="A80" s="45"/>
      <c r="B80" s="41"/>
      <c r="C80" s="42"/>
      <c r="D80" s="42"/>
      <c r="E80" s="42"/>
      <c r="F80" s="42"/>
      <c r="G80" s="42"/>
      <c r="H80" s="42"/>
      <c r="I80" s="42"/>
      <c r="J80" s="42"/>
      <c r="K80" s="43"/>
      <c r="L80" s="41"/>
      <c r="M80" s="42"/>
      <c r="N80" s="42"/>
      <c r="O80" s="42"/>
      <c r="P80" s="42"/>
      <c r="Q80" s="42"/>
      <c r="R80" s="42"/>
      <c r="S80" s="42"/>
      <c r="T80" s="42"/>
      <c r="U80" s="43"/>
      <c r="V80" s="41"/>
      <c r="W80" s="42"/>
      <c r="X80" s="42"/>
      <c r="Y80" s="42"/>
      <c r="Z80" s="42"/>
      <c r="AA80" s="42"/>
      <c r="AB80" s="42"/>
      <c r="AC80" s="42"/>
      <c r="AD80" s="42"/>
      <c r="AE80" s="44"/>
    </row>
    <row r="81" spans="1:31" x14ac:dyDescent="0.25">
      <c r="A81" s="45"/>
      <c r="B81" s="41"/>
      <c r="C81" s="42"/>
      <c r="D81" s="42"/>
      <c r="E81" s="42"/>
      <c r="F81" s="42"/>
      <c r="G81" s="42"/>
      <c r="H81" s="42"/>
      <c r="I81" s="42"/>
      <c r="J81" s="42"/>
      <c r="K81" s="43"/>
      <c r="L81" s="41"/>
      <c r="M81" s="42"/>
      <c r="N81" s="42"/>
      <c r="O81" s="42"/>
      <c r="P81" s="42"/>
      <c r="Q81" s="42"/>
      <c r="R81" s="42"/>
      <c r="S81" s="42"/>
      <c r="T81" s="42"/>
      <c r="U81" s="43"/>
      <c r="V81" s="41"/>
      <c r="W81" s="42"/>
      <c r="X81" s="42"/>
      <c r="Y81" s="42"/>
      <c r="Z81" s="42"/>
      <c r="AA81" s="42"/>
      <c r="AB81" s="42"/>
      <c r="AC81" s="42"/>
      <c r="AD81" s="42"/>
      <c r="AE81" s="44"/>
    </row>
    <row r="82" spans="1:31" x14ac:dyDescent="0.25">
      <c r="A82" s="45"/>
      <c r="B82" s="41"/>
      <c r="C82" s="42"/>
      <c r="D82" s="42"/>
      <c r="E82" s="42"/>
      <c r="F82" s="42"/>
      <c r="G82" s="42"/>
      <c r="H82" s="42"/>
      <c r="I82" s="42"/>
      <c r="J82" s="42"/>
      <c r="K82" s="43"/>
      <c r="L82" s="41"/>
      <c r="M82" s="42"/>
      <c r="N82" s="42"/>
      <c r="O82" s="42"/>
      <c r="P82" s="42"/>
      <c r="Q82" s="42"/>
      <c r="R82" s="42"/>
      <c r="S82" s="42"/>
      <c r="T82" s="42"/>
      <c r="U82" s="43"/>
      <c r="V82" s="41"/>
      <c r="W82" s="42"/>
      <c r="X82" s="42"/>
      <c r="Y82" s="42"/>
      <c r="Z82" s="42"/>
      <c r="AA82" s="42"/>
      <c r="AB82" s="42"/>
      <c r="AC82" s="42"/>
      <c r="AD82" s="42"/>
      <c r="AE82" s="44"/>
    </row>
    <row r="83" spans="1:31" x14ac:dyDescent="0.25">
      <c r="A83" s="45"/>
      <c r="B83" s="41"/>
      <c r="C83" s="42"/>
      <c r="D83" s="42"/>
      <c r="E83" s="42"/>
      <c r="F83" s="42"/>
      <c r="G83" s="42"/>
      <c r="H83" s="42"/>
      <c r="I83" s="42"/>
      <c r="J83" s="42"/>
      <c r="K83" s="43"/>
      <c r="L83" s="41"/>
      <c r="M83" s="42"/>
      <c r="N83" s="42"/>
      <c r="O83" s="42"/>
      <c r="P83" s="42"/>
      <c r="Q83" s="42"/>
      <c r="R83" s="42"/>
      <c r="S83" s="42"/>
      <c r="T83" s="42"/>
      <c r="U83" s="43"/>
      <c r="V83" s="41"/>
      <c r="W83" s="42"/>
      <c r="X83" s="42"/>
      <c r="Y83" s="42"/>
      <c r="Z83" s="42"/>
      <c r="AA83" s="42"/>
      <c r="AB83" s="42"/>
      <c r="AC83" s="42"/>
      <c r="AD83" s="42"/>
      <c r="AE83" s="44"/>
    </row>
    <row r="84" spans="1:31" x14ac:dyDescent="0.25">
      <c r="A84" s="45"/>
      <c r="B84" s="41"/>
      <c r="C84" s="42"/>
      <c r="D84" s="42"/>
      <c r="E84" s="42"/>
      <c r="F84" s="42"/>
      <c r="G84" s="42"/>
      <c r="H84" s="42"/>
      <c r="I84" s="42"/>
      <c r="J84" s="42"/>
      <c r="K84" s="43"/>
      <c r="L84" s="41"/>
      <c r="M84" s="42"/>
      <c r="N84" s="42"/>
      <c r="O84" s="42"/>
      <c r="P84" s="42"/>
      <c r="Q84" s="42"/>
      <c r="R84" s="42"/>
      <c r="S84" s="42"/>
      <c r="T84" s="42"/>
      <c r="U84" s="43"/>
      <c r="V84" s="41"/>
      <c r="W84" s="42"/>
      <c r="X84" s="42"/>
      <c r="Y84" s="42"/>
      <c r="Z84" s="42"/>
      <c r="AA84" s="42"/>
      <c r="AB84" s="42"/>
      <c r="AC84" s="42"/>
      <c r="AD84" s="42"/>
      <c r="AE84" s="44"/>
    </row>
    <row r="85" spans="1:31" x14ac:dyDescent="0.25">
      <c r="A85" s="45"/>
      <c r="B85" s="41"/>
      <c r="C85" s="42"/>
      <c r="D85" s="42"/>
      <c r="E85" s="42"/>
      <c r="F85" s="42"/>
      <c r="G85" s="42"/>
      <c r="H85" s="42"/>
      <c r="I85" s="42"/>
      <c r="J85" s="42"/>
      <c r="K85" s="43"/>
      <c r="L85" s="41"/>
      <c r="M85" s="42"/>
      <c r="N85" s="42"/>
      <c r="O85" s="42"/>
      <c r="P85" s="42"/>
      <c r="Q85" s="42"/>
      <c r="R85" s="42"/>
      <c r="S85" s="42"/>
      <c r="T85" s="42"/>
      <c r="U85" s="43"/>
      <c r="V85" s="41"/>
      <c r="W85" s="42"/>
      <c r="X85" s="42"/>
      <c r="Y85" s="42"/>
      <c r="Z85" s="42"/>
      <c r="AA85" s="42"/>
      <c r="AB85" s="42"/>
      <c r="AC85" s="42"/>
      <c r="AD85" s="42"/>
      <c r="AE85" s="44"/>
    </row>
    <row r="86" spans="1:31" x14ac:dyDescent="0.25">
      <c r="A86" s="45"/>
      <c r="B86" s="41"/>
      <c r="C86" s="42"/>
      <c r="D86" s="42"/>
      <c r="E86" s="42"/>
      <c r="F86" s="42"/>
      <c r="G86" s="42"/>
      <c r="H86" s="42"/>
      <c r="I86" s="42"/>
      <c r="J86" s="42"/>
      <c r="K86" s="43"/>
      <c r="L86" s="41"/>
      <c r="M86" s="42"/>
      <c r="N86" s="42"/>
      <c r="O86" s="42"/>
      <c r="P86" s="42"/>
      <c r="Q86" s="42"/>
      <c r="R86" s="42"/>
      <c r="S86" s="42"/>
      <c r="T86" s="42"/>
      <c r="U86" s="43"/>
      <c r="V86" s="41"/>
      <c r="W86" s="42"/>
      <c r="X86" s="42"/>
      <c r="Y86" s="42"/>
      <c r="Z86" s="42"/>
      <c r="AA86" s="42"/>
      <c r="AB86" s="42"/>
      <c r="AC86" s="42"/>
      <c r="AD86" s="42"/>
      <c r="AE86" s="44"/>
    </row>
    <row r="87" spans="1:31" x14ac:dyDescent="0.25">
      <c r="A87" s="45"/>
      <c r="B87" s="41"/>
      <c r="C87" s="42"/>
      <c r="D87" s="42"/>
      <c r="E87" s="42"/>
      <c r="F87" s="42"/>
      <c r="G87" s="42"/>
      <c r="H87" s="42"/>
      <c r="I87" s="42"/>
      <c r="J87" s="42"/>
      <c r="K87" s="43"/>
      <c r="L87" s="41"/>
      <c r="M87" s="42"/>
      <c r="N87" s="42"/>
      <c r="O87" s="42"/>
      <c r="P87" s="42"/>
      <c r="Q87" s="42"/>
      <c r="R87" s="42"/>
      <c r="S87" s="42"/>
      <c r="T87" s="42"/>
      <c r="U87" s="43"/>
      <c r="V87" s="41"/>
      <c r="W87" s="42"/>
      <c r="X87" s="42"/>
      <c r="Y87" s="42"/>
      <c r="Z87" s="42"/>
      <c r="AA87" s="42"/>
      <c r="AB87" s="42"/>
      <c r="AC87" s="42"/>
      <c r="AD87" s="42"/>
      <c r="AE87" s="44"/>
    </row>
    <row r="88" spans="1:31" x14ac:dyDescent="0.25">
      <c r="A88" s="45"/>
      <c r="B88" s="41"/>
      <c r="C88" s="42"/>
      <c r="D88" s="42"/>
      <c r="E88" s="42"/>
      <c r="F88" s="42"/>
      <c r="G88" s="42"/>
      <c r="H88" s="42"/>
      <c r="I88" s="42"/>
      <c r="J88" s="42"/>
      <c r="K88" s="43"/>
      <c r="L88" s="41"/>
      <c r="M88" s="42"/>
      <c r="N88" s="42"/>
      <c r="O88" s="42"/>
      <c r="P88" s="42"/>
      <c r="Q88" s="42"/>
      <c r="R88" s="42"/>
      <c r="S88" s="42"/>
      <c r="T88" s="42"/>
      <c r="U88" s="43"/>
      <c r="V88" s="41"/>
      <c r="W88" s="42"/>
      <c r="X88" s="42"/>
      <c r="Y88" s="42"/>
      <c r="Z88" s="42"/>
      <c r="AA88" s="42"/>
      <c r="AB88" s="42"/>
      <c r="AC88" s="42"/>
      <c r="AD88" s="42"/>
      <c r="AE88" s="44"/>
    </row>
    <row r="89" spans="1:31" x14ac:dyDescent="0.25">
      <c r="A89" s="45"/>
      <c r="B89" s="41"/>
      <c r="C89" s="42"/>
      <c r="D89" s="42"/>
      <c r="E89" s="42"/>
      <c r="F89" s="42"/>
      <c r="G89" s="42"/>
      <c r="H89" s="42"/>
      <c r="I89" s="42"/>
      <c r="J89" s="42"/>
      <c r="K89" s="43"/>
      <c r="L89" s="41"/>
      <c r="M89" s="42"/>
      <c r="N89" s="42"/>
      <c r="O89" s="42"/>
      <c r="P89" s="42"/>
      <c r="Q89" s="42"/>
      <c r="R89" s="42"/>
      <c r="S89" s="42"/>
      <c r="T89" s="42"/>
      <c r="U89" s="43"/>
      <c r="V89" s="41"/>
      <c r="W89" s="42"/>
      <c r="X89" s="42"/>
      <c r="Y89" s="42"/>
      <c r="Z89" s="42"/>
      <c r="AA89" s="42"/>
      <c r="AB89" s="42"/>
      <c r="AC89" s="42"/>
      <c r="AD89" s="42"/>
      <c r="AE89" s="44"/>
    </row>
    <row r="90" spans="1:31" x14ac:dyDescent="0.25">
      <c r="A90" s="45"/>
      <c r="B90" s="41"/>
      <c r="C90" s="42"/>
      <c r="D90" s="42"/>
      <c r="E90" s="42"/>
      <c r="F90" s="42"/>
      <c r="G90" s="42"/>
      <c r="H90" s="42"/>
      <c r="I90" s="42"/>
      <c r="J90" s="42"/>
      <c r="K90" s="43"/>
      <c r="L90" s="41"/>
      <c r="M90" s="42"/>
      <c r="N90" s="42"/>
      <c r="O90" s="42"/>
      <c r="P90" s="42"/>
      <c r="Q90" s="42"/>
      <c r="R90" s="42"/>
      <c r="S90" s="42"/>
      <c r="T90" s="42"/>
      <c r="U90" s="43"/>
      <c r="V90" s="41"/>
      <c r="W90" s="42"/>
      <c r="X90" s="42"/>
      <c r="Y90" s="42"/>
      <c r="Z90" s="42"/>
      <c r="AA90" s="42"/>
      <c r="AB90" s="42"/>
      <c r="AC90" s="42"/>
      <c r="AD90" s="42"/>
      <c r="AE90" s="44"/>
    </row>
    <row r="91" spans="1:31" x14ac:dyDescent="0.25">
      <c r="A91" s="45"/>
      <c r="B91" s="41"/>
      <c r="C91" s="42"/>
      <c r="D91" s="42"/>
      <c r="E91" s="42"/>
      <c r="F91" s="42"/>
      <c r="G91" s="42"/>
      <c r="H91" s="42"/>
      <c r="I91" s="42"/>
      <c r="J91" s="42"/>
      <c r="K91" s="43"/>
      <c r="L91" s="41"/>
      <c r="M91" s="42"/>
      <c r="N91" s="42"/>
      <c r="O91" s="42"/>
      <c r="P91" s="42"/>
      <c r="Q91" s="42"/>
      <c r="R91" s="42"/>
      <c r="S91" s="42"/>
      <c r="T91" s="42"/>
      <c r="U91" s="43"/>
      <c r="V91" s="41"/>
      <c r="W91" s="42"/>
      <c r="X91" s="42"/>
      <c r="Y91" s="42"/>
      <c r="Z91" s="42"/>
      <c r="AA91" s="42"/>
      <c r="AB91" s="42"/>
      <c r="AC91" s="42"/>
      <c r="AD91" s="42"/>
      <c r="AE91" s="44"/>
    </row>
    <row r="92" spans="1:31" x14ac:dyDescent="0.25">
      <c r="A92" s="45"/>
      <c r="B92" s="41"/>
      <c r="C92" s="42"/>
      <c r="D92" s="42"/>
      <c r="E92" s="42"/>
      <c r="F92" s="42"/>
      <c r="G92" s="42"/>
      <c r="H92" s="42"/>
      <c r="I92" s="42"/>
      <c r="J92" s="42"/>
      <c r="K92" s="43"/>
      <c r="L92" s="41"/>
      <c r="M92" s="42"/>
      <c r="N92" s="42"/>
      <c r="O92" s="42"/>
      <c r="P92" s="42"/>
      <c r="Q92" s="42"/>
      <c r="R92" s="42"/>
      <c r="S92" s="42"/>
      <c r="T92" s="42"/>
      <c r="U92" s="43"/>
      <c r="V92" s="41"/>
      <c r="W92" s="42"/>
      <c r="X92" s="42"/>
      <c r="Y92" s="42"/>
      <c r="Z92" s="42"/>
      <c r="AA92" s="42"/>
      <c r="AB92" s="42"/>
      <c r="AC92" s="42"/>
      <c r="AD92" s="42"/>
      <c r="AE92" s="44"/>
    </row>
    <row r="93" spans="1:31" x14ac:dyDescent="0.25">
      <c r="A93" s="45"/>
      <c r="B93" s="41"/>
      <c r="C93" s="42"/>
      <c r="D93" s="42"/>
      <c r="E93" s="42"/>
      <c r="F93" s="42"/>
      <c r="G93" s="42"/>
      <c r="H93" s="42"/>
      <c r="I93" s="42"/>
      <c r="J93" s="42"/>
      <c r="K93" s="43"/>
      <c r="L93" s="41"/>
      <c r="M93" s="42"/>
      <c r="N93" s="42"/>
      <c r="O93" s="42"/>
      <c r="P93" s="42"/>
      <c r="Q93" s="42"/>
      <c r="R93" s="42"/>
      <c r="S93" s="42"/>
      <c r="T93" s="42"/>
      <c r="U93" s="43"/>
      <c r="V93" s="41"/>
      <c r="W93" s="42"/>
      <c r="X93" s="42"/>
      <c r="Y93" s="42"/>
      <c r="Z93" s="42"/>
      <c r="AA93" s="42"/>
      <c r="AB93" s="42"/>
      <c r="AC93" s="42"/>
      <c r="AD93" s="42"/>
      <c r="AE93" s="44"/>
    </row>
    <row r="94" spans="1:31" x14ac:dyDescent="0.25">
      <c r="A94" s="45"/>
      <c r="B94" s="41"/>
      <c r="C94" s="42"/>
      <c r="D94" s="42"/>
      <c r="E94" s="42"/>
      <c r="F94" s="42"/>
      <c r="G94" s="42"/>
      <c r="H94" s="42"/>
      <c r="I94" s="42"/>
      <c r="J94" s="42"/>
      <c r="K94" s="43"/>
      <c r="L94" s="41"/>
      <c r="M94" s="42"/>
      <c r="N94" s="42"/>
      <c r="O94" s="42"/>
      <c r="P94" s="42"/>
      <c r="Q94" s="42"/>
      <c r="R94" s="42"/>
      <c r="S94" s="42"/>
      <c r="T94" s="42"/>
      <c r="U94" s="43"/>
      <c r="V94" s="41"/>
      <c r="W94" s="42"/>
      <c r="X94" s="42"/>
      <c r="Y94" s="42"/>
      <c r="Z94" s="42"/>
      <c r="AA94" s="42"/>
      <c r="AB94" s="42"/>
      <c r="AC94" s="42"/>
      <c r="AD94" s="42"/>
      <c r="AE94" s="44"/>
    </row>
    <row r="95" spans="1:31" x14ac:dyDescent="0.25">
      <c r="A95" s="45"/>
      <c r="B95" s="41"/>
      <c r="C95" s="42"/>
      <c r="D95" s="42"/>
      <c r="E95" s="42"/>
      <c r="F95" s="42"/>
      <c r="G95" s="42"/>
      <c r="H95" s="42"/>
      <c r="I95" s="42"/>
      <c r="J95" s="42"/>
      <c r="K95" s="43"/>
      <c r="L95" s="41"/>
      <c r="M95" s="42"/>
      <c r="N95" s="42"/>
      <c r="O95" s="42"/>
      <c r="P95" s="42"/>
      <c r="Q95" s="42"/>
      <c r="R95" s="42"/>
      <c r="S95" s="42"/>
      <c r="T95" s="42"/>
      <c r="U95" s="43"/>
      <c r="V95" s="41"/>
      <c r="W95" s="42"/>
      <c r="X95" s="42"/>
      <c r="Y95" s="42"/>
      <c r="Z95" s="42"/>
      <c r="AA95" s="42"/>
      <c r="AB95" s="42"/>
      <c r="AC95" s="42"/>
      <c r="AD95" s="42"/>
      <c r="AE95" s="44"/>
    </row>
    <row r="96" spans="1:31" x14ac:dyDescent="0.25">
      <c r="A96" s="45"/>
      <c r="B96" s="41"/>
      <c r="C96" s="42"/>
      <c r="D96" s="42"/>
      <c r="E96" s="42"/>
      <c r="F96" s="42"/>
      <c r="G96" s="42"/>
      <c r="H96" s="42"/>
      <c r="I96" s="42"/>
      <c r="J96" s="42"/>
      <c r="K96" s="43"/>
      <c r="L96" s="41"/>
      <c r="M96" s="42"/>
      <c r="N96" s="42"/>
      <c r="O96" s="42"/>
      <c r="P96" s="42"/>
      <c r="Q96" s="42"/>
      <c r="R96" s="42"/>
      <c r="S96" s="42"/>
      <c r="T96" s="42"/>
      <c r="U96" s="43"/>
      <c r="V96" s="41"/>
      <c r="W96" s="42"/>
      <c r="X96" s="42"/>
      <c r="Y96" s="42"/>
      <c r="Z96" s="42"/>
      <c r="AA96" s="42"/>
      <c r="AB96" s="42"/>
      <c r="AC96" s="42"/>
      <c r="AD96" s="42"/>
      <c r="AE96" s="44"/>
    </row>
    <row r="97" spans="1:31" x14ac:dyDescent="0.25">
      <c r="A97" s="45"/>
      <c r="B97" s="41"/>
      <c r="C97" s="42"/>
      <c r="D97" s="42"/>
      <c r="E97" s="42"/>
      <c r="F97" s="42"/>
      <c r="G97" s="42"/>
      <c r="H97" s="42"/>
      <c r="I97" s="42"/>
      <c r="J97" s="42"/>
      <c r="K97" s="43"/>
      <c r="L97" s="41"/>
      <c r="M97" s="42"/>
      <c r="N97" s="42"/>
      <c r="O97" s="42"/>
      <c r="P97" s="42"/>
      <c r="Q97" s="42"/>
      <c r="R97" s="42"/>
      <c r="S97" s="42"/>
      <c r="T97" s="42"/>
      <c r="U97" s="43"/>
      <c r="V97" s="41"/>
      <c r="W97" s="42"/>
      <c r="X97" s="42"/>
      <c r="Y97" s="42"/>
      <c r="Z97" s="42"/>
      <c r="AA97" s="42"/>
      <c r="AB97" s="42"/>
      <c r="AC97" s="42"/>
      <c r="AD97" s="42"/>
      <c r="AE97" s="44"/>
    </row>
    <row r="98" spans="1:31" x14ac:dyDescent="0.25">
      <c r="A98" s="45"/>
      <c r="B98" s="41"/>
      <c r="C98" s="42"/>
      <c r="D98" s="42"/>
      <c r="E98" s="42"/>
      <c r="F98" s="42"/>
      <c r="G98" s="42"/>
      <c r="H98" s="42"/>
      <c r="I98" s="42"/>
      <c r="J98" s="42"/>
      <c r="K98" s="43"/>
      <c r="L98" s="41"/>
      <c r="M98" s="42"/>
      <c r="N98" s="42"/>
      <c r="O98" s="42"/>
      <c r="P98" s="42"/>
      <c r="Q98" s="42"/>
      <c r="R98" s="42"/>
      <c r="S98" s="42"/>
      <c r="T98" s="42"/>
      <c r="U98" s="43"/>
      <c r="V98" s="41"/>
      <c r="W98" s="42"/>
      <c r="X98" s="42"/>
      <c r="Y98" s="42"/>
      <c r="Z98" s="42"/>
      <c r="AA98" s="42"/>
      <c r="AB98" s="42"/>
      <c r="AC98" s="42"/>
      <c r="AD98" s="42"/>
      <c r="AE98" s="44"/>
    </row>
    <row r="99" spans="1:31" x14ac:dyDescent="0.25">
      <c r="A99" s="45"/>
      <c r="B99" s="41"/>
      <c r="C99" s="42"/>
      <c r="D99" s="42"/>
      <c r="E99" s="42"/>
      <c r="F99" s="42"/>
      <c r="G99" s="42"/>
      <c r="H99" s="42"/>
      <c r="I99" s="42"/>
      <c r="J99" s="42"/>
      <c r="K99" s="43"/>
      <c r="L99" s="41"/>
      <c r="M99" s="42"/>
      <c r="N99" s="42"/>
      <c r="O99" s="42"/>
      <c r="P99" s="42"/>
      <c r="Q99" s="42"/>
      <c r="R99" s="42"/>
      <c r="S99" s="42"/>
      <c r="T99" s="42"/>
      <c r="U99" s="43"/>
      <c r="V99" s="41"/>
      <c r="W99" s="42"/>
      <c r="X99" s="42"/>
      <c r="Y99" s="42"/>
      <c r="Z99" s="42"/>
      <c r="AA99" s="42"/>
      <c r="AB99" s="42"/>
      <c r="AC99" s="42"/>
      <c r="AD99" s="42"/>
      <c r="AE99" s="44"/>
    </row>
    <row r="100" spans="1:31" x14ac:dyDescent="0.25">
      <c r="A100" s="45"/>
      <c r="B100" s="41"/>
      <c r="C100" s="42"/>
      <c r="D100" s="42"/>
      <c r="E100" s="42"/>
      <c r="F100" s="42"/>
      <c r="G100" s="42"/>
      <c r="H100" s="42"/>
      <c r="I100" s="42"/>
      <c r="J100" s="42"/>
      <c r="K100" s="43"/>
      <c r="L100" s="41"/>
      <c r="M100" s="42"/>
      <c r="N100" s="42"/>
      <c r="O100" s="42"/>
      <c r="P100" s="42"/>
      <c r="Q100" s="42"/>
      <c r="R100" s="42"/>
      <c r="S100" s="42"/>
      <c r="T100" s="42"/>
      <c r="U100" s="43"/>
      <c r="V100" s="41"/>
      <c r="W100" s="42"/>
      <c r="X100" s="42"/>
      <c r="Y100" s="42"/>
      <c r="Z100" s="42"/>
      <c r="AA100" s="42"/>
      <c r="AB100" s="42"/>
      <c r="AC100" s="42"/>
      <c r="AD100" s="42"/>
      <c r="AE100" s="44"/>
    </row>
    <row r="101" spans="1:31" x14ac:dyDescent="0.25">
      <c r="A101" s="45"/>
      <c r="B101" s="41"/>
      <c r="C101" s="42"/>
      <c r="D101" s="42"/>
      <c r="E101" s="42"/>
      <c r="F101" s="42"/>
      <c r="G101" s="42"/>
      <c r="H101" s="42"/>
      <c r="I101" s="42"/>
      <c r="J101" s="42"/>
      <c r="K101" s="43"/>
      <c r="L101" s="41"/>
      <c r="M101" s="42"/>
      <c r="N101" s="42"/>
      <c r="O101" s="42"/>
      <c r="P101" s="42"/>
      <c r="Q101" s="42"/>
      <c r="R101" s="42"/>
      <c r="S101" s="42"/>
      <c r="T101" s="42"/>
      <c r="U101" s="43"/>
      <c r="V101" s="41"/>
      <c r="W101" s="42"/>
      <c r="X101" s="42"/>
      <c r="Y101" s="42"/>
      <c r="Z101" s="42"/>
      <c r="AA101" s="42"/>
      <c r="AB101" s="42"/>
      <c r="AC101" s="42"/>
      <c r="AD101" s="42"/>
      <c r="AE101" s="44"/>
    </row>
    <row r="102" spans="1:31" x14ac:dyDescent="0.25">
      <c r="A102" s="45"/>
      <c r="B102" s="41"/>
      <c r="C102" s="42"/>
      <c r="D102" s="42"/>
      <c r="E102" s="42"/>
      <c r="F102" s="42"/>
      <c r="G102" s="42"/>
      <c r="H102" s="42"/>
      <c r="I102" s="42"/>
      <c r="J102" s="42"/>
      <c r="K102" s="43"/>
      <c r="L102" s="41"/>
      <c r="M102" s="42"/>
      <c r="N102" s="42"/>
      <c r="O102" s="42"/>
      <c r="P102" s="42"/>
      <c r="Q102" s="42"/>
      <c r="R102" s="42"/>
      <c r="S102" s="42"/>
      <c r="T102" s="42"/>
      <c r="U102" s="43"/>
      <c r="V102" s="41"/>
      <c r="W102" s="42"/>
      <c r="X102" s="42"/>
      <c r="Y102" s="42"/>
      <c r="Z102" s="42"/>
      <c r="AA102" s="42"/>
      <c r="AB102" s="42"/>
      <c r="AC102" s="42"/>
      <c r="AD102" s="42"/>
      <c r="AE102" s="44"/>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102"/>
  <sheetViews>
    <sheetView showZeros="0" workbookViewId="0">
      <pane xSplit="1" ySplit="2" topLeftCell="AC3" activePane="bottomRight" state="frozen"/>
      <selection pane="topRight" activeCell="B1" sqref="B1"/>
      <selection pane="bottomLeft" activeCell="A3" sqref="A3"/>
      <selection pane="bottomRight" activeCell="AN2" sqref="AN2"/>
    </sheetView>
  </sheetViews>
  <sheetFormatPr defaultRowHeight="15" x14ac:dyDescent="0.25"/>
  <cols>
    <col min="1" max="1" width="27.28515625" style="2" customWidth="1"/>
    <col min="2" max="2" width="4" style="3" customWidth="1"/>
    <col min="3" max="9" width="3.7109375" customWidth="1"/>
    <col min="10" max="10" width="3.42578125" customWidth="1"/>
    <col min="11" max="11" width="3.7109375" customWidth="1"/>
    <col min="12" max="12" width="3.5703125" style="3" customWidth="1"/>
    <col min="13" max="20" width="3.7109375" style="4" customWidth="1"/>
    <col min="21" max="21" width="3.7109375" style="5" customWidth="1"/>
    <col min="22" max="30" width="3.7109375" customWidth="1"/>
    <col min="31" max="31" width="3.7109375" style="5" customWidth="1"/>
    <col min="32" max="41" width="6.5703125" style="2" customWidth="1"/>
    <col min="42" max="42" width="44.140625" style="62" customWidth="1"/>
    <col min="43" max="45" width="9.140625" style="1"/>
  </cols>
  <sheetData>
    <row r="1" spans="1:45" x14ac:dyDescent="0.25">
      <c r="A1" s="7"/>
      <c r="B1" s="22" t="s">
        <v>14</v>
      </c>
      <c r="C1" s="8"/>
      <c r="D1" s="8"/>
      <c r="E1" s="8"/>
      <c r="F1" s="8"/>
      <c r="G1" s="8"/>
      <c r="H1" s="8"/>
      <c r="I1" s="8"/>
      <c r="J1" s="8"/>
      <c r="K1" s="8"/>
      <c r="L1" s="22" t="s">
        <v>15</v>
      </c>
      <c r="M1" s="23"/>
      <c r="N1" s="23"/>
      <c r="O1" s="23"/>
      <c r="P1" s="23"/>
      <c r="Q1" s="23"/>
      <c r="R1" s="23"/>
      <c r="S1" s="23"/>
      <c r="T1" s="23"/>
      <c r="U1" s="24"/>
      <c r="V1" s="8" t="s">
        <v>16</v>
      </c>
      <c r="W1" s="8"/>
      <c r="X1" s="8"/>
      <c r="Y1" s="8"/>
      <c r="Z1" s="8"/>
      <c r="AA1" s="8"/>
      <c r="AB1" s="8"/>
      <c r="AC1" s="8"/>
      <c r="AD1" s="8"/>
      <c r="AE1" s="24"/>
      <c r="AF1" s="19" t="s">
        <v>90</v>
      </c>
      <c r="AG1" s="7"/>
      <c r="AH1" s="7"/>
      <c r="AI1" s="7"/>
      <c r="AJ1" s="7"/>
      <c r="AK1" s="7"/>
      <c r="AL1" s="7"/>
      <c r="AM1" s="7"/>
      <c r="AN1" s="7"/>
      <c r="AO1" s="7"/>
      <c r="AP1" s="59"/>
      <c r="AQ1" s="64" t="s">
        <v>128</v>
      </c>
      <c r="AR1" s="65"/>
      <c r="AS1" s="66"/>
    </row>
    <row r="2" spans="1:45" ht="72" x14ac:dyDescent="0.25">
      <c r="A2" s="7" t="s">
        <v>13</v>
      </c>
      <c r="B2" s="25" t="str">
        <f>Grades!B2</f>
        <v xml:space="preserve"> Quiz-1</v>
      </c>
      <c r="C2" s="26" t="str">
        <f>Grades!C2</f>
        <v xml:space="preserve"> Quiz-2</v>
      </c>
      <c r="D2" s="26" t="str">
        <f>Grades!D2</f>
        <v xml:space="preserve"> Quiz-3</v>
      </c>
      <c r="E2" s="26" t="str">
        <f>Grades!E2</f>
        <v xml:space="preserve"> Quiz-4</v>
      </c>
      <c r="F2" s="26" t="str">
        <f>Grades!F2</f>
        <v xml:space="preserve"> Assignment-1</v>
      </c>
      <c r="G2" s="26" t="str">
        <f>Grades!G2</f>
        <v xml:space="preserve"> Quiz-5</v>
      </c>
      <c r="H2" s="26" t="str">
        <f>Grades!H2</f>
        <v xml:space="preserve"> Quiz-6</v>
      </c>
      <c r="I2" s="26" t="str">
        <f>Grades!I2</f>
        <v xml:space="preserve"> Quiz-7</v>
      </c>
      <c r="J2" s="26" t="str">
        <f>Grades!J2</f>
        <v xml:space="preserve"> Quiz-8</v>
      </c>
      <c r="K2" s="27" t="str">
        <f>Grades!K2</f>
        <v xml:space="preserve"> Assignment-2</v>
      </c>
      <c r="L2" s="25" t="str">
        <f>Grades!L2</f>
        <v xml:space="preserve"> Quiz-1</v>
      </c>
      <c r="M2" s="26" t="str">
        <f>Grades!M2</f>
        <v xml:space="preserve"> Quiz-2</v>
      </c>
      <c r="N2" s="26" t="str">
        <f>Grades!N2</f>
        <v xml:space="preserve"> Quiz-3</v>
      </c>
      <c r="O2" s="26" t="str">
        <f>Grades!O2</f>
        <v xml:space="preserve"> Quiz-4</v>
      </c>
      <c r="P2" s="26" t="str">
        <f>Grades!P2</f>
        <v xml:space="preserve"> Assignment-1</v>
      </c>
      <c r="Q2" s="26" t="str">
        <f>Grades!Q2</f>
        <v xml:space="preserve"> Quiz-5</v>
      </c>
      <c r="R2" s="26" t="str">
        <f>Grades!R2</f>
        <v xml:space="preserve"> Quiz-6</v>
      </c>
      <c r="S2" s="26" t="str">
        <f>Grades!S2</f>
        <v xml:space="preserve"> Quiz-7</v>
      </c>
      <c r="T2" s="26" t="str">
        <f>Grades!T2</f>
        <v xml:space="preserve"> Quiz-8</v>
      </c>
      <c r="U2" s="27" t="str">
        <f>Grades!U2</f>
        <v xml:space="preserve"> Assignment-2</v>
      </c>
      <c r="V2" s="25" t="str">
        <f>Grades!V2</f>
        <v xml:space="preserve"> Quiz-1</v>
      </c>
      <c r="W2" s="26" t="str">
        <f>Grades!W2</f>
        <v xml:space="preserve"> Quiz-2</v>
      </c>
      <c r="X2" s="26" t="str">
        <f>Grades!X2</f>
        <v xml:space="preserve"> Quiz-3</v>
      </c>
      <c r="Y2" s="26" t="str">
        <f>Grades!Y2</f>
        <v xml:space="preserve"> Quiz-4</v>
      </c>
      <c r="Z2" s="26" t="str">
        <f>Grades!Z2</f>
        <v xml:space="preserve"> Assignment-1</v>
      </c>
      <c r="AA2" s="26" t="str">
        <f>Grades!AA2</f>
        <v xml:space="preserve"> Quiz-5</v>
      </c>
      <c r="AB2" s="26" t="str">
        <f>Grades!AB2</f>
        <v xml:space="preserve"> Quiz-6</v>
      </c>
      <c r="AC2" s="26" t="str">
        <f>Grades!AC2</f>
        <v xml:space="preserve"> Quiz-7</v>
      </c>
      <c r="AD2" s="26" t="str">
        <f>Grades!AD2</f>
        <v xml:space="preserve"> Quiz-8</v>
      </c>
      <c r="AE2" s="28" t="str">
        <f>Grades!AE2</f>
        <v xml:space="preserve"> Assignment-2</v>
      </c>
      <c r="AF2" s="20" t="s">
        <v>17</v>
      </c>
      <c r="AG2" s="21" t="s">
        <v>18</v>
      </c>
      <c r="AH2" s="21" t="s">
        <v>19</v>
      </c>
      <c r="AI2" s="21" t="s">
        <v>20</v>
      </c>
      <c r="AJ2" s="21" t="s">
        <v>132</v>
      </c>
      <c r="AK2" s="21" t="s">
        <v>133</v>
      </c>
      <c r="AL2" s="21" t="s">
        <v>21</v>
      </c>
      <c r="AM2" s="21" t="s">
        <v>22</v>
      </c>
      <c r="AN2" s="21" t="s">
        <v>143</v>
      </c>
      <c r="AO2" s="21" t="s">
        <v>23</v>
      </c>
      <c r="AP2" s="60" t="s">
        <v>125</v>
      </c>
      <c r="AQ2" s="63" t="s">
        <v>142</v>
      </c>
      <c r="AR2" s="63" t="s">
        <v>126</v>
      </c>
      <c r="AS2" s="63" t="s">
        <v>127</v>
      </c>
    </row>
    <row r="3" spans="1:45" x14ac:dyDescent="0.25">
      <c r="A3" s="33" t="str">
        <f>SAP!A3</f>
        <v>Fred</v>
      </c>
      <c r="B3" s="29">
        <f ca="1">OFFSET(Plan!$C$1,MATCH(TRIM(EV!$B$1) &amp; ": " &amp;TRIM(EV!B$2), Plan!$B:$B,0)-1,0)*IF(Grades!B3&gt;=0.6,1,0)</f>
        <v>3.75</v>
      </c>
      <c r="C3" s="30">
        <f ca="1">OFFSET(Plan!$C$1,MATCH(TRIM(EV!$B$1) &amp; ": " &amp;TRIM(EV!C$2), Plan!$B:$B,0)-1,0)*IF(Grades!C3&gt;=0.6,1,0)</f>
        <v>0</v>
      </c>
      <c r="D3" s="30">
        <f ca="1">OFFSET(Plan!$C$1,MATCH(TRIM(EV!$B$1) &amp; ": " &amp;TRIM(EV!D$2), Plan!$B:$B,0)-1,0)*IF(Grades!D3&gt;=0.6,1,0)</f>
        <v>0</v>
      </c>
      <c r="E3" s="30">
        <f ca="1">OFFSET(Plan!$C$1,MATCH(TRIM(EV!$B$1) &amp; ": " &amp;TRIM(EV!E$2), Plan!$B:$B,0)-1,0)*IF(Grades!E3&gt;=0.6,1,0)</f>
        <v>3.75</v>
      </c>
      <c r="F3" s="30">
        <f ca="1">OFFSET(Plan!$C$1,MATCH(TRIM(EV!$B$1) &amp; ": " &amp;TRIM(EV!F$2), Plan!$B:$B,0)-1,0)*IF(Grades!F3&gt;=0.6,1,0)</f>
        <v>0</v>
      </c>
      <c r="G3" s="30">
        <f ca="1">OFFSET(Plan!$C$1,MATCH(TRIM(EV!$B$1) &amp; ": " &amp;TRIM(EV!G$2), Plan!$B:$B,0)-1,0)*IF(Grades!G3&gt;=0.6,1,0)</f>
        <v>0</v>
      </c>
      <c r="H3" s="30">
        <f ca="1">OFFSET(Plan!$C$1,MATCH(TRIM(EV!$B$1) &amp; ": " &amp;TRIM(EV!H$2), Plan!$B:$B,0)-1,0)*IF(Grades!H3&gt;=0.6,1,0)</f>
        <v>0</v>
      </c>
      <c r="I3" s="30">
        <f ca="1">OFFSET(Plan!$C$1,MATCH(TRIM(EV!$B$1) &amp; ": " &amp;TRIM(EV!I$2), Plan!$B:$B,0)-1,0)*IF(Grades!I3&gt;=0.6,1,0)</f>
        <v>0</v>
      </c>
      <c r="J3" s="30">
        <f ca="1">OFFSET(Plan!$C$1,MATCH(TRIM(EV!$B$1) &amp; ": " &amp;TRIM(EV!J$2), Plan!$B:$B,0)-1,0)*IF(Grades!J3&gt;=0.6,1,0)</f>
        <v>0</v>
      </c>
      <c r="K3" s="31">
        <f ca="1">OFFSET(Plan!$C$1,MATCH(TRIM(EV!$B$1) &amp; ": " &amp;TRIM(EV!K$2), Plan!$B:$B,0)-1,0)*IF(Grades!K3&gt;=0.6,1,0)</f>
        <v>0</v>
      </c>
      <c r="L3" s="29">
        <f ca="1">OFFSET(Plan!$C$1,MATCH(TRIM(EV!$L$1) &amp; ": " &amp;TRIM(EV!L$2), Plan!$B:$B,0)-1,0)*IF(Grades!L3&gt;=0.6,1,0)</f>
        <v>0</v>
      </c>
      <c r="M3" s="30">
        <f ca="1">OFFSET(Plan!$C$1,MATCH(TRIM(EV!$L$1) &amp; ": " &amp;TRIM(EV!M$2), Plan!$B:$B,0)-1,0)*IF(Grades!M3&gt;=0.6,1,0)</f>
        <v>0</v>
      </c>
      <c r="N3" s="30">
        <f ca="1">OFFSET(Plan!$C$1,MATCH(TRIM(EV!$L$1) &amp; ": " &amp;TRIM(EV!N$2), Plan!$B:$B,0)-1,0)*IF(Grades!N3&gt;=0.6,1,0)</f>
        <v>0</v>
      </c>
      <c r="O3" s="30">
        <f ca="1">OFFSET(Plan!$C$1,MATCH(TRIM(EV!$L$1) &amp; ": " &amp;TRIM(EV!O$2), Plan!$B:$B,0)-1,0)*IF(Grades!O3&gt;=0.6,1,0)</f>
        <v>0</v>
      </c>
      <c r="P3" s="30">
        <f ca="1">OFFSET(Plan!$C$1,MATCH(TRIM(EV!$L$1) &amp; ": " &amp;TRIM(EV!P$2), Plan!$B:$B,0)-1,0)*IF(Grades!P3&gt;=0.6,1,0)</f>
        <v>0</v>
      </c>
      <c r="Q3" s="30">
        <f ca="1">OFFSET(Plan!$C$1,MATCH(TRIM(EV!$L$1) &amp; ": " &amp;TRIM(EV!Q$2), Plan!$B:$B,0)-1,0)*IF(Grades!Q3&gt;=0.6,1,0)</f>
        <v>0</v>
      </c>
      <c r="R3" s="30">
        <f ca="1">OFFSET(Plan!$C$1,MATCH(TRIM(EV!$L$1) &amp; ": " &amp;TRIM(EV!R$2), Plan!$B:$B,0)-1,0)*IF(Grades!R3&gt;=0.6,1,0)</f>
        <v>0</v>
      </c>
      <c r="S3" s="30">
        <f ca="1">OFFSET(Plan!$C$1,MATCH(TRIM(EV!$L$1) &amp; ": " &amp;TRIM(EV!S$2), Plan!$B:$B,0)-1,0)*IF(Grades!S3&gt;=0.6,1,0)</f>
        <v>0</v>
      </c>
      <c r="T3" s="30">
        <f ca="1">OFFSET(Plan!$C$1,MATCH(TRIM(EV!$L$1) &amp; ": " &amp;TRIM(EV!T$2), Plan!$B:$B,0)-1,0)*IF(Grades!T3&gt;=0.6,1,0)</f>
        <v>0</v>
      </c>
      <c r="U3" s="32">
        <f ca="1">OFFSET(Plan!$C$1,MATCH(TRIM(EV!$L$1) &amp; ": " &amp;TRIM(EV!U$2), Plan!$B:$B,0)-1,0)*IF(Grades!U3&gt;=0.6,1,0)</f>
        <v>0</v>
      </c>
      <c r="V3" s="29">
        <f ca="1">OFFSET(Plan!$C$1,MATCH(TRIM(EV!$V$1)&amp;": "&amp;TRIM(EV!V$2),Plan!$B:$B,0)-1,0)*IF(Grades!V3&gt;=0.6,1,0)</f>
        <v>0</v>
      </c>
      <c r="W3" s="30">
        <f ca="1">OFFSET(Plan!$C$1,MATCH(TRIM(EV!$V$1)&amp;": "&amp;TRIM(EV!W$2),Plan!$B:$B,0)-1,0)*IF(Grades!W3&gt;=0.6,1,0)</f>
        <v>0</v>
      </c>
      <c r="X3" s="30">
        <f ca="1">OFFSET(Plan!$C$1,MATCH(TRIM(EV!$V$1)&amp;": "&amp;TRIM(EV!X$2),Plan!$B:$B,0)-1,0)*IF(Grades!X3&gt;=0.6,1,0)</f>
        <v>0</v>
      </c>
      <c r="Y3" s="30">
        <f ca="1">OFFSET(Plan!$C$1,MATCH(TRIM(EV!$V$1)&amp;": "&amp;TRIM(EV!Y$2),Plan!$B:$B,0)-1,0)*IF(Grades!Y3&gt;=0.6,1,0)</f>
        <v>0</v>
      </c>
      <c r="Z3" s="30">
        <f ca="1">OFFSET(Plan!$C$1,MATCH(TRIM(EV!$V$1)&amp;": "&amp;TRIM(EV!Z$2),Plan!$B:$B,0)-1,0)*IF(Grades!Z3&gt;=0.6,1,0)</f>
        <v>0</v>
      </c>
      <c r="AA3" s="30">
        <f ca="1">OFFSET(Plan!$C$1,MATCH(TRIM(EV!$V$1)&amp;": "&amp;TRIM(EV!AA$2),Plan!$B:$B,0)-1,0)*IF(Grades!AA3&gt;=0.6,1,0)</f>
        <v>0</v>
      </c>
      <c r="AB3" s="30">
        <f ca="1">OFFSET(Plan!$C$1,MATCH(TRIM(EV!$V$1)&amp;": "&amp;TRIM(EV!AB$2),Plan!$B:$B,0)-1,0)*IF(Grades!AB3&gt;=0.6,1,0)</f>
        <v>0</v>
      </c>
      <c r="AC3" s="30">
        <f ca="1">OFFSET(Plan!$C$1,MATCH(TRIM(EV!$V$1)&amp;": "&amp;TRIM(EV!AC$2),Plan!$B:$B,0)-1,0)*IF(Grades!AC3&gt;=0.6,1,0)</f>
        <v>0</v>
      </c>
      <c r="AD3" s="30">
        <f ca="1">OFFSET(Plan!$C$1,MATCH(TRIM(EV!$V$1)&amp;": "&amp;TRIM(EV!AD$2),Plan!$B:$B,0)-1,0)*IF(Grades!AD3&gt;=0.6,1,0)</f>
        <v>0</v>
      </c>
      <c r="AE3" s="31">
        <f ca="1">OFFSET(Plan!$C$1,MATCH(TRIM(EV!$V$1)&amp;": "&amp;TRIM(EV!AE$2),Plan!$B:$B,0)-1,0)*IF(Grades!AE3&gt;=0.6,1,0)</f>
        <v>0</v>
      </c>
      <c r="AF3" s="16">
        <f ca="1">IFERROR(OFFSET(SAP!$B$1,MATCH(EV!$A3,SAP!$A:$A,0)-1,0),0)</f>
        <v>21</v>
      </c>
      <c r="AG3" s="17">
        <f ca="1">SUM(B3:AE3)</f>
        <v>7.5</v>
      </c>
      <c r="AH3" s="17">
        <f ca="1">IF(AF3=0,"",OFFSET(Plan!$D$1,MATCH(OFFSET(SAP!$B$1, 0,COUNTIF(SAP!$C$2:$AK$2,"&lt;&gt;0")),Plan!$A:$A,0)-1,0))</f>
        <v>15</v>
      </c>
      <c r="AI3" s="18">
        <f ca="1">IF(AF3=0,"",Plan!$D$11)</f>
        <v>60</v>
      </c>
      <c r="AJ3" s="18">
        <f ca="1">AG3-AF3</f>
        <v>-13.5</v>
      </c>
      <c r="AK3" s="18">
        <f ca="1">AG3-AH3</f>
        <v>-7.5</v>
      </c>
      <c r="AL3" s="17">
        <f ca="1">IFERROR(AG3/AF3,0)</f>
        <v>0.35714285714285715</v>
      </c>
      <c r="AM3" s="17">
        <f ca="1">IF(AF3=0,"",AG3/AH3)</f>
        <v>0.5</v>
      </c>
      <c r="AN3" s="17">
        <f ca="1">IF(AF3=0,"",AF3 + (AI3 - AG3)/(AL3*AM3))</f>
        <v>315</v>
      </c>
      <c r="AO3" s="17">
        <f ca="1">IF(AF3=0,"",IFERROR((AI3-AG3)/(AI3-AF3),0))</f>
        <v>1.3461538461538463</v>
      </c>
      <c r="AP3" s="61" t="str">
        <f t="shared" ref="AP3:AP34" ca="1" si="0">IF(A3=0,"",IFERROR(VLOOKUP(IF(AND(AL3&lt;0.8,AM3&lt;0.8),"know",IF(AL3&lt;0.8,"cost",IF(AM3&lt;0.8,"sched",""))),Lookup_Counselling,2,FALSE),""))</f>
        <v>May be having difficulty with the material</v>
      </c>
      <c r="AQ3" s="68">
        <f ca="1">IF(AF3=0,0,AI3-AN3)</f>
        <v>-255</v>
      </c>
      <c r="AR3" s="68">
        <f ca="1">IF(AQ3=0,"",AQ3+(1-COUNTIF(AQ$3:AQ3,AQ3))/1000)</f>
        <v>-255</v>
      </c>
      <c r="AS3" s="67">
        <f ca="1">IF(AQ3=0,"",COUNTIFS(AR$3:AR$20,"&lt;="&amp;AR3))</f>
        <v>6</v>
      </c>
    </row>
    <row r="4" spans="1:45" x14ac:dyDescent="0.25">
      <c r="A4" s="33" t="str">
        <f>SAP!A4</f>
        <v>Sue</v>
      </c>
      <c r="B4" s="29">
        <f ca="1">OFFSET(Plan!$C$1,MATCH(TRIM(EV!$B$1) &amp; ": " &amp;TRIM(EV!B$2), Plan!$B:$B,0)-1,0)*IF(Grades!B4&gt;=0.6,1,0)</f>
        <v>3.75</v>
      </c>
      <c r="C4" s="30">
        <f ca="1">OFFSET(Plan!$C$1,MATCH(TRIM(EV!$B$1) &amp; ": " &amp;TRIM(EV!C$2), Plan!$B:$B,0)-1,0)*IF(Grades!C4&gt;=0.6,1,0)</f>
        <v>3.75</v>
      </c>
      <c r="D4" s="30">
        <f ca="1">OFFSET(Plan!$C$1,MATCH(TRIM(EV!$B$1) &amp; ": " &amp;TRIM(EV!D$2), Plan!$B:$B,0)-1,0)*IF(Grades!D4&gt;=0.6,1,0)</f>
        <v>3.75</v>
      </c>
      <c r="E4" s="30">
        <f ca="1">OFFSET(Plan!$C$1,MATCH(TRIM(EV!$B$1) &amp; ": " &amp;TRIM(EV!E$2), Plan!$B:$B,0)-1,0)*IF(Grades!E4&gt;=0.6,1,0)</f>
        <v>3.75</v>
      </c>
      <c r="F4" s="30">
        <f ca="1">OFFSET(Plan!$C$1,MATCH(TRIM(EV!$B$1) &amp; ": " &amp;TRIM(EV!F$2), Plan!$B:$B,0)-1,0)*IF(Grades!F4&gt;=0.6,1,0)</f>
        <v>0</v>
      </c>
      <c r="G4" s="30">
        <f ca="1">OFFSET(Plan!$C$1,MATCH(TRIM(EV!$B$1) &amp; ": " &amp;TRIM(EV!G$2), Plan!$B:$B,0)-1,0)*IF(Grades!G4&gt;=0.6,1,0)</f>
        <v>0</v>
      </c>
      <c r="H4" s="30">
        <f ca="1">OFFSET(Plan!$C$1,MATCH(TRIM(EV!$B$1) &amp; ": " &amp;TRIM(EV!H$2), Plan!$B:$B,0)-1,0)*IF(Grades!H4&gt;=0.6,1,0)</f>
        <v>0</v>
      </c>
      <c r="I4" s="30">
        <f ca="1">OFFSET(Plan!$C$1,MATCH(TRIM(EV!$B$1) &amp; ": " &amp;TRIM(EV!I$2), Plan!$B:$B,0)-1,0)*IF(Grades!I4&gt;=0.6,1,0)</f>
        <v>0</v>
      </c>
      <c r="J4" s="30">
        <f ca="1">OFFSET(Plan!$C$1,MATCH(TRIM(EV!$B$1) &amp; ": " &amp;TRIM(EV!J$2), Plan!$B:$B,0)-1,0)*IF(Grades!J4&gt;=0.6,1,0)</f>
        <v>0</v>
      </c>
      <c r="K4" s="31">
        <f ca="1">OFFSET(Plan!$C$1,MATCH(TRIM(EV!$B$1) &amp; ": " &amp;TRIM(EV!K$2), Plan!$B:$B,0)-1,0)*IF(Grades!K4&gt;=0.6,1,0)</f>
        <v>0</v>
      </c>
      <c r="L4" s="29">
        <f ca="1">OFFSET(Plan!$C$1,MATCH(TRIM(EV!$L$1) &amp; ": " &amp;TRIM(EV!L$2), Plan!$B:$B,0)-1,0)*IF(Grades!L4&gt;=0.6,1,0)</f>
        <v>0</v>
      </c>
      <c r="M4" s="30">
        <f ca="1">OFFSET(Plan!$C$1,MATCH(TRIM(EV!$L$1) &amp; ": " &amp;TRIM(EV!M$2), Plan!$B:$B,0)-1,0)*IF(Grades!M4&gt;=0.6,1,0)</f>
        <v>0</v>
      </c>
      <c r="N4" s="30">
        <f ca="1">OFFSET(Plan!$C$1,MATCH(TRIM(EV!$L$1) &amp; ": " &amp;TRIM(EV!N$2), Plan!$B:$B,0)-1,0)*IF(Grades!N4&gt;=0.6,1,0)</f>
        <v>0</v>
      </c>
      <c r="O4" s="30">
        <f ca="1">OFFSET(Plan!$C$1,MATCH(TRIM(EV!$L$1) &amp; ": " &amp;TRIM(EV!O$2), Plan!$B:$B,0)-1,0)*IF(Grades!O4&gt;=0.6,1,0)</f>
        <v>0</v>
      </c>
      <c r="P4" s="30">
        <f ca="1">OFFSET(Plan!$C$1,MATCH(TRIM(EV!$L$1) &amp; ": " &amp;TRIM(EV!P$2), Plan!$B:$B,0)-1,0)*IF(Grades!P4&gt;=0.6,1,0)</f>
        <v>0</v>
      </c>
      <c r="Q4" s="30">
        <f ca="1">OFFSET(Plan!$C$1,MATCH(TRIM(EV!$L$1) &amp; ": " &amp;TRIM(EV!Q$2), Plan!$B:$B,0)-1,0)*IF(Grades!Q4&gt;=0.6,1,0)</f>
        <v>0</v>
      </c>
      <c r="R4" s="30">
        <f ca="1">OFFSET(Plan!$C$1,MATCH(TRIM(EV!$L$1) &amp; ": " &amp;TRIM(EV!R$2), Plan!$B:$B,0)-1,0)*IF(Grades!R4&gt;=0.6,1,0)</f>
        <v>0</v>
      </c>
      <c r="S4" s="30">
        <f ca="1">OFFSET(Plan!$C$1,MATCH(TRIM(EV!$L$1) &amp; ": " &amp;TRIM(EV!S$2), Plan!$B:$B,0)-1,0)*IF(Grades!S4&gt;=0.6,1,0)</f>
        <v>0</v>
      </c>
      <c r="T4" s="30">
        <f ca="1">OFFSET(Plan!$C$1,MATCH(TRIM(EV!$L$1) &amp; ": " &amp;TRIM(EV!T$2), Plan!$B:$B,0)-1,0)*IF(Grades!T4&gt;=0.6,1,0)</f>
        <v>0</v>
      </c>
      <c r="U4" s="32">
        <f ca="1">OFFSET(Plan!$C$1,MATCH(TRIM(EV!$L$1) &amp; ": " &amp;TRIM(EV!U$2), Plan!$B:$B,0)-1,0)*IF(Grades!U4&gt;=0.6,1,0)</f>
        <v>0</v>
      </c>
      <c r="V4" s="29">
        <f ca="1">OFFSET(Plan!$C$1,MATCH(TRIM(EV!$V$1)&amp;": "&amp;TRIM(EV!V$2),Plan!$B:$B,0)-1,0)*IF(Grades!V4&gt;=0.6,1,0)</f>
        <v>0</v>
      </c>
      <c r="W4" s="30">
        <f ca="1">OFFSET(Plan!$C$1,MATCH(TRIM(EV!$V$1)&amp;": "&amp;TRIM(EV!W$2),Plan!$B:$B,0)-1,0)*IF(Grades!W4&gt;=0.6,1,0)</f>
        <v>0</v>
      </c>
      <c r="X4" s="30">
        <f ca="1">OFFSET(Plan!$C$1,MATCH(TRIM(EV!$V$1)&amp;": "&amp;TRIM(EV!X$2),Plan!$B:$B,0)-1,0)*IF(Grades!X4&gt;=0.6,1,0)</f>
        <v>0</v>
      </c>
      <c r="Y4" s="30">
        <f ca="1">OFFSET(Plan!$C$1,MATCH(TRIM(EV!$V$1)&amp;": "&amp;TRIM(EV!Y$2),Plan!$B:$B,0)-1,0)*IF(Grades!Y4&gt;=0.6,1,0)</f>
        <v>0</v>
      </c>
      <c r="Z4" s="30">
        <f ca="1">OFFSET(Plan!$C$1,MATCH(TRIM(EV!$V$1)&amp;": "&amp;TRIM(EV!Z$2),Plan!$B:$B,0)-1,0)*IF(Grades!Z4&gt;=0.6,1,0)</f>
        <v>0</v>
      </c>
      <c r="AA4" s="30">
        <f ca="1">OFFSET(Plan!$C$1,MATCH(TRIM(EV!$V$1)&amp;": "&amp;TRIM(EV!AA$2),Plan!$B:$B,0)-1,0)*IF(Grades!AA4&gt;=0.6,1,0)</f>
        <v>0</v>
      </c>
      <c r="AB4" s="30">
        <f ca="1">OFFSET(Plan!$C$1,MATCH(TRIM(EV!$V$1)&amp;": "&amp;TRIM(EV!AB$2),Plan!$B:$B,0)-1,0)*IF(Grades!AB4&gt;=0.6,1,0)</f>
        <v>0</v>
      </c>
      <c r="AC4" s="30">
        <f ca="1">OFFSET(Plan!$C$1,MATCH(TRIM(EV!$V$1)&amp;": "&amp;TRIM(EV!AC$2),Plan!$B:$B,0)-1,0)*IF(Grades!AC4&gt;=0.6,1,0)</f>
        <v>0</v>
      </c>
      <c r="AD4" s="30">
        <f ca="1">OFFSET(Plan!$C$1,MATCH(TRIM(EV!$V$1)&amp;": "&amp;TRIM(EV!AD$2),Plan!$B:$B,0)-1,0)*IF(Grades!AD4&gt;=0.6,1,0)</f>
        <v>0</v>
      </c>
      <c r="AE4" s="31">
        <f ca="1">OFFSET(Plan!$C$1,MATCH(TRIM(EV!$V$1)&amp;": "&amp;TRIM(EV!AE$2),Plan!$B:$B,0)-1,0)*IF(Grades!AE4&gt;=0.6,1,0)</f>
        <v>0</v>
      </c>
      <c r="AF4" s="16">
        <f ca="1">IFERROR(OFFSET(SAP!$B$1,MATCH(EV!$A4,SAP!$A:$A,0)-1,0),0)</f>
        <v>14.899999999999999</v>
      </c>
      <c r="AG4" s="17">
        <f t="shared" ref="AG4:AG67" ca="1" si="1">SUM(B4:AE4)</f>
        <v>15</v>
      </c>
      <c r="AH4" s="17">
        <f ca="1">IF(AF4=0,"",OFFSET(Plan!$D$1,MATCH(OFFSET(SAP!$B$1, 0,COUNTIF(SAP!$C$2:$AK$2,"&lt;&gt;0")),Plan!$A:$A,0)-1,0))</f>
        <v>15</v>
      </c>
      <c r="AI4" s="18">
        <f ca="1">IF(AF4=0,"",Plan!$D$11)</f>
        <v>60</v>
      </c>
      <c r="AJ4" s="18">
        <f t="shared" ref="AJ4:AJ20" ca="1" si="2">AG4-AF4</f>
        <v>0.10000000000000142</v>
      </c>
      <c r="AK4" s="18">
        <f t="shared" ref="AK4:AK20" ca="1" si="3">AG4-AH4</f>
        <v>0</v>
      </c>
      <c r="AL4" s="17">
        <f t="shared" ref="AL4:AL67" ca="1" si="4">IFERROR(AG4/AF4,0)</f>
        <v>1.0067114093959733</v>
      </c>
      <c r="AM4" s="17">
        <f t="shared" ref="AM4:AM67" ca="1" si="5">IF(AF4=0,"",AG4/AH4)</f>
        <v>1</v>
      </c>
      <c r="AN4" s="17">
        <f t="shared" ref="AN4:AN67" ca="1" si="6">IF(AF4=0,"",AF4 + (AI4 - AG4)/(AL4*AM4))</f>
        <v>59.599999999999994</v>
      </c>
      <c r="AO4" s="17">
        <f t="shared" ref="AO4:AO67" ca="1" si="7">IF(AF4=0,"",IFERROR((AI4-AG4)/(AI4-AF4),0))</f>
        <v>0.99778270509977829</v>
      </c>
      <c r="AP4" s="61" t="str">
        <f t="shared" ca="1" si="0"/>
        <v>Doing well, may be able to coach others</v>
      </c>
      <c r="AQ4" s="68">
        <f t="shared" ref="AQ4:AQ67" ca="1" si="8">IF(AF4=0,0,AI4-AN4)</f>
        <v>0.40000000000000568</v>
      </c>
      <c r="AR4" s="68">
        <f ca="1">IF(AQ4=0,"",AQ4+(1-COUNTIF(AQ$3:AQ4,AQ4))/1000)</f>
        <v>0.40000000000000568</v>
      </c>
      <c r="AS4" s="67">
        <f t="shared" ref="AS4:AS67" ca="1" si="9">IF(AQ4=0,"",COUNTIFS(AR$3:AR$20,"&lt;="&amp;AR4))</f>
        <v>17</v>
      </c>
    </row>
    <row r="5" spans="1:45" x14ac:dyDescent="0.25">
      <c r="A5" s="33" t="str">
        <f>SAP!A5</f>
        <v>Zoe</v>
      </c>
      <c r="B5" s="29">
        <f ca="1">OFFSET(Plan!$C$1,MATCH(TRIM(EV!$B$1) &amp; ": " &amp;TRIM(EV!B$2), Plan!$B:$B,0)-1,0)*IF(Grades!B5&gt;=0.6,1,0)</f>
        <v>3.75</v>
      </c>
      <c r="C5" s="30">
        <f ca="1">OFFSET(Plan!$C$1,MATCH(TRIM(EV!$B$1) &amp; ": " &amp;TRIM(EV!C$2), Plan!$B:$B,0)-1,0)*IF(Grades!C5&gt;=0.6,1,0)</f>
        <v>3.75</v>
      </c>
      <c r="D5" s="30">
        <f ca="1">OFFSET(Plan!$C$1,MATCH(TRIM(EV!$B$1) &amp; ": " &amp;TRIM(EV!D$2), Plan!$B:$B,0)-1,0)*IF(Grades!D5&gt;=0.6,1,0)</f>
        <v>3.75</v>
      </c>
      <c r="E5" s="30">
        <f ca="1">OFFSET(Plan!$C$1,MATCH(TRIM(EV!$B$1) &amp; ": " &amp;TRIM(EV!E$2), Plan!$B:$B,0)-1,0)*IF(Grades!E5&gt;=0.6,1,0)</f>
        <v>3.75</v>
      </c>
      <c r="F5" s="30">
        <f ca="1">OFFSET(Plan!$C$1,MATCH(TRIM(EV!$B$1) &amp; ": " &amp;TRIM(EV!F$2), Plan!$B:$B,0)-1,0)*IF(Grades!F5&gt;=0.6,1,0)</f>
        <v>0</v>
      </c>
      <c r="G5" s="30">
        <f ca="1">OFFSET(Plan!$C$1,MATCH(TRIM(EV!$B$1) &amp; ": " &amp;TRIM(EV!G$2), Plan!$B:$B,0)-1,0)*IF(Grades!G5&gt;=0.6,1,0)</f>
        <v>0</v>
      </c>
      <c r="H5" s="30">
        <f ca="1">OFFSET(Plan!$C$1,MATCH(TRIM(EV!$B$1) &amp; ": " &amp;TRIM(EV!H$2), Plan!$B:$B,0)-1,0)*IF(Grades!H5&gt;=0.6,1,0)</f>
        <v>0</v>
      </c>
      <c r="I5" s="30">
        <f ca="1">OFFSET(Plan!$C$1,MATCH(TRIM(EV!$B$1) &amp; ": " &amp;TRIM(EV!I$2), Plan!$B:$B,0)-1,0)*IF(Grades!I5&gt;=0.6,1,0)</f>
        <v>0</v>
      </c>
      <c r="J5" s="30">
        <f ca="1">OFFSET(Plan!$C$1,MATCH(TRIM(EV!$B$1) &amp; ": " &amp;TRIM(EV!J$2), Plan!$B:$B,0)-1,0)*IF(Grades!J5&gt;=0.6,1,0)</f>
        <v>0</v>
      </c>
      <c r="K5" s="31">
        <f ca="1">OFFSET(Plan!$C$1,MATCH(TRIM(EV!$B$1) &amp; ": " &amp;TRIM(EV!K$2), Plan!$B:$B,0)-1,0)*IF(Grades!K5&gt;=0.6,1,0)</f>
        <v>0</v>
      </c>
      <c r="L5" s="29">
        <f ca="1">OFFSET(Plan!$C$1,MATCH(TRIM(EV!$L$1) &amp; ": " &amp;TRIM(EV!L$2), Plan!$B:$B,0)-1,0)*IF(Grades!L5&gt;=0.6,1,0)</f>
        <v>0</v>
      </c>
      <c r="M5" s="30">
        <f ca="1">OFFSET(Plan!$C$1,MATCH(TRIM(EV!$L$1) &amp; ": " &amp;TRIM(EV!M$2), Plan!$B:$B,0)-1,0)*IF(Grades!M5&gt;=0.6,1,0)</f>
        <v>0</v>
      </c>
      <c r="N5" s="30">
        <f ca="1">OFFSET(Plan!$C$1,MATCH(TRIM(EV!$L$1) &amp; ": " &amp;TRIM(EV!N$2), Plan!$B:$B,0)-1,0)*IF(Grades!N5&gt;=0.6,1,0)</f>
        <v>0</v>
      </c>
      <c r="O5" s="30">
        <f ca="1">OFFSET(Plan!$C$1,MATCH(TRIM(EV!$L$1) &amp; ": " &amp;TRIM(EV!O$2), Plan!$B:$B,0)-1,0)*IF(Grades!O5&gt;=0.6,1,0)</f>
        <v>0</v>
      </c>
      <c r="P5" s="30">
        <f ca="1">OFFSET(Plan!$C$1,MATCH(TRIM(EV!$L$1) &amp; ": " &amp;TRIM(EV!P$2), Plan!$B:$B,0)-1,0)*IF(Grades!P5&gt;=0.6,1,0)</f>
        <v>0</v>
      </c>
      <c r="Q5" s="30">
        <f ca="1">OFFSET(Plan!$C$1,MATCH(TRIM(EV!$L$1) &amp; ": " &amp;TRIM(EV!Q$2), Plan!$B:$B,0)-1,0)*IF(Grades!Q5&gt;=0.6,1,0)</f>
        <v>0</v>
      </c>
      <c r="R5" s="30">
        <f ca="1">OFFSET(Plan!$C$1,MATCH(TRIM(EV!$L$1) &amp; ": " &amp;TRIM(EV!R$2), Plan!$B:$B,0)-1,0)*IF(Grades!R5&gt;=0.6,1,0)</f>
        <v>0</v>
      </c>
      <c r="S5" s="30">
        <f ca="1">OFFSET(Plan!$C$1,MATCH(TRIM(EV!$L$1) &amp; ": " &amp;TRIM(EV!S$2), Plan!$B:$B,0)-1,0)*IF(Grades!S5&gt;=0.6,1,0)</f>
        <v>0</v>
      </c>
      <c r="T5" s="30">
        <f ca="1">OFFSET(Plan!$C$1,MATCH(TRIM(EV!$L$1) &amp; ": " &amp;TRIM(EV!T$2), Plan!$B:$B,0)-1,0)*IF(Grades!T5&gt;=0.6,1,0)</f>
        <v>0</v>
      </c>
      <c r="U5" s="32">
        <f ca="1">OFFSET(Plan!$C$1,MATCH(TRIM(EV!$L$1) &amp; ": " &amp;TRIM(EV!U$2), Plan!$B:$B,0)-1,0)*IF(Grades!U5&gt;=0.6,1,0)</f>
        <v>0</v>
      </c>
      <c r="V5" s="29">
        <f ca="1">OFFSET(Plan!$C$1,MATCH(TRIM(EV!$V$1)&amp;": "&amp;TRIM(EV!V$2),Plan!$B:$B,0)-1,0)*IF(Grades!V5&gt;=0.6,1,0)</f>
        <v>0</v>
      </c>
      <c r="W5" s="30">
        <f ca="1">OFFSET(Plan!$C$1,MATCH(TRIM(EV!$V$1)&amp;": "&amp;TRIM(EV!W$2),Plan!$B:$B,0)-1,0)*IF(Grades!W5&gt;=0.6,1,0)</f>
        <v>0</v>
      </c>
      <c r="X5" s="30">
        <f ca="1">OFFSET(Plan!$C$1,MATCH(TRIM(EV!$V$1)&amp;": "&amp;TRIM(EV!X$2),Plan!$B:$B,0)-1,0)*IF(Grades!X5&gt;=0.6,1,0)</f>
        <v>0</v>
      </c>
      <c r="Y5" s="30">
        <f ca="1">OFFSET(Plan!$C$1,MATCH(TRIM(EV!$V$1)&amp;": "&amp;TRIM(EV!Y$2),Plan!$B:$B,0)-1,0)*IF(Grades!Y5&gt;=0.6,1,0)</f>
        <v>0</v>
      </c>
      <c r="Z5" s="30">
        <f ca="1">OFFSET(Plan!$C$1,MATCH(TRIM(EV!$V$1)&amp;": "&amp;TRIM(EV!Z$2),Plan!$B:$B,0)-1,0)*IF(Grades!Z5&gt;=0.6,1,0)</f>
        <v>0</v>
      </c>
      <c r="AA5" s="30">
        <f ca="1">OFFSET(Plan!$C$1,MATCH(TRIM(EV!$V$1)&amp;": "&amp;TRIM(EV!AA$2),Plan!$B:$B,0)-1,0)*IF(Grades!AA5&gt;=0.6,1,0)</f>
        <v>0</v>
      </c>
      <c r="AB5" s="30">
        <f ca="1">OFFSET(Plan!$C$1,MATCH(TRIM(EV!$V$1)&amp;": "&amp;TRIM(EV!AB$2),Plan!$B:$B,0)-1,0)*IF(Grades!AB5&gt;=0.6,1,0)</f>
        <v>0</v>
      </c>
      <c r="AC5" s="30">
        <f ca="1">OFFSET(Plan!$C$1,MATCH(TRIM(EV!$V$1)&amp;": "&amp;TRIM(EV!AC$2),Plan!$B:$B,0)-1,0)*IF(Grades!AC5&gt;=0.6,1,0)</f>
        <v>0</v>
      </c>
      <c r="AD5" s="30">
        <f ca="1">OFFSET(Plan!$C$1,MATCH(TRIM(EV!$V$1)&amp;": "&amp;TRIM(EV!AD$2),Plan!$B:$B,0)-1,0)*IF(Grades!AD5&gt;=0.6,1,0)</f>
        <v>0</v>
      </c>
      <c r="AE5" s="31">
        <f ca="1">OFFSET(Plan!$C$1,MATCH(TRIM(EV!$V$1)&amp;": "&amp;TRIM(EV!AE$2),Plan!$B:$B,0)-1,0)*IF(Grades!AE5&gt;=0.6,1,0)</f>
        <v>0</v>
      </c>
      <c r="AF5" s="16">
        <f ca="1">IFERROR(OFFSET(SAP!$B$1,MATCH(EV!$A5,SAP!$A:$A,0)-1,0),0)</f>
        <v>13</v>
      </c>
      <c r="AG5" s="17">
        <f t="shared" ca="1" si="1"/>
        <v>15</v>
      </c>
      <c r="AH5" s="17">
        <f ca="1">IF(AF5=0,"",OFFSET(Plan!$D$1,MATCH(OFFSET(SAP!$B$1, 0,COUNTIF(SAP!$C$2:$AK$2,"&lt;&gt;0")),Plan!$A:$A,0)-1,0))</f>
        <v>15</v>
      </c>
      <c r="AI5" s="18">
        <f ca="1">IF(AF5=0,"",Plan!$D$11)</f>
        <v>60</v>
      </c>
      <c r="AJ5" s="18">
        <f t="shared" ca="1" si="2"/>
        <v>2</v>
      </c>
      <c r="AK5" s="18">
        <f t="shared" ca="1" si="3"/>
        <v>0</v>
      </c>
      <c r="AL5" s="17">
        <f t="shared" ca="1" si="4"/>
        <v>1.1538461538461537</v>
      </c>
      <c r="AM5" s="17">
        <f t="shared" ca="1" si="5"/>
        <v>1</v>
      </c>
      <c r="AN5" s="17">
        <f t="shared" ca="1" si="6"/>
        <v>52</v>
      </c>
      <c r="AO5" s="17">
        <f t="shared" ca="1" si="7"/>
        <v>0.95744680851063835</v>
      </c>
      <c r="AP5" s="61" t="str">
        <f t="shared" ca="1" si="0"/>
        <v>Doing well, may be able to coach others</v>
      </c>
      <c r="AQ5" s="68">
        <f t="shared" ca="1" si="8"/>
        <v>8</v>
      </c>
      <c r="AR5" s="68">
        <f ca="1">IF(AQ5=0,"",AQ5+(1-COUNTIF(AQ$3:AQ5,AQ5))/1000)</f>
        <v>8</v>
      </c>
      <c r="AS5" s="67">
        <f t="shared" ca="1" si="9"/>
        <v>18</v>
      </c>
    </row>
    <row r="6" spans="1:45" x14ac:dyDescent="0.25">
      <c r="A6" s="33" t="str">
        <f>SAP!A6</f>
        <v>Kurt</v>
      </c>
      <c r="B6" s="29">
        <f ca="1">OFFSET(Plan!$C$1,MATCH(TRIM(EV!$B$1) &amp; ": " &amp;TRIM(EV!B$2), Plan!$B:$B,0)-1,0)*IF(Grades!B6&gt;=0.6,1,0)</f>
        <v>3.75</v>
      </c>
      <c r="C6" s="30">
        <f ca="1">OFFSET(Plan!$C$1,MATCH(TRIM(EV!$B$1) &amp; ": " &amp;TRIM(EV!C$2), Plan!$B:$B,0)-1,0)*IF(Grades!C6&gt;=0.6,1,0)</f>
        <v>0</v>
      </c>
      <c r="D6" s="30">
        <f ca="1">OFFSET(Plan!$C$1,MATCH(TRIM(EV!$B$1) &amp; ": " &amp;TRIM(EV!D$2), Plan!$B:$B,0)-1,0)*IF(Grades!D6&gt;=0.6,1,0)</f>
        <v>3.75</v>
      </c>
      <c r="E6" s="30">
        <f ca="1">OFFSET(Plan!$C$1,MATCH(TRIM(EV!$B$1) &amp; ": " &amp;TRIM(EV!E$2), Plan!$B:$B,0)-1,0)*IF(Grades!E6&gt;=0.6,1,0)</f>
        <v>0</v>
      </c>
      <c r="F6" s="30">
        <f ca="1">OFFSET(Plan!$C$1,MATCH(TRIM(EV!$B$1) &amp; ": " &amp;TRIM(EV!F$2), Plan!$B:$B,0)-1,0)*IF(Grades!F6&gt;=0.6,1,0)</f>
        <v>0</v>
      </c>
      <c r="G6" s="30">
        <f ca="1">OFFSET(Plan!$C$1,MATCH(TRIM(EV!$B$1) &amp; ": " &amp;TRIM(EV!G$2), Plan!$B:$B,0)-1,0)*IF(Grades!G6&gt;=0.6,1,0)</f>
        <v>0</v>
      </c>
      <c r="H6" s="30">
        <f ca="1">OFFSET(Plan!$C$1,MATCH(TRIM(EV!$B$1) &amp; ": " &amp;TRIM(EV!H$2), Plan!$B:$B,0)-1,0)*IF(Grades!H6&gt;=0.6,1,0)</f>
        <v>0</v>
      </c>
      <c r="I6" s="30">
        <f ca="1">OFFSET(Plan!$C$1,MATCH(TRIM(EV!$B$1) &amp; ": " &amp;TRIM(EV!I$2), Plan!$B:$B,0)-1,0)*IF(Grades!I6&gt;=0.6,1,0)</f>
        <v>0</v>
      </c>
      <c r="J6" s="30">
        <f ca="1">OFFSET(Plan!$C$1,MATCH(TRIM(EV!$B$1) &amp; ": " &amp;TRIM(EV!J$2), Plan!$B:$B,0)-1,0)*IF(Grades!J6&gt;=0.6,1,0)</f>
        <v>0</v>
      </c>
      <c r="K6" s="31">
        <f ca="1">OFFSET(Plan!$C$1,MATCH(TRIM(EV!$B$1) &amp; ": " &amp;TRIM(EV!K$2), Plan!$B:$B,0)-1,0)*IF(Grades!K6&gt;=0.6,1,0)</f>
        <v>0</v>
      </c>
      <c r="L6" s="29">
        <f ca="1">OFFSET(Plan!$C$1,MATCH(TRIM(EV!$L$1) &amp; ": " &amp;TRIM(EV!L$2), Plan!$B:$B,0)-1,0)*IF(Grades!L6&gt;=0.6,1,0)</f>
        <v>0</v>
      </c>
      <c r="M6" s="30">
        <f ca="1">OFFSET(Plan!$C$1,MATCH(TRIM(EV!$L$1) &amp; ": " &amp;TRIM(EV!M$2), Plan!$B:$B,0)-1,0)*IF(Grades!M6&gt;=0.6,1,0)</f>
        <v>0</v>
      </c>
      <c r="N6" s="30">
        <f ca="1">OFFSET(Plan!$C$1,MATCH(TRIM(EV!$L$1) &amp; ": " &amp;TRIM(EV!N$2), Plan!$B:$B,0)-1,0)*IF(Grades!N6&gt;=0.6,1,0)</f>
        <v>0</v>
      </c>
      <c r="O6" s="30">
        <f ca="1">OFFSET(Plan!$C$1,MATCH(TRIM(EV!$L$1) &amp; ": " &amp;TRIM(EV!O$2), Plan!$B:$B,0)-1,0)*IF(Grades!O6&gt;=0.6,1,0)</f>
        <v>0</v>
      </c>
      <c r="P6" s="30">
        <f ca="1">OFFSET(Plan!$C$1,MATCH(TRIM(EV!$L$1) &amp; ": " &amp;TRIM(EV!P$2), Plan!$B:$B,0)-1,0)*IF(Grades!P6&gt;=0.6,1,0)</f>
        <v>0</v>
      </c>
      <c r="Q6" s="30">
        <f ca="1">OFFSET(Plan!$C$1,MATCH(TRIM(EV!$L$1) &amp; ": " &amp;TRIM(EV!Q$2), Plan!$B:$B,0)-1,0)*IF(Grades!Q6&gt;=0.6,1,0)</f>
        <v>0</v>
      </c>
      <c r="R6" s="30">
        <f ca="1">OFFSET(Plan!$C$1,MATCH(TRIM(EV!$L$1) &amp; ": " &amp;TRIM(EV!R$2), Plan!$B:$B,0)-1,0)*IF(Grades!R6&gt;=0.6,1,0)</f>
        <v>0</v>
      </c>
      <c r="S6" s="30">
        <f ca="1">OFFSET(Plan!$C$1,MATCH(TRIM(EV!$L$1) &amp; ": " &amp;TRIM(EV!S$2), Plan!$B:$B,0)-1,0)*IF(Grades!S6&gt;=0.6,1,0)</f>
        <v>0</v>
      </c>
      <c r="T6" s="30">
        <f ca="1">OFFSET(Plan!$C$1,MATCH(TRIM(EV!$L$1) &amp; ": " &amp;TRIM(EV!T$2), Plan!$B:$B,0)-1,0)*IF(Grades!T6&gt;=0.6,1,0)</f>
        <v>0</v>
      </c>
      <c r="U6" s="32">
        <f ca="1">OFFSET(Plan!$C$1,MATCH(TRIM(EV!$L$1) &amp; ": " &amp;TRIM(EV!U$2), Plan!$B:$B,0)-1,0)*IF(Grades!U6&gt;=0.6,1,0)</f>
        <v>0</v>
      </c>
      <c r="V6" s="29">
        <f ca="1">OFFSET(Plan!$C$1,MATCH(TRIM(EV!$V$1)&amp;": "&amp;TRIM(EV!V$2),Plan!$B:$B,0)-1,0)*IF(Grades!V6&gt;=0.6,1,0)</f>
        <v>0</v>
      </c>
      <c r="W6" s="30">
        <f ca="1">OFFSET(Plan!$C$1,MATCH(TRIM(EV!$V$1)&amp;": "&amp;TRIM(EV!W$2),Plan!$B:$B,0)-1,0)*IF(Grades!W6&gt;=0.6,1,0)</f>
        <v>0</v>
      </c>
      <c r="X6" s="30">
        <f ca="1">OFFSET(Plan!$C$1,MATCH(TRIM(EV!$V$1)&amp;": "&amp;TRIM(EV!X$2),Plan!$B:$B,0)-1,0)*IF(Grades!X6&gt;=0.6,1,0)</f>
        <v>0</v>
      </c>
      <c r="Y6" s="30">
        <f ca="1">OFFSET(Plan!$C$1,MATCH(TRIM(EV!$V$1)&amp;": "&amp;TRIM(EV!Y$2),Plan!$B:$B,0)-1,0)*IF(Grades!Y6&gt;=0.6,1,0)</f>
        <v>0</v>
      </c>
      <c r="Z6" s="30">
        <f ca="1">OFFSET(Plan!$C$1,MATCH(TRIM(EV!$V$1)&amp;": "&amp;TRIM(EV!Z$2),Plan!$B:$B,0)-1,0)*IF(Grades!Z6&gt;=0.6,1,0)</f>
        <v>0</v>
      </c>
      <c r="AA6" s="30">
        <f ca="1">OFFSET(Plan!$C$1,MATCH(TRIM(EV!$V$1)&amp;": "&amp;TRIM(EV!AA$2),Plan!$B:$B,0)-1,0)*IF(Grades!AA6&gt;=0.6,1,0)</f>
        <v>0</v>
      </c>
      <c r="AB6" s="30">
        <f ca="1">OFFSET(Plan!$C$1,MATCH(TRIM(EV!$V$1)&amp;": "&amp;TRIM(EV!AB$2),Plan!$B:$B,0)-1,0)*IF(Grades!AB6&gt;=0.6,1,0)</f>
        <v>0</v>
      </c>
      <c r="AC6" s="30">
        <f ca="1">OFFSET(Plan!$C$1,MATCH(TRIM(EV!$V$1)&amp;": "&amp;TRIM(EV!AC$2),Plan!$B:$B,0)-1,0)*IF(Grades!AC6&gt;=0.6,1,0)</f>
        <v>0</v>
      </c>
      <c r="AD6" s="30">
        <f ca="1">OFFSET(Plan!$C$1,MATCH(TRIM(EV!$V$1)&amp;": "&amp;TRIM(EV!AD$2),Plan!$B:$B,0)-1,0)*IF(Grades!AD6&gt;=0.6,1,0)</f>
        <v>0</v>
      </c>
      <c r="AE6" s="31">
        <f ca="1">OFFSET(Plan!$C$1,MATCH(TRIM(EV!$V$1)&amp;": "&amp;TRIM(EV!AE$2),Plan!$B:$B,0)-1,0)*IF(Grades!AE6&gt;=0.6,1,0)</f>
        <v>0</v>
      </c>
      <c r="AF6" s="16">
        <f ca="1">IFERROR(OFFSET(SAP!$B$1,MATCH(EV!$A6,SAP!$A:$A,0)-1,0),0)</f>
        <v>9</v>
      </c>
      <c r="AG6" s="17">
        <f t="shared" ca="1" si="1"/>
        <v>7.5</v>
      </c>
      <c r="AH6" s="17">
        <f ca="1">IF(AF6=0,"",OFFSET(Plan!$D$1,MATCH(OFFSET(SAP!$B$1, 0,COUNTIF(SAP!$C$2:$AK$2,"&lt;&gt;0")),Plan!$A:$A,0)-1,0))</f>
        <v>15</v>
      </c>
      <c r="AI6" s="18">
        <f ca="1">IF(AF6=0,"",Plan!$D$11)</f>
        <v>60</v>
      </c>
      <c r="AJ6" s="18">
        <f t="shared" ca="1" si="2"/>
        <v>-1.5</v>
      </c>
      <c r="AK6" s="18">
        <f t="shared" ca="1" si="3"/>
        <v>-7.5</v>
      </c>
      <c r="AL6" s="17">
        <f t="shared" ca="1" si="4"/>
        <v>0.83333333333333337</v>
      </c>
      <c r="AM6" s="17">
        <f t="shared" ca="1" si="5"/>
        <v>0.5</v>
      </c>
      <c r="AN6" s="17">
        <f t="shared" ca="1" si="6"/>
        <v>135</v>
      </c>
      <c r="AO6" s="17">
        <f t="shared" ca="1" si="7"/>
        <v>1.0294117647058822</v>
      </c>
      <c r="AP6" s="61" t="str">
        <f t="shared" ca="1" si="0"/>
        <v>Not completing milestones in the week due</v>
      </c>
      <c r="AQ6" s="68">
        <f t="shared" ca="1" si="8"/>
        <v>-75</v>
      </c>
      <c r="AR6" s="68">
        <f ca="1">IF(AQ6=0,"",AQ6+(1-COUNTIF(AQ$3:AQ6,AQ6))/1000)</f>
        <v>-75</v>
      </c>
      <c r="AS6" s="67">
        <f t="shared" ca="1" si="9"/>
        <v>14</v>
      </c>
    </row>
    <row r="7" spans="1:45" x14ac:dyDescent="0.25">
      <c r="A7" s="33" t="str">
        <f>SAP!A7</f>
        <v>Stu</v>
      </c>
      <c r="B7" s="29">
        <f ca="1">OFFSET(Plan!$C$1,MATCH(TRIM(EV!$B$1) &amp; ": " &amp;TRIM(EV!B$2), Plan!$B:$B,0)-1,0)*IF(Grades!B7&gt;=0.6,1,0)</f>
        <v>0</v>
      </c>
      <c r="C7" s="30">
        <f ca="1">OFFSET(Plan!$C$1,MATCH(TRIM(EV!$B$1) &amp; ": " &amp;TRIM(EV!C$2), Plan!$B:$B,0)-1,0)*IF(Grades!C7&gt;=0.6,1,0)</f>
        <v>3.75</v>
      </c>
      <c r="D7" s="30">
        <f ca="1">OFFSET(Plan!$C$1,MATCH(TRIM(EV!$B$1) &amp; ": " &amp;TRIM(EV!D$2), Plan!$B:$B,0)-1,0)*IF(Grades!D7&gt;=0.6,1,0)</f>
        <v>0</v>
      </c>
      <c r="E7" s="30">
        <f ca="1">OFFSET(Plan!$C$1,MATCH(TRIM(EV!$B$1) &amp; ": " &amp;TRIM(EV!E$2), Plan!$B:$B,0)-1,0)*IF(Grades!E7&gt;=0.6,1,0)</f>
        <v>0</v>
      </c>
      <c r="F7" s="30">
        <f ca="1">OFFSET(Plan!$C$1,MATCH(TRIM(EV!$B$1) &amp; ": " &amp;TRIM(EV!F$2), Plan!$B:$B,0)-1,0)*IF(Grades!F7&gt;=0.6,1,0)</f>
        <v>0</v>
      </c>
      <c r="G7" s="30">
        <f ca="1">OFFSET(Plan!$C$1,MATCH(TRIM(EV!$B$1) &amp; ": " &amp;TRIM(EV!G$2), Plan!$B:$B,0)-1,0)*IF(Grades!G7&gt;=0.6,1,0)</f>
        <v>0</v>
      </c>
      <c r="H7" s="30">
        <f ca="1">OFFSET(Plan!$C$1,MATCH(TRIM(EV!$B$1) &amp; ": " &amp;TRIM(EV!H$2), Plan!$B:$B,0)-1,0)*IF(Grades!H7&gt;=0.6,1,0)</f>
        <v>0</v>
      </c>
      <c r="I7" s="30">
        <f ca="1">OFFSET(Plan!$C$1,MATCH(TRIM(EV!$B$1) &amp; ": " &amp;TRIM(EV!I$2), Plan!$B:$B,0)-1,0)*IF(Grades!I7&gt;=0.6,1,0)</f>
        <v>0</v>
      </c>
      <c r="J7" s="30">
        <f ca="1">OFFSET(Plan!$C$1,MATCH(TRIM(EV!$B$1) &amp; ": " &amp;TRIM(EV!J$2), Plan!$B:$B,0)-1,0)*IF(Grades!J7&gt;=0.6,1,0)</f>
        <v>0</v>
      </c>
      <c r="K7" s="31">
        <f ca="1">OFFSET(Plan!$C$1,MATCH(TRIM(EV!$B$1) &amp; ": " &amp;TRIM(EV!K$2), Plan!$B:$B,0)-1,0)*IF(Grades!K7&gt;=0.6,1,0)</f>
        <v>0</v>
      </c>
      <c r="L7" s="29">
        <f ca="1">OFFSET(Plan!$C$1,MATCH(TRIM(EV!$L$1) &amp; ": " &amp;TRIM(EV!L$2), Plan!$B:$B,0)-1,0)*IF(Grades!L7&gt;=0.6,1,0)</f>
        <v>0</v>
      </c>
      <c r="M7" s="30">
        <f ca="1">OFFSET(Plan!$C$1,MATCH(TRIM(EV!$L$1) &amp; ": " &amp;TRIM(EV!M$2), Plan!$B:$B,0)-1,0)*IF(Grades!M7&gt;=0.6,1,0)</f>
        <v>0</v>
      </c>
      <c r="N7" s="30">
        <f ca="1">OFFSET(Plan!$C$1,MATCH(TRIM(EV!$L$1) &amp; ": " &amp;TRIM(EV!N$2), Plan!$B:$B,0)-1,0)*IF(Grades!N7&gt;=0.6,1,0)</f>
        <v>0</v>
      </c>
      <c r="O7" s="30">
        <f ca="1">OFFSET(Plan!$C$1,MATCH(TRIM(EV!$L$1) &amp; ": " &amp;TRIM(EV!O$2), Plan!$B:$B,0)-1,0)*IF(Grades!O7&gt;=0.6,1,0)</f>
        <v>0</v>
      </c>
      <c r="P7" s="30">
        <f ca="1">OFFSET(Plan!$C$1,MATCH(TRIM(EV!$L$1) &amp; ": " &amp;TRIM(EV!P$2), Plan!$B:$B,0)-1,0)*IF(Grades!P7&gt;=0.6,1,0)</f>
        <v>0</v>
      </c>
      <c r="Q7" s="30">
        <f ca="1">OFFSET(Plan!$C$1,MATCH(TRIM(EV!$L$1) &amp; ": " &amp;TRIM(EV!Q$2), Plan!$B:$B,0)-1,0)*IF(Grades!Q7&gt;=0.6,1,0)</f>
        <v>0</v>
      </c>
      <c r="R7" s="30">
        <f ca="1">OFFSET(Plan!$C$1,MATCH(TRIM(EV!$L$1) &amp; ": " &amp;TRIM(EV!R$2), Plan!$B:$B,0)-1,0)*IF(Grades!R7&gt;=0.6,1,0)</f>
        <v>0</v>
      </c>
      <c r="S7" s="30">
        <f ca="1">OFFSET(Plan!$C$1,MATCH(TRIM(EV!$L$1) &amp; ": " &amp;TRIM(EV!S$2), Plan!$B:$B,0)-1,0)*IF(Grades!S7&gt;=0.6,1,0)</f>
        <v>0</v>
      </c>
      <c r="T7" s="30">
        <f ca="1">OFFSET(Plan!$C$1,MATCH(TRIM(EV!$L$1) &amp; ": " &amp;TRIM(EV!T$2), Plan!$B:$B,0)-1,0)*IF(Grades!T7&gt;=0.6,1,0)</f>
        <v>0</v>
      </c>
      <c r="U7" s="32">
        <f ca="1">OFFSET(Plan!$C$1,MATCH(TRIM(EV!$L$1) &amp; ": " &amp;TRIM(EV!U$2), Plan!$B:$B,0)-1,0)*IF(Grades!U7&gt;=0.6,1,0)</f>
        <v>0</v>
      </c>
      <c r="V7" s="29">
        <f ca="1">OFFSET(Plan!$C$1,MATCH(TRIM(EV!$V$1)&amp;": "&amp;TRIM(EV!V$2),Plan!$B:$B,0)-1,0)*IF(Grades!V7&gt;=0.6,1,0)</f>
        <v>0</v>
      </c>
      <c r="W7" s="30">
        <f ca="1">OFFSET(Plan!$C$1,MATCH(TRIM(EV!$V$1)&amp;": "&amp;TRIM(EV!W$2),Plan!$B:$B,0)-1,0)*IF(Grades!W7&gt;=0.6,1,0)</f>
        <v>0</v>
      </c>
      <c r="X7" s="30">
        <f ca="1">OFFSET(Plan!$C$1,MATCH(TRIM(EV!$V$1)&amp;": "&amp;TRIM(EV!X$2),Plan!$B:$B,0)-1,0)*IF(Grades!X7&gt;=0.6,1,0)</f>
        <v>0</v>
      </c>
      <c r="Y7" s="30">
        <f ca="1">OFFSET(Plan!$C$1,MATCH(TRIM(EV!$V$1)&amp;": "&amp;TRIM(EV!Y$2),Plan!$B:$B,0)-1,0)*IF(Grades!Y7&gt;=0.6,1,0)</f>
        <v>0</v>
      </c>
      <c r="Z7" s="30">
        <f ca="1">OFFSET(Plan!$C$1,MATCH(TRIM(EV!$V$1)&amp;": "&amp;TRIM(EV!Z$2),Plan!$B:$B,0)-1,0)*IF(Grades!Z7&gt;=0.6,1,0)</f>
        <v>0</v>
      </c>
      <c r="AA7" s="30">
        <f ca="1">OFFSET(Plan!$C$1,MATCH(TRIM(EV!$V$1)&amp;": "&amp;TRIM(EV!AA$2),Plan!$B:$B,0)-1,0)*IF(Grades!AA7&gt;=0.6,1,0)</f>
        <v>0</v>
      </c>
      <c r="AB7" s="30">
        <f ca="1">OFFSET(Plan!$C$1,MATCH(TRIM(EV!$V$1)&amp;": "&amp;TRIM(EV!AB$2),Plan!$B:$B,0)-1,0)*IF(Grades!AB7&gt;=0.6,1,0)</f>
        <v>0</v>
      </c>
      <c r="AC7" s="30">
        <f ca="1">OFFSET(Plan!$C$1,MATCH(TRIM(EV!$V$1)&amp;": "&amp;TRIM(EV!AC$2),Plan!$B:$B,0)-1,0)*IF(Grades!AC7&gt;=0.6,1,0)</f>
        <v>0</v>
      </c>
      <c r="AD7" s="30">
        <f ca="1">OFFSET(Plan!$C$1,MATCH(TRIM(EV!$V$1)&amp;": "&amp;TRIM(EV!AD$2),Plan!$B:$B,0)-1,0)*IF(Grades!AD7&gt;=0.6,1,0)</f>
        <v>0</v>
      </c>
      <c r="AE7" s="31">
        <f ca="1">OFFSET(Plan!$C$1,MATCH(TRIM(EV!$V$1)&amp;": "&amp;TRIM(EV!AE$2),Plan!$B:$B,0)-1,0)*IF(Grades!AE7&gt;=0.6,1,0)</f>
        <v>0</v>
      </c>
      <c r="AF7" s="16">
        <f ca="1">IFERROR(OFFSET(SAP!$B$1,MATCH(EV!$A7,SAP!$A:$A,0)-1,0),0)</f>
        <v>6</v>
      </c>
      <c r="AG7" s="17">
        <f t="shared" ca="1" si="1"/>
        <v>3.75</v>
      </c>
      <c r="AH7" s="17">
        <f ca="1">IF(AF7=0,"",OFFSET(Plan!$D$1,MATCH(OFFSET(SAP!$B$1, 0,COUNTIF(SAP!$C$2:$AK$2,"&lt;&gt;0")),Plan!$A:$A,0)-1,0))</f>
        <v>15</v>
      </c>
      <c r="AI7" s="18">
        <f ca="1">IF(AF7=0,"",Plan!$D$11)</f>
        <v>60</v>
      </c>
      <c r="AJ7" s="18">
        <f t="shared" ca="1" si="2"/>
        <v>-2.25</v>
      </c>
      <c r="AK7" s="18">
        <f t="shared" ca="1" si="3"/>
        <v>-11.25</v>
      </c>
      <c r="AL7" s="17">
        <f t="shared" ca="1" si="4"/>
        <v>0.625</v>
      </c>
      <c r="AM7" s="17">
        <f t="shared" ca="1" si="5"/>
        <v>0.25</v>
      </c>
      <c r="AN7" s="17">
        <f t="shared" ca="1" si="6"/>
        <v>366</v>
      </c>
      <c r="AO7" s="17">
        <f t="shared" ca="1" si="7"/>
        <v>1.0416666666666667</v>
      </c>
      <c r="AP7" s="61" t="str">
        <f t="shared" ca="1" si="0"/>
        <v>May be having difficulty with the material</v>
      </c>
      <c r="AQ7" s="68">
        <f t="shared" ca="1" si="8"/>
        <v>-306</v>
      </c>
      <c r="AR7" s="68">
        <f ca="1">IF(AQ7=0,"",AQ7+(1-COUNTIF(AQ$3:AQ7,AQ7))/1000)</f>
        <v>-306</v>
      </c>
      <c r="AS7" s="67">
        <f t="shared" ca="1" si="9"/>
        <v>5</v>
      </c>
    </row>
    <row r="8" spans="1:45" x14ac:dyDescent="0.25">
      <c r="A8" s="33" t="str">
        <f>SAP!A8</f>
        <v>Frank</v>
      </c>
      <c r="B8" s="29">
        <f ca="1">OFFSET(Plan!$C$1,MATCH(TRIM(EV!$B$1) &amp; ": " &amp;TRIM(EV!B$2), Plan!$B:$B,0)-1,0)*IF(Grades!B8&gt;=0.6,1,0)</f>
        <v>3.75</v>
      </c>
      <c r="C8" s="30">
        <f ca="1">OFFSET(Plan!$C$1,MATCH(TRIM(EV!$B$1) &amp; ": " &amp;TRIM(EV!C$2), Plan!$B:$B,0)-1,0)*IF(Grades!C8&gt;=0.6,1,0)</f>
        <v>3.75</v>
      </c>
      <c r="D8" s="30">
        <f ca="1">OFFSET(Plan!$C$1,MATCH(TRIM(EV!$B$1) &amp; ": " &amp;TRIM(EV!D$2), Plan!$B:$B,0)-1,0)*IF(Grades!D8&gt;=0.6,1,0)</f>
        <v>3.75</v>
      </c>
      <c r="E8" s="30">
        <f ca="1">OFFSET(Plan!$C$1,MATCH(TRIM(EV!$B$1) &amp; ": " &amp;TRIM(EV!E$2), Plan!$B:$B,0)-1,0)*IF(Grades!E8&gt;=0.6,1,0)</f>
        <v>0</v>
      </c>
      <c r="F8" s="30">
        <f ca="1">OFFSET(Plan!$C$1,MATCH(TRIM(EV!$B$1) &amp; ": " &amp;TRIM(EV!F$2), Plan!$B:$B,0)-1,0)*IF(Grades!F8&gt;=0.6,1,0)</f>
        <v>0</v>
      </c>
      <c r="G8" s="30">
        <f ca="1">OFFSET(Plan!$C$1,MATCH(TRIM(EV!$B$1) &amp; ": " &amp;TRIM(EV!G$2), Plan!$B:$B,0)-1,0)*IF(Grades!G8&gt;=0.6,1,0)</f>
        <v>0</v>
      </c>
      <c r="H8" s="30">
        <f ca="1">OFFSET(Plan!$C$1,MATCH(TRIM(EV!$B$1) &amp; ": " &amp;TRIM(EV!H$2), Plan!$B:$B,0)-1,0)*IF(Grades!H8&gt;=0.6,1,0)</f>
        <v>0</v>
      </c>
      <c r="I8" s="30">
        <f ca="1">OFFSET(Plan!$C$1,MATCH(TRIM(EV!$B$1) &amp; ": " &amp;TRIM(EV!I$2), Plan!$B:$B,0)-1,0)*IF(Grades!I8&gt;=0.6,1,0)</f>
        <v>0</v>
      </c>
      <c r="J8" s="30">
        <f ca="1">OFFSET(Plan!$C$1,MATCH(TRIM(EV!$B$1) &amp; ": " &amp;TRIM(EV!J$2), Plan!$B:$B,0)-1,0)*IF(Grades!J8&gt;=0.6,1,0)</f>
        <v>0</v>
      </c>
      <c r="K8" s="31">
        <f ca="1">OFFSET(Plan!$C$1,MATCH(TRIM(EV!$B$1) &amp; ": " &amp;TRIM(EV!K$2), Plan!$B:$B,0)-1,0)*IF(Grades!K8&gt;=0.6,1,0)</f>
        <v>0</v>
      </c>
      <c r="L8" s="29">
        <f ca="1">OFFSET(Plan!$C$1,MATCH(TRIM(EV!$L$1) &amp; ": " &amp;TRIM(EV!L$2), Plan!$B:$B,0)-1,0)*IF(Grades!L8&gt;=0.6,1,0)</f>
        <v>0</v>
      </c>
      <c r="M8" s="30">
        <f ca="1">OFFSET(Plan!$C$1,MATCH(TRIM(EV!$L$1) &amp; ": " &amp;TRIM(EV!M$2), Plan!$B:$B,0)-1,0)*IF(Grades!M8&gt;=0.6,1,0)</f>
        <v>0</v>
      </c>
      <c r="N8" s="30">
        <f ca="1">OFFSET(Plan!$C$1,MATCH(TRIM(EV!$L$1) &amp; ": " &amp;TRIM(EV!N$2), Plan!$B:$B,0)-1,0)*IF(Grades!N8&gt;=0.6,1,0)</f>
        <v>0</v>
      </c>
      <c r="O8" s="30">
        <f ca="1">OFFSET(Plan!$C$1,MATCH(TRIM(EV!$L$1) &amp; ": " &amp;TRIM(EV!O$2), Plan!$B:$B,0)-1,0)*IF(Grades!O8&gt;=0.6,1,0)</f>
        <v>0</v>
      </c>
      <c r="P8" s="30">
        <f ca="1">OFFSET(Plan!$C$1,MATCH(TRIM(EV!$L$1) &amp; ": " &amp;TRIM(EV!P$2), Plan!$B:$B,0)-1,0)*IF(Grades!P8&gt;=0.6,1,0)</f>
        <v>0</v>
      </c>
      <c r="Q8" s="30">
        <f ca="1">OFFSET(Plan!$C$1,MATCH(TRIM(EV!$L$1) &amp; ": " &amp;TRIM(EV!Q$2), Plan!$B:$B,0)-1,0)*IF(Grades!Q8&gt;=0.6,1,0)</f>
        <v>0</v>
      </c>
      <c r="R8" s="30">
        <f ca="1">OFFSET(Plan!$C$1,MATCH(TRIM(EV!$L$1) &amp; ": " &amp;TRIM(EV!R$2), Plan!$B:$B,0)-1,0)*IF(Grades!R8&gt;=0.6,1,0)</f>
        <v>0</v>
      </c>
      <c r="S8" s="30">
        <f ca="1">OFFSET(Plan!$C$1,MATCH(TRIM(EV!$L$1) &amp; ": " &amp;TRIM(EV!S$2), Plan!$B:$B,0)-1,0)*IF(Grades!S8&gt;=0.6,1,0)</f>
        <v>0</v>
      </c>
      <c r="T8" s="30">
        <f ca="1">OFFSET(Plan!$C$1,MATCH(TRIM(EV!$L$1) &amp; ": " &amp;TRIM(EV!T$2), Plan!$B:$B,0)-1,0)*IF(Grades!T8&gt;=0.6,1,0)</f>
        <v>0</v>
      </c>
      <c r="U8" s="32">
        <f ca="1">OFFSET(Plan!$C$1,MATCH(TRIM(EV!$L$1) &amp; ": " &amp;TRIM(EV!U$2), Plan!$B:$B,0)-1,0)*IF(Grades!U8&gt;=0.6,1,0)</f>
        <v>0</v>
      </c>
      <c r="V8" s="29">
        <f ca="1">OFFSET(Plan!$C$1,MATCH(TRIM(EV!$V$1)&amp;": "&amp;TRIM(EV!V$2),Plan!$B:$B,0)-1,0)*IF(Grades!V8&gt;=0.6,1,0)</f>
        <v>0</v>
      </c>
      <c r="W8" s="30">
        <f ca="1">OFFSET(Plan!$C$1,MATCH(TRIM(EV!$V$1)&amp;": "&amp;TRIM(EV!W$2),Plan!$B:$B,0)-1,0)*IF(Grades!W8&gt;=0.6,1,0)</f>
        <v>0</v>
      </c>
      <c r="X8" s="30">
        <f ca="1">OFFSET(Plan!$C$1,MATCH(TRIM(EV!$V$1)&amp;": "&amp;TRIM(EV!X$2),Plan!$B:$B,0)-1,0)*IF(Grades!X8&gt;=0.6,1,0)</f>
        <v>0</v>
      </c>
      <c r="Y8" s="30">
        <f ca="1">OFFSET(Plan!$C$1,MATCH(TRIM(EV!$V$1)&amp;": "&amp;TRIM(EV!Y$2),Plan!$B:$B,0)-1,0)*IF(Grades!Y8&gt;=0.6,1,0)</f>
        <v>0</v>
      </c>
      <c r="Z8" s="30">
        <f ca="1">OFFSET(Plan!$C$1,MATCH(TRIM(EV!$V$1)&amp;": "&amp;TRIM(EV!Z$2),Plan!$B:$B,0)-1,0)*IF(Grades!Z8&gt;=0.6,1,0)</f>
        <v>0</v>
      </c>
      <c r="AA8" s="30">
        <f ca="1">OFFSET(Plan!$C$1,MATCH(TRIM(EV!$V$1)&amp;": "&amp;TRIM(EV!AA$2),Plan!$B:$B,0)-1,0)*IF(Grades!AA8&gt;=0.6,1,0)</f>
        <v>0</v>
      </c>
      <c r="AB8" s="30">
        <f ca="1">OFFSET(Plan!$C$1,MATCH(TRIM(EV!$V$1)&amp;": "&amp;TRIM(EV!AB$2),Plan!$B:$B,0)-1,0)*IF(Grades!AB8&gt;=0.6,1,0)</f>
        <v>0</v>
      </c>
      <c r="AC8" s="30">
        <f ca="1">OFFSET(Plan!$C$1,MATCH(TRIM(EV!$V$1)&amp;": "&amp;TRIM(EV!AC$2),Plan!$B:$B,0)-1,0)*IF(Grades!AC8&gt;=0.6,1,0)</f>
        <v>0</v>
      </c>
      <c r="AD8" s="30">
        <f ca="1">OFFSET(Plan!$C$1,MATCH(TRIM(EV!$V$1)&amp;": "&amp;TRIM(EV!AD$2),Plan!$B:$B,0)-1,0)*IF(Grades!AD8&gt;=0.6,1,0)</f>
        <v>0</v>
      </c>
      <c r="AE8" s="31">
        <f ca="1">OFFSET(Plan!$C$1,MATCH(TRIM(EV!$V$1)&amp;": "&amp;TRIM(EV!AE$2),Plan!$B:$B,0)-1,0)*IF(Grades!AE8&gt;=0.6,1,0)</f>
        <v>0</v>
      </c>
      <c r="AF8" s="16">
        <f ca="1">IFERROR(OFFSET(SAP!$B$1,MATCH(EV!$A8,SAP!$A:$A,0)-1,0),0)</f>
        <v>14</v>
      </c>
      <c r="AG8" s="17">
        <f t="shared" ca="1" si="1"/>
        <v>11.25</v>
      </c>
      <c r="AH8" s="17">
        <f ca="1">IF(AF8=0,"",OFFSET(Plan!$D$1,MATCH(OFFSET(SAP!$B$1, 0,COUNTIF(SAP!$C$2:$AK$2,"&lt;&gt;0")),Plan!$A:$A,0)-1,0))</f>
        <v>15</v>
      </c>
      <c r="AI8" s="18">
        <f ca="1">IF(AF8=0,"",Plan!$D$11)</f>
        <v>60</v>
      </c>
      <c r="AJ8" s="18">
        <f t="shared" ca="1" si="2"/>
        <v>-2.75</v>
      </c>
      <c r="AK8" s="18">
        <f t="shared" ca="1" si="3"/>
        <v>-3.75</v>
      </c>
      <c r="AL8" s="17">
        <f t="shared" ca="1" si="4"/>
        <v>0.8035714285714286</v>
      </c>
      <c r="AM8" s="17">
        <f t="shared" ca="1" si="5"/>
        <v>0.75</v>
      </c>
      <c r="AN8" s="17">
        <f t="shared" ca="1" si="6"/>
        <v>94.8888888888889</v>
      </c>
      <c r="AO8" s="17">
        <f t="shared" ca="1" si="7"/>
        <v>1.0597826086956521</v>
      </c>
      <c r="AP8" s="61" t="str">
        <f t="shared" ca="1" si="0"/>
        <v>Not completing milestones in the week due</v>
      </c>
      <c r="AQ8" s="68">
        <f t="shared" ca="1" si="8"/>
        <v>-34.8888888888889</v>
      </c>
      <c r="AR8" s="68">
        <f ca="1">IF(AQ8=0,"",AQ8+(1-COUNTIF(AQ$3:AQ8,AQ8))/1000)</f>
        <v>-34.8888888888889</v>
      </c>
      <c r="AS8" s="67">
        <f t="shared" ca="1" si="9"/>
        <v>15</v>
      </c>
    </row>
    <row r="9" spans="1:45" x14ac:dyDescent="0.25">
      <c r="A9" s="33" t="str">
        <f>SAP!A9</f>
        <v>Nancy</v>
      </c>
      <c r="B9" s="29">
        <f ca="1">OFFSET(Plan!$C$1,MATCH(TRIM(EV!$B$1) &amp; ": " &amp;TRIM(EV!B$2), Plan!$B:$B,0)-1,0)*IF(Grades!B9&gt;=0.6,1,0)</f>
        <v>0</v>
      </c>
      <c r="C9" s="30">
        <f ca="1">OFFSET(Plan!$C$1,MATCH(TRIM(EV!$B$1) &amp; ": " &amp;TRIM(EV!C$2), Plan!$B:$B,0)-1,0)*IF(Grades!C9&gt;=0.6,1,0)</f>
        <v>0</v>
      </c>
      <c r="D9" s="30">
        <f ca="1">OFFSET(Plan!$C$1,MATCH(TRIM(EV!$B$1) &amp; ": " &amp;TRIM(EV!D$2), Plan!$B:$B,0)-1,0)*IF(Grades!D9&gt;=0.6,1,0)</f>
        <v>3.75</v>
      </c>
      <c r="E9" s="30">
        <f ca="1">OFFSET(Plan!$C$1,MATCH(TRIM(EV!$B$1) &amp; ": " &amp;TRIM(EV!E$2), Plan!$B:$B,0)-1,0)*IF(Grades!E9&gt;=0.6,1,0)</f>
        <v>0</v>
      </c>
      <c r="F9" s="30">
        <f ca="1">OFFSET(Plan!$C$1,MATCH(TRIM(EV!$B$1) &amp; ": " &amp;TRIM(EV!F$2), Plan!$B:$B,0)-1,0)*IF(Grades!F9&gt;=0.6,1,0)</f>
        <v>0</v>
      </c>
      <c r="G9" s="30">
        <f ca="1">OFFSET(Plan!$C$1,MATCH(TRIM(EV!$B$1) &amp; ": " &amp;TRIM(EV!G$2), Plan!$B:$B,0)-1,0)*IF(Grades!G9&gt;=0.6,1,0)</f>
        <v>0</v>
      </c>
      <c r="H9" s="30">
        <f ca="1">OFFSET(Plan!$C$1,MATCH(TRIM(EV!$B$1) &amp; ": " &amp;TRIM(EV!H$2), Plan!$B:$B,0)-1,0)*IF(Grades!H9&gt;=0.6,1,0)</f>
        <v>0</v>
      </c>
      <c r="I9" s="30">
        <f ca="1">OFFSET(Plan!$C$1,MATCH(TRIM(EV!$B$1) &amp; ": " &amp;TRIM(EV!I$2), Plan!$B:$B,0)-1,0)*IF(Grades!I9&gt;=0.6,1,0)</f>
        <v>0</v>
      </c>
      <c r="J9" s="30">
        <f ca="1">OFFSET(Plan!$C$1,MATCH(TRIM(EV!$B$1) &amp; ": " &amp;TRIM(EV!J$2), Plan!$B:$B,0)-1,0)*IF(Grades!J9&gt;=0.6,1,0)</f>
        <v>0</v>
      </c>
      <c r="K9" s="31">
        <f ca="1">OFFSET(Plan!$C$1,MATCH(TRIM(EV!$B$1) &amp; ": " &amp;TRIM(EV!K$2), Plan!$B:$B,0)-1,0)*IF(Grades!K9&gt;=0.6,1,0)</f>
        <v>0</v>
      </c>
      <c r="L9" s="29">
        <f ca="1">OFFSET(Plan!$C$1,MATCH(TRIM(EV!$L$1) &amp; ": " &amp;TRIM(EV!L$2), Plan!$B:$B,0)-1,0)*IF(Grades!L9&gt;=0.6,1,0)</f>
        <v>0</v>
      </c>
      <c r="M9" s="30">
        <f ca="1">OFFSET(Plan!$C$1,MATCH(TRIM(EV!$L$1) &amp; ": " &amp;TRIM(EV!M$2), Plan!$B:$B,0)-1,0)*IF(Grades!M9&gt;=0.6,1,0)</f>
        <v>0</v>
      </c>
      <c r="N9" s="30">
        <f ca="1">OFFSET(Plan!$C$1,MATCH(TRIM(EV!$L$1) &amp; ": " &amp;TRIM(EV!N$2), Plan!$B:$B,0)-1,0)*IF(Grades!N9&gt;=0.6,1,0)</f>
        <v>0</v>
      </c>
      <c r="O9" s="30">
        <f ca="1">OFFSET(Plan!$C$1,MATCH(TRIM(EV!$L$1) &amp; ": " &amp;TRIM(EV!O$2), Plan!$B:$B,0)-1,0)*IF(Grades!O9&gt;=0.6,1,0)</f>
        <v>0</v>
      </c>
      <c r="P9" s="30">
        <f ca="1">OFFSET(Plan!$C$1,MATCH(TRIM(EV!$L$1) &amp; ": " &amp;TRIM(EV!P$2), Plan!$B:$B,0)-1,0)*IF(Grades!P9&gt;=0.6,1,0)</f>
        <v>0</v>
      </c>
      <c r="Q9" s="30">
        <f ca="1">OFFSET(Plan!$C$1,MATCH(TRIM(EV!$L$1) &amp; ": " &amp;TRIM(EV!Q$2), Plan!$B:$B,0)-1,0)*IF(Grades!Q9&gt;=0.6,1,0)</f>
        <v>0</v>
      </c>
      <c r="R9" s="30">
        <f ca="1">OFFSET(Plan!$C$1,MATCH(TRIM(EV!$L$1) &amp; ": " &amp;TRIM(EV!R$2), Plan!$B:$B,0)-1,0)*IF(Grades!R9&gt;=0.6,1,0)</f>
        <v>0</v>
      </c>
      <c r="S9" s="30">
        <f ca="1">OFFSET(Plan!$C$1,MATCH(TRIM(EV!$L$1) &amp; ": " &amp;TRIM(EV!S$2), Plan!$B:$B,0)-1,0)*IF(Grades!S9&gt;=0.6,1,0)</f>
        <v>0</v>
      </c>
      <c r="T9" s="30">
        <f ca="1">OFFSET(Plan!$C$1,MATCH(TRIM(EV!$L$1) &amp; ": " &amp;TRIM(EV!T$2), Plan!$B:$B,0)-1,0)*IF(Grades!T9&gt;=0.6,1,0)</f>
        <v>0</v>
      </c>
      <c r="U9" s="32">
        <f ca="1">OFFSET(Plan!$C$1,MATCH(TRIM(EV!$L$1) &amp; ": " &amp;TRIM(EV!U$2), Plan!$B:$B,0)-1,0)*IF(Grades!U9&gt;=0.6,1,0)</f>
        <v>0</v>
      </c>
      <c r="V9" s="29">
        <f ca="1">OFFSET(Plan!$C$1,MATCH(TRIM(EV!$V$1)&amp;": "&amp;TRIM(EV!V$2),Plan!$B:$B,0)-1,0)*IF(Grades!V9&gt;=0.6,1,0)</f>
        <v>0</v>
      </c>
      <c r="W9" s="30">
        <f ca="1">OFFSET(Plan!$C$1,MATCH(TRIM(EV!$V$1)&amp;": "&amp;TRIM(EV!W$2),Plan!$B:$B,0)-1,0)*IF(Grades!W9&gt;=0.6,1,0)</f>
        <v>0</v>
      </c>
      <c r="X9" s="30">
        <f ca="1">OFFSET(Plan!$C$1,MATCH(TRIM(EV!$V$1)&amp;": "&amp;TRIM(EV!X$2),Plan!$B:$B,0)-1,0)*IF(Grades!X9&gt;=0.6,1,0)</f>
        <v>0</v>
      </c>
      <c r="Y9" s="30">
        <f ca="1">OFFSET(Plan!$C$1,MATCH(TRIM(EV!$V$1)&amp;": "&amp;TRIM(EV!Y$2),Plan!$B:$B,0)-1,0)*IF(Grades!Y9&gt;=0.6,1,0)</f>
        <v>0</v>
      </c>
      <c r="Z9" s="30">
        <f ca="1">OFFSET(Plan!$C$1,MATCH(TRIM(EV!$V$1)&amp;": "&amp;TRIM(EV!Z$2),Plan!$B:$B,0)-1,0)*IF(Grades!Z9&gt;=0.6,1,0)</f>
        <v>0</v>
      </c>
      <c r="AA9" s="30">
        <f ca="1">OFFSET(Plan!$C$1,MATCH(TRIM(EV!$V$1)&amp;": "&amp;TRIM(EV!AA$2),Plan!$B:$B,0)-1,0)*IF(Grades!AA9&gt;=0.6,1,0)</f>
        <v>0</v>
      </c>
      <c r="AB9" s="30">
        <f ca="1">OFFSET(Plan!$C$1,MATCH(TRIM(EV!$V$1)&amp;": "&amp;TRIM(EV!AB$2),Plan!$B:$B,0)-1,0)*IF(Grades!AB9&gt;=0.6,1,0)</f>
        <v>0</v>
      </c>
      <c r="AC9" s="30">
        <f ca="1">OFFSET(Plan!$C$1,MATCH(TRIM(EV!$V$1)&amp;": "&amp;TRIM(EV!AC$2),Plan!$B:$B,0)-1,0)*IF(Grades!AC9&gt;=0.6,1,0)</f>
        <v>0</v>
      </c>
      <c r="AD9" s="30">
        <f ca="1">OFFSET(Plan!$C$1,MATCH(TRIM(EV!$V$1)&amp;": "&amp;TRIM(EV!AD$2),Plan!$B:$B,0)-1,0)*IF(Grades!AD9&gt;=0.6,1,0)</f>
        <v>0</v>
      </c>
      <c r="AE9" s="31">
        <f ca="1">OFFSET(Plan!$C$1,MATCH(TRIM(EV!$V$1)&amp;": "&amp;TRIM(EV!AE$2),Plan!$B:$B,0)-1,0)*IF(Grades!AE9&gt;=0.6,1,0)</f>
        <v>0</v>
      </c>
      <c r="AF9" s="16">
        <f ca="1">IFERROR(OFFSET(SAP!$B$1,MATCH(EV!$A9,SAP!$A:$A,0)-1,0),0)</f>
        <v>4</v>
      </c>
      <c r="AG9" s="17">
        <f t="shared" ca="1" si="1"/>
        <v>3.75</v>
      </c>
      <c r="AH9" s="17">
        <f ca="1">IF(AF9=0,"",OFFSET(Plan!$D$1,MATCH(OFFSET(SAP!$B$1, 0,COUNTIF(SAP!$C$2:$AK$2,"&lt;&gt;0")),Plan!$A:$A,0)-1,0))</f>
        <v>15</v>
      </c>
      <c r="AI9" s="18">
        <f ca="1">IF(AF9=0,"",Plan!$D$11)</f>
        <v>60</v>
      </c>
      <c r="AJ9" s="18">
        <f t="shared" ca="1" si="2"/>
        <v>-0.25</v>
      </c>
      <c r="AK9" s="18">
        <f t="shared" ca="1" si="3"/>
        <v>-11.25</v>
      </c>
      <c r="AL9" s="17">
        <f t="shared" ca="1" si="4"/>
        <v>0.9375</v>
      </c>
      <c r="AM9" s="17">
        <f t="shared" ca="1" si="5"/>
        <v>0.25</v>
      </c>
      <c r="AN9" s="17">
        <f t="shared" ca="1" si="6"/>
        <v>244</v>
      </c>
      <c r="AO9" s="17">
        <f t="shared" ca="1" si="7"/>
        <v>1.0044642857142858</v>
      </c>
      <c r="AP9" s="61" t="str">
        <f t="shared" ca="1" si="0"/>
        <v>Not completing milestones in the week due</v>
      </c>
      <c r="AQ9" s="68">
        <f t="shared" ca="1" si="8"/>
        <v>-184</v>
      </c>
      <c r="AR9" s="68">
        <f ca="1">IF(AQ9=0,"",AQ9+(1-COUNTIF(AQ$3:AQ9,AQ9))/1000)</f>
        <v>-184</v>
      </c>
      <c r="AS9" s="67">
        <f t="shared" ca="1" si="9"/>
        <v>7</v>
      </c>
    </row>
    <row r="10" spans="1:45" x14ac:dyDescent="0.25">
      <c r="A10" s="33" t="str">
        <f>SAP!A10</f>
        <v>Bill</v>
      </c>
      <c r="B10" s="29">
        <f ca="1">OFFSET(Plan!$C$1,MATCH(TRIM(EV!$B$1) &amp; ": " &amp;TRIM(EV!B$2), Plan!$B:$B,0)-1,0)*IF(Grades!B10&gt;=0.6,1,0)</f>
        <v>3.75</v>
      </c>
      <c r="C10" s="30">
        <f ca="1">OFFSET(Plan!$C$1,MATCH(TRIM(EV!$B$1) &amp; ": " &amp;TRIM(EV!C$2), Plan!$B:$B,0)-1,0)*IF(Grades!C10&gt;=0.6,1,0)</f>
        <v>0</v>
      </c>
      <c r="D10" s="30">
        <f ca="1">OFFSET(Plan!$C$1,MATCH(TRIM(EV!$B$1) &amp; ": " &amp;TRIM(EV!D$2), Plan!$B:$B,0)-1,0)*IF(Grades!D10&gt;=0.6,1,0)</f>
        <v>3.75</v>
      </c>
      <c r="E10" s="30">
        <f ca="1">OFFSET(Plan!$C$1,MATCH(TRIM(EV!$B$1) &amp; ": " &amp;TRIM(EV!E$2), Plan!$B:$B,0)-1,0)*IF(Grades!E10&gt;=0.6,1,0)</f>
        <v>0</v>
      </c>
      <c r="F10" s="30">
        <f ca="1">OFFSET(Plan!$C$1,MATCH(TRIM(EV!$B$1) &amp; ": " &amp;TRIM(EV!F$2), Plan!$B:$B,0)-1,0)*IF(Grades!F10&gt;=0.6,1,0)</f>
        <v>0</v>
      </c>
      <c r="G10" s="30">
        <f ca="1">OFFSET(Plan!$C$1,MATCH(TRIM(EV!$B$1) &amp; ": " &amp;TRIM(EV!G$2), Plan!$B:$B,0)-1,0)*IF(Grades!G10&gt;=0.6,1,0)</f>
        <v>0</v>
      </c>
      <c r="H10" s="30">
        <f ca="1">OFFSET(Plan!$C$1,MATCH(TRIM(EV!$B$1) &amp; ": " &amp;TRIM(EV!H$2), Plan!$B:$B,0)-1,0)*IF(Grades!H10&gt;=0.6,1,0)</f>
        <v>0</v>
      </c>
      <c r="I10" s="30">
        <f ca="1">OFFSET(Plan!$C$1,MATCH(TRIM(EV!$B$1) &amp; ": " &amp;TRIM(EV!I$2), Plan!$B:$B,0)-1,0)*IF(Grades!I10&gt;=0.6,1,0)</f>
        <v>0</v>
      </c>
      <c r="J10" s="30">
        <f ca="1">OFFSET(Plan!$C$1,MATCH(TRIM(EV!$B$1) &amp; ": " &amp;TRIM(EV!J$2), Plan!$B:$B,0)-1,0)*IF(Grades!J10&gt;=0.6,1,0)</f>
        <v>0</v>
      </c>
      <c r="K10" s="31">
        <f ca="1">OFFSET(Plan!$C$1,MATCH(TRIM(EV!$B$1) &amp; ": " &amp;TRIM(EV!K$2), Plan!$B:$B,0)-1,0)*IF(Grades!K10&gt;=0.6,1,0)</f>
        <v>0</v>
      </c>
      <c r="L10" s="29">
        <f ca="1">OFFSET(Plan!$C$1,MATCH(TRIM(EV!$L$1) &amp; ": " &amp;TRIM(EV!L$2), Plan!$B:$B,0)-1,0)*IF(Grades!L10&gt;=0.6,1,0)</f>
        <v>0</v>
      </c>
      <c r="M10" s="30">
        <f ca="1">OFFSET(Plan!$C$1,MATCH(TRIM(EV!$L$1) &amp; ": " &amp;TRIM(EV!M$2), Plan!$B:$B,0)-1,0)*IF(Grades!M10&gt;=0.6,1,0)</f>
        <v>0</v>
      </c>
      <c r="N10" s="30">
        <f ca="1">OFFSET(Plan!$C$1,MATCH(TRIM(EV!$L$1) &amp; ": " &amp;TRIM(EV!N$2), Plan!$B:$B,0)-1,0)*IF(Grades!N10&gt;=0.6,1,0)</f>
        <v>0</v>
      </c>
      <c r="O10" s="30">
        <f ca="1">OFFSET(Plan!$C$1,MATCH(TRIM(EV!$L$1) &amp; ": " &amp;TRIM(EV!O$2), Plan!$B:$B,0)-1,0)*IF(Grades!O10&gt;=0.6,1,0)</f>
        <v>0</v>
      </c>
      <c r="P10" s="30">
        <f ca="1">OFFSET(Plan!$C$1,MATCH(TRIM(EV!$L$1) &amp; ": " &amp;TRIM(EV!P$2), Plan!$B:$B,0)-1,0)*IF(Grades!P10&gt;=0.6,1,0)</f>
        <v>0</v>
      </c>
      <c r="Q10" s="30">
        <f ca="1">OFFSET(Plan!$C$1,MATCH(TRIM(EV!$L$1) &amp; ": " &amp;TRIM(EV!Q$2), Plan!$B:$B,0)-1,0)*IF(Grades!Q10&gt;=0.6,1,0)</f>
        <v>0</v>
      </c>
      <c r="R10" s="30">
        <f ca="1">OFFSET(Plan!$C$1,MATCH(TRIM(EV!$L$1) &amp; ": " &amp;TRIM(EV!R$2), Plan!$B:$B,0)-1,0)*IF(Grades!R10&gt;=0.6,1,0)</f>
        <v>0</v>
      </c>
      <c r="S10" s="30">
        <f ca="1">OFFSET(Plan!$C$1,MATCH(TRIM(EV!$L$1) &amp; ": " &amp;TRIM(EV!S$2), Plan!$B:$B,0)-1,0)*IF(Grades!S10&gt;=0.6,1,0)</f>
        <v>0</v>
      </c>
      <c r="T10" s="30">
        <f ca="1">OFFSET(Plan!$C$1,MATCH(TRIM(EV!$L$1) &amp; ": " &amp;TRIM(EV!T$2), Plan!$B:$B,0)-1,0)*IF(Grades!T10&gt;=0.6,1,0)</f>
        <v>0</v>
      </c>
      <c r="U10" s="32">
        <f ca="1">OFFSET(Plan!$C$1,MATCH(TRIM(EV!$L$1) &amp; ": " &amp;TRIM(EV!U$2), Plan!$B:$B,0)-1,0)*IF(Grades!U10&gt;=0.6,1,0)</f>
        <v>0</v>
      </c>
      <c r="V10" s="29">
        <f ca="1">OFFSET(Plan!$C$1,MATCH(TRIM(EV!$V$1)&amp;": "&amp;TRIM(EV!V$2),Plan!$B:$B,0)-1,0)*IF(Grades!V10&gt;=0.6,1,0)</f>
        <v>0</v>
      </c>
      <c r="W10" s="30">
        <f ca="1">OFFSET(Plan!$C$1,MATCH(TRIM(EV!$V$1)&amp;": "&amp;TRIM(EV!W$2),Plan!$B:$B,0)-1,0)*IF(Grades!W10&gt;=0.6,1,0)</f>
        <v>0</v>
      </c>
      <c r="X10" s="30">
        <f ca="1">OFFSET(Plan!$C$1,MATCH(TRIM(EV!$V$1)&amp;": "&amp;TRIM(EV!X$2),Plan!$B:$B,0)-1,0)*IF(Grades!X10&gt;=0.6,1,0)</f>
        <v>0</v>
      </c>
      <c r="Y10" s="30">
        <f ca="1">OFFSET(Plan!$C$1,MATCH(TRIM(EV!$V$1)&amp;": "&amp;TRIM(EV!Y$2),Plan!$B:$B,0)-1,0)*IF(Grades!Y10&gt;=0.6,1,0)</f>
        <v>0</v>
      </c>
      <c r="Z10" s="30">
        <f ca="1">OFFSET(Plan!$C$1,MATCH(TRIM(EV!$V$1)&amp;": "&amp;TRIM(EV!Z$2),Plan!$B:$B,0)-1,0)*IF(Grades!Z10&gt;=0.6,1,0)</f>
        <v>0</v>
      </c>
      <c r="AA10" s="30">
        <f ca="1">OFFSET(Plan!$C$1,MATCH(TRIM(EV!$V$1)&amp;": "&amp;TRIM(EV!AA$2),Plan!$B:$B,0)-1,0)*IF(Grades!AA10&gt;=0.6,1,0)</f>
        <v>0</v>
      </c>
      <c r="AB10" s="30">
        <f ca="1">OFFSET(Plan!$C$1,MATCH(TRIM(EV!$V$1)&amp;": "&amp;TRIM(EV!AB$2),Plan!$B:$B,0)-1,0)*IF(Grades!AB10&gt;=0.6,1,0)</f>
        <v>0</v>
      </c>
      <c r="AC10" s="30">
        <f ca="1">OFFSET(Plan!$C$1,MATCH(TRIM(EV!$V$1)&amp;": "&amp;TRIM(EV!AC$2),Plan!$B:$B,0)-1,0)*IF(Grades!AC10&gt;=0.6,1,0)</f>
        <v>0</v>
      </c>
      <c r="AD10" s="30">
        <f ca="1">OFFSET(Plan!$C$1,MATCH(TRIM(EV!$V$1)&amp;": "&amp;TRIM(EV!AD$2),Plan!$B:$B,0)-1,0)*IF(Grades!AD10&gt;=0.6,1,0)</f>
        <v>0</v>
      </c>
      <c r="AE10" s="31">
        <f ca="1">OFFSET(Plan!$C$1,MATCH(TRIM(EV!$V$1)&amp;": "&amp;TRIM(EV!AE$2),Plan!$B:$B,0)-1,0)*IF(Grades!AE10&gt;=0.6,1,0)</f>
        <v>0</v>
      </c>
      <c r="AF10" s="16">
        <f ca="1">IFERROR(OFFSET(SAP!$B$1,MATCH(EV!$A10,SAP!$A:$A,0)-1,0),0)</f>
        <v>9</v>
      </c>
      <c r="AG10" s="17">
        <f t="shared" ca="1" si="1"/>
        <v>7.5</v>
      </c>
      <c r="AH10" s="17">
        <f ca="1">IF(AF10=0,"",OFFSET(Plan!$D$1,MATCH(OFFSET(SAP!$B$1, 0,COUNTIF(SAP!$C$2:$AK$2,"&lt;&gt;0")),Plan!$A:$A,0)-1,0))</f>
        <v>15</v>
      </c>
      <c r="AI10" s="18">
        <f ca="1">IF(AF10=0,"",Plan!$D$11)</f>
        <v>60</v>
      </c>
      <c r="AJ10" s="18">
        <f t="shared" ca="1" si="2"/>
        <v>-1.5</v>
      </c>
      <c r="AK10" s="18">
        <f t="shared" ca="1" si="3"/>
        <v>-7.5</v>
      </c>
      <c r="AL10" s="17">
        <f t="shared" ca="1" si="4"/>
        <v>0.83333333333333337</v>
      </c>
      <c r="AM10" s="17">
        <f t="shared" ca="1" si="5"/>
        <v>0.5</v>
      </c>
      <c r="AN10" s="17">
        <f t="shared" ca="1" si="6"/>
        <v>135</v>
      </c>
      <c r="AO10" s="17">
        <f t="shared" ca="1" si="7"/>
        <v>1.0294117647058822</v>
      </c>
      <c r="AP10" s="61" t="str">
        <f t="shared" ca="1" si="0"/>
        <v>Not completing milestones in the week due</v>
      </c>
      <c r="AQ10" s="68">
        <f t="shared" ca="1" si="8"/>
        <v>-75</v>
      </c>
      <c r="AR10" s="68">
        <f ca="1">IF(AQ10=0,"",AQ10+(1-COUNTIF(AQ$3:AQ10,AQ10))/1000)</f>
        <v>-75.001000000000005</v>
      </c>
      <c r="AS10" s="67">
        <f t="shared" ca="1" si="9"/>
        <v>13</v>
      </c>
    </row>
    <row r="11" spans="1:45" x14ac:dyDescent="0.25">
      <c r="A11" s="33" t="str">
        <f>SAP!A11</f>
        <v>Ted</v>
      </c>
      <c r="B11" s="29">
        <f ca="1">OFFSET(Plan!$C$1,MATCH(TRIM(EV!$B$1) &amp; ": " &amp;TRIM(EV!B$2), Plan!$B:$B,0)-1,0)*IF(Grades!B11&gt;=0.6,1,0)</f>
        <v>3.75</v>
      </c>
      <c r="C11" s="30">
        <f ca="1">OFFSET(Plan!$C$1,MATCH(TRIM(EV!$B$1) &amp; ": " &amp;TRIM(EV!C$2), Plan!$B:$B,0)-1,0)*IF(Grades!C11&gt;=0.6,1,0)</f>
        <v>0</v>
      </c>
      <c r="D11" s="30">
        <f ca="1">OFFSET(Plan!$C$1,MATCH(TRIM(EV!$B$1) &amp; ": " &amp;TRIM(EV!D$2), Plan!$B:$B,0)-1,0)*IF(Grades!D11&gt;=0.6,1,0)</f>
        <v>0</v>
      </c>
      <c r="E11" s="30">
        <f ca="1">OFFSET(Plan!$C$1,MATCH(TRIM(EV!$B$1) &amp; ": " &amp;TRIM(EV!E$2), Plan!$B:$B,0)-1,0)*IF(Grades!E11&gt;=0.6,1,0)</f>
        <v>0</v>
      </c>
      <c r="F11" s="30">
        <f ca="1">OFFSET(Plan!$C$1,MATCH(TRIM(EV!$B$1) &amp; ": " &amp;TRIM(EV!F$2), Plan!$B:$B,0)-1,0)*IF(Grades!F11&gt;=0.6,1,0)</f>
        <v>0</v>
      </c>
      <c r="G11" s="30">
        <f ca="1">OFFSET(Plan!$C$1,MATCH(TRIM(EV!$B$1) &amp; ": " &amp;TRIM(EV!G$2), Plan!$B:$B,0)-1,0)*IF(Grades!G11&gt;=0.6,1,0)</f>
        <v>0</v>
      </c>
      <c r="H11" s="30">
        <f ca="1">OFFSET(Plan!$C$1,MATCH(TRIM(EV!$B$1) &amp; ": " &amp;TRIM(EV!H$2), Plan!$B:$B,0)-1,0)*IF(Grades!H11&gt;=0.6,1,0)</f>
        <v>0</v>
      </c>
      <c r="I11" s="30">
        <f ca="1">OFFSET(Plan!$C$1,MATCH(TRIM(EV!$B$1) &amp; ": " &amp;TRIM(EV!I$2), Plan!$B:$B,0)-1,0)*IF(Grades!I11&gt;=0.6,1,0)</f>
        <v>0</v>
      </c>
      <c r="J11" s="30">
        <f ca="1">OFFSET(Plan!$C$1,MATCH(TRIM(EV!$B$1) &amp; ": " &amp;TRIM(EV!J$2), Plan!$B:$B,0)-1,0)*IF(Grades!J11&gt;=0.6,1,0)</f>
        <v>0</v>
      </c>
      <c r="K11" s="31">
        <f ca="1">OFFSET(Plan!$C$1,MATCH(TRIM(EV!$B$1) &amp; ": " &amp;TRIM(EV!K$2), Plan!$B:$B,0)-1,0)*IF(Grades!K11&gt;=0.6,1,0)</f>
        <v>0</v>
      </c>
      <c r="L11" s="29">
        <f ca="1">OFFSET(Plan!$C$1,MATCH(TRIM(EV!$L$1) &amp; ": " &amp;TRIM(EV!L$2), Plan!$B:$B,0)-1,0)*IF(Grades!L11&gt;=0.6,1,0)</f>
        <v>0</v>
      </c>
      <c r="M11" s="30">
        <f ca="1">OFFSET(Plan!$C$1,MATCH(TRIM(EV!$L$1) &amp; ": " &amp;TRIM(EV!M$2), Plan!$B:$B,0)-1,0)*IF(Grades!M11&gt;=0.6,1,0)</f>
        <v>0</v>
      </c>
      <c r="N11" s="30">
        <f ca="1">OFFSET(Plan!$C$1,MATCH(TRIM(EV!$L$1) &amp; ": " &amp;TRIM(EV!N$2), Plan!$B:$B,0)-1,0)*IF(Grades!N11&gt;=0.6,1,0)</f>
        <v>0</v>
      </c>
      <c r="O11" s="30">
        <f ca="1">OFFSET(Plan!$C$1,MATCH(TRIM(EV!$L$1) &amp; ": " &amp;TRIM(EV!O$2), Plan!$B:$B,0)-1,0)*IF(Grades!O11&gt;=0.6,1,0)</f>
        <v>0</v>
      </c>
      <c r="P11" s="30">
        <f ca="1">OFFSET(Plan!$C$1,MATCH(TRIM(EV!$L$1) &amp; ": " &amp;TRIM(EV!P$2), Plan!$B:$B,0)-1,0)*IF(Grades!P11&gt;=0.6,1,0)</f>
        <v>0</v>
      </c>
      <c r="Q11" s="30">
        <f ca="1">OFFSET(Plan!$C$1,MATCH(TRIM(EV!$L$1) &amp; ": " &amp;TRIM(EV!Q$2), Plan!$B:$B,0)-1,0)*IF(Grades!Q11&gt;=0.6,1,0)</f>
        <v>0</v>
      </c>
      <c r="R11" s="30">
        <f ca="1">OFFSET(Plan!$C$1,MATCH(TRIM(EV!$L$1) &amp; ": " &amp;TRIM(EV!R$2), Plan!$B:$B,0)-1,0)*IF(Grades!R11&gt;=0.6,1,0)</f>
        <v>0</v>
      </c>
      <c r="S11" s="30">
        <f ca="1">OFFSET(Plan!$C$1,MATCH(TRIM(EV!$L$1) &amp; ": " &amp;TRIM(EV!S$2), Plan!$B:$B,0)-1,0)*IF(Grades!S11&gt;=0.6,1,0)</f>
        <v>0</v>
      </c>
      <c r="T11" s="30">
        <f ca="1">OFFSET(Plan!$C$1,MATCH(TRIM(EV!$L$1) &amp; ": " &amp;TRIM(EV!T$2), Plan!$B:$B,0)-1,0)*IF(Grades!T11&gt;=0.6,1,0)</f>
        <v>0</v>
      </c>
      <c r="U11" s="32">
        <f ca="1">OFFSET(Plan!$C$1,MATCH(TRIM(EV!$L$1) &amp; ": " &amp;TRIM(EV!U$2), Plan!$B:$B,0)-1,0)*IF(Grades!U11&gt;=0.6,1,0)</f>
        <v>0</v>
      </c>
      <c r="V11" s="29">
        <f ca="1">OFFSET(Plan!$C$1,MATCH(TRIM(EV!$V$1)&amp;": "&amp;TRIM(EV!V$2),Plan!$B:$B,0)-1,0)*IF(Grades!V11&gt;=0.6,1,0)</f>
        <v>0</v>
      </c>
      <c r="W11" s="30">
        <f ca="1">OFFSET(Plan!$C$1,MATCH(TRIM(EV!$V$1)&amp;": "&amp;TRIM(EV!W$2),Plan!$B:$B,0)-1,0)*IF(Grades!W11&gt;=0.6,1,0)</f>
        <v>0</v>
      </c>
      <c r="X11" s="30">
        <f ca="1">OFFSET(Plan!$C$1,MATCH(TRIM(EV!$V$1)&amp;": "&amp;TRIM(EV!X$2),Plan!$B:$B,0)-1,0)*IF(Grades!X11&gt;=0.6,1,0)</f>
        <v>0</v>
      </c>
      <c r="Y11" s="30">
        <f ca="1">OFFSET(Plan!$C$1,MATCH(TRIM(EV!$V$1)&amp;": "&amp;TRIM(EV!Y$2),Plan!$B:$B,0)-1,0)*IF(Grades!Y11&gt;=0.6,1,0)</f>
        <v>0</v>
      </c>
      <c r="Z11" s="30">
        <f ca="1">OFFSET(Plan!$C$1,MATCH(TRIM(EV!$V$1)&amp;": "&amp;TRIM(EV!Z$2),Plan!$B:$B,0)-1,0)*IF(Grades!Z11&gt;=0.6,1,0)</f>
        <v>0</v>
      </c>
      <c r="AA11" s="30">
        <f ca="1">OFFSET(Plan!$C$1,MATCH(TRIM(EV!$V$1)&amp;": "&amp;TRIM(EV!AA$2),Plan!$B:$B,0)-1,0)*IF(Grades!AA11&gt;=0.6,1,0)</f>
        <v>0</v>
      </c>
      <c r="AB11" s="30">
        <f ca="1">OFFSET(Plan!$C$1,MATCH(TRIM(EV!$V$1)&amp;": "&amp;TRIM(EV!AB$2),Plan!$B:$B,0)-1,0)*IF(Grades!AB11&gt;=0.6,1,0)</f>
        <v>0</v>
      </c>
      <c r="AC11" s="30">
        <f ca="1">OFFSET(Plan!$C$1,MATCH(TRIM(EV!$V$1)&amp;": "&amp;TRIM(EV!AC$2),Plan!$B:$B,0)-1,0)*IF(Grades!AC11&gt;=0.6,1,0)</f>
        <v>0</v>
      </c>
      <c r="AD11" s="30">
        <f ca="1">OFFSET(Plan!$C$1,MATCH(TRIM(EV!$V$1)&amp;": "&amp;TRIM(EV!AD$2),Plan!$B:$B,0)-1,0)*IF(Grades!AD11&gt;=0.6,1,0)</f>
        <v>0</v>
      </c>
      <c r="AE11" s="31">
        <f ca="1">OFFSET(Plan!$C$1,MATCH(TRIM(EV!$V$1)&amp;": "&amp;TRIM(EV!AE$2),Plan!$B:$B,0)-1,0)*IF(Grades!AE11&gt;=0.6,1,0)</f>
        <v>0</v>
      </c>
      <c r="AF11" s="16">
        <f ca="1">IFERROR(OFFSET(SAP!$B$1,MATCH(EV!$A11,SAP!$A:$A,0)-1,0),0)</f>
        <v>7</v>
      </c>
      <c r="AG11" s="17">
        <f t="shared" ca="1" si="1"/>
        <v>3.75</v>
      </c>
      <c r="AH11" s="17">
        <f ca="1">IF(AF11=0,"",OFFSET(Plan!$D$1,MATCH(OFFSET(SAP!$B$1, 0,COUNTIF(SAP!$C$2:$AK$2,"&lt;&gt;0")),Plan!$A:$A,0)-1,0))</f>
        <v>15</v>
      </c>
      <c r="AI11" s="18">
        <f ca="1">IF(AF11=0,"",Plan!$D$11)</f>
        <v>60</v>
      </c>
      <c r="AJ11" s="18">
        <f t="shared" ca="1" si="2"/>
        <v>-3.25</v>
      </c>
      <c r="AK11" s="18">
        <f t="shared" ca="1" si="3"/>
        <v>-11.25</v>
      </c>
      <c r="AL11" s="17">
        <f t="shared" ca="1" si="4"/>
        <v>0.5357142857142857</v>
      </c>
      <c r="AM11" s="17">
        <f t="shared" ca="1" si="5"/>
        <v>0.25</v>
      </c>
      <c r="AN11" s="17">
        <f t="shared" ca="1" si="6"/>
        <v>427</v>
      </c>
      <c r="AO11" s="17">
        <f t="shared" ca="1" si="7"/>
        <v>1.0613207547169812</v>
      </c>
      <c r="AP11" s="61" t="str">
        <f t="shared" ca="1" si="0"/>
        <v>May be having difficulty with the material</v>
      </c>
      <c r="AQ11" s="68">
        <f t="shared" ca="1" si="8"/>
        <v>-367</v>
      </c>
      <c r="AR11" s="68">
        <f ca="1">IF(AQ11=0,"",AQ11+(1-COUNTIF(AQ$3:AQ11,AQ11))/1000)</f>
        <v>-367</v>
      </c>
      <c r="AS11" s="67">
        <f t="shared" ca="1" si="9"/>
        <v>3</v>
      </c>
    </row>
    <row r="12" spans="1:45" x14ac:dyDescent="0.25">
      <c r="A12" s="33" t="str">
        <f>SAP!A12</f>
        <v>Tom</v>
      </c>
      <c r="B12" s="29">
        <f ca="1">OFFSET(Plan!$C$1,MATCH(TRIM(EV!$B$1) &amp; ": " &amp;TRIM(EV!B$2), Plan!$B:$B,0)-1,0)*IF(Grades!B12&gt;=0.6,1,0)</f>
        <v>0</v>
      </c>
      <c r="C12" s="30">
        <f ca="1">OFFSET(Plan!$C$1,MATCH(TRIM(EV!$B$1) &amp; ": " &amp;TRIM(EV!C$2), Plan!$B:$B,0)-1,0)*IF(Grades!C12&gt;=0.6,1,0)</f>
        <v>0</v>
      </c>
      <c r="D12" s="30">
        <f ca="1">OFFSET(Plan!$C$1,MATCH(TRIM(EV!$B$1) &amp; ": " &amp;TRIM(EV!D$2), Plan!$B:$B,0)-1,0)*IF(Grades!D12&gt;=0.6,1,0)</f>
        <v>3.75</v>
      </c>
      <c r="E12" s="30">
        <f ca="1">OFFSET(Plan!$C$1,MATCH(TRIM(EV!$B$1) &amp; ": " &amp;TRIM(EV!E$2), Plan!$B:$B,0)-1,0)*IF(Grades!E12&gt;=0.6,1,0)</f>
        <v>3.75</v>
      </c>
      <c r="F12" s="30">
        <f ca="1">OFFSET(Plan!$C$1,MATCH(TRIM(EV!$B$1) &amp; ": " &amp;TRIM(EV!F$2), Plan!$B:$B,0)-1,0)*IF(Grades!F12&gt;=0.6,1,0)</f>
        <v>0</v>
      </c>
      <c r="G12" s="30">
        <f ca="1">OFFSET(Plan!$C$1,MATCH(TRIM(EV!$B$1) &amp; ": " &amp;TRIM(EV!G$2), Plan!$B:$B,0)-1,0)*IF(Grades!G12&gt;=0.6,1,0)</f>
        <v>0</v>
      </c>
      <c r="H12" s="30">
        <f ca="1">OFFSET(Plan!$C$1,MATCH(TRIM(EV!$B$1) &amp; ": " &amp;TRIM(EV!H$2), Plan!$B:$B,0)-1,0)*IF(Grades!H12&gt;=0.6,1,0)</f>
        <v>0</v>
      </c>
      <c r="I12" s="30">
        <f ca="1">OFFSET(Plan!$C$1,MATCH(TRIM(EV!$B$1) &amp; ": " &amp;TRIM(EV!I$2), Plan!$B:$B,0)-1,0)*IF(Grades!I12&gt;=0.6,1,0)</f>
        <v>0</v>
      </c>
      <c r="J12" s="30">
        <f ca="1">OFFSET(Plan!$C$1,MATCH(TRIM(EV!$B$1) &amp; ": " &amp;TRIM(EV!J$2), Plan!$B:$B,0)-1,0)*IF(Grades!J12&gt;=0.6,1,0)</f>
        <v>0</v>
      </c>
      <c r="K12" s="31">
        <f ca="1">OFFSET(Plan!$C$1,MATCH(TRIM(EV!$B$1) &amp; ": " &amp;TRIM(EV!K$2), Plan!$B:$B,0)-1,0)*IF(Grades!K12&gt;=0.6,1,0)</f>
        <v>0</v>
      </c>
      <c r="L12" s="29">
        <f ca="1">OFFSET(Plan!$C$1,MATCH(TRIM(EV!$L$1) &amp; ": " &amp;TRIM(EV!L$2), Plan!$B:$B,0)-1,0)*IF(Grades!L12&gt;=0.6,1,0)</f>
        <v>0</v>
      </c>
      <c r="M12" s="30">
        <f ca="1">OFFSET(Plan!$C$1,MATCH(TRIM(EV!$L$1) &amp; ": " &amp;TRIM(EV!M$2), Plan!$B:$B,0)-1,0)*IF(Grades!M12&gt;=0.6,1,0)</f>
        <v>0</v>
      </c>
      <c r="N12" s="30">
        <f ca="1">OFFSET(Plan!$C$1,MATCH(TRIM(EV!$L$1) &amp; ": " &amp;TRIM(EV!N$2), Plan!$B:$B,0)-1,0)*IF(Grades!N12&gt;=0.6,1,0)</f>
        <v>0</v>
      </c>
      <c r="O12" s="30">
        <f ca="1">OFFSET(Plan!$C$1,MATCH(TRIM(EV!$L$1) &amp; ": " &amp;TRIM(EV!O$2), Plan!$B:$B,0)-1,0)*IF(Grades!O12&gt;=0.6,1,0)</f>
        <v>0</v>
      </c>
      <c r="P12" s="30">
        <f ca="1">OFFSET(Plan!$C$1,MATCH(TRIM(EV!$L$1) &amp; ": " &amp;TRIM(EV!P$2), Plan!$B:$B,0)-1,0)*IF(Grades!P12&gt;=0.6,1,0)</f>
        <v>0</v>
      </c>
      <c r="Q12" s="30">
        <f ca="1">OFFSET(Plan!$C$1,MATCH(TRIM(EV!$L$1) &amp; ": " &amp;TRIM(EV!Q$2), Plan!$B:$B,0)-1,0)*IF(Grades!Q12&gt;=0.6,1,0)</f>
        <v>0</v>
      </c>
      <c r="R12" s="30">
        <f ca="1">OFFSET(Plan!$C$1,MATCH(TRIM(EV!$L$1) &amp; ": " &amp;TRIM(EV!R$2), Plan!$B:$B,0)-1,0)*IF(Grades!R12&gt;=0.6,1,0)</f>
        <v>0</v>
      </c>
      <c r="S12" s="30">
        <f ca="1">OFFSET(Plan!$C$1,MATCH(TRIM(EV!$L$1) &amp; ": " &amp;TRIM(EV!S$2), Plan!$B:$B,0)-1,0)*IF(Grades!S12&gt;=0.6,1,0)</f>
        <v>0</v>
      </c>
      <c r="T12" s="30">
        <f ca="1">OFFSET(Plan!$C$1,MATCH(TRIM(EV!$L$1) &amp; ": " &amp;TRIM(EV!T$2), Plan!$B:$B,0)-1,0)*IF(Grades!T12&gt;=0.6,1,0)</f>
        <v>0</v>
      </c>
      <c r="U12" s="32">
        <f ca="1">OFFSET(Plan!$C$1,MATCH(TRIM(EV!$L$1) &amp; ": " &amp;TRIM(EV!U$2), Plan!$B:$B,0)-1,0)*IF(Grades!U12&gt;=0.6,1,0)</f>
        <v>0</v>
      </c>
      <c r="V12" s="29">
        <f ca="1">OFFSET(Plan!$C$1,MATCH(TRIM(EV!$V$1)&amp;": "&amp;TRIM(EV!V$2),Plan!$B:$B,0)-1,0)*IF(Grades!V12&gt;=0.6,1,0)</f>
        <v>0</v>
      </c>
      <c r="W12" s="30">
        <f ca="1">OFFSET(Plan!$C$1,MATCH(TRIM(EV!$V$1)&amp;": "&amp;TRIM(EV!W$2),Plan!$B:$B,0)-1,0)*IF(Grades!W12&gt;=0.6,1,0)</f>
        <v>0</v>
      </c>
      <c r="X12" s="30">
        <f ca="1">OFFSET(Plan!$C$1,MATCH(TRIM(EV!$V$1)&amp;": "&amp;TRIM(EV!X$2),Plan!$B:$B,0)-1,0)*IF(Grades!X12&gt;=0.6,1,0)</f>
        <v>0</v>
      </c>
      <c r="Y12" s="30">
        <f ca="1">OFFSET(Plan!$C$1,MATCH(TRIM(EV!$V$1)&amp;": "&amp;TRIM(EV!Y$2),Plan!$B:$B,0)-1,0)*IF(Grades!Y12&gt;=0.6,1,0)</f>
        <v>0</v>
      </c>
      <c r="Z12" s="30">
        <f ca="1">OFFSET(Plan!$C$1,MATCH(TRIM(EV!$V$1)&amp;": "&amp;TRIM(EV!Z$2),Plan!$B:$B,0)-1,0)*IF(Grades!Z12&gt;=0.6,1,0)</f>
        <v>0</v>
      </c>
      <c r="AA12" s="30">
        <f ca="1">OFFSET(Plan!$C$1,MATCH(TRIM(EV!$V$1)&amp;": "&amp;TRIM(EV!AA$2),Plan!$B:$B,0)-1,0)*IF(Grades!AA12&gt;=0.6,1,0)</f>
        <v>0</v>
      </c>
      <c r="AB12" s="30">
        <f ca="1">OFFSET(Plan!$C$1,MATCH(TRIM(EV!$V$1)&amp;": "&amp;TRIM(EV!AB$2),Plan!$B:$B,0)-1,0)*IF(Grades!AB12&gt;=0.6,1,0)</f>
        <v>0</v>
      </c>
      <c r="AC12" s="30">
        <f ca="1">OFFSET(Plan!$C$1,MATCH(TRIM(EV!$V$1)&amp;": "&amp;TRIM(EV!AC$2),Plan!$B:$B,0)-1,0)*IF(Grades!AC12&gt;=0.6,1,0)</f>
        <v>0</v>
      </c>
      <c r="AD12" s="30">
        <f ca="1">OFFSET(Plan!$C$1,MATCH(TRIM(EV!$V$1)&amp;": "&amp;TRIM(EV!AD$2),Plan!$B:$B,0)-1,0)*IF(Grades!AD12&gt;=0.6,1,0)</f>
        <v>0</v>
      </c>
      <c r="AE12" s="31">
        <f ca="1">OFFSET(Plan!$C$1,MATCH(TRIM(EV!$V$1)&amp;": "&amp;TRIM(EV!AE$2),Plan!$B:$B,0)-1,0)*IF(Grades!AE12&gt;=0.6,1,0)</f>
        <v>0</v>
      </c>
      <c r="AF12" s="16">
        <f ca="1">IFERROR(OFFSET(SAP!$B$1,MATCH(EV!$A12,SAP!$A:$A,0)-1,0),0)</f>
        <v>13</v>
      </c>
      <c r="AG12" s="17">
        <f t="shared" ca="1" si="1"/>
        <v>7.5</v>
      </c>
      <c r="AH12" s="17">
        <f ca="1">IF(AF12=0,"",OFFSET(Plan!$D$1,MATCH(OFFSET(SAP!$B$1, 0,COUNTIF(SAP!$C$2:$AK$2,"&lt;&gt;0")),Plan!$A:$A,0)-1,0))</f>
        <v>15</v>
      </c>
      <c r="AI12" s="18">
        <f ca="1">IF(AF12=0,"",Plan!$D$11)</f>
        <v>60</v>
      </c>
      <c r="AJ12" s="18">
        <f t="shared" ca="1" si="2"/>
        <v>-5.5</v>
      </c>
      <c r="AK12" s="18">
        <f t="shared" ca="1" si="3"/>
        <v>-7.5</v>
      </c>
      <c r="AL12" s="17">
        <f t="shared" ca="1" si="4"/>
        <v>0.57692307692307687</v>
      </c>
      <c r="AM12" s="17">
        <f t="shared" ca="1" si="5"/>
        <v>0.5</v>
      </c>
      <c r="AN12" s="17">
        <f t="shared" ca="1" si="6"/>
        <v>195.00000000000003</v>
      </c>
      <c r="AO12" s="17">
        <f t="shared" ca="1" si="7"/>
        <v>1.1170212765957446</v>
      </c>
      <c r="AP12" s="61" t="str">
        <f t="shared" ca="1" si="0"/>
        <v>May be having difficulty with the material</v>
      </c>
      <c r="AQ12" s="68">
        <f t="shared" ca="1" si="8"/>
        <v>-135.00000000000003</v>
      </c>
      <c r="AR12" s="68">
        <f ca="1">IF(AQ12=0,"",AQ12+(1-COUNTIF(AQ$3:AQ12,AQ12))/1000)</f>
        <v>-135.00000000000003</v>
      </c>
      <c r="AS12" s="67">
        <f t="shared" ca="1" si="9"/>
        <v>11</v>
      </c>
    </row>
    <row r="13" spans="1:45" x14ac:dyDescent="0.25">
      <c r="A13" s="33" t="str">
        <f>SAP!A13</f>
        <v>Dick</v>
      </c>
      <c r="B13" s="29">
        <f ca="1">OFFSET(Plan!$C$1,MATCH(TRIM(EV!$B$1) &amp; ": " &amp;TRIM(EV!B$2), Plan!$B:$B,0)-1,0)*IF(Grades!B13&gt;=0.6,1,0)</f>
        <v>0</v>
      </c>
      <c r="C13" s="30">
        <f ca="1">OFFSET(Plan!$C$1,MATCH(TRIM(EV!$B$1) &amp; ": " &amp;TRIM(EV!C$2), Plan!$B:$B,0)-1,0)*IF(Grades!C13&gt;=0.6,1,0)</f>
        <v>3.75</v>
      </c>
      <c r="D13" s="30">
        <f ca="1">OFFSET(Plan!$C$1,MATCH(TRIM(EV!$B$1) &amp; ": " &amp;TRIM(EV!D$2), Plan!$B:$B,0)-1,0)*IF(Grades!D13&gt;=0.6,1,0)</f>
        <v>3.75</v>
      </c>
      <c r="E13" s="30">
        <f ca="1">OFFSET(Plan!$C$1,MATCH(TRIM(EV!$B$1) &amp; ": " &amp;TRIM(EV!E$2), Plan!$B:$B,0)-1,0)*IF(Grades!E13&gt;=0.6,1,0)</f>
        <v>0</v>
      </c>
      <c r="F13" s="30">
        <f ca="1">OFFSET(Plan!$C$1,MATCH(TRIM(EV!$B$1) &amp; ": " &amp;TRIM(EV!F$2), Plan!$B:$B,0)-1,0)*IF(Grades!F13&gt;=0.6,1,0)</f>
        <v>0</v>
      </c>
      <c r="G13" s="30">
        <f ca="1">OFFSET(Plan!$C$1,MATCH(TRIM(EV!$B$1) &amp; ": " &amp;TRIM(EV!G$2), Plan!$B:$B,0)-1,0)*IF(Grades!G13&gt;=0.6,1,0)</f>
        <v>0</v>
      </c>
      <c r="H13" s="30">
        <f ca="1">OFFSET(Plan!$C$1,MATCH(TRIM(EV!$B$1) &amp; ": " &amp;TRIM(EV!H$2), Plan!$B:$B,0)-1,0)*IF(Grades!H13&gt;=0.6,1,0)</f>
        <v>0</v>
      </c>
      <c r="I13" s="30">
        <f ca="1">OFFSET(Plan!$C$1,MATCH(TRIM(EV!$B$1) &amp; ": " &amp;TRIM(EV!I$2), Plan!$B:$B,0)-1,0)*IF(Grades!I13&gt;=0.6,1,0)</f>
        <v>0</v>
      </c>
      <c r="J13" s="30">
        <f ca="1">OFFSET(Plan!$C$1,MATCH(TRIM(EV!$B$1) &amp; ": " &amp;TRIM(EV!J$2), Plan!$B:$B,0)-1,0)*IF(Grades!J13&gt;=0.6,1,0)</f>
        <v>0</v>
      </c>
      <c r="K13" s="31">
        <f ca="1">OFFSET(Plan!$C$1,MATCH(TRIM(EV!$B$1) &amp; ": " &amp;TRIM(EV!K$2), Plan!$B:$B,0)-1,0)*IF(Grades!K13&gt;=0.6,1,0)</f>
        <v>0</v>
      </c>
      <c r="L13" s="29">
        <f ca="1">OFFSET(Plan!$C$1,MATCH(TRIM(EV!$L$1) &amp; ": " &amp;TRIM(EV!L$2), Plan!$B:$B,0)-1,0)*IF(Grades!L13&gt;=0.6,1,0)</f>
        <v>0</v>
      </c>
      <c r="M13" s="30">
        <f ca="1">OFFSET(Plan!$C$1,MATCH(TRIM(EV!$L$1) &amp; ": " &amp;TRIM(EV!M$2), Plan!$B:$B,0)-1,0)*IF(Grades!M13&gt;=0.6,1,0)</f>
        <v>0</v>
      </c>
      <c r="N13" s="30">
        <f ca="1">OFFSET(Plan!$C$1,MATCH(TRIM(EV!$L$1) &amp; ": " &amp;TRIM(EV!N$2), Plan!$B:$B,0)-1,0)*IF(Grades!N13&gt;=0.6,1,0)</f>
        <v>0</v>
      </c>
      <c r="O13" s="30">
        <f ca="1">OFFSET(Plan!$C$1,MATCH(TRIM(EV!$L$1) &amp; ": " &amp;TRIM(EV!O$2), Plan!$B:$B,0)-1,0)*IF(Grades!O13&gt;=0.6,1,0)</f>
        <v>0</v>
      </c>
      <c r="P13" s="30">
        <f ca="1">OFFSET(Plan!$C$1,MATCH(TRIM(EV!$L$1) &amp; ": " &amp;TRIM(EV!P$2), Plan!$B:$B,0)-1,0)*IF(Grades!P13&gt;=0.6,1,0)</f>
        <v>0</v>
      </c>
      <c r="Q13" s="30">
        <f ca="1">OFFSET(Plan!$C$1,MATCH(TRIM(EV!$L$1) &amp; ": " &amp;TRIM(EV!Q$2), Plan!$B:$B,0)-1,0)*IF(Grades!Q13&gt;=0.6,1,0)</f>
        <v>0</v>
      </c>
      <c r="R13" s="30">
        <f ca="1">OFFSET(Plan!$C$1,MATCH(TRIM(EV!$L$1) &amp; ": " &amp;TRIM(EV!R$2), Plan!$B:$B,0)-1,0)*IF(Grades!R13&gt;=0.6,1,0)</f>
        <v>0</v>
      </c>
      <c r="S13" s="30">
        <f ca="1">OFFSET(Plan!$C$1,MATCH(TRIM(EV!$L$1) &amp; ": " &amp;TRIM(EV!S$2), Plan!$B:$B,0)-1,0)*IF(Grades!S13&gt;=0.6,1,0)</f>
        <v>0</v>
      </c>
      <c r="T13" s="30">
        <f ca="1">OFFSET(Plan!$C$1,MATCH(TRIM(EV!$L$1) &amp; ": " &amp;TRIM(EV!T$2), Plan!$B:$B,0)-1,0)*IF(Grades!T13&gt;=0.6,1,0)</f>
        <v>0</v>
      </c>
      <c r="U13" s="32">
        <f ca="1">OFFSET(Plan!$C$1,MATCH(TRIM(EV!$L$1) &amp; ": " &amp;TRIM(EV!U$2), Plan!$B:$B,0)-1,0)*IF(Grades!U13&gt;=0.6,1,0)</f>
        <v>0</v>
      </c>
      <c r="V13" s="29">
        <f ca="1">OFFSET(Plan!$C$1,MATCH(TRIM(EV!$V$1)&amp;": "&amp;TRIM(EV!V$2),Plan!$B:$B,0)-1,0)*IF(Grades!V13&gt;=0.6,1,0)</f>
        <v>0</v>
      </c>
      <c r="W13" s="30">
        <f ca="1">OFFSET(Plan!$C$1,MATCH(TRIM(EV!$V$1)&amp;": "&amp;TRIM(EV!W$2),Plan!$B:$B,0)-1,0)*IF(Grades!W13&gt;=0.6,1,0)</f>
        <v>0</v>
      </c>
      <c r="X13" s="30">
        <f ca="1">OFFSET(Plan!$C$1,MATCH(TRIM(EV!$V$1)&amp;": "&amp;TRIM(EV!X$2),Plan!$B:$B,0)-1,0)*IF(Grades!X13&gt;=0.6,1,0)</f>
        <v>0</v>
      </c>
      <c r="Y13" s="30">
        <f ca="1">OFFSET(Plan!$C$1,MATCH(TRIM(EV!$V$1)&amp;": "&amp;TRIM(EV!Y$2),Plan!$B:$B,0)-1,0)*IF(Grades!Y13&gt;=0.6,1,0)</f>
        <v>0</v>
      </c>
      <c r="Z13" s="30">
        <f ca="1">OFFSET(Plan!$C$1,MATCH(TRIM(EV!$V$1)&amp;": "&amp;TRIM(EV!Z$2),Plan!$B:$B,0)-1,0)*IF(Grades!Z13&gt;=0.6,1,0)</f>
        <v>0</v>
      </c>
      <c r="AA13" s="30">
        <f ca="1">OFFSET(Plan!$C$1,MATCH(TRIM(EV!$V$1)&amp;": "&amp;TRIM(EV!AA$2),Plan!$B:$B,0)-1,0)*IF(Grades!AA13&gt;=0.6,1,0)</f>
        <v>0</v>
      </c>
      <c r="AB13" s="30">
        <f ca="1">OFFSET(Plan!$C$1,MATCH(TRIM(EV!$V$1)&amp;": "&amp;TRIM(EV!AB$2),Plan!$B:$B,0)-1,0)*IF(Grades!AB13&gt;=0.6,1,0)</f>
        <v>0</v>
      </c>
      <c r="AC13" s="30">
        <f ca="1">OFFSET(Plan!$C$1,MATCH(TRIM(EV!$V$1)&amp;": "&amp;TRIM(EV!AC$2),Plan!$B:$B,0)-1,0)*IF(Grades!AC13&gt;=0.6,1,0)</f>
        <v>0</v>
      </c>
      <c r="AD13" s="30">
        <f ca="1">OFFSET(Plan!$C$1,MATCH(TRIM(EV!$V$1)&amp;": "&amp;TRIM(EV!AD$2),Plan!$B:$B,0)-1,0)*IF(Grades!AD13&gt;=0.6,1,0)</f>
        <v>0</v>
      </c>
      <c r="AE13" s="31">
        <f ca="1">OFFSET(Plan!$C$1,MATCH(TRIM(EV!$V$1)&amp;": "&amp;TRIM(EV!AE$2),Plan!$B:$B,0)-1,0)*IF(Grades!AE13&gt;=0.6,1,0)</f>
        <v>0</v>
      </c>
      <c r="AF13" s="16">
        <f ca="1">IFERROR(OFFSET(SAP!$B$1,MATCH(EV!$A13,SAP!$A:$A,0)-1,0),0)</f>
        <v>12</v>
      </c>
      <c r="AG13" s="17">
        <f t="shared" ca="1" si="1"/>
        <v>7.5</v>
      </c>
      <c r="AH13" s="17">
        <f ca="1">IF(AF13=0,"",OFFSET(Plan!$D$1,MATCH(OFFSET(SAP!$B$1, 0,COUNTIF(SAP!$C$2:$AK$2,"&lt;&gt;0")),Plan!$A:$A,0)-1,0))</f>
        <v>15</v>
      </c>
      <c r="AI13" s="18">
        <f ca="1">IF(AF13=0,"",Plan!$D$11)</f>
        <v>60</v>
      </c>
      <c r="AJ13" s="18">
        <f t="shared" ca="1" si="2"/>
        <v>-4.5</v>
      </c>
      <c r="AK13" s="18">
        <f t="shared" ca="1" si="3"/>
        <v>-7.5</v>
      </c>
      <c r="AL13" s="17">
        <f t="shared" ca="1" si="4"/>
        <v>0.625</v>
      </c>
      <c r="AM13" s="17">
        <f t="shared" ca="1" si="5"/>
        <v>0.5</v>
      </c>
      <c r="AN13" s="17">
        <f t="shared" ca="1" si="6"/>
        <v>180</v>
      </c>
      <c r="AO13" s="17">
        <f t="shared" ca="1" si="7"/>
        <v>1.09375</v>
      </c>
      <c r="AP13" s="61" t="str">
        <f t="shared" ca="1" si="0"/>
        <v>May be having difficulty with the material</v>
      </c>
      <c r="AQ13" s="68">
        <f t="shared" ca="1" si="8"/>
        <v>-120</v>
      </c>
      <c r="AR13" s="68">
        <f ca="1">IF(AQ13=0,"",AQ13+(1-COUNTIF(AQ$3:AQ13,AQ13))/1000)</f>
        <v>-120</v>
      </c>
      <c r="AS13" s="67">
        <f t="shared" ca="1" si="9"/>
        <v>12</v>
      </c>
    </row>
    <row r="14" spans="1:45" x14ac:dyDescent="0.25">
      <c r="A14" s="33" t="str">
        <f>SAP!A14</f>
        <v>Harry</v>
      </c>
      <c r="B14" s="29">
        <f ca="1">OFFSET(Plan!$C$1,MATCH(TRIM(EV!$B$1) &amp; ": " &amp;TRIM(EV!B$2), Plan!$B:$B,0)-1,0)*IF(Grades!B14&gt;=0.6,1,0)</f>
        <v>3.75</v>
      </c>
      <c r="C14" s="30">
        <f ca="1">OFFSET(Plan!$C$1,MATCH(TRIM(EV!$B$1) &amp; ": " &amp;TRIM(EV!C$2), Plan!$B:$B,0)-1,0)*IF(Grades!C14&gt;=0.6,1,0)</f>
        <v>3.75</v>
      </c>
      <c r="D14" s="30">
        <f ca="1">OFFSET(Plan!$C$1,MATCH(TRIM(EV!$B$1) &amp; ": " &amp;TRIM(EV!D$2), Plan!$B:$B,0)-1,0)*IF(Grades!D14&gt;=0.6,1,0)</f>
        <v>3.75</v>
      </c>
      <c r="E14" s="30">
        <f ca="1">OFFSET(Plan!$C$1,MATCH(TRIM(EV!$B$1) &amp; ": " &amp;TRIM(EV!E$2), Plan!$B:$B,0)-1,0)*IF(Grades!E14&gt;=0.6,1,0)</f>
        <v>3.75</v>
      </c>
      <c r="F14" s="30">
        <f ca="1">OFFSET(Plan!$C$1,MATCH(TRIM(EV!$B$1) &amp; ": " &amp;TRIM(EV!F$2), Plan!$B:$B,0)-1,0)*IF(Grades!F14&gt;=0.6,1,0)</f>
        <v>0</v>
      </c>
      <c r="G14" s="30">
        <f ca="1">OFFSET(Plan!$C$1,MATCH(TRIM(EV!$B$1) &amp; ": " &amp;TRIM(EV!G$2), Plan!$B:$B,0)-1,0)*IF(Grades!G14&gt;=0.6,1,0)</f>
        <v>0</v>
      </c>
      <c r="H14" s="30">
        <f ca="1">OFFSET(Plan!$C$1,MATCH(TRIM(EV!$B$1) &amp; ": " &amp;TRIM(EV!H$2), Plan!$B:$B,0)-1,0)*IF(Grades!H14&gt;=0.6,1,0)</f>
        <v>0</v>
      </c>
      <c r="I14" s="30">
        <f ca="1">OFFSET(Plan!$C$1,MATCH(TRIM(EV!$B$1) &amp; ": " &amp;TRIM(EV!I$2), Plan!$B:$B,0)-1,0)*IF(Grades!I14&gt;=0.6,1,0)</f>
        <v>0</v>
      </c>
      <c r="J14" s="30">
        <f ca="1">OFFSET(Plan!$C$1,MATCH(TRIM(EV!$B$1) &amp; ": " &amp;TRIM(EV!J$2), Plan!$B:$B,0)-1,0)*IF(Grades!J14&gt;=0.6,1,0)</f>
        <v>0</v>
      </c>
      <c r="K14" s="31">
        <f ca="1">OFFSET(Plan!$C$1,MATCH(TRIM(EV!$B$1) &amp; ": " &amp;TRIM(EV!K$2), Plan!$B:$B,0)-1,0)*IF(Grades!K14&gt;=0.6,1,0)</f>
        <v>0</v>
      </c>
      <c r="L14" s="29">
        <f ca="1">OFFSET(Plan!$C$1,MATCH(TRIM(EV!$L$1) &amp; ": " &amp;TRIM(EV!L$2), Plan!$B:$B,0)-1,0)*IF(Grades!L14&gt;=0.6,1,0)</f>
        <v>0</v>
      </c>
      <c r="M14" s="30">
        <f ca="1">OFFSET(Plan!$C$1,MATCH(TRIM(EV!$L$1) &amp; ": " &amp;TRIM(EV!M$2), Plan!$B:$B,0)-1,0)*IF(Grades!M14&gt;=0.6,1,0)</f>
        <v>0</v>
      </c>
      <c r="N14" s="30">
        <f ca="1">OFFSET(Plan!$C$1,MATCH(TRIM(EV!$L$1) &amp; ": " &amp;TRIM(EV!N$2), Plan!$B:$B,0)-1,0)*IF(Grades!N14&gt;=0.6,1,0)</f>
        <v>0</v>
      </c>
      <c r="O14" s="30">
        <f ca="1">OFFSET(Plan!$C$1,MATCH(TRIM(EV!$L$1) &amp; ": " &amp;TRIM(EV!O$2), Plan!$B:$B,0)-1,0)*IF(Grades!O14&gt;=0.6,1,0)</f>
        <v>0</v>
      </c>
      <c r="P14" s="30">
        <f ca="1">OFFSET(Plan!$C$1,MATCH(TRIM(EV!$L$1) &amp; ": " &amp;TRIM(EV!P$2), Plan!$B:$B,0)-1,0)*IF(Grades!P14&gt;=0.6,1,0)</f>
        <v>0</v>
      </c>
      <c r="Q14" s="30">
        <f ca="1">OFFSET(Plan!$C$1,MATCH(TRIM(EV!$L$1) &amp; ": " &amp;TRIM(EV!Q$2), Plan!$B:$B,0)-1,0)*IF(Grades!Q14&gt;=0.6,1,0)</f>
        <v>0</v>
      </c>
      <c r="R14" s="30">
        <f ca="1">OFFSET(Plan!$C$1,MATCH(TRIM(EV!$L$1) &amp; ": " &amp;TRIM(EV!R$2), Plan!$B:$B,0)-1,0)*IF(Grades!R14&gt;=0.6,1,0)</f>
        <v>0</v>
      </c>
      <c r="S14" s="30">
        <f ca="1">OFFSET(Plan!$C$1,MATCH(TRIM(EV!$L$1) &amp; ": " &amp;TRIM(EV!S$2), Plan!$B:$B,0)-1,0)*IF(Grades!S14&gt;=0.6,1,0)</f>
        <v>0</v>
      </c>
      <c r="T14" s="30">
        <f ca="1">OFFSET(Plan!$C$1,MATCH(TRIM(EV!$L$1) &amp; ": " &amp;TRIM(EV!T$2), Plan!$B:$B,0)-1,0)*IF(Grades!T14&gt;=0.6,1,0)</f>
        <v>0</v>
      </c>
      <c r="U14" s="32">
        <f ca="1">OFFSET(Plan!$C$1,MATCH(TRIM(EV!$L$1) &amp; ": " &amp;TRIM(EV!U$2), Plan!$B:$B,0)-1,0)*IF(Grades!U14&gt;=0.6,1,0)</f>
        <v>0</v>
      </c>
      <c r="V14" s="29">
        <f ca="1">OFFSET(Plan!$C$1,MATCH(TRIM(EV!$V$1)&amp;": "&amp;TRIM(EV!V$2),Plan!$B:$B,0)-1,0)*IF(Grades!V14&gt;=0.6,1,0)</f>
        <v>0</v>
      </c>
      <c r="W14" s="30">
        <f ca="1">OFFSET(Plan!$C$1,MATCH(TRIM(EV!$V$1)&amp;": "&amp;TRIM(EV!W$2),Plan!$B:$B,0)-1,0)*IF(Grades!W14&gt;=0.6,1,0)</f>
        <v>0</v>
      </c>
      <c r="X14" s="30">
        <f ca="1">OFFSET(Plan!$C$1,MATCH(TRIM(EV!$V$1)&amp;": "&amp;TRIM(EV!X$2),Plan!$B:$B,0)-1,0)*IF(Grades!X14&gt;=0.6,1,0)</f>
        <v>0</v>
      </c>
      <c r="Y14" s="30">
        <f ca="1">OFFSET(Plan!$C$1,MATCH(TRIM(EV!$V$1)&amp;": "&amp;TRIM(EV!Y$2),Plan!$B:$B,0)-1,0)*IF(Grades!Y14&gt;=0.6,1,0)</f>
        <v>0</v>
      </c>
      <c r="Z14" s="30">
        <f ca="1">OFFSET(Plan!$C$1,MATCH(TRIM(EV!$V$1)&amp;": "&amp;TRIM(EV!Z$2),Plan!$B:$B,0)-1,0)*IF(Grades!Z14&gt;=0.6,1,0)</f>
        <v>0</v>
      </c>
      <c r="AA14" s="30">
        <f ca="1">OFFSET(Plan!$C$1,MATCH(TRIM(EV!$V$1)&amp;": "&amp;TRIM(EV!AA$2),Plan!$B:$B,0)-1,0)*IF(Grades!AA14&gt;=0.6,1,0)</f>
        <v>0</v>
      </c>
      <c r="AB14" s="30">
        <f ca="1">OFFSET(Plan!$C$1,MATCH(TRIM(EV!$V$1)&amp;": "&amp;TRIM(EV!AB$2),Plan!$B:$B,0)-1,0)*IF(Grades!AB14&gt;=0.6,1,0)</f>
        <v>0</v>
      </c>
      <c r="AC14" s="30">
        <f ca="1">OFFSET(Plan!$C$1,MATCH(TRIM(EV!$V$1)&amp;": "&amp;TRIM(EV!AC$2),Plan!$B:$B,0)-1,0)*IF(Grades!AC14&gt;=0.6,1,0)</f>
        <v>0</v>
      </c>
      <c r="AD14" s="30">
        <f ca="1">OFFSET(Plan!$C$1,MATCH(TRIM(EV!$V$1)&amp;": "&amp;TRIM(EV!AD$2),Plan!$B:$B,0)-1,0)*IF(Grades!AD14&gt;=0.6,1,0)</f>
        <v>0</v>
      </c>
      <c r="AE14" s="31">
        <f ca="1">OFFSET(Plan!$C$1,MATCH(TRIM(EV!$V$1)&amp;": "&amp;TRIM(EV!AE$2),Plan!$B:$B,0)-1,0)*IF(Grades!AE14&gt;=0.6,1,0)</f>
        <v>0</v>
      </c>
      <c r="AF14" s="16">
        <f ca="1">IFERROR(OFFSET(SAP!$B$1,MATCH(EV!$A14,SAP!$A:$A,0)-1,0),0)</f>
        <v>22</v>
      </c>
      <c r="AG14" s="17">
        <f t="shared" ca="1" si="1"/>
        <v>15</v>
      </c>
      <c r="AH14" s="17">
        <f ca="1">IF(AF14=0,"",OFFSET(Plan!$D$1,MATCH(OFFSET(SAP!$B$1, 0,COUNTIF(SAP!$C$2:$AK$2,"&lt;&gt;0")),Plan!$A:$A,0)-1,0))</f>
        <v>15</v>
      </c>
      <c r="AI14" s="18">
        <f ca="1">IF(AF14=0,"",Plan!$D$11)</f>
        <v>60</v>
      </c>
      <c r="AJ14" s="18">
        <f t="shared" ca="1" si="2"/>
        <v>-7</v>
      </c>
      <c r="AK14" s="18">
        <f t="shared" ca="1" si="3"/>
        <v>0</v>
      </c>
      <c r="AL14" s="17">
        <f t="shared" ca="1" si="4"/>
        <v>0.68181818181818177</v>
      </c>
      <c r="AM14" s="17">
        <f t="shared" ca="1" si="5"/>
        <v>1</v>
      </c>
      <c r="AN14" s="17">
        <f t="shared" ca="1" si="6"/>
        <v>88</v>
      </c>
      <c r="AO14" s="17">
        <f t="shared" ca="1" si="7"/>
        <v>1.1842105263157894</v>
      </c>
      <c r="AP14" s="61" t="str">
        <f t="shared" ca="1" si="0"/>
        <v>Charging time to the wrong SAP code</v>
      </c>
      <c r="AQ14" s="68">
        <f t="shared" ca="1" si="8"/>
        <v>-28</v>
      </c>
      <c r="AR14" s="68">
        <f ca="1">IF(AQ14=0,"",AQ14+(1-COUNTIF(AQ$3:AQ14,AQ14))/1000)</f>
        <v>-28</v>
      </c>
      <c r="AS14" s="67">
        <f t="shared" ca="1" si="9"/>
        <v>16</v>
      </c>
    </row>
    <row r="15" spans="1:45" x14ac:dyDescent="0.25">
      <c r="A15" s="33" t="str">
        <f>SAP!A15</f>
        <v>Mona</v>
      </c>
      <c r="B15" s="29">
        <f ca="1">OFFSET(Plan!$C$1,MATCH(TRIM(EV!$B$1) &amp; ": " &amp;TRIM(EV!B$2), Plan!$B:$B,0)-1,0)*IF(Grades!B15&gt;=0.6,1,0)</f>
        <v>3.75</v>
      </c>
      <c r="C15" s="30">
        <f ca="1">OFFSET(Plan!$C$1,MATCH(TRIM(EV!$B$1) &amp; ": " &amp;TRIM(EV!C$2), Plan!$B:$B,0)-1,0)*IF(Grades!C15&gt;=0.6,1,0)</f>
        <v>0</v>
      </c>
      <c r="D15" s="30">
        <f ca="1">OFFSET(Plan!$C$1,MATCH(TRIM(EV!$B$1) &amp; ": " &amp;TRIM(EV!D$2), Plan!$B:$B,0)-1,0)*IF(Grades!D15&gt;=0.6,1,0)</f>
        <v>0</v>
      </c>
      <c r="E15" s="30">
        <f ca="1">OFFSET(Plan!$C$1,MATCH(TRIM(EV!$B$1) &amp; ": " &amp;TRIM(EV!E$2), Plan!$B:$B,0)-1,0)*IF(Grades!E15&gt;=0.6,1,0)</f>
        <v>0</v>
      </c>
      <c r="F15" s="30">
        <f ca="1">OFFSET(Plan!$C$1,MATCH(TRIM(EV!$B$1) &amp; ": " &amp;TRIM(EV!F$2), Plan!$B:$B,0)-1,0)*IF(Grades!F15&gt;=0.6,1,0)</f>
        <v>0</v>
      </c>
      <c r="G15" s="30">
        <f ca="1">OFFSET(Plan!$C$1,MATCH(TRIM(EV!$B$1) &amp; ": " &amp;TRIM(EV!G$2), Plan!$B:$B,0)-1,0)*IF(Grades!G15&gt;=0.6,1,0)</f>
        <v>0</v>
      </c>
      <c r="H15" s="30">
        <f ca="1">OFFSET(Plan!$C$1,MATCH(TRIM(EV!$B$1) &amp; ": " &amp;TRIM(EV!H$2), Plan!$B:$B,0)-1,0)*IF(Grades!H15&gt;=0.6,1,0)</f>
        <v>0</v>
      </c>
      <c r="I15" s="30">
        <f ca="1">OFFSET(Plan!$C$1,MATCH(TRIM(EV!$B$1) &amp; ": " &amp;TRIM(EV!I$2), Plan!$B:$B,0)-1,0)*IF(Grades!I15&gt;=0.6,1,0)</f>
        <v>0</v>
      </c>
      <c r="J15" s="30">
        <f ca="1">OFFSET(Plan!$C$1,MATCH(TRIM(EV!$B$1) &amp; ": " &amp;TRIM(EV!J$2), Plan!$B:$B,0)-1,0)*IF(Grades!J15&gt;=0.6,1,0)</f>
        <v>0</v>
      </c>
      <c r="K15" s="31">
        <f ca="1">OFFSET(Plan!$C$1,MATCH(TRIM(EV!$B$1) &amp; ": " &amp;TRIM(EV!K$2), Plan!$B:$B,0)-1,0)*IF(Grades!K15&gt;=0.6,1,0)</f>
        <v>0</v>
      </c>
      <c r="L15" s="29">
        <f ca="1">OFFSET(Plan!$C$1,MATCH(TRIM(EV!$L$1) &amp; ": " &amp;TRIM(EV!L$2), Plan!$B:$B,0)-1,0)*IF(Grades!L15&gt;=0.6,1,0)</f>
        <v>0</v>
      </c>
      <c r="M15" s="30">
        <f ca="1">OFFSET(Plan!$C$1,MATCH(TRIM(EV!$L$1) &amp; ": " &amp;TRIM(EV!M$2), Plan!$B:$B,0)-1,0)*IF(Grades!M15&gt;=0.6,1,0)</f>
        <v>0</v>
      </c>
      <c r="N15" s="30">
        <f ca="1">OFFSET(Plan!$C$1,MATCH(TRIM(EV!$L$1) &amp; ": " &amp;TRIM(EV!N$2), Plan!$B:$B,0)-1,0)*IF(Grades!N15&gt;=0.6,1,0)</f>
        <v>0</v>
      </c>
      <c r="O15" s="30">
        <f ca="1">OFFSET(Plan!$C$1,MATCH(TRIM(EV!$L$1) &amp; ": " &amp;TRIM(EV!O$2), Plan!$B:$B,0)-1,0)*IF(Grades!O15&gt;=0.6,1,0)</f>
        <v>0</v>
      </c>
      <c r="P15" s="30">
        <f ca="1">OFFSET(Plan!$C$1,MATCH(TRIM(EV!$L$1) &amp; ": " &amp;TRIM(EV!P$2), Plan!$B:$B,0)-1,0)*IF(Grades!P15&gt;=0.6,1,0)</f>
        <v>0</v>
      </c>
      <c r="Q15" s="30">
        <f ca="1">OFFSET(Plan!$C$1,MATCH(TRIM(EV!$L$1) &amp; ": " &amp;TRIM(EV!Q$2), Plan!$B:$B,0)-1,0)*IF(Grades!Q15&gt;=0.6,1,0)</f>
        <v>0</v>
      </c>
      <c r="R15" s="30">
        <f ca="1">OFFSET(Plan!$C$1,MATCH(TRIM(EV!$L$1) &amp; ": " &amp;TRIM(EV!R$2), Plan!$B:$B,0)-1,0)*IF(Grades!R15&gt;=0.6,1,0)</f>
        <v>0</v>
      </c>
      <c r="S15" s="30">
        <f ca="1">OFFSET(Plan!$C$1,MATCH(TRIM(EV!$L$1) &amp; ": " &amp;TRIM(EV!S$2), Plan!$B:$B,0)-1,0)*IF(Grades!S15&gt;=0.6,1,0)</f>
        <v>0</v>
      </c>
      <c r="T15" s="30">
        <f ca="1">OFFSET(Plan!$C$1,MATCH(TRIM(EV!$L$1) &amp; ": " &amp;TRIM(EV!T$2), Plan!$B:$B,0)-1,0)*IF(Grades!T15&gt;=0.6,1,0)</f>
        <v>0</v>
      </c>
      <c r="U15" s="32">
        <f ca="1">OFFSET(Plan!$C$1,MATCH(TRIM(EV!$L$1) &amp; ": " &amp;TRIM(EV!U$2), Plan!$B:$B,0)-1,0)*IF(Grades!U15&gt;=0.6,1,0)</f>
        <v>0</v>
      </c>
      <c r="V15" s="29">
        <f ca="1">OFFSET(Plan!$C$1,MATCH(TRIM(EV!$V$1)&amp;": "&amp;TRIM(EV!V$2),Plan!$B:$B,0)-1,0)*IF(Grades!V15&gt;=0.6,1,0)</f>
        <v>0</v>
      </c>
      <c r="W15" s="30">
        <f ca="1">OFFSET(Plan!$C$1,MATCH(TRIM(EV!$V$1)&amp;": "&amp;TRIM(EV!W$2),Plan!$B:$B,0)-1,0)*IF(Grades!W15&gt;=0.6,1,0)</f>
        <v>0</v>
      </c>
      <c r="X15" s="30">
        <f ca="1">OFFSET(Plan!$C$1,MATCH(TRIM(EV!$V$1)&amp;": "&amp;TRIM(EV!X$2),Plan!$B:$B,0)-1,0)*IF(Grades!X15&gt;=0.6,1,0)</f>
        <v>0</v>
      </c>
      <c r="Y15" s="30">
        <f ca="1">OFFSET(Plan!$C$1,MATCH(TRIM(EV!$V$1)&amp;": "&amp;TRIM(EV!Y$2),Plan!$B:$B,0)-1,0)*IF(Grades!Y15&gt;=0.6,1,0)</f>
        <v>0</v>
      </c>
      <c r="Z15" s="30">
        <f ca="1">OFFSET(Plan!$C$1,MATCH(TRIM(EV!$V$1)&amp;": "&amp;TRIM(EV!Z$2),Plan!$B:$B,0)-1,0)*IF(Grades!Z15&gt;=0.6,1,0)</f>
        <v>0</v>
      </c>
      <c r="AA15" s="30">
        <f ca="1">OFFSET(Plan!$C$1,MATCH(TRIM(EV!$V$1)&amp;": "&amp;TRIM(EV!AA$2),Plan!$B:$B,0)-1,0)*IF(Grades!AA15&gt;=0.6,1,0)</f>
        <v>0</v>
      </c>
      <c r="AB15" s="30">
        <f ca="1">OFFSET(Plan!$C$1,MATCH(TRIM(EV!$V$1)&amp;": "&amp;TRIM(EV!AB$2),Plan!$B:$B,0)-1,0)*IF(Grades!AB15&gt;=0.6,1,0)</f>
        <v>0</v>
      </c>
      <c r="AC15" s="30">
        <f ca="1">OFFSET(Plan!$C$1,MATCH(TRIM(EV!$V$1)&amp;": "&amp;TRIM(EV!AC$2),Plan!$B:$B,0)-1,0)*IF(Grades!AC15&gt;=0.6,1,0)</f>
        <v>0</v>
      </c>
      <c r="AD15" s="30">
        <f ca="1">OFFSET(Plan!$C$1,MATCH(TRIM(EV!$V$1)&amp;": "&amp;TRIM(EV!AD$2),Plan!$B:$B,0)-1,0)*IF(Grades!AD15&gt;=0.6,1,0)</f>
        <v>0</v>
      </c>
      <c r="AE15" s="31">
        <f ca="1">OFFSET(Plan!$C$1,MATCH(TRIM(EV!$V$1)&amp;": "&amp;TRIM(EV!AE$2),Plan!$B:$B,0)-1,0)*IF(Grades!AE15&gt;=0.6,1,0)</f>
        <v>0</v>
      </c>
      <c r="AF15" s="16">
        <f ca="1">IFERROR(OFFSET(SAP!$B$1,MATCH(EV!$A15,SAP!$A:$A,0)-1,0),0)</f>
        <v>8</v>
      </c>
      <c r="AG15" s="17">
        <f t="shared" ca="1" si="1"/>
        <v>3.75</v>
      </c>
      <c r="AH15" s="17">
        <f ca="1">IF(AF15=0,"",OFFSET(Plan!$D$1,MATCH(OFFSET(SAP!$B$1, 0,COUNTIF(SAP!$C$2:$AK$2,"&lt;&gt;0")),Plan!$A:$A,0)-1,0))</f>
        <v>15</v>
      </c>
      <c r="AI15" s="18">
        <f ca="1">IF(AF15=0,"",Plan!$D$11)</f>
        <v>60</v>
      </c>
      <c r="AJ15" s="18">
        <f t="shared" ca="1" si="2"/>
        <v>-4.25</v>
      </c>
      <c r="AK15" s="18">
        <f t="shared" ca="1" si="3"/>
        <v>-11.25</v>
      </c>
      <c r="AL15" s="17">
        <f t="shared" ca="1" si="4"/>
        <v>0.46875</v>
      </c>
      <c r="AM15" s="17">
        <f t="shared" ca="1" si="5"/>
        <v>0.25</v>
      </c>
      <c r="AN15" s="17">
        <f t="shared" ca="1" si="6"/>
        <v>488</v>
      </c>
      <c r="AO15" s="17">
        <f t="shared" ca="1" si="7"/>
        <v>1.0817307692307692</v>
      </c>
      <c r="AP15" s="61" t="str">
        <f t="shared" ca="1" si="0"/>
        <v>May be having difficulty with the material</v>
      </c>
      <c r="AQ15" s="68">
        <f t="shared" ca="1" si="8"/>
        <v>-428</v>
      </c>
      <c r="AR15" s="68">
        <f ca="1">IF(AQ15=0,"",AQ15+(1-COUNTIF(AQ$3:AQ15,AQ15))/1000)</f>
        <v>-428</v>
      </c>
      <c r="AS15" s="67">
        <f t="shared" ca="1" si="9"/>
        <v>2</v>
      </c>
    </row>
    <row r="16" spans="1:45" x14ac:dyDescent="0.25">
      <c r="A16" s="33" t="str">
        <f>SAP!A16</f>
        <v>Kathy</v>
      </c>
      <c r="B16" s="29">
        <f ca="1">OFFSET(Plan!$C$1,MATCH(TRIM(EV!$B$1) &amp; ": " &amp;TRIM(EV!B$2), Plan!$B:$B,0)-1,0)*IF(Grades!B16&gt;=0.6,1,0)</f>
        <v>3.75</v>
      </c>
      <c r="C16" s="30">
        <f ca="1">OFFSET(Plan!$C$1,MATCH(TRIM(EV!$B$1) &amp; ": " &amp;TRIM(EV!C$2), Plan!$B:$B,0)-1,0)*IF(Grades!C16&gt;=0.6,1,0)</f>
        <v>0</v>
      </c>
      <c r="D16" s="30">
        <f ca="1">OFFSET(Plan!$C$1,MATCH(TRIM(EV!$B$1) &amp; ": " &amp;TRIM(EV!D$2), Plan!$B:$B,0)-1,0)*IF(Grades!D16&gt;=0.6,1,0)</f>
        <v>0</v>
      </c>
      <c r="E16" s="30">
        <f ca="1">OFFSET(Plan!$C$1,MATCH(TRIM(EV!$B$1) &amp; ": " &amp;TRIM(EV!E$2), Plan!$B:$B,0)-1,0)*IF(Grades!E16&gt;=0.6,1,0)</f>
        <v>0</v>
      </c>
      <c r="F16" s="30">
        <f ca="1">OFFSET(Plan!$C$1,MATCH(TRIM(EV!$B$1) &amp; ": " &amp;TRIM(EV!F$2), Plan!$B:$B,0)-1,0)*IF(Grades!F16&gt;=0.6,1,0)</f>
        <v>0</v>
      </c>
      <c r="G16" s="30">
        <f ca="1">OFFSET(Plan!$C$1,MATCH(TRIM(EV!$B$1) &amp; ": " &amp;TRIM(EV!G$2), Plan!$B:$B,0)-1,0)*IF(Grades!G16&gt;=0.6,1,0)</f>
        <v>0</v>
      </c>
      <c r="H16" s="30">
        <f ca="1">OFFSET(Plan!$C$1,MATCH(TRIM(EV!$B$1) &amp; ": " &amp;TRIM(EV!H$2), Plan!$B:$B,0)-1,0)*IF(Grades!H16&gt;=0.6,1,0)</f>
        <v>0</v>
      </c>
      <c r="I16" s="30">
        <f ca="1">OFFSET(Plan!$C$1,MATCH(TRIM(EV!$B$1) &amp; ": " &amp;TRIM(EV!I$2), Plan!$B:$B,0)-1,0)*IF(Grades!I16&gt;=0.6,1,0)</f>
        <v>0</v>
      </c>
      <c r="J16" s="30">
        <f ca="1">OFFSET(Plan!$C$1,MATCH(TRIM(EV!$B$1) &amp; ": " &amp;TRIM(EV!J$2), Plan!$B:$B,0)-1,0)*IF(Grades!J16&gt;=0.6,1,0)</f>
        <v>0</v>
      </c>
      <c r="K16" s="31">
        <f ca="1">OFFSET(Plan!$C$1,MATCH(TRIM(EV!$B$1) &amp; ": " &amp;TRIM(EV!K$2), Plan!$B:$B,0)-1,0)*IF(Grades!K16&gt;=0.6,1,0)</f>
        <v>0</v>
      </c>
      <c r="L16" s="29">
        <f ca="1">OFFSET(Plan!$C$1,MATCH(TRIM(EV!$L$1) &amp; ": " &amp;TRIM(EV!L$2), Plan!$B:$B,0)-1,0)*IF(Grades!L16&gt;=0.6,1,0)</f>
        <v>0</v>
      </c>
      <c r="M16" s="30">
        <f ca="1">OFFSET(Plan!$C$1,MATCH(TRIM(EV!$L$1) &amp; ": " &amp;TRIM(EV!M$2), Plan!$B:$B,0)-1,0)*IF(Grades!M16&gt;=0.6,1,0)</f>
        <v>0</v>
      </c>
      <c r="N16" s="30">
        <f ca="1">OFFSET(Plan!$C$1,MATCH(TRIM(EV!$L$1) &amp; ": " &amp;TRIM(EV!N$2), Plan!$B:$B,0)-1,0)*IF(Grades!N16&gt;=0.6,1,0)</f>
        <v>0</v>
      </c>
      <c r="O16" s="30">
        <f ca="1">OFFSET(Plan!$C$1,MATCH(TRIM(EV!$L$1) &amp; ": " &amp;TRIM(EV!O$2), Plan!$B:$B,0)-1,0)*IF(Grades!O16&gt;=0.6,1,0)</f>
        <v>0</v>
      </c>
      <c r="P16" s="30">
        <f ca="1">OFFSET(Plan!$C$1,MATCH(TRIM(EV!$L$1) &amp; ": " &amp;TRIM(EV!P$2), Plan!$B:$B,0)-1,0)*IF(Grades!P16&gt;=0.6,1,0)</f>
        <v>0</v>
      </c>
      <c r="Q16" s="30">
        <f ca="1">OFFSET(Plan!$C$1,MATCH(TRIM(EV!$L$1) &amp; ": " &amp;TRIM(EV!Q$2), Plan!$B:$B,0)-1,0)*IF(Grades!Q16&gt;=0.6,1,0)</f>
        <v>0</v>
      </c>
      <c r="R16" s="30">
        <f ca="1">OFFSET(Plan!$C$1,MATCH(TRIM(EV!$L$1) &amp; ": " &amp;TRIM(EV!R$2), Plan!$B:$B,0)-1,0)*IF(Grades!R16&gt;=0.6,1,0)</f>
        <v>0</v>
      </c>
      <c r="S16" s="30">
        <f ca="1">OFFSET(Plan!$C$1,MATCH(TRIM(EV!$L$1) &amp; ": " &amp;TRIM(EV!S$2), Plan!$B:$B,0)-1,0)*IF(Grades!S16&gt;=0.6,1,0)</f>
        <v>0</v>
      </c>
      <c r="T16" s="30">
        <f ca="1">OFFSET(Plan!$C$1,MATCH(TRIM(EV!$L$1) &amp; ": " &amp;TRIM(EV!T$2), Plan!$B:$B,0)-1,0)*IF(Grades!T16&gt;=0.6,1,0)</f>
        <v>0</v>
      </c>
      <c r="U16" s="32">
        <f ca="1">OFFSET(Plan!$C$1,MATCH(TRIM(EV!$L$1) &amp; ": " &amp;TRIM(EV!U$2), Plan!$B:$B,0)-1,0)*IF(Grades!U16&gt;=0.6,1,0)</f>
        <v>0</v>
      </c>
      <c r="V16" s="29">
        <f ca="1">OFFSET(Plan!$C$1,MATCH(TRIM(EV!$V$1)&amp;": "&amp;TRIM(EV!V$2),Plan!$B:$B,0)-1,0)*IF(Grades!V16&gt;=0.6,1,0)</f>
        <v>0</v>
      </c>
      <c r="W16" s="30">
        <f ca="1">OFFSET(Plan!$C$1,MATCH(TRIM(EV!$V$1)&amp;": "&amp;TRIM(EV!W$2),Plan!$B:$B,0)-1,0)*IF(Grades!W16&gt;=0.6,1,0)</f>
        <v>0</v>
      </c>
      <c r="X16" s="30">
        <f ca="1">OFFSET(Plan!$C$1,MATCH(TRIM(EV!$V$1)&amp;": "&amp;TRIM(EV!X$2),Plan!$B:$B,0)-1,0)*IF(Grades!X16&gt;=0.6,1,0)</f>
        <v>0</v>
      </c>
      <c r="Y16" s="30">
        <f ca="1">OFFSET(Plan!$C$1,MATCH(TRIM(EV!$V$1)&amp;": "&amp;TRIM(EV!Y$2),Plan!$B:$B,0)-1,0)*IF(Grades!Y16&gt;=0.6,1,0)</f>
        <v>0</v>
      </c>
      <c r="Z16" s="30">
        <f ca="1">OFFSET(Plan!$C$1,MATCH(TRIM(EV!$V$1)&amp;": "&amp;TRIM(EV!Z$2),Plan!$B:$B,0)-1,0)*IF(Grades!Z16&gt;=0.6,1,0)</f>
        <v>0</v>
      </c>
      <c r="AA16" s="30">
        <f ca="1">OFFSET(Plan!$C$1,MATCH(TRIM(EV!$V$1)&amp;": "&amp;TRIM(EV!AA$2),Plan!$B:$B,0)-1,0)*IF(Grades!AA16&gt;=0.6,1,0)</f>
        <v>0</v>
      </c>
      <c r="AB16" s="30">
        <f ca="1">OFFSET(Plan!$C$1,MATCH(TRIM(EV!$V$1)&amp;": "&amp;TRIM(EV!AB$2),Plan!$B:$B,0)-1,0)*IF(Grades!AB16&gt;=0.6,1,0)</f>
        <v>0</v>
      </c>
      <c r="AC16" s="30">
        <f ca="1">OFFSET(Plan!$C$1,MATCH(TRIM(EV!$V$1)&amp;": "&amp;TRIM(EV!AC$2),Plan!$B:$B,0)-1,0)*IF(Grades!AC16&gt;=0.6,1,0)</f>
        <v>0</v>
      </c>
      <c r="AD16" s="30">
        <f ca="1">OFFSET(Plan!$C$1,MATCH(TRIM(EV!$V$1)&amp;": "&amp;TRIM(EV!AD$2),Plan!$B:$B,0)-1,0)*IF(Grades!AD16&gt;=0.6,1,0)</f>
        <v>0</v>
      </c>
      <c r="AE16" s="31">
        <f ca="1">OFFSET(Plan!$C$1,MATCH(TRIM(EV!$V$1)&amp;": "&amp;TRIM(EV!AE$2),Plan!$B:$B,0)-1,0)*IF(Grades!AE16&gt;=0.6,1,0)</f>
        <v>0</v>
      </c>
      <c r="AF16" s="16">
        <f ca="1">IFERROR(OFFSET(SAP!$B$1,MATCH(EV!$A16,SAP!$A:$A,0)-1,0),0)</f>
        <v>10</v>
      </c>
      <c r="AG16" s="17">
        <f t="shared" ca="1" si="1"/>
        <v>3.75</v>
      </c>
      <c r="AH16" s="17">
        <f ca="1">IF(AF16=0,"",OFFSET(Plan!$D$1,MATCH(OFFSET(SAP!$B$1, 0,COUNTIF(SAP!$C$2:$AK$2,"&lt;&gt;0")),Plan!$A:$A,0)-1,0))</f>
        <v>15</v>
      </c>
      <c r="AI16" s="18">
        <f ca="1">IF(AF16=0,"",Plan!$D$11)</f>
        <v>60</v>
      </c>
      <c r="AJ16" s="18">
        <f t="shared" ca="1" si="2"/>
        <v>-6.25</v>
      </c>
      <c r="AK16" s="18">
        <f t="shared" ca="1" si="3"/>
        <v>-11.25</v>
      </c>
      <c r="AL16" s="17">
        <f t="shared" ca="1" si="4"/>
        <v>0.375</v>
      </c>
      <c r="AM16" s="17">
        <f t="shared" ca="1" si="5"/>
        <v>0.25</v>
      </c>
      <c r="AN16" s="17">
        <f t="shared" ca="1" si="6"/>
        <v>610</v>
      </c>
      <c r="AO16" s="17">
        <f t="shared" ca="1" si="7"/>
        <v>1.125</v>
      </c>
      <c r="AP16" s="61" t="str">
        <f t="shared" ca="1" si="0"/>
        <v>May be having difficulty with the material</v>
      </c>
      <c r="AQ16" s="68">
        <f t="shared" ca="1" si="8"/>
        <v>-550</v>
      </c>
      <c r="AR16" s="68">
        <f ca="1">IF(AQ16=0,"",AQ16+(1-COUNTIF(AQ$3:AQ16,AQ16))/1000)</f>
        <v>-550</v>
      </c>
      <c r="AS16" s="67">
        <f t="shared" ca="1" si="9"/>
        <v>1</v>
      </c>
    </row>
    <row r="17" spans="1:45" x14ac:dyDescent="0.25">
      <c r="A17" s="33" t="str">
        <f>SAP!A17</f>
        <v>Lynda</v>
      </c>
      <c r="B17" s="29">
        <f ca="1">OFFSET(Plan!$C$1,MATCH(TRIM(EV!$B$1) &amp; ": " &amp;TRIM(EV!B$2), Plan!$B:$B,0)-1,0)*IF(Grades!B17&gt;=0.6,1,0)</f>
        <v>0</v>
      </c>
      <c r="C17" s="30">
        <f ca="1">OFFSET(Plan!$C$1,MATCH(TRIM(EV!$B$1) &amp; ": " &amp;TRIM(EV!C$2), Plan!$B:$B,0)-1,0)*IF(Grades!C17&gt;=0.6,1,0)</f>
        <v>3.75</v>
      </c>
      <c r="D17" s="30">
        <f ca="1">OFFSET(Plan!$C$1,MATCH(TRIM(EV!$B$1) &amp; ": " &amp;TRIM(EV!D$2), Plan!$B:$B,0)-1,0)*IF(Grades!D17&gt;=0.6,1,0)</f>
        <v>0</v>
      </c>
      <c r="E17" s="30">
        <f ca="1">OFFSET(Plan!$C$1,MATCH(TRIM(EV!$B$1) &amp; ": " &amp;TRIM(EV!E$2), Plan!$B:$B,0)-1,0)*IF(Grades!E17&gt;=0.6,1,0)</f>
        <v>3.75</v>
      </c>
      <c r="F17" s="30">
        <f ca="1">OFFSET(Plan!$C$1,MATCH(TRIM(EV!$B$1) &amp; ": " &amp;TRIM(EV!F$2), Plan!$B:$B,0)-1,0)*IF(Grades!F17&gt;=0.6,1,0)</f>
        <v>0</v>
      </c>
      <c r="G17" s="30">
        <f ca="1">OFFSET(Plan!$C$1,MATCH(TRIM(EV!$B$1) &amp; ": " &amp;TRIM(EV!G$2), Plan!$B:$B,0)-1,0)*IF(Grades!G17&gt;=0.6,1,0)</f>
        <v>0</v>
      </c>
      <c r="H17" s="30">
        <f ca="1">OFFSET(Plan!$C$1,MATCH(TRIM(EV!$B$1) &amp; ": " &amp;TRIM(EV!H$2), Plan!$B:$B,0)-1,0)*IF(Grades!H17&gt;=0.6,1,0)</f>
        <v>0</v>
      </c>
      <c r="I17" s="30">
        <f ca="1">OFFSET(Plan!$C$1,MATCH(TRIM(EV!$B$1) &amp; ": " &amp;TRIM(EV!I$2), Plan!$B:$B,0)-1,0)*IF(Grades!I17&gt;=0.6,1,0)</f>
        <v>0</v>
      </c>
      <c r="J17" s="30">
        <f ca="1">OFFSET(Plan!$C$1,MATCH(TRIM(EV!$B$1) &amp; ": " &amp;TRIM(EV!J$2), Plan!$B:$B,0)-1,0)*IF(Grades!J17&gt;=0.6,1,0)</f>
        <v>0</v>
      </c>
      <c r="K17" s="31">
        <f ca="1">OFFSET(Plan!$C$1,MATCH(TRIM(EV!$B$1) &amp; ": " &amp;TRIM(EV!K$2), Plan!$B:$B,0)-1,0)*IF(Grades!K17&gt;=0.6,1,0)</f>
        <v>0</v>
      </c>
      <c r="L17" s="29">
        <f ca="1">OFFSET(Plan!$C$1,MATCH(TRIM(EV!$L$1) &amp; ": " &amp;TRIM(EV!L$2), Plan!$B:$B,0)-1,0)*IF(Grades!L17&gt;=0.6,1,0)</f>
        <v>0</v>
      </c>
      <c r="M17" s="30">
        <f ca="1">OFFSET(Plan!$C$1,MATCH(TRIM(EV!$L$1) &amp; ": " &amp;TRIM(EV!M$2), Plan!$B:$B,0)-1,0)*IF(Grades!M17&gt;=0.6,1,0)</f>
        <v>0</v>
      </c>
      <c r="N17" s="30">
        <f ca="1">OFFSET(Plan!$C$1,MATCH(TRIM(EV!$L$1) &amp; ": " &amp;TRIM(EV!N$2), Plan!$B:$B,0)-1,0)*IF(Grades!N17&gt;=0.6,1,0)</f>
        <v>0</v>
      </c>
      <c r="O17" s="30">
        <f ca="1">OFFSET(Plan!$C$1,MATCH(TRIM(EV!$L$1) &amp; ": " &amp;TRIM(EV!O$2), Plan!$B:$B,0)-1,0)*IF(Grades!O17&gt;=0.6,1,0)</f>
        <v>0</v>
      </c>
      <c r="P17" s="30">
        <f ca="1">OFFSET(Plan!$C$1,MATCH(TRIM(EV!$L$1) &amp; ": " &amp;TRIM(EV!P$2), Plan!$B:$B,0)-1,0)*IF(Grades!P17&gt;=0.6,1,0)</f>
        <v>0</v>
      </c>
      <c r="Q17" s="30">
        <f ca="1">OFFSET(Plan!$C$1,MATCH(TRIM(EV!$L$1) &amp; ": " &amp;TRIM(EV!Q$2), Plan!$B:$B,0)-1,0)*IF(Grades!Q17&gt;=0.6,1,0)</f>
        <v>0</v>
      </c>
      <c r="R17" s="30">
        <f ca="1">OFFSET(Plan!$C$1,MATCH(TRIM(EV!$L$1) &amp; ": " &amp;TRIM(EV!R$2), Plan!$B:$B,0)-1,0)*IF(Grades!R17&gt;=0.6,1,0)</f>
        <v>0</v>
      </c>
      <c r="S17" s="30">
        <f ca="1">OFFSET(Plan!$C$1,MATCH(TRIM(EV!$L$1) &amp; ": " &amp;TRIM(EV!S$2), Plan!$B:$B,0)-1,0)*IF(Grades!S17&gt;=0.6,1,0)</f>
        <v>0</v>
      </c>
      <c r="T17" s="30">
        <f ca="1">OFFSET(Plan!$C$1,MATCH(TRIM(EV!$L$1) &amp; ": " &amp;TRIM(EV!T$2), Plan!$B:$B,0)-1,0)*IF(Grades!T17&gt;=0.6,1,0)</f>
        <v>0</v>
      </c>
      <c r="U17" s="32">
        <f ca="1">OFFSET(Plan!$C$1,MATCH(TRIM(EV!$L$1) &amp; ": " &amp;TRIM(EV!U$2), Plan!$B:$B,0)-1,0)*IF(Grades!U17&gt;=0.6,1,0)</f>
        <v>0</v>
      </c>
      <c r="V17" s="29">
        <f ca="1">OFFSET(Plan!$C$1,MATCH(TRIM(EV!$V$1)&amp;": "&amp;TRIM(EV!V$2),Plan!$B:$B,0)-1,0)*IF(Grades!V17&gt;=0.6,1,0)</f>
        <v>0</v>
      </c>
      <c r="W17" s="30">
        <f ca="1">OFFSET(Plan!$C$1,MATCH(TRIM(EV!$V$1)&amp;": "&amp;TRIM(EV!W$2),Plan!$B:$B,0)-1,0)*IF(Grades!W17&gt;=0.6,1,0)</f>
        <v>0</v>
      </c>
      <c r="X17" s="30">
        <f ca="1">OFFSET(Plan!$C$1,MATCH(TRIM(EV!$V$1)&amp;": "&amp;TRIM(EV!X$2),Plan!$B:$B,0)-1,0)*IF(Grades!X17&gt;=0.6,1,0)</f>
        <v>0</v>
      </c>
      <c r="Y17" s="30">
        <f ca="1">OFFSET(Plan!$C$1,MATCH(TRIM(EV!$V$1)&amp;": "&amp;TRIM(EV!Y$2),Plan!$B:$B,0)-1,0)*IF(Grades!Y17&gt;=0.6,1,0)</f>
        <v>0</v>
      </c>
      <c r="Z17" s="30">
        <f ca="1">OFFSET(Plan!$C$1,MATCH(TRIM(EV!$V$1)&amp;": "&amp;TRIM(EV!Z$2),Plan!$B:$B,0)-1,0)*IF(Grades!Z17&gt;=0.6,1,0)</f>
        <v>0</v>
      </c>
      <c r="AA17" s="30">
        <f ca="1">OFFSET(Plan!$C$1,MATCH(TRIM(EV!$V$1)&amp;": "&amp;TRIM(EV!AA$2),Plan!$B:$B,0)-1,0)*IF(Grades!AA17&gt;=0.6,1,0)</f>
        <v>0</v>
      </c>
      <c r="AB17" s="30">
        <f ca="1">OFFSET(Plan!$C$1,MATCH(TRIM(EV!$V$1)&amp;": "&amp;TRIM(EV!AB$2),Plan!$B:$B,0)-1,0)*IF(Grades!AB17&gt;=0.6,1,0)</f>
        <v>0</v>
      </c>
      <c r="AC17" s="30">
        <f ca="1">OFFSET(Plan!$C$1,MATCH(TRIM(EV!$V$1)&amp;": "&amp;TRIM(EV!AC$2),Plan!$B:$B,0)-1,0)*IF(Grades!AC17&gt;=0.6,1,0)</f>
        <v>0</v>
      </c>
      <c r="AD17" s="30">
        <f ca="1">OFFSET(Plan!$C$1,MATCH(TRIM(EV!$V$1)&amp;": "&amp;TRIM(EV!AD$2),Plan!$B:$B,0)-1,0)*IF(Grades!AD17&gt;=0.6,1,0)</f>
        <v>0</v>
      </c>
      <c r="AE17" s="31">
        <f ca="1">OFFSET(Plan!$C$1,MATCH(TRIM(EV!$V$1)&amp;": "&amp;TRIM(EV!AE$2),Plan!$B:$B,0)-1,0)*IF(Grades!AE17&gt;=0.6,1,0)</f>
        <v>0</v>
      </c>
      <c r="AF17" s="16">
        <f ca="1">IFERROR(OFFSET(SAP!$B$1,MATCH(EV!$A17,SAP!$A:$A,0)-1,0),0)</f>
        <v>14</v>
      </c>
      <c r="AG17" s="17">
        <f t="shared" ca="1" si="1"/>
        <v>7.5</v>
      </c>
      <c r="AH17" s="17">
        <f ca="1">IF(AF17=0,"",OFFSET(Plan!$D$1,MATCH(OFFSET(SAP!$B$1, 0,COUNTIF(SAP!$C$2:$AK$2,"&lt;&gt;0")),Plan!$A:$A,0)-1,0))</f>
        <v>15</v>
      </c>
      <c r="AI17" s="18">
        <f ca="1">IF(AF17=0,"",Plan!$D$11)</f>
        <v>60</v>
      </c>
      <c r="AJ17" s="18">
        <f t="shared" ca="1" si="2"/>
        <v>-6.5</v>
      </c>
      <c r="AK17" s="18">
        <f t="shared" ca="1" si="3"/>
        <v>-7.5</v>
      </c>
      <c r="AL17" s="17">
        <f t="shared" ca="1" si="4"/>
        <v>0.5357142857142857</v>
      </c>
      <c r="AM17" s="17">
        <f t="shared" ca="1" si="5"/>
        <v>0.5</v>
      </c>
      <c r="AN17" s="17">
        <f t="shared" ca="1" si="6"/>
        <v>210</v>
      </c>
      <c r="AO17" s="17">
        <f t="shared" ca="1" si="7"/>
        <v>1.1413043478260869</v>
      </c>
      <c r="AP17" s="61" t="str">
        <f t="shared" ca="1" si="0"/>
        <v>May be having difficulty with the material</v>
      </c>
      <c r="AQ17" s="68">
        <f t="shared" ca="1" si="8"/>
        <v>-150</v>
      </c>
      <c r="AR17" s="68">
        <f ca="1">IF(AQ17=0,"",AQ17+(1-COUNTIF(AQ$3:AQ17,AQ17))/1000)</f>
        <v>-150</v>
      </c>
      <c r="AS17" s="67">
        <f t="shared" ca="1" si="9"/>
        <v>9</v>
      </c>
    </row>
    <row r="18" spans="1:45" x14ac:dyDescent="0.25">
      <c r="A18" s="33" t="str">
        <f>SAP!A18</f>
        <v>Judy</v>
      </c>
      <c r="B18" s="29">
        <f ca="1">OFFSET(Plan!$C$1,MATCH(TRIM(EV!$B$1) &amp; ": " &amp;TRIM(EV!B$2), Plan!$B:$B,0)-1,0)*IF(Grades!B18&gt;=0.6,1,0)</f>
        <v>3.75</v>
      </c>
      <c r="C18" s="30">
        <f ca="1">OFFSET(Plan!$C$1,MATCH(TRIM(EV!$B$1) &amp; ": " &amp;TRIM(EV!C$2), Plan!$B:$B,0)-1,0)*IF(Grades!C18&gt;=0.6,1,0)</f>
        <v>3.75</v>
      </c>
      <c r="D18" s="30">
        <f ca="1">OFFSET(Plan!$C$1,MATCH(TRIM(EV!$B$1) &amp; ": " &amp;TRIM(EV!D$2), Plan!$B:$B,0)-1,0)*IF(Grades!D18&gt;=0.6,1,0)</f>
        <v>0</v>
      </c>
      <c r="E18" s="30">
        <f ca="1">OFFSET(Plan!$C$1,MATCH(TRIM(EV!$B$1) &amp; ": " &amp;TRIM(EV!E$2), Plan!$B:$B,0)-1,0)*IF(Grades!E18&gt;=0.6,1,0)</f>
        <v>0</v>
      </c>
      <c r="F18" s="30">
        <f ca="1">OFFSET(Plan!$C$1,MATCH(TRIM(EV!$B$1) &amp; ": " &amp;TRIM(EV!F$2), Plan!$B:$B,0)-1,0)*IF(Grades!F18&gt;=0.6,1,0)</f>
        <v>0</v>
      </c>
      <c r="G18" s="30">
        <f ca="1">OFFSET(Plan!$C$1,MATCH(TRIM(EV!$B$1) &amp; ": " &amp;TRIM(EV!G$2), Plan!$B:$B,0)-1,0)*IF(Grades!G18&gt;=0.6,1,0)</f>
        <v>0</v>
      </c>
      <c r="H18" s="30">
        <f ca="1">OFFSET(Plan!$C$1,MATCH(TRIM(EV!$B$1) &amp; ": " &amp;TRIM(EV!H$2), Plan!$B:$B,0)-1,0)*IF(Grades!H18&gt;=0.6,1,0)</f>
        <v>0</v>
      </c>
      <c r="I18" s="30">
        <f ca="1">OFFSET(Plan!$C$1,MATCH(TRIM(EV!$B$1) &amp; ": " &amp;TRIM(EV!I$2), Plan!$B:$B,0)-1,0)*IF(Grades!I18&gt;=0.6,1,0)</f>
        <v>0</v>
      </c>
      <c r="J18" s="30">
        <f ca="1">OFFSET(Plan!$C$1,MATCH(TRIM(EV!$B$1) &amp; ": " &amp;TRIM(EV!J$2), Plan!$B:$B,0)-1,0)*IF(Grades!J18&gt;=0.6,1,0)</f>
        <v>0</v>
      </c>
      <c r="K18" s="31">
        <f ca="1">OFFSET(Plan!$C$1,MATCH(TRIM(EV!$B$1) &amp; ": " &amp;TRIM(EV!K$2), Plan!$B:$B,0)-1,0)*IF(Grades!K18&gt;=0.6,1,0)</f>
        <v>0</v>
      </c>
      <c r="L18" s="29">
        <f ca="1">OFFSET(Plan!$C$1,MATCH(TRIM(EV!$L$1) &amp; ": " &amp;TRIM(EV!L$2), Plan!$B:$B,0)-1,0)*IF(Grades!L18&gt;=0.6,1,0)</f>
        <v>0</v>
      </c>
      <c r="M18" s="30">
        <f ca="1">OFFSET(Plan!$C$1,MATCH(TRIM(EV!$L$1) &amp; ": " &amp;TRIM(EV!M$2), Plan!$B:$B,0)-1,0)*IF(Grades!M18&gt;=0.6,1,0)</f>
        <v>0</v>
      </c>
      <c r="N18" s="30">
        <f ca="1">OFFSET(Plan!$C$1,MATCH(TRIM(EV!$L$1) &amp; ": " &amp;TRIM(EV!N$2), Plan!$B:$B,0)-1,0)*IF(Grades!N18&gt;=0.6,1,0)</f>
        <v>0</v>
      </c>
      <c r="O18" s="30">
        <f ca="1">OFFSET(Plan!$C$1,MATCH(TRIM(EV!$L$1) &amp; ": " &amp;TRIM(EV!O$2), Plan!$B:$B,0)-1,0)*IF(Grades!O18&gt;=0.6,1,0)</f>
        <v>0</v>
      </c>
      <c r="P18" s="30">
        <f ca="1">OFFSET(Plan!$C$1,MATCH(TRIM(EV!$L$1) &amp; ": " &amp;TRIM(EV!P$2), Plan!$B:$B,0)-1,0)*IF(Grades!P18&gt;=0.6,1,0)</f>
        <v>0</v>
      </c>
      <c r="Q18" s="30">
        <f ca="1">OFFSET(Plan!$C$1,MATCH(TRIM(EV!$L$1) &amp; ": " &amp;TRIM(EV!Q$2), Plan!$B:$B,0)-1,0)*IF(Grades!Q18&gt;=0.6,1,0)</f>
        <v>0</v>
      </c>
      <c r="R18" s="30">
        <f ca="1">OFFSET(Plan!$C$1,MATCH(TRIM(EV!$L$1) &amp; ": " &amp;TRIM(EV!R$2), Plan!$B:$B,0)-1,0)*IF(Grades!R18&gt;=0.6,1,0)</f>
        <v>0</v>
      </c>
      <c r="S18" s="30">
        <f ca="1">OFFSET(Plan!$C$1,MATCH(TRIM(EV!$L$1) &amp; ": " &amp;TRIM(EV!S$2), Plan!$B:$B,0)-1,0)*IF(Grades!S18&gt;=0.6,1,0)</f>
        <v>0</v>
      </c>
      <c r="T18" s="30">
        <f ca="1">OFFSET(Plan!$C$1,MATCH(TRIM(EV!$L$1) &amp; ": " &amp;TRIM(EV!T$2), Plan!$B:$B,0)-1,0)*IF(Grades!T18&gt;=0.6,1,0)</f>
        <v>0</v>
      </c>
      <c r="U18" s="32">
        <f ca="1">OFFSET(Plan!$C$1,MATCH(TRIM(EV!$L$1) &amp; ": " &amp;TRIM(EV!U$2), Plan!$B:$B,0)-1,0)*IF(Grades!U18&gt;=0.6,1,0)</f>
        <v>0</v>
      </c>
      <c r="V18" s="29">
        <f ca="1">OFFSET(Plan!$C$1,MATCH(TRIM(EV!$V$1)&amp;": "&amp;TRIM(EV!V$2),Plan!$B:$B,0)-1,0)*IF(Grades!V18&gt;=0.6,1,0)</f>
        <v>0</v>
      </c>
      <c r="W18" s="30">
        <f ca="1">OFFSET(Plan!$C$1,MATCH(TRIM(EV!$V$1)&amp;": "&amp;TRIM(EV!W$2),Plan!$B:$B,0)-1,0)*IF(Grades!W18&gt;=0.6,1,0)</f>
        <v>0</v>
      </c>
      <c r="X18" s="30">
        <f ca="1">OFFSET(Plan!$C$1,MATCH(TRIM(EV!$V$1)&amp;": "&amp;TRIM(EV!X$2),Plan!$B:$B,0)-1,0)*IF(Grades!X18&gt;=0.6,1,0)</f>
        <v>0</v>
      </c>
      <c r="Y18" s="30">
        <f ca="1">OFFSET(Plan!$C$1,MATCH(TRIM(EV!$V$1)&amp;": "&amp;TRIM(EV!Y$2),Plan!$B:$B,0)-1,0)*IF(Grades!Y18&gt;=0.6,1,0)</f>
        <v>0</v>
      </c>
      <c r="Z18" s="30">
        <f ca="1">OFFSET(Plan!$C$1,MATCH(TRIM(EV!$V$1)&amp;": "&amp;TRIM(EV!Z$2),Plan!$B:$B,0)-1,0)*IF(Grades!Z18&gt;=0.6,1,0)</f>
        <v>0</v>
      </c>
      <c r="AA18" s="30">
        <f ca="1">OFFSET(Plan!$C$1,MATCH(TRIM(EV!$V$1)&amp;": "&amp;TRIM(EV!AA$2),Plan!$B:$B,0)-1,0)*IF(Grades!AA18&gt;=0.6,1,0)</f>
        <v>0</v>
      </c>
      <c r="AB18" s="30">
        <f ca="1">OFFSET(Plan!$C$1,MATCH(TRIM(EV!$V$1)&amp;": "&amp;TRIM(EV!AB$2),Plan!$B:$B,0)-1,0)*IF(Grades!AB18&gt;=0.6,1,0)</f>
        <v>0</v>
      </c>
      <c r="AC18" s="30">
        <f ca="1">OFFSET(Plan!$C$1,MATCH(TRIM(EV!$V$1)&amp;": "&amp;TRIM(EV!AC$2),Plan!$B:$B,0)-1,0)*IF(Grades!AC18&gt;=0.6,1,0)</f>
        <v>0</v>
      </c>
      <c r="AD18" s="30">
        <f ca="1">OFFSET(Plan!$C$1,MATCH(TRIM(EV!$V$1)&amp;": "&amp;TRIM(EV!AD$2),Plan!$B:$B,0)-1,0)*IF(Grades!AD18&gt;=0.6,1,0)</f>
        <v>0</v>
      </c>
      <c r="AE18" s="31">
        <f ca="1">OFFSET(Plan!$C$1,MATCH(TRIM(EV!$V$1)&amp;": "&amp;TRIM(EV!AE$2),Plan!$B:$B,0)-1,0)*IF(Grades!AE18&gt;=0.6,1,0)</f>
        <v>0</v>
      </c>
      <c r="AF18" s="16">
        <f ca="1">IFERROR(OFFSET(SAP!$B$1,MATCH(EV!$A18,SAP!$A:$A,0)-1,0),0)</f>
        <v>14</v>
      </c>
      <c r="AG18" s="17">
        <f t="shared" ca="1" si="1"/>
        <v>7.5</v>
      </c>
      <c r="AH18" s="17">
        <f ca="1">IF(AF18=0,"",OFFSET(Plan!$D$1,MATCH(OFFSET(SAP!$B$1, 0,COUNTIF(SAP!$C$2:$AK$2,"&lt;&gt;0")),Plan!$A:$A,0)-1,0))</f>
        <v>15</v>
      </c>
      <c r="AI18" s="18">
        <f ca="1">IF(AF18=0,"",Plan!$D$11)</f>
        <v>60</v>
      </c>
      <c r="AJ18" s="18">
        <f t="shared" ca="1" si="2"/>
        <v>-6.5</v>
      </c>
      <c r="AK18" s="18">
        <f t="shared" ca="1" si="3"/>
        <v>-7.5</v>
      </c>
      <c r="AL18" s="17">
        <f t="shared" ca="1" si="4"/>
        <v>0.5357142857142857</v>
      </c>
      <c r="AM18" s="17">
        <f t="shared" ca="1" si="5"/>
        <v>0.5</v>
      </c>
      <c r="AN18" s="17">
        <f t="shared" ca="1" si="6"/>
        <v>210</v>
      </c>
      <c r="AO18" s="17">
        <f t="shared" ca="1" si="7"/>
        <v>1.1413043478260869</v>
      </c>
      <c r="AP18" s="61" t="str">
        <f t="shared" ca="1" si="0"/>
        <v>May be having difficulty with the material</v>
      </c>
      <c r="AQ18" s="68">
        <f t="shared" ca="1" si="8"/>
        <v>-150</v>
      </c>
      <c r="AR18" s="68">
        <f ca="1">IF(AQ18=0,"",AQ18+(1-COUNTIF(AQ$3:AQ18,AQ18))/1000)</f>
        <v>-150.001</v>
      </c>
      <c r="AS18" s="67">
        <f t="shared" ca="1" si="9"/>
        <v>8</v>
      </c>
    </row>
    <row r="19" spans="1:45" x14ac:dyDescent="0.25">
      <c r="A19" s="33" t="str">
        <f>SAP!A19</f>
        <v>Henry</v>
      </c>
      <c r="B19" s="29">
        <f ca="1">OFFSET(Plan!$C$1,MATCH(TRIM(EV!$B$1) &amp; ": " &amp;TRIM(EV!B$2), Plan!$B:$B,0)-1,0)*IF(Grades!B19&gt;=0.6,1,0)</f>
        <v>0</v>
      </c>
      <c r="C19" s="30">
        <f ca="1">OFFSET(Plan!$C$1,MATCH(TRIM(EV!$B$1) &amp; ": " &amp;TRIM(EV!C$2), Plan!$B:$B,0)-1,0)*IF(Grades!C19&gt;=0.6,1,0)</f>
        <v>3.75</v>
      </c>
      <c r="D19" s="30">
        <f ca="1">OFFSET(Plan!$C$1,MATCH(TRIM(EV!$B$1) &amp; ": " &amp;TRIM(EV!D$2), Plan!$B:$B,0)-1,0)*IF(Grades!D19&gt;=0.6,1,0)</f>
        <v>3.75</v>
      </c>
      <c r="E19" s="30">
        <f ca="1">OFFSET(Plan!$C$1,MATCH(TRIM(EV!$B$1) &amp; ": " &amp;TRIM(EV!E$2), Plan!$B:$B,0)-1,0)*IF(Grades!E19&gt;=0.6,1,0)</f>
        <v>0</v>
      </c>
      <c r="F19" s="30">
        <f ca="1">OFFSET(Plan!$C$1,MATCH(TRIM(EV!$B$1) &amp; ": " &amp;TRIM(EV!F$2), Plan!$B:$B,0)-1,0)*IF(Grades!F19&gt;=0.6,1,0)</f>
        <v>0</v>
      </c>
      <c r="G19" s="30">
        <f ca="1">OFFSET(Plan!$C$1,MATCH(TRIM(EV!$B$1) &amp; ": " &amp;TRIM(EV!G$2), Plan!$B:$B,0)-1,0)*IF(Grades!G19&gt;=0.6,1,0)</f>
        <v>0</v>
      </c>
      <c r="H19" s="30">
        <f ca="1">OFFSET(Plan!$C$1,MATCH(TRIM(EV!$B$1) &amp; ": " &amp;TRIM(EV!H$2), Plan!$B:$B,0)-1,0)*IF(Grades!H19&gt;=0.6,1,0)</f>
        <v>0</v>
      </c>
      <c r="I19" s="30">
        <f ca="1">OFFSET(Plan!$C$1,MATCH(TRIM(EV!$B$1) &amp; ": " &amp;TRIM(EV!I$2), Plan!$B:$B,0)-1,0)*IF(Grades!I19&gt;=0.6,1,0)</f>
        <v>0</v>
      </c>
      <c r="J19" s="30">
        <f ca="1">OFFSET(Plan!$C$1,MATCH(TRIM(EV!$B$1) &amp; ": " &amp;TRIM(EV!J$2), Plan!$B:$B,0)-1,0)*IF(Grades!J19&gt;=0.6,1,0)</f>
        <v>0</v>
      </c>
      <c r="K19" s="31">
        <f ca="1">OFFSET(Plan!$C$1,MATCH(TRIM(EV!$B$1) &amp; ": " &amp;TRIM(EV!K$2), Plan!$B:$B,0)-1,0)*IF(Grades!K19&gt;=0.6,1,0)</f>
        <v>0</v>
      </c>
      <c r="L19" s="29">
        <f ca="1">OFFSET(Plan!$C$1,MATCH(TRIM(EV!$L$1) &amp; ": " &amp;TRIM(EV!L$2), Plan!$B:$B,0)-1,0)*IF(Grades!L19&gt;=0.6,1,0)</f>
        <v>0</v>
      </c>
      <c r="M19" s="30">
        <f ca="1">OFFSET(Plan!$C$1,MATCH(TRIM(EV!$L$1) &amp; ": " &amp;TRIM(EV!M$2), Plan!$B:$B,0)-1,0)*IF(Grades!M19&gt;=0.6,1,0)</f>
        <v>0</v>
      </c>
      <c r="N19" s="30">
        <f ca="1">OFFSET(Plan!$C$1,MATCH(TRIM(EV!$L$1) &amp; ": " &amp;TRIM(EV!N$2), Plan!$B:$B,0)-1,0)*IF(Grades!N19&gt;=0.6,1,0)</f>
        <v>0</v>
      </c>
      <c r="O19" s="30">
        <f ca="1">OFFSET(Plan!$C$1,MATCH(TRIM(EV!$L$1) &amp; ": " &amp;TRIM(EV!O$2), Plan!$B:$B,0)-1,0)*IF(Grades!O19&gt;=0.6,1,0)</f>
        <v>0</v>
      </c>
      <c r="P19" s="30">
        <f ca="1">OFFSET(Plan!$C$1,MATCH(TRIM(EV!$L$1) &amp; ": " &amp;TRIM(EV!P$2), Plan!$B:$B,0)-1,0)*IF(Grades!P19&gt;=0.6,1,0)</f>
        <v>0</v>
      </c>
      <c r="Q19" s="30">
        <f ca="1">OFFSET(Plan!$C$1,MATCH(TRIM(EV!$L$1) &amp; ": " &amp;TRIM(EV!Q$2), Plan!$B:$B,0)-1,0)*IF(Grades!Q19&gt;=0.6,1,0)</f>
        <v>0</v>
      </c>
      <c r="R19" s="30">
        <f ca="1">OFFSET(Plan!$C$1,MATCH(TRIM(EV!$L$1) &amp; ": " &amp;TRIM(EV!R$2), Plan!$B:$B,0)-1,0)*IF(Grades!R19&gt;=0.6,1,0)</f>
        <v>0</v>
      </c>
      <c r="S19" s="30">
        <f ca="1">OFFSET(Plan!$C$1,MATCH(TRIM(EV!$L$1) &amp; ": " &amp;TRIM(EV!S$2), Plan!$B:$B,0)-1,0)*IF(Grades!S19&gt;=0.6,1,0)</f>
        <v>0</v>
      </c>
      <c r="T19" s="30">
        <f ca="1">OFFSET(Plan!$C$1,MATCH(TRIM(EV!$L$1) &amp; ": " &amp;TRIM(EV!T$2), Plan!$B:$B,0)-1,0)*IF(Grades!T19&gt;=0.6,1,0)</f>
        <v>0</v>
      </c>
      <c r="U19" s="32">
        <f ca="1">OFFSET(Plan!$C$1,MATCH(TRIM(EV!$L$1) &amp; ": " &amp;TRIM(EV!U$2), Plan!$B:$B,0)-1,0)*IF(Grades!U19&gt;=0.6,1,0)</f>
        <v>0</v>
      </c>
      <c r="V19" s="29">
        <f ca="1">OFFSET(Plan!$C$1,MATCH(TRIM(EV!$V$1)&amp;": "&amp;TRIM(EV!V$2),Plan!$B:$B,0)-1,0)*IF(Grades!V19&gt;=0.6,1,0)</f>
        <v>0</v>
      </c>
      <c r="W19" s="30">
        <f ca="1">OFFSET(Plan!$C$1,MATCH(TRIM(EV!$V$1)&amp;": "&amp;TRIM(EV!W$2),Plan!$B:$B,0)-1,0)*IF(Grades!W19&gt;=0.6,1,0)</f>
        <v>0</v>
      </c>
      <c r="X19" s="30">
        <f ca="1">OFFSET(Plan!$C$1,MATCH(TRIM(EV!$V$1)&amp;": "&amp;TRIM(EV!X$2),Plan!$B:$B,0)-1,0)*IF(Grades!X19&gt;=0.6,1,0)</f>
        <v>0</v>
      </c>
      <c r="Y19" s="30">
        <f ca="1">OFFSET(Plan!$C$1,MATCH(TRIM(EV!$V$1)&amp;": "&amp;TRIM(EV!Y$2),Plan!$B:$B,0)-1,0)*IF(Grades!Y19&gt;=0.6,1,0)</f>
        <v>0</v>
      </c>
      <c r="Z19" s="30">
        <f ca="1">OFFSET(Plan!$C$1,MATCH(TRIM(EV!$V$1)&amp;": "&amp;TRIM(EV!Z$2),Plan!$B:$B,0)-1,0)*IF(Grades!Z19&gt;=0.6,1,0)</f>
        <v>0</v>
      </c>
      <c r="AA19" s="30">
        <f ca="1">OFFSET(Plan!$C$1,MATCH(TRIM(EV!$V$1)&amp;": "&amp;TRIM(EV!AA$2),Plan!$B:$B,0)-1,0)*IF(Grades!AA19&gt;=0.6,1,0)</f>
        <v>0</v>
      </c>
      <c r="AB19" s="30">
        <f ca="1">OFFSET(Plan!$C$1,MATCH(TRIM(EV!$V$1)&amp;": "&amp;TRIM(EV!AB$2),Plan!$B:$B,0)-1,0)*IF(Grades!AB19&gt;=0.6,1,0)</f>
        <v>0</v>
      </c>
      <c r="AC19" s="30">
        <f ca="1">OFFSET(Plan!$C$1,MATCH(TRIM(EV!$V$1)&amp;": "&amp;TRIM(EV!AC$2),Plan!$B:$B,0)-1,0)*IF(Grades!AC19&gt;=0.6,1,0)</f>
        <v>0</v>
      </c>
      <c r="AD19" s="30">
        <f ca="1">OFFSET(Plan!$C$1,MATCH(TRIM(EV!$V$1)&amp;": "&amp;TRIM(EV!AD$2),Plan!$B:$B,0)-1,0)*IF(Grades!AD19&gt;=0.6,1,0)</f>
        <v>0</v>
      </c>
      <c r="AE19" s="31">
        <f ca="1">OFFSET(Plan!$C$1,MATCH(TRIM(EV!$V$1)&amp;": "&amp;TRIM(EV!AE$2),Plan!$B:$B,0)-1,0)*IF(Grades!AE19&gt;=0.6,1,0)</f>
        <v>0</v>
      </c>
      <c r="AF19" s="16">
        <f ca="1">IFERROR(OFFSET(SAP!$B$1,MATCH(EV!$A19,SAP!$A:$A,0)-1,0),0)</f>
        <v>13</v>
      </c>
      <c r="AG19" s="17">
        <f t="shared" ca="1" si="1"/>
        <v>7.5</v>
      </c>
      <c r="AH19" s="17">
        <f ca="1">IF(AF19=0,"",OFFSET(Plan!$D$1,MATCH(OFFSET(SAP!$B$1, 0,COUNTIF(SAP!$C$2:$AK$2,"&lt;&gt;0")),Plan!$A:$A,0)-1,0))</f>
        <v>15</v>
      </c>
      <c r="AI19" s="18">
        <f ca="1">IF(AF19=0,"",Plan!$D$11)</f>
        <v>60</v>
      </c>
      <c r="AJ19" s="18">
        <f t="shared" ca="1" si="2"/>
        <v>-5.5</v>
      </c>
      <c r="AK19" s="18">
        <f t="shared" ca="1" si="3"/>
        <v>-7.5</v>
      </c>
      <c r="AL19" s="17">
        <f t="shared" ca="1" si="4"/>
        <v>0.57692307692307687</v>
      </c>
      <c r="AM19" s="17">
        <f t="shared" ca="1" si="5"/>
        <v>0.5</v>
      </c>
      <c r="AN19" s="17">
        <f t="shared" ca="1" si="6"/>
        <v>195.00000000000003</v>
      </c>
      <c r="AO19" s="17">
        <f t="shared" ca="1" si="7"/>
        <v>1.1170212765957446</v>
      </c>
      <c r="AP19" s="61" t="str">
        <f t="shared" ca="1" si="0"/>
        <v>May be having difficulty with the material</v>
      </c>
      <c r="AQ19" s="68">
        <f t="shared" ca="1" si="8"/>
        <v>-135.00000000000003</v>
      </c>
      <c r="AR19" s="68">
        <f ca="1">IF(AQ19=0,"",AQ19+(1-COUNTIF(AQ$3:AQ19,AQ19))/1000)</f>
        <v>-135.00100000000003</v>
      </c>
      <c r="AS19" s="67">
        <f t="shared" ca="1" si="9"/>
        <v>10</v>
      </c>
    </row>
    <row r="20" spans="1:45" x14ac:dyDescent="0.25">
      <c r="A20" s="33" t="str">
        <f>SAP!A20</f>
        <v>Mike</v>
      </c>
      <c r="B20" s="29">
        <f ca="1">OFFSET(Plan!$C$1,MATCH(TRIM(EV!$B$1) &amp; ": " &amp;TRIM(EV!B$2), Plan!$B:$B,0)-1,0)*IF(Grades!B20&gt;=0.6,1,0)</f>
        <v>0</v>
      </c>
      <c r="C20" s="30">
        <f ca="1">OFFSET(Plan!$C$1,MATCH(TRIM(EV!$B$1) &amp; ": " &amp;TRIM(EV!C$2), Plan!$B:$B,0)-1,0)*IF(Grades!C20&gt;=0.6,1,0)</f>
        <v>0</v>
      </c>
      <c r="D20" s="30">
        <f ca="1">OFFSET(Plan!$C$1,MATCH(TRIM(EV!$B$1) &amp; ": " &amp;TRIM(EV!D$2), Plan!$B:$B,0)-1,0)*IF(Grades!D20&gt;=0.6,1,0)</f>
        <v>3.75</v>
      </c>
      <c r="E20" s="30">
        <f ca="1">OFFSET(Plan!$C$1,MATCH(TRIM(EV!$B$1) &amp; ": " &amp;TRIM(EV!E$2), Plan!$B:$B,0)-1,0)*IF(Grades!E20&gt;=0.6,1,0)</f>
        <v>0</v>
      </c>
      <c r="F20" s="30">
        <f ca="1">OFFSET(Plan!$C$1,MATCH(TRIM(EV!$B$1) &amp; ": " &amp;TRIM(EV!F$2), Plan!$B:$B,0)-1,0)*IF(Grades!F20&gt;=0.6,1,0)</f>
        <v>0</v>
      </c>
      <c r="G20" s="30">
        <f ca="1">OFFSET(Plan!$C$1,MATCH(TRIM(EV!$B$1) &amp; ": " &amp;TRIM(EV!G$2), Plan!$B:$B,0)-1,0)*IF(Grades!G20&gt;=0.6,1,0)</f>
        <v>0</v>
      </c>
      <c r="H20" s="30">
        <f ca="1">OFFSET(Plan!$C$1,MATCH(TRIM(EV!$B$1) &amp; ": " &amp;TRIM(EV!H$2), Plan!$B:$B,0)-1,0)*IF(Grades!H20&gt;=0.6,1,0)</f>
        <v>0</v>
      </c>
      <c r="I20" s="30">
        <f ca="1">OFFSET(Plan!$C$1,MATCH(TRIM(EV!$B$1) &amp; ": " &amp;TRIM(EV!I$2), Plan!$B:$B,0)-1,0)*IF(Grades!I20&gt;=0.6,1,0)</f>
        <v>0</v>
      </c>
      <c r="J20" s="30">
        <f ca="1">OFFSET(Plan!$C$1,MATCH(TRIM(EV!$B$1) &amp; ": " &amp;TRIM(EV!J$2), Plan!$B:$B,0)-1,0)*IF(Grades!J20&gt;=0.6,1,0)</f>
        <v>0</v>
      </c>
      <c r="K20" s="31">
        <f ca="1">OFFSET(Plan!$C$1,MATCH(TRIM(EV!$B$1) &amp; ": " &amp;TRIM(EV!K$2), Plan!$B:$B,0)-1,0)*IF(Grades!K20&gt;=0.6,1,0)</f>
        <v>0</v>
      </c>
      <c r="L20" s="29">
        <f ca="1">OFFSET(Plan!$C$1,MATCH(TRIM(EV!$L$1) &amp; ": " &amp;TRIM(EV!L$2), Plan!$B:$B,0)-1,0)*IF(Grades!L20&gt;=0.6,1,0)</f>
        <v>0</v>
      </c>
      <c r="M20" s="30">
        <f ca="1">OFFSET(Plan!$C$1,MATCH(TRIM(EV!$L$1) &amp; ": " &amp;TRIM(EV!M$2), Plan!$B:$B,0)-1,0)*IF(Grades!M20&gt;=0.6,1,0)</f>
        <v>0</v>
      </c>
      <c r="N20" s="30">
        <f ca="1">OFFSET(Plan!$C$1,MATCH(TRIM(EV!$L$1) &amp; ": " &amp;TRIM(EV!N$2), Plan!$B:$B,0)-1,0)*IF(Grades!N20&gt;=0.6,1,0)</f>
        <v>0</v>
      </c>
      <c r="O20" s="30">
        <f ca="1">OFFSET(Plan!$C$1,MATCH(TRIM(EV!$L$1) &amp; ": " &amp;TRIM(EV!O$2), Plan!$B:$B,0)-1,0)*IF(Grades!O20&gt;=0.6,1,0)</f>
        <v>0</v>
      </c>
      <c r="P20" s="30">
        <f ca="1">OFFSET(Plan!$C$1,MATCH(TRIM(EV!$L$1) &amp; ": " &amp;TRIM(EV!P$2), Plan!$B:$B,0)-1,0)*IF(Grades!P20&gt;=0.6,1,0)</f>
        <v>0</v>
      </c>
      <c r="Q20" s="30">
        <f ca="1">OFFSET(Plan!$C$1,MATCH(TRIM(EV!$L$1) &amp; ": " &amp;TRIM(EV!Q$2), Plan!$B:$B,0)-1,0)*IF(Grades!Q20&gt;=0.6,1,0)</f>
        <v>0</v>
      </c>
      <c r="R20" s="30">
        <f ca="1">OFFSET(Plan!$C$1,MATCH(TRIM(EV!$L$1) &amp; ": " &amp;TRIM(EV!R$2), Plan!$B:$B,0)-1,0)*IF(Grades!R20&gt;=0.6,1,0)</f>
        <v>0</v>
      </c>
      <c r="S20" s="30">
        <f ca="1">OFFSET(Plan!$C$1,MATCH(TRIM(EV!$L$1) &amp; ": " &amp;TRIM(EV!S$2), Plan!$B:$B,0)-1,0)*IF(Grades!S20&gt;=0.6,1,0)</f>
        <v>0</v>
      </c>
      <c r="T20" s="30">
        <f ca="1">OFFSET(Plan!$C$1,MATCH(TRIM(EV!$L$1) &amp; ": " &amp;TRIM(EV!T$2), Plan!$B:$B,0)-1,0)*IF(Grades!T20&gt;=0.6,1,0)</f>
        <v>0</v>
      </c>
      <c r="U20" s="32">
        <f ca="1">OFFSET(Plan!$C$1,MATCH(TRIM(EV!$L$1) &amp; ": " &amp;TRIM(EV!U$2), Plan!$B:$B,0)-1,0)*IF(Grades!U20&gt;=0.6,1,0)</f>
        <v>0</v>
      </c>
      <c r="V20" s="29">
        <f ca="1">OFFSET(Plan!$C$1,MATCH(TRIM(EV!$V$1)&amp;": "&amp;TRIM(EV!V$2),Plan!$B:$B,0)-1,0)*IF(Grades!V20&gt;=0.6,1,0)</f>
        <v>0</v>
      </c>
      <c r="W20" s="30">
        <f ca="1">OFFSET(Plan!$C$1,MATCH(TRIM(EV!$V$1)&amp;": "&amp;TRIM(EV!W$2),Plan!$B:$B,0)-1,0)*IF(Grades!W20&gt;=0.6,1,0)</f>
        <v>0</v>
      </c>
      <c r="X20" s="30">
        <f ca="1">OFFSET(Plan!$C$1,MATCH(TRIM(EV!$V$1)&amp;": "&amp;TRIM(EV!X$2),Plan!$B:$B,0)-1,0)*IF(Grades!X20&gt;=0.6,1,0)</f>
        <v>0</v>
      </c>
      <c r="Y20" s="30">
        <f ca="1">OFFSET(Plan!$C$1,MATCH(TRIM(EV!$V$1)&amp;": "&amp;TRIM(EV!Y$2),Plan!$B:$B,0)-1,0)*IF(Grades!Y20&gt;=0.6,1,0)</f>
        <v>0</v>
      </c>
      <c r="Z20" s="30">
        <f ca="1">OFFSET(Plan!$C$1,MATCH(TRIM(EV!$V$1)&amp;": "&amp;TRIM(EV!Z$2),Plan!$B:$B,0)-1,0)*IF(Grades!Z20&gt;=0.6,1,0)</f>
        <v>0</v>
      </c>
      <c r="AA20" s="30">
        <f ca="1">OFFSET(Plan!$C$1,MATCH(TRIM(EV!$V$1)&amp;": "&amp;TRIM(EV!AA$2),Plan!$B:$B,0)-1,0)*IF(Grades!AA20&gt;=0.6,1,0)</f>
        <v>0</v>
      </c>
      <c r="AB20" s="30">
        <f ca="1">OFFSET(Plan!$C$1,MATCH(TRIM(EV!$V$1)&amp;": "&amp;TRIM(EV!AB$2),Plan!$B:$B,0)-1,0)*IF(Grades!AB20&gt;=0.6,1,0)</f>
        <v>0</v>
      </c>
      <c r="AC20" s="30">
        <f ca="1">OFFSET(Plan!$C$1,MATCH(TRIM(EV!$V$1)&amp;": "&amp;TRIM(EV!AC$2),Plan!$B:$B,0)-1,0)*IF(Grades!AC20&gt;=0.6,1,0)</f>
        <v>0</v>
      </c>
      <c r="AD20" s="30">
        <f ca="1">OFFSET(Plan!$C$1,MATCH(TRIM(EV!$V$1)&amp;": "&amp;TRIM(EV!AD$2),Plan!$B:$B,0)-1,0)*IF(Grades!AD20&gt;=0.6,1,0)</f>
        <v>0</v>
      </c>
      <c r="AE20" s="31">
        <f ca="1">OFFSET(Plan!$C$1,MATCH(TRIM(EV!$V$1)&amp;": "&amp;TRIM(EV!AE$2),Plan!$B:$B,0)-1,0)*IF(Grades!AE20&gt;=0.6,1,0)</f>
        <v>0</v>
      </c>
      <c r="AF20" s="16">
        <f ca="1">IFERROR(OFFSET(SAP!$B$1,MATCH(EV!$A20,SAP!$A:$A,0)-1,0),0)</f>
        <v>6</v>
      </c>
      <c r="AG20" s="17">
        <f t="shared" ca="1" si="1"/>
        <v>3.75</v>
      </c>
      <c r="AH20" s="17">
        <f ca="1">IF(AF20=0,"",OFFSET(Plan!$D$1,MATCH(OFFSET(SAP!$B$1, 0,COUNTIF(SAP!$C$2:$AK$2,"&lt;&gt;0")),Plan!$A:$A,0)-1,0))</f>
        <v>15</v>
      </c>
      <c r="AI20" s="18">
        <f ca="1">IF(AF20=0,"",Plan!$D$11)</f>
        <v>60</v>
      </c>
      <c r="AJ20" s="18">
        <f t="shared" ca="1" si="2"/>
        <v>-2.25</v>
      </c>
      <c r="AK20" s="18">
        <f t="shared" ca="1" si="3"/>
        <v>-11.25</v>
      </c>
      <c r="AL20" s="17">
        <f t="shared" ca="1" si="4"/>
        <v>0.625</v>
      </c>
      <c r="AM20" s="17">
        <f t="shared" ca="1" si="5"/>
        <v>0.25</v>
      </c>
      <c r="AN20" s="17">
        <f t="shared" ca="1" si="6"/>
        <v>366</v>
      </c>
      <c r="AO20" s="17">
        <f t="shared" ca="1" si="7"/>
        <v>1.0416666666666667</v>
      </c>
      <c r="AP20" s="61" t="str">
        <f t="shared" ca="1" si="0"/>
        <v>May be having difficulty with the material</v>
      </c>
      <c r="AQ20" s="68">
        <f t="shared" ca="1" si="8"/>
        <v>-306</v>
      </c>
      <c r="AR20" s="68">
        <f ca="1">IF(AQ20=0,"",AQ20+(1-COUNTIF(AQ$3:AQ20,AQ20))/1000)</f>
        <v>-306.00099999999998</v>
      </c>
      <c r="AS20" s="67">
        <f t="shared" ca="1" si="9"/>
        <v>4</v>
      </c>
    </row>
    <row r="21" spans="1:45" x14ac:dyDescent="0.25">
      <c r="A21" s="33">
        <f>SAP!A21</f>
        <v>0</v>
      </c>
      <c r="B21" s="29">
        <f ca="1">OFFSET(Plan!$C$1,MATCH(TRIM(EV!$B$1) &amp; ": " &amp;TRIM(EV!B$2), Plan!$B:$B,0)-1,0)*IF(Grades!B21&gt;=0.6,1,0)</f>
        <v>0</v>
      </c>
      <c r="C21" s="30">
        <f ca="1">OFFSET(Plan!$C$1,MATCH(TRIM(EV!$B$1) &amp; ": " &amp;TRIM(EV!C$2), Plan!$B:$B,0)-1,0)*IF(Grades!C21&gt;=0.6,1,0)</f>
        <v>0</v>
      </c>
      <c r="D21" s="30">
        <f ca="1">OFFSET(Plan!$C$1,MATCH(TRIM(EV!$B$1) &amp; ": " &amp;TRIM(EV!D$2), Plan!$B:$B,0)-1,0)*IF(Grades!D21&gt;=0.6,1,0)</f>
        <v>0</v>
      </c>
      <c r="E21" s="30">
        <f ca="1">OFFSET(Plan!$C$1,MATCH(TRIM(EV!$B$1) &amp; ": " &amp;TRIM(EV!E$2), Plan!$B:$B,0)-1,0)*IF(Grades!E21&gt;=0.6,1,0)</f>
        <v>0</v>
      </c>
      <c r="F21" s="30">
        <f ca="1">OFFSET(Plan!$C$1,MATCH(TRIM(EV!$B$1) &amp; ": " &amp;TRIM(EV!F$2), Plan!$B:$B,0)-1,0)*IF(Grades!F21&gt;=0.6,1,0)</f>
        <v>0</v>
      </c>
      <c r="G21" s="30">
        <f ca="1">OFFSET(Plan!$C$1,MATCH(TRIM(EV!$B$1) &amp; ": " &amp;TRIM(EV!G$2), Plan!$B:$B,0)-1,0)*IF(Grades!G21&gt;=0.6,1,0)</f>
        <v>0</v>
      </c>
      <c r="H21" s="30">
        <f ca="1">OFFSET(Plan!$C$1,MATCH(TRIM(EV!$B$1) &amp; ": " &amp;TRIM(EV!H$2), Plan!$B:$B,0)-1,0)*IF(Grades!H21&gt;=0.6,1,0)</f>
        <v>0</v>
      </c>
      <c r="I21" s="30">
        <f ca="1">OFFSET(Plan!$C$1,MATCH(TRIM(EV!$B$1) &amp; ": " &amp;TRIM(EV!I$2), Plan!$B:$B,0)-1,0)*IF(Grades!I21&gt;=0.6,1,0)</f>
        <v>0</v>
      </c>
      <c r="J21" s="30">
        <f ca="1">OFFSET(Plan!$C$1,MATCH(TRIM(EV!$B$1) &amp; ": " &amp;TRIM(EV!J$2), Plan!$B:$B,0)-1,0)*IF(Grades!J21&gt;=0.6,1,0)</f>
        <v>0</v>
      </c>
      <c r="K21" s="31">
        <f ca="1">OFFSET(Plan!$C$1,MATCH(TRIM(EV!$B$1) &amp; ": " &amp;TRIM(EV!K$2), Plan!$B:$B,0)-1,0)*IF(Grades!K21&gt;=0.6,1,0)</f>
        <v>0</v>
      </c>
      <c r="L21" s="29">
        <f ca="1">OFFSET(Plan!$C$1,MATCH(TRIM(EV!$L$1) &amp; ": " &amp;TRIM(EV!L$2), Plan!$B:$B,0)-1,0)*IF(Grades!L21&gt;=0.6,1,0)</f>
        <v>0</v>
      </c>
      <c r="M21" s="30">
        <f ca="1">OFFSET(Plan!$C$1,MATCH(TRIM(EV!$L$1) &amp; ": " &amp;TRIM(EV!M$2), Plan!$B:$B,0)-1,0)*IF(Grades!M21&gt;=0.6,1,0)</f>
        <v>0</v>
      </c>
      <c r="N21" s="30">
        <f ca="1">OFFSET(Plan!$C$1,MATCH(TRIM(EV!$L$1) &amp; ": " &amp;TRIM(EV!N$2), Plan!$B:$B,0)-1,0)*IF(Grades!N21&gt;=0.6,1,0)</f>
        <v>0</v>
      </c>
      <c r="O21" s="30">
        <f ca="1">OFFSET(Plan!$C$1,MATCH(TRIM(EV!$L$1) &amp; ": " &amp;TRIM(EV!O$2), Plan!$B:$B,0)-1,0)*IF(Grades!O21&gt;=0.6,1,0)</f>
        <v>0</v>
      </c>
      <c r="P21" s="30">
        <f ca="1">OFFSET(Plan!$C$1,MATCH(TRIM(EV!$L$1) &amp; ": " &amp;TRIM(EV!P$2), Plan!$B:$B,0)-1,0)*IF(Grades!P21&gt;=0.6,1,0)</f>
        <v>0</v>
      </c>
      <c r="Q21" s="30">
        <f ca="1">OFFSET(Plan!$C$1,MATCH(TRIM(EV!$L$1) &amp; ": " &amp;TRIM(EV!Q$2), Plan!$B:$B,0)-1,0)*IF(Grades!Q21&gt;=0.6,1,0)</f>
        <v>0</v>
      </c>
      <c r="R21" s="30">
        <f ca="1">OFFSET(Plan!$C$1,MATCH(TRIM(EV!$L$1) &amp; ": " &amp;TRIM(EV!R$2), Plan!$B:$B,0)-1,0)*IF(Grades!R21&gt;=0.6,1,0)</f>
        <v>0</v>
      </c>
      <c r="S21" s="30">
        <f ca="1">OFFSET(Plan!$C$1,MATCH(TRIM(EV!$L$1) &amp; ": " &amp;TRIM(EV!S$2), Plan!$B:$B,0)-1,0)*IF(Grades!S21&gt;=0.6,1,0)</f>
        <v>0</v>
      </c>
      <c r="T21" s="30">
        <f ca="1">OFFSET(Plan!$C$1,MATCH(TRIM(EV!$L$1) &amp; ": " &amp;TRIM(EV!T$2), Plan!$B:$B,0)-1,0)*IF(Grades!T21&gt;=0.6,1,0)</f>
        <v>0</v>
      </c>
      <c r="U21" s="32">
        <f ca="1">OFFSET(Plan!$C$1,MATCH(TRIM(EV!$L$1) &amp; ": " &amp;TRIM(EV!U$2), Plan!$B:$B,0)-1,0)*IF(Grades!U21&gt;=0.6,1,0)</f>
        <v>0</v>
      </c>
      <c r="V21" s="29">
        <f ca="1">OFFSET(Plan!$C$1,MATCH(TRIM(EV!$V$1)&amp;": "&amp;TRIM(EV!V$2),Plan!$B:$B,0)-1,0)*IF(Grades!V21&gt;=0.6,1,0)</f>
        <v>0</v>
      </c>
      <c r="W21" s="30">
        <f ca="1">OFFSET(Plan!$C$1,MATCH(TRIM(EV!$V$1)&amp;": "&amp;TRIM(EV!W$2),Plan!$B:$B,0)-1,0)*IF(Grades!W21&gt;=0.6,1,0)</f>
        <v>0</v>
      </c>
      <c r="X21" s="30">
        <f ca="1">OFFSET(Plan!$C$1,MATCH(TRIM(EV!$V$1)&amp;": "&amp;TRIM(EV!X$2),Plan!$B:$B,0)-1,0)*IF(Grades!X21&gt;=0.6,1,0)</f>
        <v>0</v>
      </c>
      <c r="Y21" s="30">
        <f ca="1">OFFSET(Plan!$C$1,MATCH(TRIM(EV!$V$1)&amp;": "&amp;TRIM(EV!Y$2),Plan!$B:$B,0)-1,0)*IF(Grades!Y21&gt;=0.6,1,0)</f>
        <v>0</v>
      </c>
      <c r="Z21" s="30">
        <f ca="1">OFFSET(Plan!$C$1,MATCH(TRIM(EV!$V$1)&amp;": "&amp;TRIM(EV!Z$2),Plan!$B:$B,0)-1,0)*IF(Grades!Z21&gt;=0.6,1,0)</f>
        <v>0</v>
      </c>
      <c r="AA21" s="30">
        <f ca="1">OFFSET(Plan!$C$1,MATCH(TRIM(EV!$V$1)&amp;": "&amp;TRIM(EV!AA$2),Plan!$B:$B,0)-1,0)*IF(Grades!AA21&gt;=0.6,1,0)</f>
        <v>0</v>
      </c>
      <c r="AB21" s="30">
        <f ca="1">OFFSET(Plan!$C$1,MATCH(TRIM(EV!$V$1)&amp;": "&amp;TRIM(EV!AB$2),Plan!$B:$B,0)-1,0)*IF(Grades!AB21&gt;=0.6,1,0)</f>
        <v>0</v>
      </c>
      <c r="AC21" s="30">
        <f ca="1">OFFSET(Plan!$C$1,MATCH(TRIM(EV!$V$1)&amp;": "&amp;TRIM(EV!AC$2),Plan!$B:$B,0)-1,0)*IF(Grades!AC21&gt;=0.6,1,0)</f>
        <v>0</v>
      </c>
      <c r="AD21" s="30">
        <f ca="1">OFFSET(Plan!$C$1,MATCH(TRIM(EV!$V$1)&amp;": "&amp;TRIM(EV!AD$2),Plan!$B:$B,0)-1,0)*IF(Grades!AD21&gt;=0.6,1,0)</f>
        <v>0</v>
      </c>
      <c r="AE21" s="31">
        <f ca="1">OFFSET(Plan!$C$1,MATCH(TRIM(EV!$V$1)&amp;": "&amp;TRIM(EV!AE$2),Plan!$B:$B,0)-1,0)*IF(Grades!AE21&gt;=0.6,1,0)</f>
        <v>0</v>
      </c>
      <c r="AF21" s="16">
        <f ca="1">IFERROR(OFFSET(SAP!$B$1,MATCH(EV!$A21,SAP!$A:$A,0)-1,0),0)</f>
        <v>0</v>
      </c>
      <c r="AG21" s="17">
        <f t="shared" ca="1" si="1"/>
        <v>0</v>
      </c>
      <c r="AH21" s="17" t="str">
        <f ca="1">IF(AF21=0,"",OFFSET(Plan!$D$1,MATCH(OFFSET(SAP!$B$1, 0,COUNTIF(SAP!$C$2:$AK$2,"&lt;&gt;0")),Plan!$A:$A,0)-1,0))</f>
        <v/>
      </c>
      <c r="AI21" s="18" t="str">
        <f ca="1">IF(AF21=0,"",Plan!$D$31)</f>
        <v/>
      </c>
      <c r="AJ21" s="18"/>
      <c r="AK21" s="18"/>
      <c r="AL21" s="17">
        <f t="shared" ca="1" si="4"/>
        <v>0</v>
      </c>
      <c r="AM21" s="17" t="str">
        <f t="shared" ca="1" si="5"/>
        <v/>
      </c>
      <c r="AN21" s="17" t="str">
        <f t="shared" ca="1" si="6"/>
        <v/>
      </c>
      <c r="AO21" s="17" t="str">
        <f t="shared" ca="1" si="7"/>
        <v/>
      </c>
      <c r="AP21" s="61" t="str">
        <f t="shared" si="0"/>
        <v/>
      </c>
      <c r="AQ21" s="68">
        <f t="shared" ca="1" si="8"/>
        <v>0</v>
      </c>
      <c r="AR21" s="68" t="str">
        <f ca="1">IF(AQ21=0,"",AQ21+(1-COUNTIF(AQ$3:AQ21,AQ21))/1000)</f>
        <v/>
      </c>
      <c r="AS21" s="67" t="str">
        <f t="shared" ca="1" si="9"/>
        <v/>
      </c>
    </row>
    <row r="22" spans="1:45" x14ac:dyDescent="0.25">
      <c r="A22" s="33">
        <f>SAP!A22</f>
        <v>0</v>
      </c>
      <c r="B22" s="29">
        <f ca="1">OFFSET(Plan!$C$1,MATCH(TRIM(EV!$B$1) &amp; ": " &amp;TRIM(EV!B$2), Plan!$B:$B,0)-1,0)*IF(Grades!B22&gt;=0.6,1,0)</f>
        <v>0</v>
      </c>
      <c r="C22" s="30">
        <f ca="1">OFFSET(Plan!$C$1,MATCH(TRIM(EV!$B$1) &amp; ": " &amp;TRIM(EV!C$2), Plan!$B:$B,0)-1,0)*IF(Grades!C22&gt;=0.6,1,0)</f>
        <v>0</v>
      </c>
      <c r="D22" s="30">
        <f ca="1">OFFSET(Plan!$C$1,MATCH(TRIM(EV!$B$1) &amp; ": " &amp;TRIM(EV!D$2), Plan!$B:$B,0)-1,0)*IF(Grades!D22&gt;=0.6,1,0)</f>
        <v>0</v>
      </c>
      <c r="E22" s="30">
        <f ca="1">OFFSET(Plan!$C$1,MATCH(TRIM(EV!$B$1) &amp; ": " &amp;TRIM(EV!E$2), Plan!$B:$B,0)-1,0)*IF(Grades!E22&gt;=0.6,1,0)</f>
        <v>0</v>
      </c>
      <c r="F22" s="30">
        <f ca="1">OFFSET(Plan!$C$1,MATCH(TRIM(EV!$B$1) &amp; ": " &amp;TRIM(EV!F$2), Plan!$B:$B,0)-1,0)*IF(Grades!F22&gt;=0.6,1,0)</f>
        <v>0</v>
      </c>
      <c r="G22" s="30">
        <f ca="1">OFFSET(Plan!$C$1,MATCH(TRIM(EV!$B$1) &amp; ": " &amp;TRIM(EV!G$2), Plan!$B:$B,0)-1,0)*IF(Grades!G22&gt;=0.6,1,0)</f>
        <v>0</v>
      </c>
      <c r="H22" s="30">
        <f ca="1">OFFSET(Plan!$C$1,MATCH(TRIM(EV!$B$1) &amp; ": " &amp;TRIM(EV!H$2), Plan!$B:$B,0)-1,0)*IF(Grades!H22&gt;=0.6,1,0)</f>
        <v>0</v>
      </c>
      <c r="I22" s="30">
        <f ca="1">OFFSET(Plan!$C$1,MATCH(TRIM(EV!$B$1) &amp; ": " &amp;TRIM(EV!I$2), Plan!$B:$B,0)-1,0)*IF(Grades!I22&gt;=0.6,1,0)</f>
        <v>0</v>
      </c>
      <c r="J22" s="30">
        <f ca="1">OFFSET(Plan!$C$1,MATCH(TRIM(EV!$B$1) &amp; ": " &amp;TRIM(EV!J$2), Plan!$B:$B,0)-1,0)*IF(Grades!J22&gt;=0.6,1,0)</f>
        <v>0</v>
      </c>
      <c r="K22" s="31">
        <f ca="1">OFFSET(Plan!$C$1,MATCH(TRIM(EV!$B$1) &amp; ": " &amp;TRIM(EV!K$2), Plan!$B:$B,0)-1,0)*IF(Grades!K22&gt;=0.6,1,0)</f>
        <v>0</v>
      </c>
      <c r="L22" s="29">
        <f ca="1">OFFSET(Plan!$C$1,MATCH(TRIM(EV!$L$1) &amp; ": " &amp;TRIM(EV!L$2), Plan!$B:$B,0)-1,0)*IF(Grades!L22&gt;=0.6,1,0)</f>
        <v>0</v>
      </c>
      <c r="M22" s="30">
        <f ca="1">OFFSET(Plan!$C$1,MATCH(TRIM(EV!$L$1) &amp; ": " &amp;TRIM(EV!M$2), Plan!$B:$B,0)-1,0)*IF(Grades!M22&gt;=0.6,1,0)</f>
        <v>0</v>
      </c>
      <c r="N22" s="30">
        <f ca="1">OFFSET(Plan!$C$1,MATCH(TRIM(EV!$L$1) &amp; ": " &amp;TRIM(EV!N$2), Plan!$B:$B,0)-1,0)*IF(Grades!N22&gt;=0.6,1,0)</f>
        <v>0</v>
      </c>
      <c r="O22" s="30">
        <f ca="1">OFFSET(Plan!$C$1,MATCH(TRIM(EV!$L$1) &amp; ": " &amp;TRIM(EV!O$2), Plan!$B:$B,0)-1,0)*IF(Grades!O22&gt;=0.6,1,0)</f>
        <v>0</v>
      </c>
      <c r="P22" s="30">
        <f ca="1">OFFSET(Plan!$C$1,MATCH(TRIM(EV!$L$1) &amp; ": " &amp;TRIM(EV!P$2), Plan!$B:$B,0)-1,0)*IF(Grades!P22&gt;=0.6,1,0)</f>
        <v>0</v>
      </c>
      <c r="Q22" s="30">
        <f ca="1">OFFSET(Plan!$C$1,MATCH(TRIM(EV!$L$1) &amp; ": " &amp;TRIM(EV!Q$2), Plan!$B:$B,0)-1,0)*IF(Grades!Q22&gt;=0.6,1,0)</f>
        <v>0</v>
      </c>
      <c r="R22" s="30">
        <f ca="1">OFFSET(Plan!$C$1,MATCH(TRIM(EV!$L$1) &amp; ": " &amp;TRIM(EV!R$2), Plan!$B:$B,0)-1,0)*IF(Grades!R22&gt;=0.6,1,0)</f>
        <v>0</v>
      </c>
      <c r="S22" s="30">
        <f ca="1">OFFSET(Plan!$C$1,MATCH(TRIM(EV!$L$1) &amp; ": " &amp;TRIM(EV!S$2), Plan!$B:$B,0)-1,0)*IF(Grades!S22&gt;=0.6,1,0)</f>
        <v>0</v>
      </c>
      <c r="T22" s="30">
        <f ca="1">OFFSET(Plan!$C$1,MATCH(TRIM(EV!$L$1) &amp; ": " &amp;TRIM(EV!T$2), Plan!$B:$B,0)-1,0)*IF(Grades!T22&gt;=0.6,1,0)</f>
        <v>0</v>
      </c>
      <c r="U22" s="32">
        <f ca="1">OFFSET(Plan!$C$1,MATCH(TRIM(EV!$L$1) &amp; ": " &amp;TRIM(EV!U$2), Plan!$B:$B,0)-1,0)*IF(Grades!U22&gt;=0.6,1,0)</f>
        <v>0</v>
      </c>
      <c r="V22" s="29">
        <f ca="1">OFFSET(Plan!$C$1,MATCH(TRIM(EV!$V$1)&amp;": "&amp;TRIM(EV!V$2),Plan!$B:$B,0)-1,0)*IF(Grades!V22&gt;=0.6,1,0)</f>
        <v>0</v>
      </c>
      <c r="W22" s="30">
        <f ca="1">OFFSET(Plan!$C$1,MATCH(TRIM(EV!$V$1)&amp;": "&amp;TRIM(EV!W$2),Plan!$B:$B,0)-1,0)*IF(Grades!W22&gt;=0.6,1,0)</f>
        <v>0</v>
      </c>
      <c r="X22" s="30">
        <f ca="1">OFFSET(Plan!$C$1,MATCH(TRIM(EV!$V$1)&amp;": "&amp;TRIM(EV!X$2),Plan!$B:$B,0)-1,0)*IF(Grades!X22&gt;=0.6,1,0)</f>
        <v>0</v>
      </c>
      <c r="Y22" s="30">
        <f ca="1">OFFSET(Plan!$C$1,MATCH(TRIM(EV!$V$1)&amp;": "&amp;TRIM(EV!Y$2),Plan!$B:$B,0)-1,0)*IF(Grades!Y22&gt;=0.6,1,0)</f>
        <v>0</v>
      </c>
      <c r="Z22" s="30">
        <f ca="1">OFFSET(Plan!$C$1,MATCH(TRIM(EV!$V$1)&amp;": "&amp;TRIM(EV!Z$2),Plan!$B:$B,0)-1,0)*IF(Grades!Z22&gt;=0.6,1,0)</f>
        <v>0</v>
      </c>
      <c r="AA22" s="30">
        <f ca="1">OFFSET(Plan!$C$1,MATCH(TRIM(EV!$V$1)&amp;": "&amp;TRIM(EV!AA$2),Plan!$B:$B,0)-1,0)*IF(Grades!AA22&gt;=0.6,1,0)</f>
        <v>0</v>
      </c>
      <c r="AB22" s="30">
        <f ca="1">OFFSET(Plan!$C$1,MATCH(TRIM(EV!$V$1)&amp;": "&amp;TRIM(EV!AB$2),Plan!$B:$B,0)-1,0)*IF(Grades!AB22&gt;=0.6,1,0)</f>
        <v>0</v>
      </c>
      <c r="AC22" s="30">
        <f ca="1">OFFSET(Plan!$C$1,MATCH(TRIM(EV!$V$1)&amp;": "&amp;TRIM(EV!AC$2),Plan!$B:$B,0)-1,0)*IF(Grades!AC22&gt;=0.6,1,0)</f>
        <v>0</v>
      </c>
      <c r="AD22" s="30">
        <f ca="1">OFFSET(Plan!$C$1,MATCH(TRIM(EV!$V$1)&amp;": "&amp;TRIM(EV!AD$2),Plan!$B:$B,0)-1,0)*IF(Grades!AD22&gt;=0.6,1,0)</f>
        <v>0</v>
      </c>
      <c r="AE22" s="31">
        <f ca="1">OFFSET(Plan!$C$1,MATCH(TRIM(EV!$V$1)&amp;": "&amp;TRIM(EV!AE$2),Plan!$B:$B,0)-1,0)*IF(Grades!AE22&gt;=0.6,1,0)</f>
        <v>0</v>
      </c>
      <c r="AF22" s="16">
        <f ca="1">IFERROR(OFFSET(SAP!$B$1,MATCH(EV!$A22,SAP!$A:$A,0)-1,0),0)</f>
        <v>0</v>
      </c>
      <c r="AG22" s="17">
        <f t="shared" ca="1" si="1"/>
        <v>0</v>
      </c>
      <c r="AH22" s="17" t="str">
        <f ca="1">IF(AF22=0,"",OFFSET(Plan!$D$1,MATCH(OFFSET(SAP!$B$1, 0,COUNTIF(SAP!$C$2:$AK$2,"&lt;&gt;0")),Plan!$A:$A,0)-1,0))</f>
        <v/>
      </c>
      <c r="AI22" s="18" t="str">
        <f ca="1">IF(AF22=0,"",Plan!$D$31)</f>
        <v/>
      </c>
      <c r="AJ22" s="18"/>
      <c r="AK22" s="18"/>
      <c r="AL22" s="17">
        <f t="shared" ca="1" si="4"/>
        <v>0</v>
      </c>
      <c r="AM22" s="17" t="str">
        <f t="shared" ca="1" si="5"/>
        <v/>
      </c>
      <c r="AN22" s="17" t="str">
        <f t="shared" ca="1" si="6"/>
        <v/>
      </c>
      <c r="AO22" s="17" t="str">
        <f t="shared" ca="1" si="7"/>
        <v/>
      </c>
      <c r="AP22" s="61" t="str">
        <f t="shared" si="0"/>
        <v/>
      </c>
      <c r="AQ22" s="68">
        <f t="shared" ca="1" si="8"/>
        <v>0</v>
      </c>
      <c r="AR22" s="68" t="str">
        <f ca="1">IF(AQ22=0,"",AQ22+(1-COUNTIF(AQ$3:AQ22,AQ22))/1000)</f>
        <v/>
      </c>
      <c r="AS22" s="67" t="str">
        <f t="shared" ca="1" si="9"/>
        <v/>
      </c>
    </row>
    <row r="23" spans="1:45" x14ac:dyDescent="0.25">
      <c r="A23" s="33">
        <f>SAP!A23</f>
        <v>0</v>
      </c>
      <c r="B23" s="29">
        <f ca="1">OFFSET(Plan!$C$1,MATCH(TRIM(EV!$B$1) &amp; ": " &amp;TRIM(EV!B$2), Plan!$B:$B,0)-1,0)*IF(Grades!B23&gt;=0.6,1,0)</f>
        <v>0</v>
      </c>
      <c r="C23" s="30">
        <f ca="1">OFFSET(Plan!$C$1,MATCH(TRIM(EV!$B$1) &amp; ": " &amp;TRIM(EV!C$2), Plan!$B:$B,0)-1,0)*IF(Grades!C23&gt;=0.6,1,0)</f>
        <v>0</v>
      </c>
      <c r="D23" s="30">
        <f ca="1">OFFSET(Plan!$C$1,MATCH(TRIM(EV!$B$1) &amp; ": " &amp;TRIM(EV!D$2), Plan!$B:$B,0)-1,0)*IF(Grades!D23&gt;=0.6,1,0)</f>
        <v>0</v>
      </c>
      <c r="E23" s="30">
        <f ca="1">OFFSET(Plan!$C$1,MATCH(TRIM(EV!$B$1) &amp; ": " &amp;TRIM(EV!E$2), Plan!$B:$B,0)-1,0)*IF(Grades!E23&gt;=0.6,1,0)</f>
        <v>0</v>
      </c>
      <c r="F23" s="30">
        <f ca="1">OFFSET(Plan!$C$1,MATCH(TRIM(EV!$B$1) &amp; ": " &amp;TRIM(EV!F$2), Plan!$B:$B,0)-1,0)*IF(Grades!F23&gt;=0.6,1,0)</f>
        <v>0</v>
      </c>
      <c r="G23" s="30">
        <f ca="1">OFFSET(Plan!$C$1,MATCH(TRIM(EV!$B$1) &amp; ": " &amp;TRIM(EV!G$2), Plan!$B:$B,0)-1,0)*IF(Grades!G23&gt;=0.6,1,0)</f>
        <v>0</v>
      </c>
      <c r="H23" s="30">
        <f ca="1">OFFSET(Plan!$C$1,MATCH(TRIM(EV!$B$1) &amp; ": " &amp;TRIM(EV!H$2), Plan!$B:$B,0)-1,0)*IF(Grades!H23&gt;=0.6,1,0)</f>
        <v>0</v>
      </c>
      <c r="I23" s="30">
        <f ca="1">OFFSET(Plan!$C$1,MATCH(TRIM(EV!$B$1) &amp; ": " &amp;TRIM(EV!I$2), Plan!$B:$B,0)-1,0)*IF(Grades!I23&gt;=0.6,1,0)</f>
        <v>0</v>
      </c>
      <c r="J23" s="30">
        <f ca="1">OFFSET(Plan!$C$1,MATCH(TRIM(EV!$B$1) &amp; ": " &amp;TRIM(EV!J$2), Plan!$B:$B,0)-1,0)*IF(Grades!J23&gt;=0.6,1,0)</f>
        <v>0</v>
      </c>
      <c r="K23" s="31">
        <f ca="1">OFFSET(Plan!$C$1,MATCH(TRIM(EV!$B$1) &amp; ": " &amp;TRIM(EV!K$2), Plan!$B:$B,0)-1,0)*IF(Grades!K23&gt;=0.6,1,0)</f>
        <v>0</v>
      </c>
      <c r="L23" s="29">
        <f ca="1">OFFSET(Plan!$C$1,MATCH(TRIM(EV!$L$1) &amp; ": " &amp;TRIM(EV!L$2), Plan!$B:$B,0)-1,0)*IF(Grades!L23&gt;=0.6,1,0)</f>
        <v>0</v>
      </c>
      <c r="M23" s="30">
        <f ca="1">OFFSET(Plan!$C$1,MATCH(TRIM(EV!$L$1) &amp; ": " &amp;TRIM(EV!M$2), Plan!$B:$B,0)-1,0)*IF(Grades!M23&gt;=0.6,1,0)</f>
        <v>0</v>
      </c>
      <c r="N23" s="30">
        <f ca="1">OFFSET(Plan!$C$1,MATCH(TRIM(EV!$L$1) &amp; ": " &amp;TRIM(EV!N$2), Plan!$B:$B,0)-1,0)*IF(Grades!N23&gt;=0.6,1,0)</f>
        <v>0</v>
      </c>
      <c r="O23" s="30">
        <f ca="1">OFFSET(Plan!$C$1,MATCH(TRIM(EV!$L$1) &amp; ": " &amp;TRIM(EV!O$2), Plan!$B:$B,0)-1,0)*IF(Grades!O23&gt;=0.6,1,0)</f>
        <v>0</v>
      </c>
      <c r="P23" s="30">
        <f ca="1">OFFSET(Plan!$C$1,MATCH(TRIM(EV!$L$1) &amp; ": " &amp;TRIM(EV!P$2), Plan!$B:$B,0)-1,0)*IF(Grades!P23&gt;=0.6,1,0)</f>
        <v>0</v>
      </c>
      <c r="Q23" s="30">
        <f ca="1">OFFSET(Plan!$C$1,MATCH(TRIM(EV!$L$1) &amp; ": " &amp;TRIM(EV!Q$2), Plan!$B:$B,0)-1,0)*IF(Grades!Q23&gt;=0.6,1,0)</f>
        <v>0</v>
      </c>
      <c r="R23" s="30">
        <f ca="1">OFFSET(Plan!$C$1,MATCH(TRIM(EV!$L$1) &amp; ": " &amp;TRIM(EV!R$2), Plan!$B:$B,0)-1,0)*IF(Grades!R23&gt;=0.6,1,0)</f>
        <v>0</v>
      </c>
      <c r="S23" s="30">
        <f ca="1">OFFSET(Plan!$C$1,MATCH(TRIM(EV!$L$1) &amp; ": " &amp;TRIM(EV!S$2), Plan!$B:$B,0)-1,0)*IF(Grades!S23&gt;=0.6,1,0)</f>
        <v>0</v>
      </c>
      <c r="T23" s="30">
        <f ca="1">OFFSET(Plan!$C$1,MATCH(TRIM(EV!$L$1) &amp; ": " &amp;TRIM(EV!T$2), Plan!$B:$B,0)-1,0)*IF(Grades!T23&gt;=0.6,1,0)</f>
        <v>0</v>
      </c>
      <c r="U23" s="32">
        <f ca="1">OFFSET(Plan!$C$1,MATCH(TRIM(EV!$L$1) &amp; ": " &amp;TRIM(EV!U$2), Plan!$B:$B,0)-1,0)*IF(Grades!U23&gt;=0.6,1,0)</f>
        <v>0</v>
      </c>
      <c r="V23" s="29">
        <f ca="1">OFFSET(Plan!$C$1,MATCH(TRIM(EV!$V$1)&amp;": "&amp;TRIM(EV!V$2),Plan!$B:$B,0)-1,0)*IF(Grades!V23&gt;=0.6,1,0)</f>
        <v>0</v>
      </c>
      <c r="W23" s="30">
        <f ca="1">OFFSET(Plan!$C$1,MATCH(TRIM(EV!$V$1)&amp;": "&amp;TRIM(EV!W$2),Plan!$B:$B,0)-1,0)*IF(Grades!W23&gt;=0.6,1,0)</f>
        <v>0</v>
      </c>
      <c r="X23" s="30">
        <f ca="1">OFFSET(Plan!$C$1,MATCH(TRIM(EV!$V$1)&amp;": "&amp;TRIM(EV!X$2),Plan!$B:$B,0)-1,0)*IF(Grades!X23&gt;=0.6,1,0)</f>
        <v>0</v>
      </c>
      <c r="Y23" s="30">
        <f ca="1">OFFSET(Plan!$C$1,MATCH(TRIM(EV!$V$1)&amp;": "&amp;TRIM(EV!Y$2),Plan!$B:$B,0)-1,0)*IF(Grades!Y23&gt;=0.6,1,0)</f>
        <v>0</v>
      </c>
      <c r="Z23" s="30">
        <f ca="1">OFFSET(Plan!$C$1,MATCH(TRIM(EV!$V$1)&amp;": "&amp;TRIM(EV!Z$2),Plan!$B:$B,0)-1,0)*IF(Grades!Z23&gt;=0.6,1,0)</f>
        <v>0</v>
      </c>
      <c r="AA23" s="30">
        <f ca="1">OFFSET(Plan!$C$1,MATCH(TRIM(EV!$V$1)&amp;": "&amp;TRIM(EV!AA$2),Plan!$B:$B,0)-1,0)*IF(Grades!AA23&gt;=0.6,1,0)</f>
        <v>0</v>
      </c>
      <c r="AB23" s="30">
        <f ca="1">OFFSET(Plan!$C$1,MATCH(TRIM(EV!$V$1)&amp;": "&amp;TRIM(EV!AB$2),Plan!$B:$B,0)-1,0)*IF(Grades!AB23&gt;=0.6,1,0)</f>
        <v>0</v>
      </c>
      <c r="AC23" s="30">
        <f ca="1">OFFSET(Plan!$C$1,MATCH(TRIM(EV!$V$1)&amp;": "&amp;TRIM(EV!AC$2),Plan!$B:$B,0)-1,0)*IF(Grades!AC23&gt;=0.6,1,0)</f>
        <v>0</v>
      </c>
      <c r="AD23" s="30">
        <f ca="1">OFFSET(Plan!$C$1,MATCH(TRIM(EV!$V$1)&amp;": "&amp;TRIM(EV!AD$2),Plan!$B:$B,0)-1,0)*IF(Grades!AD23&gt;=0.6,1,0)</f>
        <v>0</v>
      </c>
      <c r="AE23" s="31">
        <f ca="1">OFFSET(Plan!$C$1,MATCH(TRIM(EV!$V$1)&amp;": "&amp;TRIM(EV!AE$2),Plan!$B:$B,0)-1,0)*IF(Grades!AE23&gt;=0.6,1,0)</f>
        <v>0</v>
      </c>
      <c r="AF23" s="16">
        <f ca="1">IFERROR(OFFSET(SAP!$B$1,MATCH(EV!$A23,SAP!$A:$A,0)-1,0),0)</f>
        <v>0</v>
      </c>
      <c r="AG23" s="17">
        <f t="shared" ca="1" si="1"/>
        <v>0</v>
      </c>
      <c r="AH23" s="17" t="str">
        <f ca="1">IF(AF23=0,"",OFFSET(Plan!$D$1,MATCH(OFFSET(SAP!$B$1, 0,COUNTIF(SAP!$C$2:$AK$2,"&lt;&gt;0")),Plan!$A:$A,0)-1,0))</f>
        <v/>
      </c>
      <c r="AI23" s="18" t="str">
        <f ca="1">IF(AF23=0,"",Plan!$D$31)</f>
        <v/>
      </c>
      <c r="AJ23" s="18"/>
      <c r="AK23" s="18"/>
      <c r="AL23" s="17">
        <f t="shared" ca="1" si="4"/>
        <v>0</v>
      </c>
      <c r="AM23" s="17" t="str">
        <f t="shared" ca="1" si="5"/>
        <v/>
      </c>
      <c r="AN23" s="17" t="str">
        <f t="shared" ca="1" si="6"/>
        <v/>
      </c>
      <c r="AO23" s="17" t="str">
        <f t="shared" ca="1" si="7"/>
        <v/>
      </c>
      <c r="AP23" s="61" t="str">
        <f t="shared" si="0"/>
        <v/>
      </c>
      <c r="AQ23" s="68">
        <f t="shared" ca="1" si="8"/>
        <v>0</v>
      </c>
      <c r="AR23" s="68" t="str">
        <f ca="1">IF(AQ23=0,"",AQ23+(1-COUNTIF(AQ$3:AQ23,AQ23))/1000)</f>
        <v/>
      </c>
      <c r="AS23" s="67" t="str">
        <f t="shared" ca="1" si="9"/>
        <v/>
      </c>
    </row>
    <row r="24" spans="1:45" x14ac:dyDescent="0.25">
      <c r="A24" s="33">
        <f>SAP!A24</f>
        <v>0</v>
      </c>
      <c r="B24" s="29">
        <f ca="1">OFFSET(Plan!$C$1,MATCH(TRIM(EV!$B$1) &amp; ": " &amp;TRIM(EV!B$2), Plan!$B:$B,0)-1,0)*IF(Grades!B24&gt;=0.6,1,0)</f>
        <v>0</v>
      </c>
      <c r="C24" s="30">
        <f ca="1">OFFSET(Plan!$C$1,MATCH(TRIM(EV!$B$1) &amp; ": " &amp;TRIM(EV!C$2), Plan!$B:$B,0)-1,0)*IF(Grades!C24&gt;=0.6,1,0)</f>
        <v>0</v>
      </c>
      <c r="D24" s="30">
        <f ca="1">OFFSET(Plan!$C$1,MATCH(TRIM(EV!$B$1) &amp; ": " &amp;TRIM(EV!D$2), Plan!$B:$B,0)-1,0)*IF(Grades!D24&gt;=0.6,1,0)</f>
        <v>0</v>
      </c>
      <c r="E24" s="30">
        <f ca="1">OFFSET(Plan!$C$1,MATCH(TRIM(EV!$B$1) &amp; ": " &amp;TRIM(EV!E$2), Plan!$B:$B,0)-1,0)*IF(Grades!E24&gt;=0.6,1,0)</f>
        <v>0</v>
      </c>
      <c r="F24" s="30">
        <f ca="1">OFFSET(Plan!$C$1,MATCH(TRIM(EV!$B$1) &amp; ": " &amp;TRIM(EV!F$2), Plan!$B:$B,0)-1,0)*IF(Grades!F24&gt;=0.6,1,0)</f>
        <v>0</v>
      </c>
      <c r="G24" s="30">
        <f ca="1">OFFSET(Plan!$C$1,MATCH(TRIM(EV!$B$1) &amp; ": " &amp;TRIM(EV!G$2), Plan!$B:$B,0)-1,0)*IF(Grades!G24&gt;=0.6,1,0)</f>
        <v>0</v>
      </c>
      <c r="H24" s="30">
        <f ca="1">OFFSET(Plan!$C$1,MATCH(TRIM(EV!$B$1) &amp; ": " &amp;TRIM(EV!H$2), Plan!$B:$B,0)-1,0)*IF(Grades!H24&gt;=0.6,1,0)</f>
        <v>0</v>
      </c>
      <c r="I24" s="30">
        <f ca="1">OFFSET(Plan!$C$1,MATCH(TRIM(EV!$B$1) &amp; ": " &amp;TRIM(EV!I$2), Plan!$B:$B,0)-1,0)*IF(Grades!I24&gt;=0.6,1,0)</f>
        <v>0</v>
      </c>
      <c r="J24" s="30">
        <f ca="1">OFFSET(Plan!$C$1,MATCH(TRIM(EV!$B$1) &amp; ": " &amp;TRIM(EV!J$2), Plan!$B:$B,0)-1,0)*IF(Grades!J24&gt;=0.6,1,0)</f>
        <v>0</v>
      </c>
      <c r="K24" s="31">
        <f ca="1">OFFSET(Plan!$C$1,MATCH(TRIM(EV!$B$1) &amp; ": " &amp;TRIM(EV!K$2), Plan!$B:$B,0)-1,0)*IF(Grades!K24&gt;=0.6,1,0)</f>
        <v>0</v>
      </c>
      <c r="L24" s="29">
        <f ca="1">OFFSET(Plan!$C$1,MATCH(TRIM(EV!$L$1) &amp; ": " &amp;TRIM(EV!L$2), Plan!$B:$B,0)-1,0)*IF(Grades!L24&gt;=0.6,1,0)</f>
        <v>0</v>
      </c>
      <c r="M24" s="30">
        <f ca="1">OFFSET(Plan!$C$1,MATCH(TRIM(EV!$L$1) &amp; ": " &amp;TRIM(EV!M$2), Plan!$B:$B,0)-1,0)*IF(Grades!M24&gt;=0.6,1,0)</f>
        <v>0</v>
      </c>
      <c r="N24" s="30">
        <f ca="1">OFFSET(Plan!$C$1,MATCH(TRIM(EV!$L$1) &amp; ": " &amp;TRIM(EV!N$2), Plan!$B:$B,0)-1,0)*IF(Grades!N24&gt;=0.6,1,0)</f>
        <v>0</v>
      </c>
      <c r="O24" s="30">
        <f ca="1">OFFSET(Plan!$C$1,MATCH(TRIM(EV!$L$1) &amp; ": " &amp;TRIM(EV!O$2), Plan!$B:$B,0)-1,0)*IF(Grades!O24&gt;=0.6,1,0)</f>
        <v>0</v>
      </c>
      <c r="P24" s="30">
        <f ca="1">OFFSET(Plan!$C$1,MATCH(TRIM(EV!$L$1) &amp; ": " &amp;TRIM(EV!P$2), Plan!$B:$B,0)-1,0)*IF(Grades!P24&gt;=0.6,1,0)</f>
        <v>0</v>
      </c>
      <c r="Q24" s="30">
        <f ca="1">OFFSET(Plan!$C$1,MATCH(TRIM(EV!$L$1) &amp; ": " &amp;TRIM(EV!Q$2), Plan!$B:$B,0)-1,0)*IF(Grades!Q24&gt;=0.6,1,0)</f>
        <v>0</v>
      </c>
      <c r="R24" s="30">
        <f ca="1">OFFSET(Plan!$C$1,MATCH(TRIM(EV!$L$1) &amp; ": " &amp;TRIM(EV!R$2), Plan!$B:$B,0)-1,0)*IF(Grades!R24&gt;=0.6,1,0)</f>
        <v>0</v>
      </c>
      <c r="S24" s="30">
        <f ca="1">OFFSET(Plan!$C$1,MATCH(TRIM(EV!$L$1) &amp; ": " &amp;TRIM(EV!S$2), Plan!$B:$B,0)-1,0)*IF(Grades!S24&gt;=0.6,1,0)</f>
        <v>0</v>
      </c>
      <c r="T24" s="30">
        <f ca="1">OFFSET(Plan!$C$1,MATCH(TRIM(EV!$L$1) &amp; ": " &amp;TRIM(EV!T$2), Plan!$B:$B,0)-1,0)*IF(Grades!T24&gt;=0.6,1,0)</f>
        <v>0</v>
      </c>
      <c r="U24" s="32">
        <f ca="1">OFFSET(Plan!$C$1,MATCH(TRIM(EV!$L$1) &amp; ": " &amp;TRIM(EV!U$2), Plan!$B:$B,0)-1,0)*IF(Grades!U24&gt;=0.6,1,0)</f>
        <v>0</v>
      </c>
      <c r="V24" s="29">
        <f ca="1">OFFSET(Plan!$C$1,MATCH(TRIM(EV!$V$1)&amp;": "&amp;TRIM(EV!V$2),Plan!$B:$B,0)-1,0)*IF(Grades!V24&gt;=0.6,1,0)</f>
        <v>0</v>
      </c>
      <c r="W24" s="30">
        <f ca="1">OFFSET(Plan!$C$1,MATCH(TRIM(EV!$V$1)&amp;": "&amp;TRIM(EV!W$2),Plan!$B:$B,0)-1,0)*IF(Grades!W24&gt;=0.6,1,0)</f>
        <v>0</v>
      </c>
      <c r="X24" s="30">
        <f ca="1">OFFSET(Plan!$C$1,MATCH(TRIM(EV!$V$1)&amp;": "&amp;TRIM(EV!X$2),Plan!$B:$B,0)-1,0)*IF(Grades!X24&gt;=0.6,1,0)</f>
        <v>0</v>
      </c>
      <c r="Y24" s="30">
        <f ca="1">OFFSET(Plan!$C$1,MATCH(TRIM(EV!$V$1)&amp;": "&amp;TRIM(EV!Y$2),Plan!$B:$B,0)-1,0)*IF(Grades!Y24&gt;=0.6,1,0)</f>
        <v>0</v>
      </c>
      <c r="Z24" s="30">
        <f ca="1">OFFSET(Plan!$C$1,MATCH(TRIM(EV!$V$1)&amp;": "&amp;TRIM(EV!Z$2),Plan!$B:$B,0)-1,0)*IF(Grades!Z24&gt;=0.6,1,0)</f>
        <v>0</v>
      </c>
      <c r="AA24" s="30">
        <f ca="1">OFFSET(Plan!$C$1,MATCH(TRIM(EV!$V$1)&amp;": "&amp;TRIM(EV!AA$2),Plan!$B:$B,0)-1,0)*IF(Grades!AA24&gt;=0.6,1,0)</f>
        <v>0</v>
      </c>
      <c r="AB24" s="30">
        <f ca="1">OFFSET(Plan!$C$1,MATCH(TRIM(EV!$V$1)&amp;": "&amp;TRIM(EV!AB$2),Plan!$B:$B,0)-1,0)*IF(Grades!AB24&gt;=0.6,1,0)</f>
        <v>0</v>
      </c>
      <c r="AC24" s="30">
        <f ca="1">OFFSET(Plan!$C$1,MATCH(TRIM(EV!$V$1)&amp;": "&amp;TRIM(EV!AC$2),Plan!$B:$B,0)-1,0)*IF(Grades!AC24&gt;=0.6,1,0)</f>
        <v>0</v>
      </c>
      <c r="AD24" s="30">
        <f ca="1">OFFSET(Plan!$C$1,MATCH(TRIM(EV!$V$1)&amp;": "&amp;TRIM(EV!AD$2),Plan!$B:$B,0)-1,0)*IF(Grades!AD24&gt;=0.6,1,0)</f>
        <v>0</v>
      </c>
      <c r="AE24" s="31">
        <f ca="1">OFFSET(Plan!$C$1,MATCH(TRIM(EV!$V$1)&amp;": "&amp;TRIM(EV!AE$2),Plan!$B:$B,0)-1,0)*IF(Grades!AE24&gt;=0.6,1,0)</f>
        <v>0</v>
      </c>
      <c r="AF24" s="16">
        <f ca="1">IFERROR(OFFSET(SAP!$B$1,MATCH(EV!$A24,SAP!$A:$A,0)-1,0),0)</f>
        <v>0</v>
      </c>
      <c r="AG24" s="17">
        <f t="shared" ca="1" si="1"/>
        <v>0</v>
      </c>
      <c r="AH24" s="17" t="str">
        <f ca="1">IF(AF24=0,"",OFFSET(Plan!$D$1,MATCH(OFFSET(SAP!$B$1, 0,COUNTIF(SAP!$C$2:$AK$2,"&lt;&gt;0")),Plan!$A:$A,0)-1,0))</f>
        <v/>
      </c>
      <c r="AI24" s="18" t="str">
        <f ca="1">IF(AF24=0,"",Plan!$D$31)</f>
        <v/>
      </c>
      <c r="AJ24" s="18"/>
      <c r="AK24" s="18"/>
      <c r="AL24" s="17">
        <f t="shared" ca="1" si="4"/>
        <v>0</v>
      </c>
      <c r="AM24" s="17" t="str">
        <f t="shared" ca="1" si="5"/>
        <v/>
      </c>
      <c r="AN24" s="17" t="str">
        <f t="shared" ca="1" si="6"/>
        <v/>
      </c>
      <c r="AO24" s="17" t="str">
        <f t="shared" ca="1" si="7"/>
        <v/>
      </c>
      <c r="AP24" s="61" t="str">
        <f t="shared" si="0"/>
        <v/>
      </c>
      <c r="AQ24" s="68">
        <f t="shared" ca="1" si="8"/>
        <v>0</v>
      </c>
      <c r="AR24" s="68" t="str">
        <f ca="1">IF(AQ24=0,"",AQ24+(1-COUNTIF(AQ$3:AQ24,AQ24))/1000)</f>
        <v/>
      </c>
      <c r="AS24" s="67" t="str">
        <f t="shared" ca="1" si="9"/>
        <v/>
      </c>
    </row>
    <row r="25" spans="1:45" x14ac:dyDescent="0.25">
      <c r="A25" s="33">
        <f>SAP!A25</f>
        <v>0</v>
      </c>
      <c r="B25" s="29">
        <f ca="1">OFFSET(Plan!$C$1,MATCH(TRIM(EV!$B$1) &amp; ": " &amp;TRIM(EV!B$2), Plan!$B:$B,0)-1,0)*IF(Grades!B25&gt;=0.6,1,0)</f>
        <v>0</v>
      </c>
      <c r="C25" s="30">
        <f ca="1">OFFSET(Plan!$C$1,MATCH(TRIM(EV!$B$1) &amp; ": " &amp;TRIM(EV!C$2), Plan!$B:$B,0)-1,0)*IF(Grades!C25&gt;=0.6,1,0)</f>
        <v>0</v>
      </c>
      <c r="D25" s="30">
        <f ca="1">OFFSET(Plan!$C$1,MATCH(TRIM(EV!$B$1) &amp; ": " &amp;TRIM(EV!D$2), Plan!$B:$B,0)-1,0)*IF(Grades!D25&gt;=0.6,1,0)</f>
        <v>0</v>
      </c>
      <c r="E25" s="30">
        <f ca="1">OFFSET(Plan!$C$1,MATCH(TRIM(EV!$B$1) &amp; ": " &amp;TRIM(EV!E$2), Plan!$B:$B,0)-1,0)*IF(Grades!E25&gt;=0.6,1,0)</f>
        <v>0</v>
      </c>
      <c r="F25" s="30">
        <f ca="1">OFFSET(Plan!$C$1,MATCH(TRIM(EV!$B$1) &amp; ": " &amp;TRIM(EV!F$2), Plan!$B:$B,0)-1,0)*IF(Grades!F25&gt;=0.6,1,0)</f>
        <v>0</v>
      </c>
      <c r="G25" s="30">
        <f ca="1">OFFSET(Plan!$C$1,MATCH(TRIM(EV!$B$1) &amp; ": " &amp;TRIM(EV!G$2), Plan!$B:$B,0)-1,0)*IF(Grades!G25&gt;=0.6,1,0)</f>
        <v>0</v>
      </c>
      <c r="H25" s="30">
        <f ca="1">OFFSET(Plan!$C$1,MATCH(TRIM(EV!$B$1) &amp; ": " &amp;TRIM(EV!H$2), Plan!$B:$B,0)-1,0)*IF(Grades!H25&gt;=0.6,1,0)</f>
        <v>0</v>
      </c>
      <c r="I25" s="30">
        <f ca="1">OFFSET(Plan!$C$1,MATCH(TRIM(EV!$B$1) &amp; ": " &amp;TRIM(EV!I$2), Plan!$B:$B,0)-1,0)*IF(Grades!I25&gt;=0.6,1,0)</f>
        <v>0</v>
      </c>
      <c r="J25" s="30">
        <f ca="1">OFFSET(Plan!$C$1,MATCH(TRIM(EV!$B$1) &amp; ": " &amp;TRIM(EV!J$2), Plan!$B:$B,0)-1,0)*IF(Grades!J25&gt;=0.6,1,0)</f>
        <v>0</v>
      </c>
      <c r="K25" s="31">
        <f ca="1">OFFSET(Plan!$C$1,MATCH(TRIM(EV!$B$1) &amp; ": " &amp;TRIM(EV!K$2), Plan!$B:$B,0)-1,0)*IF(Grades!K25&gt;=0.6,1,0)</f>
        <v>0</v>
      </c>
      <c r="L25" s="29">
        <f ca="1">OFFSET(Plan!$C$1,MATCH(TRIM(EV!$L$1) &amp; ": " &amp;TRIM(EV!L$2), Plan!$B:$B,0)-1,0)*IF(Grades!L25&gt;=0.6,1,0)</f>
        <v>0</v>
      </c>
      <c r="M25" s="30">
        <f ca="1">OFFSET(Plan!$C$1,MATCH(TRIM(EV!$L$1) &amp; ": " &amp;TRIM(EV!M$2), Plan!$B:$B,0)-1,0)*IF(Grades!M25&gt;=0.6,1,0)</f>
        <v>0</v>
      </c>
      <c r="N25" s="30">
        <f ca="1">OFFSET(Plan!$C$1,MATCH(TRIM(EV!$L$1) &amp; ": " &amp;TRIM(EV!N$2), Plan!$B:$B,0)-1,0)*IF(Grades!N25&gt;=0.6,1,0)</f>
        <v>0</v>
      </c>
      <c r="O25" s="30">
        <f ca="1">OFFSET(Plan!$C$1,MATCH(TRIM(EV!$L$1) &amp; ": " &amp;TRIM(EV!O$2), Plan!$B:$B,0)-1,0)*IF(Grades!O25&gt;=0.6,1,0)</f>
        <v>0</v>
      </c>
      <c r="P25" s="30">
        <f ca="1">OFFSET(Plan!$C$1,MATCH(TRIM(EV!$L$1) &amp; ": " &amp;TRIM(EV!P$2), Plan!$B:$B,0)-1,0)*IF(Grades!P25&gt;=0.6,1,0)</f>
        <v>0</v>
      </c>
      <c r="Q25" s="30">
        <f ca="1">OFFSET(Plan!$C$1,MATCH(TRIM(EV!$L$1) &amp; ": " &amp;TRIM(EV!Q$2), Plan!$B:$B,0)-1,0)*IF(Grades!Q25&gt;=0.6,1,0)</f>
        <v>0</v>
      </c>
      <c r="R25" s="30">
        <f ca="1">OFFSET(Plan!$C$1,MATCH(TRIM(EV!$L$1) &amp; ": " &amp;TRIM(EV!R$2), Plan!$B:$B,0)-1,0)*IF(Grades!R25&gt;=0.6,1,0)</f>
        <v>0</v>
      </c>
      <c r="S25" s="30">
        <f ca="1">OFFSET(Plan!$C$1,MATCH(TRIM(EV!$L$1) &amp; ": " &amp;TRIM(EV!S$2), Plan!$B:$B,0)-1,0)*IF(Grades!S25&gt;=0.6,1,0)</f>
        <v>0</v>
      </c>
      <c r="T25" s="30">
        <f ca="1">OFFSET(Plan!$C$1,MATCH(TRIM(EV!$L$1) &amp; ": " &amp;TRIM(EV!T$2), Plan!$B:$B,0)-1,0)*IF(Grades!T25&gt;=0.6,1,0)</f>
        <v>0</v>
      </c>
      <c r="U25" s="32">
        <f ca="1">OFFSET(Plan!$C$1,MATCH(TRIM(EV!$L$1) &amp; ": " &amp;TRIM(EV!U$2), Plan!$B:$B,0)-1,0)*IF(Grades!U25&gt;=0.6,1,0)</f>
        <v>0</v>
      </c>
      <c r="V25" s="29">
        <f ca="1">OFFSET(Plan!$C$1,MATCH(TRIM(EV!$V$1)&amp;": "&amp;TRIM(EV!V$2),Plan!$B:$B,0)-1,0)*IF(Grades!V25&gt;=0.6,1,0)</f>
        <v>0</v>
      </c>
      <c r="W25" s="30">
        <f ca="1">OFFSET(Plan!$C$1,MATCH(TRIM(EV!$V$1)&amp;": "&amp;TRIM(EV!W$2),Plan!$B:$B,0)-1,0)*IF(Grades!W25&gt;=0.6,1,0)</f>
        <v>0</v>
      </c>
      <c r="X25" s="30">
        <f ca="1">OFFSET(Plan!$C$1,MATCH(TRIM(EV!$V$1)&amp;": "&amp;TRIM(EV!X$2),Plan!$B:$B,0)-1,0)*IF(Grades!X25&gt;=0.6,1,0)</f>
        <v>0</v>
      </c>
      <c r="Y25" s="30">
        <f ca="1">OFFSET(Plan!$C$1,MATCH(TRIM(EV!$V$1)&amp;": "&amp;TRIM(EV!Y$2),Plan!$B:$B,0)-1,0)*IF(Grades!Y25&gt;=0.6,1,0)</f>
        <v>0</v>
      </c>
      <c r="Z25" s="30">
        <f ca="1">OFFSET(Plan!$C$1,MATCH(TRIM(EV!$V$1)&amp;": "&amp;TRIM(EV!Z$2),Plan!$B:$B,0)-1,0)*IF(Grades!Z25&gt;=0.6,1,0)</f>
        <v>0</v>
      </c>
      <c r="AA25" s="30">
        <f ca="1">OFFSET(Plan!$C$1,MATCH(TRIM(EV!$V$1)&amp;": "&amp;TRIM(EV!AA$2),Plan!$B:$B,0)-1,0)*IF(Grades!AA25&gt;=0.6,1,0)</f>
        <v>0</v>
      </c>
      <c r="AB25" s="30">
        <f ca="1">OFFSET(Plan!$C$1,MATCH(TRIM(EV!$V$1)&amp;": "&amp;TRIM(EV!AB$2),Plan!$B:$B,0)-1,0)*IF(Grades!AB25&gt;=0.6,1,0)</f>
        <v>0</v>
      </c>
      <c r="AC25" s="30">
        <f ca="1">OFFSET(Plan!$C$1,MATCH(TRIM(EV!$V$1)&amp;": "&amp;TRIM(EV!AC$2),Plan!$B:$B,0)-1,0)*IF(Grades!AC25&gt;=0.6,1,0)</f>
        <v>0</v>
      </c>
      <c r="AD25" s="30">
        <f ca="1">OFFSET(Plan!$C$1,MATCH(TRIM(EV!$V$1)&amp;": "&amp;TRIM(EV!AD$2),Plan!$B:$B,0)-1,0)*IF(Grades!AD25&gt;=0.6,1,0)</f>
        <v>0</v>
      </c>
      <c r="AE25" s="31">
        <f ca="1">OFFSET(Plan!$C$1,MATCH(TRIM(EV!$V$1)&amp;": "&amp;TRIM(EV!AE$2),Plan!$B:$B,0)-1,0)*IF(Grades!AE25&gt;=0.6,1,0)</f>
        <v>0</v>
      </c>
      <c r="AF25" s="16">
        <f ca="1">IFERROR(OFFSET(SAP!$B$1,MATCH(EV!$A25,SAP!$A:$A,0)-1,0),0)</f>
        <v>0</v>
      </c>
      <c r="AG25" s="17">
        <f t="shared" ca="1" si="1"/>
        <v>0</v>
      </c>
      <c r="AH25" s="17" t="str">
        <f ca="1">IF(AF25=0,"",OFFSET(Plan!$D$1,MATCH(OFFSET(SAP!$B$1, 0,COUNTIF(SAP!$C$2:$AK$2,"&lt;&gt;0")),Plan!$A:$A,0)-1,0))</f>
        <v/>
      </c>
      <c r="AI25" s="18" t="str">
        <f ca="1">IF(AF25=0,"",Plan!$D$31)</f>
        <v/>
      </c>
      <c r="AJ25" s="18"/>
      <c r="AK25" s="18"/>
      <c r="AL25" s="17">
        <f t="shared" ca="1" si="4"/>
        <v>0</v>
      </c>
      <c r="AM25" s="17" t="str">
        <f t="shared" ca="1" si="5"/>
        <v/>
      </c>
      <c r="AN25" s="17" t="str">
        <f t="shared" ca="1" si="6"/>
        <v/>
      </c>
      <c r="AO25" s="17" t="str">
        <f t="shared" ca="1" si="7"/>
        <v/>
      </c>
      <c r="AP25" s="61" t="str">
        <f t="shared" si="0"/>
        <v/>
      </c>
      <c r="AQ25" s="68">
        <f t="shared" ca="1" si="8"/>
        <v>0</v>
      </c>
      <c r="AR25" s="68" t="str">
        <f ca="1">IF(AQ25=0,"",AQ25+(1-COUNTIF(AQ$3:AQ25,AQ25))/1000)</f>
        <v/>
      </c>
      <c r="AS25" s="67" t="str">
        <f t="shared" ca="1" si="9"/>
        <v/>
      </c>
    </row>
    <row r="26" spans="1:45" x14ac:dyDescent="0.25">
      <c r="A26" s="33">
        <f>SAP!A26</f>
        <v>0</v>
      </c>
      <c r="B26" s="29">
        <f ca="1">OFFSET(Plan!$C$1,MATCH(TRIM(EV!$B$1) &amp; ": " &amp;TRIM(EV!B$2), Plan!$B:$B,0)-1,0)*IF(Grades!B26&gt;=0.6,1,0)</f>
        <v>0</v>
      </c>
      <c r="C26" s="30">
        <f ca="1">OFFSET(Plan!$C$1,MATCH(TRIM(EV!$B$1) &amp; ": " &amp;TRIM(EV!C$2), Plan!$B:$B,0)-1,0)*IF(Grades!C26&gt;=0.6,1,0)</f>
        <v>0</v>
      </c>
      <c r="D26" s="30">
        <f ca="1">OFFSET(Plan!$C$1,MATCH(TRIM(EV!$B$1) &amp; ": " &amp;TRIM(EV!D$2), Plan!$B:$B,0)-1,0)*IF(Grades!D26&gt;=0.6,1,0)</f>
        <v>0</v>
      </c>
      <c r="E26" s="30">
        <f ca="1">OFFSET(Plan!$C$1,MATCH(TRIM(EV!$B$1) &amp; ": " &amp;TRIM(EV!E$2), Plan!$B:$B,0)-1,0)*IF(Grades!E26&gt;=0.6,1,0)</f>
        <v>0</v>
      </c>
      <c r="F26" s="30">
        <f ca="1">OFFSET(Plan!$C$1,MATCH(TRIM(EV!$B$1) &amp; ": " &amp;TRIM(EV!F$2), Plan!$B:$B,0)-1,0)*IF(Grades!F26&gt;=0.6,1,0)</f>
        <v>0</v>
      </c>
      <c r="G26" s="30">
        <f ca="1">OFFSET(Plan!$C$1,MATCH(TRIM(EV!$B$1) &amp; ": " &amp;TRIM(EV!G$2), Plan!$B:$B,0)-1,0)*IF(Grades!G26&gt;=0.6,1,0)</f>
        <v>0</v>
      </c>
      <c r="H26" s="30">
        <f ca="1">OFFSET(Plan!$C$1,MATCH(TRIM(EV!$B$1) &amp; ": " &amp;TRIM(EV!H$2), Plan!$B:$B,0)-1,0)*IF(Grades!H26&gt;=0.6,1,0)</f>
        <v>0</v>
      </c>
      <c r="I26" s="30">
        <f ca="1">OFFSET(Plan!$C$1,MATCH(TRIM(EV!$B$1) &amp; ": " &amp;TRIM(EV!I$2), Plan!$B:$B,0)-1,0)*IF(Grades!I26&gt;=0.6,1,0)</f>
        <v>0</v>
      </c>
      <c r="J26" s="30">
        <f ca="1">OFFSET(Plan!$C$1,MATCH(TRIM(EV!$B$1) &amp; ": " &amp;TRIM(EV!J$2), Plan!$B:$B,0)-1,0)*IF(Grades!J26&gt;=0.6,1,0)</f>
        <v>0</v>
      </c>
      <c r="K26" s="31">
        <f ca="1">OFFSET(Plan!$C$1,MATCH(TRIM(EV!$B$1) &amp; ": " &amp;TRIM(EV!K$2), Plan!$B:$B,0)-1,0)*IF(Grades!K26&gt;=0.6,1,0)</f>
        <v>0</v>
      </c>
      <c r="L26" s="29">
        <f ca="1">OFFSET(Plan!$C$1,MATCH(TRIM(EV!$L$1) &amp; ": " &amp;TRIM(EV!L$2), Plan!$B:$B,0)-1,0)*IF(Grades!L26&gt;=0.6,1,0)</f>
        <v>0</v>
      </c>
      <c r="M26" s="30">
        <f ca="1">OFFSET(Plan!$C$1,MATCH(TRIM(EV!$L$1) &amp; ": " &amp;TRIM(EV!M$2), Plan!$B:$B,0)-1,0)*IF(Grades!M26&gt;=0.6,1,0)</f>
        <v>0</v>
      </c>
      <c r="N26" s="30">
        <f ca="1">OFFSET(Plan!$C$1,MATCH(TRIM(EV!$L$1) &amp; ": " &amp;TRIM(EV!N$2), Plan!$B:$B,0)-1,0)*IF(Grades!N26&gt;=0.6,1,0)</f>
        <v>0</v>
      </c>
      <c r="O26" s="30">
        <f ca="1">OFFSET(Plan!$C$1,MATCH(TRIM(EV!$L$1) &amp; ": " &amp;TRIM(EV!O$2), Plan!$B:$B,0)-1,0)*IF(Grades!O26&gt;=0.6,1,0)</f>
        <v>0</v>
      </c>
      <c r="P26" s="30">
        <f ca="1">OFFSET(Plan!$C$1,MATCH(TRIM(EV!$L$1) &amp; ": " &amp;TRIM(EV!P$2), Plan!$B:$B,0)-1,0)*IF(Grades!P26&gt;=0.6,1,0)</f>
        <v>0</v>
      </c>
      <c r="Q26" s="30">
        <f ca="1">OFFSET(Plan!$C$1,MATCH(TRIM(EV!$L$1) &amp; ": " &amp;TRIM(EV!Q$2), Plan!$B:$B,0)-1,0)*IF(Grades!Q26&gt;=0.6,1,0)</f>
        <v>0</v>
      </c>
      <c r="R26" s="30">
        <f ca="1">OFFSET(Plan!$C$1,MATCH(TRIM(EV!$L$1) &amp; ": " &amp;TRIM(EV!R$2), Plan!$B:$B,0)-1,0)*IF(Grades!R26&gt;=0.6,1,0)</f>
        <v>0</v>
      </c>
      <c r="S26" s="30">
        <f ca="1">OFFSET(Plan!$C$1,MATCH(TRIM(EV!$L$1) &amp; ": " &amp;TRIM(EV!S$2), Plan!$B:$B,0)-1,0)*IF(Grades!S26&gt;=0.6,1,0)</f>
        <v>0</v>
      </c>
      <c r="T26" s="30">
        <f ca="1">OFFSET(Plan!$C$1,MATCH(TRIM(EV!$L$1) &amp; ": " &amp;TRIM(EV!T$2), Plan!$B:$B,0)-1,0)*IF(Grades!T26&gt;=0.6,1,0)</f>
        <v>0</v>
      </c>
      <c r="U26" s="32">
        <f ca="1">OFFSET(Plan!$C$1,MATCH(TRIM(EV!$L$1) &amp; ": " &amp;TRIM(EV!U$2), Plan!$B:$B,0)-1,0)*IF(Grades!U26&gt;=0.6,1,0)</f>
        <v>0</v>
      </c>
      <c r="V26" s="29">
        <f ca="1">OFFSET(Plan!$C$1,MATCH(TRIM(EV!$V$1)&amp;": "&amp;TRIM(EV!V$2),Plan!$B:$B,0)-1,0)*IF(Grades!V26&gt;=0.6,1,0)</f>
        <v>0</v>
      </c>
      <c r="W26" s="30">
        <f ca="1">OFFSET(Plan!$C$1,MATCH(TRIM(EV!$V$1)&amp;": "&amp;TRIM(EV!W$2),Plan!$B:$B,0)-1,0)*IF(Grades!W26&gt;=0.6,1,0)</f>
        <v>0</v>
      </c>
      <c r="X26" s="30">
        <f ca="1">OFFSET(Plan!$C$1,MATCH(TRIM(EV!$V$1)&amp;": "&amp;TRIM(EV!X$2),Plan!$B:$B,0)-1,0)*IF(Grades!X26&gt;=0.6,1,0)</f>
        <v>0</v>
      </c>
      <c r="Y26" s="30">
        <f ca="1">OFFSET(Plan!$C$1,MATCH(TRIM(EV!$V$1)&amp;": "&amp;TRIM(EV!Y$2),Plan!$B:$B,0)-1,0)*IF(Grades!Y26&gt;=0.6,1,0)</f>
        <v>0</v>
      </c>
      <c r="Z26" s="30">
        <f ca="1">OFFSET(Plan!$C$1,MATCH(TRIM(EV!$V$1)&amp;": "&amp;TRIM(EV!Z$2),Plan!$B:$B,0)-1,0)*IF(Grades!Z26&gt;=0.6,1,0)</f>
        <v>0</v>
      </c>
      <c r="AA26" s="30">
        <f ca="1">OFFSET(Plan!$C$1,MATCH(TRIM(EV!$V$1)&amp;": "&amp;TRIM(EV!AA$2),Plan!$B:$B,0)-1,0)*IF(Grades!AA26&gt;=0.6,1,0)</f>
        <v>0</v>
      </c>
      <c r="AB26" s="30">
        <f ca="1">OFFSET(Plan!$C$1,MATCH(TRIM(EV!$V$1)&amp;": "&amp;TRIM(EV!AB$2),Plan!$B:$B,0)-1,0)*IF(Grades!AB26&gt;=0.6,1,0)</f>
        <v>0</v>
      </c>
      <c r="AC26" s="30">
        <f ca="1">OFFSET(Plan!$C$1,MATCH(TRIM(EV!$V$1)&amp;": "&amp;TRIM(EV!AC$2),Plan!$B:$B,0)-1,0)*IF(Grades!AC26&gt;=0.6,1,0)</f>
        <v>0</v>
      </c>
      <c r="AD26" s="30">
        <f ca="1">OFFSET(Plan!$C$1,MATCH(TRIM(EV!$V$1)&amp;": "&amp;TRIM(EV!AD$2),Plan!$B:$B,0)-1,0)*IF(Grades!AD26&gt;=0.6,1,0)</f>
        <v>0</v>
      </c>
      <c r="AE26" s="31">
        <f ca="1">OFFSET(Plan!$C$1,MATCH(TRIM(EV!$V$1)&amp;": "&amp;TRIM(EV!AE$2),Plan!$B:$B,0)-1,0)*IF(Grades!AE26&gt;=0.6,1,0)</f>
        <v>0</v>
      </c>
      <c r="AF26" s="16">
        <f ca="1">IFERROR(OFFSET(SAP!$B$1,MATCH(EV!$A26,SAP!$A:$A,0)-1,0),0)</f>
        <v>0</v>
      </c>
      <c r="AG26" s="17">
        <f t="shared" ca="1" si="1"/>
        <v>0</v>
      </c>
      <c r="AH26" s="17" t="str">
        <f ca="1">IF(AF26=0,"",OFFSET(Plan!$D$1,MATCH(OFFSET(SAP!$B$1, 0,COUNTIF(SAP!$C$2:$AK$2,"&lt;&gt;0")),Plan!$A:$A,0)-1,0))</f>
        <v/>
      </c>
      <c r="AI26" s="18" t="str">
        <f ca="1">IF(AF26=0,"",Plan!$D$31)</f>
        <v/>
      </c>
      <c r="AJ26" s="18"/>
      <c r="AK26" s="18"/>
      <c r="AL26" s="17">
        <f t="shared" ca="1" si="4"/>
        <v>0</v>
      </c>
      <c r="AM26" s="17" t="str">
        <f t="shared" ca="1" si="5"/>
        <v/>
      </c>
      <c r="AN26" s="17" t="str">
        <f t="shared" ca="1" si="6"/>
        <v/>
      </c>
      <c r="AO26" s="17" t="str">
        <f t="shared" ca="1" si="7"/>
        <v/>
      </c>
      <c r="AP26" s="61" t="str">
        <f t="shared" si="0"/>
        <v/>
      </c>
      <c r="AQ26" s="68">
        <f t="shared" ca="1" si="8"/>
        <v>0</v>
      </c>
      <c r="AR26" s="68" t="str">
        <f ca="1">IF(AQ26=0,"",AQ26+(1-COUNTIF(AQ$3:AQ26,AQ26))/1000)</f>
        <v/>
      </c>
      <c r="AS26" s="67" t="str">
        <f t="shared" ca="1" si="9"/>
        <v/>
      </c>
    </row>
    <row r="27" spans="1:45" x14ac:dyDescent="0.25">
      <c r="A27" s="33">
        <f>SAP!A27</f>
        <v>0</v>
      </c>
      <c r="B27" s="29">
        <f ca="1">OFFSET(Plan!$C$1,MATCH(TRIM(EV!$B$1) &amp; ": " &amp;TRIM(EV!B$2), Plan!$B:$B,0)-1,0)*IF(Grades!B27&gt;=0.6,1,0)</f>
        <v>0</v>
      </c>
      <c r="C27" s="30">
        <f ca="1">OFFSET(Plan!$C$1,MATCH(TRIM(EV!$B$1) &amp; ": " &amp;TRIM(EV!C$2), Plan!$B:$B,0)-1,0)*IF(Grades!C27&gt;=0.6,1,0)</f>
        <v>0</v>
      </c>
      <c r="D27" s="30">
        <f ca="1">OFFSET(Plan!$C$1,MATCH(TRIM(EV!$B$1) &amp; ": " &amp;TRIM(EV!D$2), Plan!$B:$B,0)-1,0)*IF(Grades!D27&gt;=0.6,1,0)</f>
        <v>0</v>
      </c>
      <c r="E27" s="30">
        <f ca="1">OFFSET(Plan!$C$1,MATCH(TRIM(EV!$B$1) &amp; ": " &amp;TRIM(EV!E$2), Plan!$B:$B,0)-1,0)*IF(Grades!E27&gt;=0.6,1,0)</f>
        <v>0</v>
      </c>
      <c r="F27" s="30">
        <f ca="1">OFFSET(Plan!$C$1,MATCH(TRIM(EV!$B$1) &amp; ": " &amp;TRIM(EV!F$2), Plan!$B:$B,0)-1,0)*IF(Grades!F27&gt;=0.6,1,0)</f>
        <v>0</v>
      </c>
      <c r="G27" s="30">
        <f ca="1">OFFSET(Plan!$C$1,MATCH(TRIM(EV!$B$1) &amp; ": " &amp;TRIM(EV!G$2), Plan!$B:$B,0)-1,0)*IF(Grades!G27&gt;=0.6,1,0)</f>
        <v>0</v>
      </c>
      <c r="H27" s="30">
        <f ca="1">OFFSET(Plan!$C$1,MATCH(TRIM(EV!$B$1) &amp; ": " &amp;TRIM(EV!H$2), Plan!$B:$B,0)-1,0)*IF(Grades!H27&gt;=0.6,1,0)</f>
        <v>0</v>
      </c>
      <c r="I27" s="30">
        <f ca="1">OFFSET(Plan!$C$1,MATCH(TRIM(EV!$B$1) &amp; ": " &amp;TRIM(EV!I$2), Plan!$B:$B,0)-1,0)*IF(Grades!I27&gt;=0.6,1,0)</f>
        <v>0</v>
      </c>
      <c r="J27" s="30">
        <f ca="1">OFFSET(Plan!$C$1,MATCH(TRIM(EV!$B$1) &amp; ": " &amp;TRIM(EV!J$2), Plan!$B:$B,0)-1,0)*IF(Grades!J27&gt;=0.6,1,0)</f>
        <v>0</v>
      </c>
      <c r="K27" s="31">
        <f ca="1">OFFSET(Plan!$C$1,MATCH(TRIM(EV!$B$1) &amp; ": " &amp;TRIM(EV!K$2), Plan!$B:$B,0)-1,0)*IF(Grades!K27&gt;=0.6,1,0)</f>
        <v>0</v>
      </c>
      <c r="L27" s="29">
        <f ca="1">OFFSET(Plan!$C$1,MATCH(TRIM(EV!$L$1) &amp; ": " &amp;TRIM(EV!L$2), Plan!$B:$B,0)-1,0)*IF(Grades!L27&gt;=0.6,1,0)</f>
        <v>0</v>
      </c>
      <c r="M27" s="30">
        <f ca="1">OFFSET(Plan!$C$1,MATCH(TRIM(EV!$L$1) &amp; ": " &amp;TRIM(EV!M$2), Plan!$B:$B,0)-1,0)*IF(Grades!M27&gt;=0.6,1,0)</f>
        <v>0</v>
      </c>
      <c r="N27" s="30">
        <f ca="1">OFFSET(Plan!$C$1,MATCH(TRIM(EV!$L$1) &amp; ": " &amp;TRIM(EV!N$2), Plan!$B:$B,0)-1,0)*IF(Grades!N27&gt;=0.6,1,0)</f>
        <v>0</v>
      </c>
      <c r="O27" s="30">
        <f ca="1">OFFSET(Plan!$C$1,MATCH(TRIM(EV!$L$1) &amp; ": " &amp;TRIM(EV!O$2), Plan!$B:$B,0)-1,0)*IF(Grades!O27&gt;=0.6,1,0)</f>
        <v>0</v>
      </c>
      <c r="P27" s="30">
        <f ca="1">OFFSET(Plan!$C$1,MATCH(TRIM(EV!$L$1) &amp; ": " &amp;TRIM(EV!P$2), Plan!$B:$B,0)-1,0)*IF(Grades!P27&gt;=0.6,1,0)</f>
        <v>0</v>
      </c>
      <c r="Q27" s="30">
        <f ca="1">OFFSET(Plan!$C$1,MATCH(TRIM(EV!$L$1) &amp; ": " &amp;TRIM(EV!Q$2), Plan!$B:$B,0)-1,0)*IF(Grades!Q27&gt;=0.6,1,0)</f>
        <v>0</v>
      </c>
      <c r="R27" s="30">
        <f ca="1">OFFSET(Plan!$C$1,MATCH(TRIM(EV!$L$1) &amp; ": " &amp;TRIM(EV!R$2), Plan!$B:$B,0)-1,0)*IF(Grades!R27&gt;=0.6,1,0)</f>
        <v>0</v>
      </c>
      <c r="S27" s="30">
        <f ca="1">OFFSET(Plan!$C$1,MATCH(TRIM(EV!$L$1) &amp; ": " &amp;TRIM(EV!S$2), Plan!$B:$B,0)-1,0)*IF(Grades!S27&gt;=0.6,1,0)</f>
        <v>0</v>
      </c>
      <c r="T27" s="30">
        <f ca="1">OFFSET(Plan!$C$1,MATCH(TRIM(EV!$L$1) &amp; ": " &amp;TRIM(EV!T$2), Plan!$B:$B,0)-1,0)*IF(Grades!T27&gt;=0.6,1,0)</f>
        <v>0</v>
      </c>
      <c r="U27" s="32">
        <f ca="1">OFFSET(Plan!$C$1,MATCH(TRIM(EV!$L$1) &amp; ": " &amp;TRIM(EV!U$2), Plan!$B:$B,0)-1,0)*IF(Grades!U27&gt;=0.6,1,0)</f>
        <v>0</v>
      </c>
      <c r="V27" s="29">
        <f ca="1">OFFSET(Plan!$C$1,MATCH(TRIM(EV!$V$1)&amp;": "&amp;TRIM(EV!V$2),Plan!$B:$B,0)-1,0)*IF(Grades!V27&gt;=0.6,1,0)</f>
        <v>0</v>
      </c>
      <c r="W27" s="30">
        <f ca="1">OFFSET(Plan!$C$1,MATCH(TRIM(EV!$V$1)&amp;": "&amp;TRIM(EV!W$2),Plan!$B:$B,0)-1,0)*IF(Grades!W27&gt;=0.6,1,0)</f>
        <v>0</v>
      </c>
      <c r="X27" s="30">
        <f ca="1">OFFSET(Plan!$C$1,MATCH(TRIM(EV!$V$1)&amp;": "&amp;TRIM(EV!X$2),Plan!$B:$B,0)-1,0)*IF(Grades!X27&gt;=0.6,1,0)</f>
        <v>0</v>
      </c>
      <c r="Y27" s="30">
        <f ca="1">OFFSET(Plan!$C$1,MATCH(TRIM(EV!$V$1)&amp;": "&amp;TRIM(EV!Y$2),Plan!$B:$B,0)-1,0)*IF(Grades!Y27&gt;=0.6,1,0)</f>
        <v>0</v>
      </c>
      <c r="Z27" s="30">
        <f ca="1">OFFSET(Plan!$C$1,MATCH(TRIM(EV!$V$1)&amp;": "&amp;TRIM(EV!Z$2),Plan!$B:$B,0)-1,0)*IF(Grades!Z27&gt;=0.6,1,0)</f>
        <v>0</v>
      </c>
      <c r="AA27" s="30">
        <f ca="1">OFFSET(Plan!$C$1,MATCH(TRIM(EV!$V$1)&amp;": "&amp;TRIM(EV!AA$2),Plan!$B:$B,0)-1,0)*IF(Grades!AA27&gt;=0.6,1,0)</f>
        <v>0</v>
      </c>
      <c r="AB27" s="30">
        <f ca="1">OFFSET(Plan!$C$1,MATCH(TRIM(EV!$V$1)&amp;": "&amp;TRIM(EV!AB$2),Plan!$B:$B,0)-1,0)*IF(Grades!AB27&gt;=0.6,1,0)</f>
        <v>0</v>
      </c>
      <c r="AC27" s="30">
        <f ca="1">OFFSET(Plan!$C$1,MATCH(TRIM(EV!$V$1)&amp;": "&amp;TRIM(EV!AC$2),Plan!$B:$B,0)-1,0)*IF(Grades!AC27&gt;=0.6,1,0)</f>
        <v>0</v>
      </c>
      <c r="AD27" s="30">
        <f ca="1">OFFSET(Plan!$C$1,MATCH(TRIM(EV!$V$1)&amp;": "&amp;TRIM(EV!AD$2),Plan!$B:$B,0)-1,0)*IF(Grades!AD27&gt;=0.6,1,0)</f>
        <v>0</v>
      </c>
      <c r="AE27" s="31">
        <f ca="1">OFFSET(Plan!$C$1,MATCH(TRIM(EV!$V$1)&amp;": "&amp;TRIM(EV!AE$2),Plan!$B:$B,0)-1,0)*IF(Grades!AE27&gt;=0.6,1,0)</f>
        <v>0</v>
      </c>
      <c r="AF27" s="16">
        <f ca="1">IFERROR(OFFSET(SAP!$B$1,MATCH(EV!$A27,SAP!$A:$A,0)-1,0),0)</f>
        <v>0</v>
      </c>
      <c r="AG27" s="17">
        <f t="shared" ca="1" si="1"/>
        <v>0</v>
      </c>
      <c r="AH27" s="17" t="str">
        <f ca="1">IF(AF27=0,"",OFFSET(Plan!$D$1,MATCH(OFFSET(SAP!$B$1, 0,COUNTIF(SAP!$C$2:$AK$2,"&lt;&gt;0")),Plan!$A:$A,0)-1,0))</f>
        <v/>
      </c>
      <c r="AI27" s="18" t="str">
        <f ca="1">IF(AF27=0,"",Plan!$D$31)</f>
        <v/>
      </c>
      <c r="AJ27" s="18"/>
      <c r="AK27" s="18"/>
      <c r="AL27" s="17">
        <f t="shared" ca="1" si="4"/>
        <v>0</v>
      </c>
      <c r="AM27" s="17" t="str">
        <f t="shared" ca="1" si="5"/>
        <v/>
      </c>
      <c r="AN27" s="17" t="str">
        <f t="shared" ca="1" si="6"/>
        <v/>
      </c>
      <c r="AO27" s="17" t="str">
        <f t="shared" ca="1" si="7"/>
        <v/>
      </c>
      <c r="AP27" s="61" t="str">
        <f t="shared" si="0"/>
        <v/>
      </c>
      <c r="AQ27" s="68">
        <f t="shared" ca="1" si="8"/>
        <v>0</v>
      </c>
      <c r="AR27" s="68" t="str">
        <f ca="1">IF(AQ27=0,"",AQ27+(1-COUNTIF(AQ$3:AQ27,AQ27))/1000)</f>
        <v/>
      </c>
      <c r="AS27" s="67" t="str">
        <f t="shared" ca="1" si="9"/>
        <v/>
      </c>
    </row>
    <row r="28" spans="1:45" x14ac:dyDescent="0.25">
      <c r="A28" s="33">
        <f>SAP!A28</f>
        <v>0</v>
      </c>
      <c r="B28" s="29">
        <f ca="1">OFFSET(Plan!$C$1,MATCH(TRIM(EV!$B$1) &amp; ": " &amp;TRIM(EV!B$2), Plan!$B:$B,0)-1,0)*IF(Grades!B28&gt;=0.6,1,0)</f>
        <v>0</v>
      </c>
      <c r="C28" s="30">
        <f ca="1">OFFSET(Plan!$C$1,MATCH(TRIM(EV!$B$1) &amp; ": " &amp;TRIM(EV!C$2), Plan!$B:$B,0)-1,0)*IF(Grades!C28&gt;=0.6,1,0)</f>
        <v>0</v>
      </c>
      <c r="D28" s="30">
        <f ca="1">OFFSET(Plan!$C$1,MATCH(TRIM(EV!$B$1) &amp; ": " &amp;TRIM(EV!D$2), Plan!$B:$B,0)-1,0)*IF(Grades!D28&gt;=0.6,1,0)</f>
        <v>0</v>
      </c>
      <c r="E28" s="30">
        <f ca="1">OFFSET(Plan!$C$1,MATCH(TRIM(EV!$B$1) &amp; ": " &amp;TRIM(EV!E$2), Plan!$B:$B,0)-1,0)*IF(Grades!E28&gt;=0.6,1,0)</f>
        <v>0</v>
      </c>
      <c r="F28" s="30">
        <f ca="1">OFFSET(Plan!$C$1,MATCH(TRIM(EV!$B$1) &amp; ": " &amp;TRIM(EV!F$2), Plan!$B:$B,0)-1,0)*IF(Grades!F28&gt;=0.6,1,0)</f>
        <v>0</v>
      </c>
      <c r="G28" s="30">
        <f ca="1">OFFSET(Plan!$C$1,MATCH(TRIM(EV!$B$1) &amp; ": " &amp;TRIM(EV!G$2), Plan!$B:$B,0)-1,0)*IF(Grades!G28&gt;=0.6,1,0)</f>
        <v>0</v>
      </c>
      <c r="H28" s="30">
        <f ca="1">OFFSET(Plan!$C$1,MATCH(TRIM(EV!$B$1) &amp; ": " &amp;TRIM(EV!H$2), Plan!$B:$B,0)-1,0)*IF(Grades!H28&gt;=0.6,1,0)</f>
        <v>0</v>
      </c>
      <c r="I28" s="30">
        <f ca="1">OFFSET(Plan!$C$1,MATCH(TRIM(EV!$B$1) &amp; ": " &amp;TRIM(EV!I$2), Plan!$B:$B,0)-1,0)*IF(Grades!I28&gt;=0.6,1,0)</f>
        <v>0</v>
      </c>
      <c r="J28" s="30">
        <f ca="1">OFFSET(Plan!$C$1,MATCH(TRIM(EV!$B$1) &amp; ": " &amp;TRIM(EV!J$2), Plan!$B:$B,0)-1,0)*IF(Grades!J28&gt;=0.6,1,0)</f>
        <v>0</v>
      </c>
      <c r="K28" s="31">
        <f ca="1">OFFSET(Plan!$C$1,MATCH(TRIM(EV!$B$1) &amp; ": " &amp;TRIM(EV!K$2), Plan!$B:$B,0)-1,0)*IF(Grades!K28&gt;=0.6,1,0)</f>
        <v>0</v>
      </c>
      <c r="L28" s="29">
        <f ca="1">OFFSET(Plan!$C$1,MATCH(TRIM(EV!$L$1) &amp; ": " &amp;TRIM(EV!L$2), Plan!$B:$B,0)-1,0)*IF(Grades!L28&gt;=0.6,1,0)</f>
        <v>0</v>
      </c>
      <c r="M28" s="30">
        <f ca="1">OFFSET(Plan!$C$1,MATCH(TRIM(EV!$L$1) &amp; ": " &amp;TRIM(EV!M$2), Plan!$B:$B,0)-1,0)*IF(Grades!M28&gt;=0.6,1,0)</f>
        <v>0</v>
      </c>
      <c r="N28" s="30">
        <f ca="1">OFFSET(Plan!$C$1,MATCH(TRIM(EV!$L$1) &amp; ": " &amp;TRIM(EV!N$2), Plan!$B:$B,0)-1,0)*IF(Grades!N28&gt;=0.6,1,0)</f>
        <v>0</v>
      </c>
      <c r="O28" s="30">
        <f ca="1">OFFSET(Plan!$C$1,MATCH(TRIM(EV!$L$1) &amp; ": " &amp;TRIM(EV!O$2), Plan!$B:$B,0)-1,0)*IF(Grades!O28&gt;=0.6,1,0)</f>
        <v>0</v>
      </c>
      <c r="P28" s="30">
        <f ca="1">OFFSET(Plan!$C$1,MATCH(TRIM(EV!$L$1) &amp; ": " &amp;TRIM(EV!P$2), Plan!$B:$B,0)-1,0)*IF(Grades!P28&gt;=0.6,1,0)</f>
        <v>0</v>
      </c>
      <c r="Q28" s="30">
        <f ca="1">OFFSET(Plan!$C$1,MATCH(TRIM(EV!$L$1) &amp; ": " &amp;TRIM(EV!Q$2), Plan!$B:$B,0)-1,0)*IF(Grades!Q28&gt;=0.6,1,0)</f>
        <v>0</v>
      </c>
      <c r="R28" s="30">
        <f ca="1">OFFSET(Plan!$C$1,MATCH(TRIM(EV!$L$1) &amp; ": " &amp;TRIM(EV!R$2), Plan!$B:$B,0)-1,0)*IF(Grades!R28&gt;=0.6,1,0)</f>
        <v>0</v>
      </c>
      <c r="S28" s="30">
        <f ca="1">OFFSET(Plan!$C$1,MATCH(TRIM(EV!$L$1) &amp; ": " &amp;TRIM(EV!S$2), Plan!$B:$B,0)-1,0)*IF(Grades!S28&gt;=0.6,1,0)</f>
        <v>0</v>
      </c>
      <c r="T28" s="30">
        <f ca="1">OFFSET(Plan!$C$1,MATCH(TRIM(EV!$L$1) &amp; ": " &amp;TRIM(EV!T$2), Plan!$B:$B,0)-1,0)*IF(Grades!T28&gt;=0.6,1,0)</f>
        <v>0</v>
      </c>
      <c r="U28" s="32">
        <f ca="1">OFFSET(Plan!$C$1,MATCH(TRIM(EV!$L$1) &amp; ": " &amp;TRIM(EV!U$2), Plan!$B:$B,0)-1,0)*IF(Grades!U28&gt;=0.6,1,0)</f>
        <v>0</v>
      </c>
      <c r="V28" s="29">
        <f ca="1">OFFSET(Plan!$C$1,MATCH(TRIM(EV!$V$1)&amp;": "&amp;TRIM(EV!V$2),Plan!$B:$B,0)-1,0)*IF(Grades!V28&gt;=0.6,1,0)</f>
        <v>0</v>
      </c>
      <c r="W28" s="30">
        <f ca="1">OFFSET(Plan!$C$1,MATCH(TRIM(EV!$V$1)&amp;": "&amp;TRIM(EV!W$2),Plan!$B:$B,0)-1,0)*IF(Grades!W28&gt;=0.6,1,0)</f>
        <v>0</v>
      </c>
      <c r="X28" s="30">
        <f ca="1">OFFSET(Plan!$C$1,MATCH(TRIM(EV!$V$1)&amp;": "&amp;TRIM(EV!X$2),Plan!$B:$B,0)-1,0)*IF(Grades!X28&gt;=0.6,1,0)</f>
        <v>0</v>
      </c>
      <c r="Y28" s="30">
        <f ca="1">OFFSET(Plan!$C$1,MATCH(TRIM(EV!$V$1)&amp;": "&amp;TRIM(EV!Y$2),Plan!$B:$B,0)-1,0)*IF(Grades!Y28&gt;=0.6,1,0)</f>
        <v>0</v>
      </c>
      <c r="Z28" s="30">
        <f ca="1">OFFSET(Plan!$C$1,MATCH(TRIM(EV!$V$1)&amp;": "&amp;TRIM(EV!Z$2),Plan!$B:$B,0)-1,0)*IF(Grades!Z28&gt;=0.6,1,0)</f>
        <v>0</v>
      </c>
      <c r="AA28" s="30">
        <f ca="1">OFFSET(Plan!$C$1,MATCH(TRIM(EV!$V$1)&amp;": "&amp;TRIM(EV!AA$2),Plan!$B:$B,0)-1,0)*IF(Grades!AA28&gt;=0.6,1,0)</f>
        <v>0</v>
      </c>
      <c r="AB28" s="30">
        <f ca="1">OFFSET(Plan!$C$1,MATCH(TRIM(EV!$V$1)&amp;": "&amp;TRIM(EV!AB$2),Plan!$B:$B,0)-1,0)*IF(Grades!AB28&gt;=0.6,1,0)</f>
        <v>0</v>
      </c>
      <c r="AC28" s="30">
        <f ca="1">OFFSET(Plan!$C$1,MATCH(TRIM(EV!$V$1)&amp;": "&amp;TRIM(EV!AC$2),Plan!$B:$B,0)-1,0)*IF(Grades!AC28&gt;=0.6,1,0)</f>
        <v>0</v>
      </c>
      <c r="AD28" s="30">
        <f ca="1">OFFSET(Plan!$C$1,MATCH(TRIM(EV!$V$1)&amp;": "&amp;TRIM(EV!AD$2),Plan!$B:$B,0)-1,0)*IF(Grades!AD28&gt;=0.6,1,0)</f>
        <v>0</v>
      </c>
      <c r="AE28" s="31">
        <f ca="1">OFFSET(Plan!$C$1,MATCH(TRIM(EV!$V$1)&amp;": "&amp;TRIM(EV!AE$2),Plan!$B:$B,0)-1,0)*IF(Grades!AE28&gt;=0.6,1,0)</f>
        <v>0</v>
      </c>
      <c r="AF28" s="16">
        <f ca="1">IFERROR(OFFSET(SAP!$B$1,MATCH(EV!$A28,SAP!$A:$A,0)-1,0),0)</f>
        <v>0</v>
      </c>
      <c r="AG28" s="17">
        <f t="shared" ca="1" si="1"/>
        <v>0</v>
      </c>
      <c r="AH28" s="17" t="str">
        <f ca="1">IF(AF28=0,"",OFFSET(Plan!$D$1,MATCH(OFFSET(SAP!$B$1, 0,COUNTIF(SAP!$C$2:$AK$2,"&lt;&gt;0")),Plan!$A:$A,0)-1,0))</f>
        <v/>
      </c>
      <c r="AI28" s="18" t="str">
        <f ca="1">IF(AF28=0,"",Plan!$D$31)</f>
        <v/>
      </c>
      <c r="AJ28" s="18"/>
      <c r="AK28" s="18"/>
      <c r="AL28" s="17">
        <f t="shared" ca="1" si="4"/>
        <v>0</v>
      </c>
      <c r="AM28" s="17" t="str">
        <f t="shared" ca="1" si="5"/>
        <v/>
      </c>
      <c r="AN28" s="17" t="str">
        <f t="shared" ca="1" si="6"/>
        <v/>
      </c>
      <c r="AO28" s="17" t="str">
        <f t="shared" ca="1" si="7"/>
        <v/>
      </c>
      <c r="AP28" s="61" t="str">
        <f t="shared" si="0"/>
        <v/>
      </c>
      <c r="AQ28" s="68">
        <f t="shared" ca="1" si="8"/>
        <v>0</v>
      </c>
      <c r="AR28" s="68" t="str">
        <f ca="1">IF(AQ28=0,"",AQ28+(1-COUNTIF(AQ$3:AQ28,AQ28))/1000)</f>
        <v/>
      </c>
      <c r="AS28" s="67" t="str">
        <f t="shared" ca="1" si="9"/>
        <v/>
      </c>
    </row>
    <row r="29" spans="1:45" x14ac:dyDescent="0.25">
      <c r="A29" s="33">
        <f>SAP!A29</f>
        <v>0</v>
      </c>
      <c r="B29" s="29">
        <f ca="1">OFFSET(Plan!$C$1,MATCH(TRIM(EV!$B$1) &amp; ": " &amp;TRIM(EV!B$2), Plan!$B:$B,0)-1,0)*IF(Grades!B29&gt;=0.6,1,0)</f>
        <v>0</v>
      </c>
      <c r="C29" s="30">
        <f ca="1">OFFSET(Plan!$C$1,MATCH(TRIM(EV!$B$1) &amp; ": " &amp;TRIM(EV!C$2), Plan!$B:$B,0)-1,0)*IF(Grades!C29&gt;=0.6,1,0)</f>
        <v>0</v>
      </c>
      <c r="D29" s="30">
        <f ca="1">OFFSET(Plan!$C$1,MATCH(TRIM(EV!$B$1) &amp; ": " &amp;TRIM(EV!D$2), Plan!$B:$B,0)-1,0)*IF(Grades!D29&gt;=0.6,1,0)</f>
        <v>0</v>
      </c>
      <c r="E29" s="30">
        <f ca="1">OFFSET(Plan!$C$1,MATCH(TRIM(EV!$B$1) &amp; ": " &amp;TRIM(EV!E$2), Plan!$B:$B,0)-1,0)*IF(Grades!E29&gt;=0.6,1,0)</f>
        <v>0</v>
      </c>
      <c r="F29" s="30">
        <f ca="1">OFFSET(Plan!$C$1,MATCH(TRIM(EV!$B$1) &amp; ": " &amp;TRIM(EV!F$2), Plan!$B:$B,0)-1,0)*IF(Grades!F29&gt;=0.6,1,0)</f>
        <v>0</v>
      </c>
      <c r="G29" s="30">
        <f ca="1">OFFSET(Plan!$C$1,MATCH(TRIM(EV!$B$1) &amp; ": " &amp;TRIM(EV!G$2), Plan!$B:$B,0)-1,0)*IF(Grades!G29&gt;=0.6,1,0)</f>
        <v>0</v>
      </c>
      <c r="H29" s="30">
        <f ca="1">OFFSET(Plan!$C$1,MATCH(TRIM(EV!$B$1) &amp; ": " &amp;TRIM(EV!H$2), Plan!$B:$B,0)-1,0)*IF(Grades!H29&gt;=0.6,1,0)</f>
        <v>0</v>
      </c>
      <c r="I29" s="30">
        <f ca="1">OFFSET(Plan!$C$1,MATCH(TRIM(EV!$B$1) &amp; ": " &amp;TRIM(EV!I$2), Plan!$B:$B,0)-1,0)*IF(Grades!I29&gt;=0.6,1,0)</f>
        <v>0</v>
      </c>
      <c r="J29" s="30">
        <f ca="1">OFFSET(Plan!$C$1,MATCH(TRIM(EV!$B$1) &amp; ": " &amp;TRIM(EV!J$2), Plan!$B:$B,0)-1,0)*IF(Grades!J29&gt;=0.6,1,0)</f>
        <v>0</v>
      </c>
      <c r="K29" s="31">
        <f ca="1">OFFSET(Plan!$C$1,MATCH(TRIM(EV!$B$1) &amp; ": " &amp;TRIM(EV!K$2), Plan!$B:$B,0)-1,0)*IF(Grades!K29&gt;=0.6,1,0)</f>
        <v>0</v>
      </c>
      <c r="L29" s="29">
        <f ca="1">OFFSET(Plan!$C$1,MATCH(TRIM(EV!$L$1) &amp; ": " &amp;TRIM(EV!L$2), Plan!$B:$B,0)-1,0)*IF(Grades!L29&gt;=0.6,1,0)</f>
        <v>0</v>
      </c>
      <c r="M29" s="30">
        <f ca="1">OFFSET(Plan!$C$1,MATCH(TRIM(EV!$L$1) &amp; ": " &amp;TRIM(EV!M$2), Plan!$B:$B,0)-1,0)*IF(Grades!M29&gt;=0.6,1,0)</f>
        <v>0</v>
      </c>
      <c r="N29" s="30">
        <f ca="1">OFFSET(Plan!$C$1,MATCH(TRIM(EV!$L$1) &amp; ": " &amp;TRIM(EV!N$2), Plan!$B:$B,0)-1,0)*IF(Grades!N29&gt;=0.6,1,0)</f>
        <v>0</v>
      </c>
      <c r="O29" s="30">
        <f ca="1">OFFSET(Plan!$C$1,MATCH(TRIM(EV!$L$1) &amp; ": " &amp;TRIM(EV!O$2), Plan!$B:$B,0)-1,0)*IF(Grades!O29&gt;=0.6,1,0)</f>
        <v>0</v>
      </c>
      <c r="P29" s="30">
        <f ca="1">OFFSET(Plan!$C$1,MATCH(TRIM(EV!$L$1) &amp; ": " &amp;TRIM(EV!P$2), Plan!$B:$B,0)-1,0)*IF(Grades!P29&gt;=0.6,1,0)</f>
        <v>0</v>
      </c>
      <c r="Q29" s="30">
        <f ca="1">OFFSET(Plan!$C$1,MATCH(TRIM(EV!$L$1) &amp; ": " &amp;TRIM(EV!Q$2), Plan!$B:$B,0)-1,0)*IF(Grades!Q29&gt;=0.6,1,0)</f>
        <v>0</v>
      </c>
      <c r="R29" s="30">
        <f ca="1">OFFSET(Plan!$C$1,MATCH(TRIM(EV!$L$1) &amp; ": " &amp;TRIM(EV!R$2), Plan!$B:$B,0)-1,0)*IF(Grades!R29&gt;=0.6,1,0)</f>
        <v>0</v>
      </c>
      <c r="S29" s="30">
        <f ca="1">OFFSET(Plan!$C$1,MATCH(TRIM(EV!$L$1) &amp; ": " &amp;TRIM(EV!S$2), Plan!$B:$B,0)-1,0)*IF(Grades!S29&gt;=0.6,1,0)</f>
        <v>0</v>
      </c>
      <c r="T29" s="30">
        <f ca="1">OFFSET(Plan!$C$1,MATCH(TRIM(EV!$L$1) &amp; ": " &amp;TRIM(EV!T$2), Plan!$B:$B,0)-1,0)*IF(Grades!T29&gt;=0.6,1,0)</f>
        <v>0</v>
      </c>
      <c r="U29" s="32">
        <f ca="1">OFFSET(Plan!$C$1,MATCH(TRIM(EV!$L$1) &amp; ": " &amp;TRIM(EV!U$2), Plan!$B:$B,0)-1,0)*IF(Grades!U29&gt;=0.6,1,0)</f>
        <v>0</v>
      </c>
      <c r="V29" s="29">
        <f ca="1">OFFSET(Plan!$C$1,MATCH(TRIM(EV!$V$1)&amp;": "&amp;TRIM(EV!V$2),Plan!$B:$B,0)-1,0)*IF(Grades!V29&gt;=0.6,1,0)</f>
        <v>0</v>
      </c>
      <c r="W29" s="30">
        <f ca="1">OFFSET(Plan!$C$1,MATCH(TRIM(EV!$V$1)&amp;": "&amp;TRIM(EV!W$2),Plan!$B:$B,0)-1,0)*IF(Grades!W29&gt;=0.6,1,0)</f>
        <v>0</v>
      </c>
      <c r="X29" s="30">
        <f ca="1">OFFSET(Plan!$C$1,MATCH(TRIM(EV!$V$1)&amp;": "&amp;TRIM(EV!X$2),Plan!$B:$B,0)-1,0)*IF(Grades!X29&gt;=0.6,1,0)</f>
        <v>0</v>
      </c>
      <c r="Y29" s="30">
        <f ca="1">OFFSET(Plan!$C$1,MATCH(TRIM(EV!$V$1)&amp;": "&amp;TRIM(EV!Y$2),Plan!$B:$B,0)-1,0)*IF(Grades!Y29&gt;=0.6,1,0)</f>
        <v>0</v>
      </c>
      <c r="Z29" s="30">
        <f ca="1">OFFSET(Plan!$C$1,MATCH(TRIM(EV!$V$1)&amp;": "&amp;TRIM(EV!Z$2),Plan!$B:$B,0)-1,0)*IF(Grades!Z29&gt;=0.6,1,0)</f>
        <v>0</v>
      </c>
      <c r="AA29" s="30">
        <f ca="1">OFFSET(Plan!$C$1,MATCH(TRIM(EV!$V$1)&amp;": "&amp;TRIM(EV!AA$2),Plan!$B:$B,0)-1,0)*IF(Grades!AA29&gt;=0.6,1,0)</f>
        <v>0</v>
      </c>
      <c r="AB29" s="30">
        <f ca="1">OFFSET(Plan!$C$1,MATCH(TRIM(EV!$V$1)&amp;": "&amp;TRIM(EV!AB$2),Plan!$B:$B,0)-1,0)*IF(Grades!AB29&gt;=0.6,1,0)</f>
        <v>0</v>
      </c>
      <c r="AC29" s="30">
        <f ca="1">OFFSET(Plan!$C$1,MATCH(TRIM(EV!$V$1)&amp;": "&amp;TRIM(EV!AC$2),Plan!$B:$B,0)-1,0)*IF(Grades!AC29&gt;=0.6,1,0)</f>
        <v>0</v>
      </c>
      <c r="AD29" s="30">
        <f ca="1">OFFSET(Plan!$C$1,MATCH(TRIM(EV!$V$1)&amp;": "&amp;TRIM(EV!AD$2),Plan!$B:$B,0)-1,0)*IF(Grades!AD29&gt;=0.6,1,0)</f>
        <v>0</v>
      </c>
      <c r="AE29" s="31">
        <f ca="1">OFFSET(Plan!$C$1,MATCH(TRIM(EV!$V$1)&amp;": "&amp;TRIM(EV!AE$2),Plan!$B:$B,0)-1,0)*IF(Grades!AE29&gt;=0.6,1,0)</f>
        <v>0</v>
      </c>
      <c r="AF29" s="16">
        <f ca="1">IFERROR(OFFSET(SAP!$B$1,MATCH(EV!$A29,SAP!$A:$A,0)-1,0),0)</f>
        <v>0</v>
      </c>
      <c r="AG29" s="17">
        <f t="shared" ca="1" si="1"/>
        <v>0</v>
      </c>
      <c r="AH29" s="17" t="str">
        <f ca="1">IF(AF29=0,"",OFFSET(Plan!$D$1,MATCH(OFFSET(SAP!$B$1, 0,COUNTIF(SAP!$C$2:$AK$2,"&lt;&gt;0")),Plan!$A:$A,0)-1,0))</f>
        <v/>
      </c>
      <c r="AI29" s="18" t="str">
        <f ca="1">IF(AF29=0,"",Plan!$D$31)</f>
        <v/>
      </c>
      <c r="AJ29" s="18"/>
      <c r="AK29" s="18"/>
      <c r="AL29" s="17">
        <f t="shared" ca="1" si="4"/>
        <v>0</v>
      </c>
      <c r="AM29" s="17" t="str">
        <f t="shared" ca="1" si="5"/>
        <v/>
      </c>
      <c r="AN29" s="17" t="str">
        <f t="shared" ca="1" si="6"/>
        <v/>
      </c>
      <c r="AO29" s="17" t="str">
        <f t="shared" ca="1" si="7"/>
        <v/>
      </c>
      <c r="AP29" s="61" t="str">
        <f t="shared" si="0"/>
        <v/>
      </c>
      <c r="AQ29" s="68">
        <f t="shared" ca="1" si="8"/>
        <v>0</v>
      </c>
      <c r="AR29" s="68" t="str">
        <f ca="1">IF(AQ29=0,"",AQ29+(1-COUNTIF(AQ$3:AQ29,AQ29))/1000)</f>
        <v/>
      </c>
      <c r="AS29" s="67" t="str">
        <f t="shared" ca="1" si="9"/>
        <v/>
      </c>
    </row>
    <row r="30" spans="1:45" x14ac:dyDescent="0.25">
      <c r="A30" s="33">
        <f>SAP!A30</f>
        <v>0</v>
      </c>
      <c r="B30" s="29">
        <f ca="1">OFFSET(Plan!$C$1,MATCH(TRIM(EV!$B$1) &amp; ": " &amp;TRIM(EV!B$2), Plan!$B:$B,0)-1,0)*IF(Grades!B30&gt;=0.6,1,0)</f>
        <v>0</v>
      </c>
      <c r="C30" s="30">
        <f ca="1">OFFSET(Plan!$C$1,MATCH(TRIM(EV!$B$1) &amp; ": " &amp;TRIM(EV!C$2), Plan!$B:$B,0)-1,0)*IF(Grades!C30&gt;=0.6,1,0)</f>
        <v>0</v>
      </c>
      <c r="D30" s="30">
        <f ca="1">OFFSET(Plan!$C$1,MATCH(TRIM(EV!$B$1) &amp; ": " &amp;TRIM(EV!D$2), Plan!$B:$B,0)-1,0)*IF(Grades!D30&gt;=0.6,1,0)</f>
        <v>0</v>
      </c>
      <c r="E30" s="30">
        <f ca="1">OFFSET(Plan!$C$1,MATCH(TRIM(EV!$B$1) &amp; ": " &amp;TRIM(EV!E$2), Plan!$B:$B,0)-1,0)*IF(Grades!E30&gt;=0.6,1,0)</f>
        <v>0</v>
      </c>
      <c r="F30" s="30">
        <f ca="1">OFFSET(Plan!$C$1,MATCH(TRIM(EV!$B$1) &amp; ": " &amp;TRIM(EV!F$2), Plan!$B:$B,0)-1,0)*IF(Grades!F30&gt;=0.6,1,0)</f>
        <v>0</v>
      </c>
      <c r="G30" s="30">
        <f ca="1">OFFSET(Plan!$C$1,MATCH(TRIM(EV!$B$1) &amp; ": " &amp;TRIM(EV!G$2), Plan!$B:$B,0)-1,0)*IF(Grades!G30&gt;=0.6,1,0)</f>
        <v>0</v>
      </c>
      <c r="H30" s="30">
        <f ca="1">OFFSET(Plan!$C$1,MATCH(TRIM(EV!$B$1) &amp; ": " &amp;TRIM(EV!H$2), Plan!$B:$B,0)-1,0)*IF(Grades!H30&gt;=0.6,1,0)</f>
        <v>0</v>
      </c>
      <c r="I30" s="30">
        <f ca="1">OFFSET(Plan!$C$1,MATCH(TRIM(EV!$B$1) &amp; ": " &amp;TRIM(EV!I$2), Plan!$B:$B,0)-1,0)*IF(Grades!I30&gt;=0.6,1,0)</f>
        <v>0</v>
      </c>
      <c r="J30" s="30">
        <f ca="1">OFFSET(Plan!$C$1,MATCH(TRIM(EV!$B$1) &amp; ": " &amp;TRIM(EV!J$2), Plan!$B:$B,0)-1,0)*IF(Grades!J30&gt;=0.6,1,0)</f>
        <v>0</v>
      </c>
      <c r="K30" s="31">
        <f ca="1">OFFSET(Plan!$C$1,MATCH(TRIM(EV!$B$1) &amp; ": " &amp;TRIM(EV!K$2), Plan!$B:$B,0)-1,0)*IF(Grades!K30&gt;=0.6,1,0)</f>
        <v>0</v>
      </c>
      <c r="L30" s="29">
        <f ca="1">OFFSET(Plan!$C$1,MATCH(TRIM(EV!$L$1) &amp; ": " &amp;TRIM(EV!L$2), Plan!$B:$B,0)-1,0)*IF(Grades!L30&gt;=0.6,1,0)</f>
        <v>0</v>
      </c>
      <c r="M30" s="30">
        <f ca="1">OFFSET(Plan!$C$1,MATCH(TRIM(EV!$L$1) &amp; ": " &amp;TRIM(EV!M$2), Plan!$B:$B,0)-1,0)*IF(Grades!M30&gt;=0.6,1,0)</f>
        <v>0</v>
      </c>
      <c r="N30" s="30">
        <f ca="1">OFFSET(Plan!$C$1,MATCH(TRIM(EV!$L$1) &amp; ": " &amp;TRIM(EV!N$2), Plan!$B:$B,0)-1,0)*IF(Grades!N30&gt;=0.6,1,0)</f>
        <v>0</v>
      </c>
      <c r="O30" s="30">
        <f ca="1">OFFSET(Plan!$C$1,MATCH(TRIM(EV!$L$1) &amp; ": " &amp;TRIM(EV!O$2), Plan!$B:$B,0)-1,0)*IF(Grades!O30&gt;=0.6,1,0)</f>
        <v>0</v>
      </c>
      <c r="P30" s="30">
        <f ca="1">OFFSET(Plan!$C$1,MATCH(TRIM(EV!$L$1) &amp; ": " &amp;TRIM(EV!P$2), Plan!$B:$B,0)-1,0)*IF(Grades!P30&gt;=0.6,1,0)</f>
        <v>0</v>
      </c>
      <c r="Q30" s="30">
        <f ca="1">OFFSET(Plan!$C$1,MATCH(TRIM(EV!$L$1) &amp; ": " &amp;TRIM(EV!Q$2), Plan!$B:$B,0)-1,0)*IF(Grades!Q30&gt;=0.6,1,0)</f>
        <v>0</v>
      </c>
      <c r="R30" s="30">
        <f ca="1">OFFSET(Plan!$C$1,MATCH(TRIM(EV!$L$1) &amp; ": " &amp;TRIM(EV!R$2), Plan!$B:$B,0)-1,0)*IF(Grades!R30&gt;=0.6,1,0)</f>
        <v>0</v>
      </c>
      <c r="S30" s="30">
        <f ca="1">OFFSET(Plan!$C$1,MATCH(TRIM(EV!$L$1) &amp; ": " &amp;TRIM(EV!S$2), Plan!$B:$B,0)-1,0)*IF(Grades!S30&gt;=0.6,1,0)</f>
        <v>0</v>
      </c>
      <c r="T30" s="30">
        <f ca="1">OFFSET(Plan!$C$1,MATCH(TRIM(EV!$L$1) &amp; ": " &amp;TRIM(EV!T$2), Plan!$B:$B,0)-1,0)*IF(Grades!T30&gt;=0.6,1,0)</f>
        <v>0</v>
      </c>
      <c r="U30" s="32">
        <f ca="1">OFFSET(Plan!$C$1,MATCH(TRIM(EV!$L$1) &amp; ": " &amp;TRIM(EV!U$2), Plan!$B:$B,0)-1,0)*IF(Grades!U30&gt;=0.6,1,0)</f>
        <v>0</v>
      </c>
      <c r="V30" s="29">
        <f ca="1">OFFSET(Plan!$C$1,MATCH(TRIM(EV!$V$1)&amp;": "&amp;TRIM(EV!V$2),Plan!$B:$B,0)-1,0)*IF(Grades!V30&gt;=0.6,1,0)</f>
        <v>0</v>
      </c>
      <c r="W30" s="30">
        <f ca="1">OFFSET(Plan!$C$1,MATCH(TRIM(EV!$V$1)&amp;": "&amp;TRIM(EV!W$2),Plan!$B:$B,0)-1,0)*IF(Grades!W30&gt;=0.6,1,0)</f>
        <v>0</v>
      </c>
      <c r="X30" s="30">
        <f ca="1">OFFSET(Plan!$C$1,MATCH(TRIM(EV!$V$1)&amp;": "&amp;TRIM(EV!X$2),Plan!$B:$B,0)-1,0)*IF(Grades!X30&gt;=0.6,1,0)</f>
        <v>0</v>
      </c>
      <c r="Y30" s="30">
        <f ca="1">OFFSET(Plan!$C$1,MATCH(TRIM(EV!$V$1)&amp;": "&amp;TRIM(EV!Y$2),Plan!$B:$B,0)-1,0)*IF(Grades!Y30&gt;=0.6,1,0)</f>
        <v>0</v>
      </c>
      <c r="Z30" s="30">
        <f ca="1">OFFSET(Plan!$C$1,MATCH(TRIM(EV!$V$1)&amp;": "&amp;TRIM(EV!Z$2),Plan!$B:$B,0)-1,0)*IF(Grades!Z30&gt;=0.6,1,0)</f>
        <v>0</v>
      </c>
      <c r="AA30" s="30">
        <f ca="1">OFFSET(Plan!$C$1,MATCH(TRIM(EV!$V$1)&amp;": "&amp;TRIM(EV!AA$2),Plan!$B:$B,0)-1,0)*IF(Grades!AA30&gt;=0.6,1,0)</f>
        <v>0</v>
      </c>
      <c r="AB30" s="30">
        <f ca="1">OFFSET(Plan!$C$1,MATCH(TRIM(EV!$V$1)&amp;": "&amp;TRIM(EV!AB$2),Plan!$B:$B,0)-1,0)*IF(Grades!AB30&gt;=0.6,1,0)</f>
        <v>0</v>
      </c>
      <c r="AC30" s="30">
        <f ca="1">OFFSET(Plan!$C$1,MATCH(TRIM(EV!$V$1)&amp;": "&amp;TRIM(EV!AC$2),Plan!$B:$B,0)-1,0)*IF(Grades!AC30&gt;=0.6,1,0)</f>
        <v>0</v>
      </c>
      <c r="AD30" s="30">
        <f ca="1">OFFSET(Plan!$C$1,MATCH(TRIM(EV!$V$1)&amp;": "&amp;TRIM(EV!AD$2),Plan!$B:$B,0)-1,0)*IF(Grades!AD30&gt;=0.6,1,0)</f>
        <v>0</v>
      </c>
      <c r="AE30" s="31">
        <f ca="1">OFFSET(Plan!$C$1,MATCH(TRIM(EV!$V$1)&amp;": "&amp;TRIM(EV!AE$2),Plan!$B:$B,0)-1,0)*IF(Grades!AE30&gt;=0.6,1,0)</f>
        <v>0</v>
      </c>
      <c r="AF30" s="16">
        <f ca="1">IFERROR(OFFSET(SAP!$B$1,MATCH(EV!$A30,SAP!$A:$A,0)-1,0),0)</f>
        <v>0</v>
      </c>
      <c r="AG30" s="17">
        <f t="shared" ca="1" si="1"/>
        <v>0</v>
      </c>
      <c r="AH30" s="17" t="str">
        <f ca="1">IF(AF30=0,"",OFFSET(Plan!$D$1,MATCH(OFFSET(SAP!$B$1, 0,COUNTIF(SAP!$C$2:$AK$2,"&lt;&gt;0")),Plan!$A:$A,0)-1,0))</f>
        <v/>
      </c>
      <c r="AI30" s="18" t="str">
        <f ca="1">IF(AF30=0,"",Plan!$D$31)</f>
        <v/>
      </c>
      <c r="AJ30" s="18"/>
      <c r="AK30" s="18"/>
      <c r="AL30" s="17">
        <f t="shared" ca="1" si="4"/>
        <v>0</v>
      </c>
      <c r="AM30" s="17" t="str">
        <f t="shared" ca="1" si="5"/>
        <v/>
      </c>
      <c r="AN30" s="17" t="str">
        <f t="shared" ca="1" si="6"/>
        <v/>
      </c>
      <c r="AO30" s="17" t="str">
        <f t="shared" ca="1" si="7"/>
        <v/>
      </c>
      <c r="AP30" s="61" t="str">
        <f t="shared" si="0"/>
        <v/>
      </c>
      <c r="AQ30" s="68">
        <f t="shared" ca="1" si="8"/>
        <v>0</v>
      </c>
      <c r="AR30" s="68" t="str">
        <f ca="1">IF(AQ30=0,"",AQ30+(1-COUNTIF(AQ$3:AQ30,AQ30))/1000)</f>
        <v/>
      </c>
      <c r="AS30" s="67" t="str">
        <f t="shared" ca="1" si="9"/>
        <v/>
      </c>
    </row>
    <row r="31" spans="1:45" x14ac:dyDescent="0.25">
      <c r="A31" s="33">
        <f>SAP!A31</f>
        <v>0</v>
      </c>
      <c r="B31" s="29">
        <f ca="1">OFFSET(Plan!$C$1,MATCH(TRIM(EV!$B$1) &amp; ": " &amp;TRIM(EV!B$2), Plan!$B:$B,0)-1,0)*IF(Grades!B31&gt;=0.6,1,0)</f>
        <v>0</v>
      </c>
      <c r="C31" s="30">
        <f ca="1">OFFSET(Plan!$C$1,MATCH(TRIM(EV!$B$1) &amp; ": " &amp;TRIM(EV!C$2), Plan!$B:$B,0)-1,0)*IF(Grades!C31&gt;=0.6,1,0)</f>
        <v>0</v>
      </c>
      <c r="D31" s="30">
        <f ca="1">OFFSET(Plan!$C$1,MATCH(TRIM(EV!$B$1) &amp; ": " &amp;TRIM(EV!D$2), Plan!$B:$B,0)-1,0)*IF(Grades!D31&gt;=0.6,1,0)</f>
        <v>0</v>
      </c>
      <c r="E31" s="30">
        <f ca="1">OFFSET(Plan!$C$1,MATCH(TRIM(EV!$B$1) &amp; ": " &amp;TRIM(EV!E$2), Plan!$B:$B,0)-1,0)*IF(Grades!E31&gt;=0.6,1,0)</f>
        <v>0</v>
      </c>
      <c r="F31" s="30">
        <f ca="1">OFFSET(Plan!$C$1,MATCH(TRIM(EV!$B$1) &amp; ": " &amp;TRIM(EV!F$2), Plan!$B:$B,0)-1,0)*IF(Grades!F31&gt;=0.6,1,0)</f>
        <v>0</v>
      </c>
      <c r="G31" s="30">
        <f ca="1">OFFSET(Plan!$C$1,MATCH(TRIM(EV!$B$1) &amp; ": " &amp;TRIM(EV!G$2), Plan!$B:$B,0)-1,0)*IF(Grades!G31&gt;=0.6,1,0)</f>
        <v>0</v>
      </c>
      <c r="H31" s="30">
        <f ca="1">OFFSET(Plan!$C$1,MATCH(TRIM(EV!$B$1) &amp; ": " &amp;TRIM(EV!H$2), Plan!$B:$B,0)-1,0)*IF(Grades!H31&gt;=0.6,1,0)</f>
        <v>0</v>
      </c>
      <c r="I31" s="30">
        <f ca="1">OFFSET(Plan!$C$1,MATCH(TRIM(EV!$B$1) &amp; ": " &amp;TRIM(EV!I$2), Plan!$B:$B,0)-1,0)*IF(Grades!I31&gt;=0.6,1,0)</f>
        <v>0</v>
      </c>
      <c r="J31" s="30">
        <f ca="1">OFFSET(Plan!$C$1,MATCH(TRIM(EV!$B$1) &amp; ": " &amp;TRIM(EV!J$2), Plan!$B:$B,0)-1,0)*IF(Grades!J31&gt;=0.6,1,0)</f>
        <v>0</v>
      </c>
      <c r="K31" s="31">
        <f ca="1">OFFSET(Plan!$C$1,MATCH(TRIM(EV!$B$1) &amp; ": " &amp;TRIM(EV!K$2), Plan!$B:$B,0)-1,0)*IF(Grades!K31&gt;=0.6,1,0)</f>
        <v>0</v>
      </c>
      <c r="L31" s="29">
        <f ca="1">OFFSET(Plan!$C$1,MATCH(TRIM(EV!$L$1) &amp; ": " &amp;TRIM(EV!L$2), Plan!$B:$B,0)-1,0)*IF(Grades!L31&gt;=0.6,1,0)</f>
        <v>0</v>
      </c>
      <c r="M31" s="30">
        <f ca="1">OFFSET(Plan!$C$1,MATCH(TRIM(EV!$L$1) &amp; ": " &amp;TRIM(EV!M$2), Plan!$B:$B,0)-1,0)*IF(Grades!M31&gt;=0.6,1,0)</f>
        <v>0</v>
      </c>
      <c r="N31" s="30">
        <f ca="1">OFFSET(Plan!$C$1,MATCH(TRIM(EV!$L$1) &amp; ": " &amp;TRIM(EV!N$2), Plan!$B:$B,0)-1,0)*IF(Grades!N31&gt;=0.6,1,0)</f>
        <v>0</v>
      </c>
      <c r="O31" s="30">
        <f ca="1">OFFSET(Plan!$C$1,MATCH(TRIM(EV!$L$1) &amp; ": " &amp;TRIM(EV!O$2), Plan!$B:$B,0)-1,0)*IF(Grades!O31&gt;=0.6,1,0)</f>
        <v>0</v>
      </c>
      <c r="P31" s="30">
        <f ca="1">OFFSET(Plan!$C$1,MATCH(TRIM(EV!$L$1) &amp; ": " &amp;TRIM(EV!P$2), Plan!$B:$B,0)-1,0)*IF(Grades!P31&gt;=0.6,1,0)</f>
        <v>0</v>
      </c>
      <c r="Q31" s="30">
        <f ca="1">OFFSET(Plan!$C$1,MATCH(TRIM(EV!$L$1) &amp; ": " &amp;TRIM(EV!Q$2), Plan!$B:$B,0)-1,0)*IF(Grades!Q31&gt;=0.6,1,0)</f>
        <v>0</v>
      </c>
      <c r="R31" s="30">
        <f ca="1">OFFSET(Plan!$C$1,MATCH(TRIM(EV!$L$1) &amp; ": " &amp;TRIM(EV!R$2), Plan!$B:$B,0)-1,0)*IF(Grades!R31&gt;=0.6,1,0)</f>
        <v>0</v>
      </c>
      <c r="S31" s="30">
        <f ca="1">OFFSET(Plan!$C$1,MATCH(TRIM(EV!$L$1) &amp; ": " &amp;TRIM(EV!S$2), Plan!$B:$B,0)-1,0)*IF(Grades!S31&gt;=0.6,1,0)</f>
        <v>0</v>
      </c>
      <c r="T31" s="30">
        <f ca="1">OFFSET(Plan!$C$1,MATCH(TRIM(EV!$L$1) &amp; ": " &amp;TRIM(EV!T$2), Plan!$B:$B,0)-1,0)*IF(Grades!T31&gt;=0.6,1,0)</f>
        <v>0</v>
      </c>
      <c r="U31" s="32">
        <f ca="1">OFFSET(Plan!$C$1,MATCH(TRIM(EV!$L$1) &amp; ": " &amp;TRIM(EV!U$2), Plan!$B:$B,0)-1,0)*IF(Grades!U31&gt;=0.6,1,0)</f>
        <v>0</v>
      </c>
      <c r="V31" s="29">
        <f ca="1">OFFSET(Plan!$C$1,MATCH(TRIM(EV!$V$1)&amp;": "&amp;TRIM(EV!V$2),Plan!$B:$B,0)-1,0)*IF(Grades!V31&gt;=0.6,1,0)</f>
        <v>0</v>
      </c>
      <c r="W31" s="30">
        <f ca="1">OFFSET(Plan!$C$1,MATCH(TRIM(EV!$V$1)&amp;": "&amp;TRIM(EV!W$2),Plan!$B:$B,0)-1,0)*IF(Grades!W31&gt;=0.6,1,0)</f>
        <v>0</v>
      </c>
      <c r="X31" s="30">
        <f ca="1">OFFSET(Plan!$C$1,MATCH(TRIM(EV!$V$1)&amp;": "&amp;TRIM(EV!X$2),Plan!$B:$B,0)-1,0)*IF(Grades!X31&gt;=0.6,1,0)</f>
        <v>0</v>
      </c>
      <c r="Y31" s="30">
        <f ca="1">OFFSET(Plan!$C$1,MATCH(TRIM(EV!$V$1)&amp;": "&amp;TRIM(EV!Y$2),Plan!$B:$B,0)-1,0)*IF(Grades!Y31&gt;=0.6,1,0)</f>
        <v>0</v>
      </c>
      <c r="Z31" s="30">
        <f ca="1">OFFSET(Plan!$C$1,MATCH(TRIM(EV!$V$1)&amp;": "&amp;TRIM(EV!Z$2),Plan!$B:$B,0)-1,0)*IF(Grades!Z31&gt;=0.6,1,0)</f>
        <v>0</v>
      </c>
      <c r="AA31" s="30">
        <f ca="1">OFFSET(Plan!$C$1,MATCH(TRIM(EV!$V$1)&amp;": "&amp;TRIM(EV!AA$2),Plan!$B:$B,0)-1,0)*IF(Grades!AA31&gt;=0.6,1,0)</f>
        <v>0</v>
      </c>
      <c r="AB31" s="30">
        <f ca="1">OFFSET(Plan!$C$1,MATCH(TRIM(EV!$V$1)&amp;": "&amp;TRIM(EV!AB$2),Plan!$B:$B,0)-1,0)*IF(Grades!AB31&gt;=0.6,1,0)</f>
        <v>0</v>
      </c>
      <c r="AC31" s="30">
        <f ca="1">OFFSET(Plan!$C$1,MATCH(TRIM(EV!$V$1)&amp;": "&amp;TRIM(EV!AC$2),Plan!$B:$B,0)-1,0)*IF(Grades!AC31&gt;=0.6,1,0)</f>
        <v>0</v>
      </c>
      <c r="AD31" s="30">
        <f ca="1">OFFSET(Plan!$C$1,MATCH(TRIM(EV!$V$1)&amp;": "&amp;TRIM(EV!AD$2),Plan!$B:$B,0)-1,0)*IF(Grades!AD31&gt;=0.6,1,0)</f>
        <v>0</v>
      </c>
      <c r="AE31" s="31">
        <f ca="1">OFFSET(Plan!$C$1,MATCH(TRIM(EV!$V$1)&amp;": "&amp;TRIM(EV!AE$2),Plan!$B:$B,0)-1,0)*IF(Grades!AE31&gt;=0.6,1,0)</f>
        <v>0</v>
      </c>
      <c r="AF31" s="16">
        <f ca="1">IFERROR(OFFSET(SAP!$B$1,MATCH(EV!$A31,SAP!$A:$A,0)-1,0),0)</f>
        <v>0</v>
      </c>
      <c r="AG31" s="17">
        <f t="shared" ca="1" si="1"/>
        <v>0</v>
      </c>
      <c r="AH31" s="17" t="str">
        <f ca="1">IF(AF31=0,"",OFFSET(Plan!$D$1,MATCH(OFFSET(SAP!$B$1, 0,COUNTIF(SAP!$C$2:$AK$2,"&lt;&gt;0")),Plan!$A:$A,0)-1,0))</f>
        <v/>
      </c>
      <c r="AI31" s="18" t="str">
        <f ca="1">IF(AF31=0,"",Plan!$D$31)</f>
        <v/>
      </c>
      <c r="AJ31" s="18"/>
      <c r="AK31" s="18"/>
      <c r="AL31" s="17">
        <f t="shared" ca="1" si="4"/>
        <v>0</v>
      </c>
      <c r="AM31" s="17" t="str">
        <f t="shared" ca="1" si="5"/>
        <v/>
      </c>
      <c r="AN31" s="17" t="str">
        <f t="shared" ca="1" si="6"/>
        <v/>
      </c>
      <c r="AO31" s="17" t="str">
        <f t="shared" ca="1" si="7"/>
        <v/>
      </c>
      <c r="AP31" s="61" t="str">
        <f t="shared" si="0"/>
        <v/>
      </c>
      <c r="AQ31" s="68">
        <f t="shared" ca="1" si="8"/>
        <v>0</v>
      </c>
      <c r="AR31" s="68" t="str">
        <f ca="1">IF(AQ31=0,"",AQ31+(1-COUNTIF(AQ$3:AQ31,AQ31))/1000)</f>
        <v/>
      </c>
      <c r="AS31" s="67" t="str">
        <f t="shared" ca="1" si="9"/>
        <v/>
      </c>
    </row>
    <row r="32" spans="1:45" x14ac:dyDescent="0.25">
      <c r="A32" s="33">
        <f>SAP!A32</f>
        <v>0</v>
      </c>
      <c r="B32" s="29">
        <f ca="1">OFFSET(Plan!$C$1,MATCH(TRIM(EV!$B$1) &amp; ": " &amp;TRIM(EV!B$2), Plan!$B:$B,0)-1,0)*IF(Grades!B32&gt;=0.6,1,0)</f>
        <v>0</v>
      </c>
      <c r="C32" s="30">
        <f ca="1">OFFSET(Plan!$C$1,MATCH(TRIM(EV!$B$1) &amp; ": " &amp;TRIM(EV!C$2), Plan!$B:$B,0)-1,0)*IF(Grades!C32&gt;=0.6,1,0)</f>
        <v>0</v>
      </c>
      <c r="D32" s="30">
        <f ca="1">OFFSET(Plan!$C$1,MATCH(TRIM(EV!$B$1) &amp; ": " &amp;TRIM(EV!D$2), Plan!$B:$B,0)-1,0)*IF(Grades!D32&gt;=0.6,1,0)</f>
        <v>0</v>
      </c>
      <c r="E32" s="30">
        <f ca="1">OFFSET(Plan!$C$1,MATCH(TRIM(EV!$B$1) &amp; ": " &amp;TRIM(EV!E$2), Plan!$B:$B,0)-1,0)*IF(Grades!E32&gt;=0.6,1,0)</f>
        <v>0</v>
      </c>
      <c r="F32" s="30">
        <f ca="1">OFFSET(Plan!$C$1,MATCH(TRIM(EV!$B$1) &amp; ": " &amp;TRIM(EV!F$2), Plan!$B:$B,0)-1,0)*IF(Grades!F32&gt;=0.6,1,0)</f>
        <v>0</v>
      </c>
      <c r="G32" s="30">
        <f ca="1">OFFSET(Plan!$C$1,MATCH(TRIM(EV!$B$1) &amp; ": " &amp;TRIM(EV!G$2), Plan!$B:$B,0)-1,0)*IF(Grades!G32&gt;=0.6,1,0)</f>
        <v>0</v>
      </c>
      <c r="H32" s="30">
        <f ca="1">OFFSET(Plan!$C$1,MATCH(TRIM(EV!$B$1) &amp; ": " &amp;TRIM(EV!H$2), Plan!$B:$B,0)-1,0)*IF(Grades!H32&gt;=0.6,1,0)</f>
        <v>0</v>
      </c>
      <c r="I32" s="30">
        <f ca="1">OFFSET(Plan!$C$1,MATCH(TRIM(EV!$B$1) &amp; ": " &amp;TRIM(EV!I$2), Plan!$B:$B,0)-1,0)*IF(Grades!I32&gt;=0.6,1,0)</f>
        <v>0</v>
      </c>
      <c r="J32" s="30">
        <f ca="1">OFFSET(Plan!$C$1,MATCH(TRIM(EV!$B$1) &amp; ": " &amp;TRIM(EV!J$2), Plan!$B:$B,0)-1,0)*IF(Grades!J32&gt;=0.6,1,0)</f>
        <v>0</v>
      </c>
      <c r="K32" s="31">
        <f ca="1">OFFSET(Plan!$C$1,MATCH(TRIM(EV!$B$1) &amp; ": " &amp;TRIM(EV!K$2), Plan!$B:$B,0)-1,0)*IF(Grades!K32&gt;=0.6,1,0)</f>
        <v>0</v>
      </c>
      <c r="L32" s="29">
        <f ca="1">OFFSET(Plan!$C$1,MATCH(TRIM(EV!$L$1) &amp; ": " &amp;TRIM(EV!L$2), Plan!$B:$B,0)-1,0)*IF(Grades!L32&gt;=0.6,1,0)</f>
        <v>0</v>
      </c>
      <c r="M32" s="30">
        <f ca="1">OFFSET(Plan!$C$1,MATCH(TRIM(EV!$L$1) &amp; ": " &amp;TRIM(EV!M$2), Plan!$B:$B,0)-1,0)*IF(Grades!M32&gt;=0.6,1,0)</f>
        <v>0</v>
      </c>
      <c r="N32" s="30">
        <f ca="1">OFFSET(Plan!$C$1,MATCH(TRIM(EV!$L$1) &amp; ": " &amp;TRIM(EV!N$2), Plan!$B:$B,0)-1,0)*IF(Grades!N32&gt;=0.6,1,0)</f>
        <v>0</v>
      </c>
      <c r="O32" s="30">
        <f ca="1">OFFSET(Plan!$C$1,MATCH(TRIM(EV!$L$1) &amp; ": " &amp;TRIM(EV!O$2), Plan!$B:$B,0)-1,0)*IF(Grades!O32&gt;=0.6,1,0)</f>
        <v>0</v>
      </c>
      <c r="P32" s="30">
        <f ca="1">OFFSET(Plan!$C$1,MATCH(TRIM(EV!$L$1) &amp; ": " &amp;TRIM(EV!P$2), Plan!$B:$B,0)-1,0)*IF(Grades!P32&gt;=0.6,1,0)</f>
        <v>0</v>
      </c>
      <c r="Q32" s="30">
        <f ca="1">OFFSET(Plan!$C$1,MATCH(TRIM(EV!$L$1) &amp; ": " &amp;TRIM(EV!Q$2), Plan!$B:$B,0)-1,0)*IF(Grades!Q32&gt;=0.6,1,0)</f>
        <v>0</v>
      </c>
      <c r="R32" s="30">
        <f ca="1">OFFSET(Plan!$C$1,MATCH(TRIM(EV!$L$1) &amp; ": " &amp;TRIM(EV!R$2), Plan!$B:$B,0)-1,0)*IF(Grades!R32&gt;=0.6,1,0)</f>
        <v>0</v>
      </c>
      <c r="S32" s="30">
        <f ca="1">OFFSET(Plan!$C$1,MATCH(TRIM(EV!$L$1) &amp; ": " &amp;TRIM(EV!S$2), Plan!$B:$B,0)-1,0)*IF(Grades!S32&gt;=0.6,1,0)</f>
        <v>0</v>
      </c>
      <c r="T32" s="30">
        <f ca="1">OFFSET(Plan!$C$1,MATCH(TRIM(EV!$L$1) &amp; ": " &amp;TRIM(EV!T$2), Plan!$B:$B,0)-1,0)*IF(Grades!T32&gt;=0.6,1,0)</f>
        <v>0</v>
      </c>
      <c r="U32" s="32">
        <f ca="1">OFFSET(Plan!$C$1,MATCH(TRIM(EV!$L$1) &amp; ": " &amp;TRIM(EV!U$2), Plan!$B:$B,0)-1,0)*IF(Grades!U32&gt;=0.6,1,0)</f>
        <v>0</v>
      </c>
      <c r="V32" s="29">
        <f ca="1">OFFSET(Plan!$C$1,MATCH(TRIM(EV!$V$1)&amp;": "&amp;TRIM(EV!V$2),Plan!$B:$B,0)-1,0)*IF(Grades!V32&gt;=0.6,1,0)</f>
        <v>0</v>
      </c>
      <c r="W32" s="30">
        <f ca="1">OFFSET(Plan!$C$1,MATCH(TRIM(EV!$V$1)&amp;": "&amp;TRIM(EV!W$2),Plan!$B:$B,0)-1,0)*IF(Grades!W32&gt;=0.6,1,0)</f>
        <v>0</v>
      </c>
      <c r="X32" s="30">
        <f ca="1">OFFSET(Plan!$C$1,MATCH(TRIM(EV!$V$1)&amp;": "&amp;TRIM(EV!X$2),Plan!$B:$B,0)-1,0)*IF(Grades!X32&gt;=0.6,1,0)</f>
        <v>0</v>
      </c>
      <c r="Y32" s="30">
        <f ca="1">OFFSET(Plan!$C$1,MATCH(TRIM(EV!$V$1)&amp;": "&amp;TRIM(EV!Y$2),Plan!$B:$B,0)-1,0)*IF(Grades!Y32&gt;=0.6,1,0)</f>
        <v>0</v>
      </c>
      <c r="Z32" s="30">
        <f ca="1">OFFSET(Plan!$C$1,MATCH(TRIM(EV!$V$1)&amp;": "&amp;TRIM(EV!Z$2),Plan!$B:$B,0)-1,0)*IF(Grades!Z32&gt;=0.6,1,0)</f>
        <v>0</v>
      </c>
      <c r="AA32" s="30">
        <f ca="1">OFFSET(Plan!$C$1,MATCH(TRIM(EV!$V$1)&amp;": "&amp;TRIM(EV!AA$2),Plan!$B:$B,0)-1,0)*IF(Grades!AA32&gt;=0.6,1,0)</f>
        <v>0</v>
      </c>
      <c r="AB32" s="30">
        <f ca="1">OFFSET(Plan!$C$1,MATCH(TRIM(EV!$V$1)&amp;": "&amp;TRIM(EV!AB$2),Plan!$B:$B,0)-1,0)*IF(Grades!AB32&gt;=0.6,1,0)</f>
        <v>0</v>
      </c>
      <c r="AC32" s="30">
        <f ca="1">OFFSET(Plan!$C$1,MATCH(TRIM(EV!$V$1)&amp;": "&amp;TRIM(EV!AC$2),Plan!$B:$B,0)-1,0)*IF(Grades!AC32&gt;=0.6,1,0)</f>
        <v>0</v>
      </c>
      <c r="AD32" s="30">
        <f ca="1">OFFSET(Plan!$C$1,MATCH(TRIM(EV!$V$1)&amp;": "&amp;TRIM(EV!AD$2),Plan!$B:$B,0)-1,0)*IF(Grades!AD32&gt;=0.6,1,0)</f>
        <v>0</v>
      </c>
      <c r="AE32" s="31">
        <f ca="1">OFFSET(Plan!$C$1,MATCH(TRIM(EV!$V$1)&amp;": "&amp;TRIM(EV!AE$2),Plan!$B:$B,0)-1,0)*IF(Grades!AE32&gt;=0.6,1,0)</f>
        <v>0</v>
      </c>
      <c r="AF32" s="16">
        <f ca="1">IFERROR(OFFSET(SAP!$B$1,MATCH(EV!$A32,SAP!$A:$A,0)-1,0),0)</f>
        <v>0</v>
      </c>
      <c r="AG32" s="17">
        <f t="shared" ca="1" si="1"/>
        <v>0</v>
      </c>
      <c r="AH32" s="17" t="str">
        <f ca="1">IF(AF32=0,"",OFFSET(Plan!$D$1,MATCH(OFFSET(SAP!$B$1, 0,COUNTIF(SAP!$C$2:$AK$2,"&lt;&gt;0")),Plan!$A:$A,0)-1,0))</f>
        <v/>
      </c>
      <c r="AI32" s="18" t="str">
        <f ca="1">IF(AF32=0,"",Plan!$D$31)</f>
        <v/>
      </c>
      <c r="AJ32" s="18"/>
      <c r="AK32" s="18"/>
      <c r="AL32" s="17">
        <f t="shared" ca="1" si="4"/>
        <v>0</v>
      </c>
      <c r="AM32" s="17" t="str">
        <f t="shared" ca="1" si="5"/>
        <v/>
      </c>
      <c r="AN32" s="17" t="str">
        <f t="shared" ca="1" si="6"/>
        <v/>
      </c>
      <c r="AO32" s="17" t="str">
        <f t="shared" ca="1" si="7"/>
        <v/>
      </c>
      <c r="AP32" s="61" t="str">
        <f t="shared" si="0"/>
        <v/>
      </c>
      <c r="AQ32" s="68">
        <f t="shared" ca="1" si="8"/>
        <v>0</v>
      </c>
      <c r="AR32" s="68" t="str">
        <f ca="1">IF(AQ32=0,"",AQ32+(1-COUNTIF(AQ$3:AQ32,AQ32))/1000)</f>
        <v/>
      </c>
      <c r="AS32" s="67" t="str">
        <f t="shared" ca="1" si="9"/>
        <v/>
      </c>
    </row>
    <row r="33" spans="1:45" x14ac:dyDescent="0.25">
      <c r="A33" s="33">
        <f>SAP!A33</f>
        <v>0</v>
      </c>
      <c r="B33" s="29">
        <f ca="1">OFFSET(Plan!$C$1,MATCH(TRIM(EV!$B$1) &amp; ": " &amp;TRIM(EV!B$2), Plan!$B:$B,0)-1,0)*IF(Grades!B33&gt;=0.6,1,0)</f>
        <v>0</v>
      </c>
      <c r="C33" s="30">
        <f ca="1">OFFSET(Plan!$C$1,MATCH(TRIM(EV!$B$1) &amp; ": " &amp;TRIM(EV!C$2), Plan!$B:$B,0)-1,0)*IF(Grades!C33&gt;=0.6,1,0)</f>
        <v>0</v>
      </c>
      <c r="D33" s="30">
        <f ca="1">OFFSET(Plan!$C$1,MATCH(TRIM(EV!$B$1) &amp; ": " &amp;TRIM(EV!D$2), Plan!$B:$B,0)-1,0)*IF(Grades!D33&gt;=0.6,1,0)</f>
        <v>0</v>
      </c>
      <c r="E33" s="30">
        <f ca="1">OFFSET(Plan!$C$1,MATCH(TRIM(EV!$B$1) &amp; ": " &amp;TRIM(EV!E$2), Plan!$B:$B,0)-1,0)*IF(Grades!E33&gt;=0.6,1,0)</f>
        <v>0</v>
      </c>
      <c r="F33" s="30">
        <f ca="1">OFFSET(Plan!$C$1,MATCH(TRIM(EV!$B$1) &amp; ": " &amp;TRIM(EV!F$2), Plan!$B:$B,0)-1,0)*IF(Grades!F33&gt;=0.6,1,0)</f>
        <v>0</v>
      </c>
      <c r="G33" s="30">
        <f ca="1">OFFSET(Plan!$C$1,MATCH(TRIM(EV!$B$1) &amp; ": " &amp;TRIM(EV!G$2), Plan!$B:$B,0)-1,0)*IF(Grades!G33&gt;=0.6,1,0)</f>
        <v>0</v>
      </c>
      <c r="H33" s="30">
        <f ca="1">OFFSET(Plan!$C$1,MATCH(TRIM(EV!$B$1) &amp; ": " &amp;TRIM(EV!H$2), Plan!$B:$B,0)-1,0)*IF(Grades!H33&gt;=0.6,1,0)</f>
        <v>0</v>
      </c>
      <c r="I33" s="30">
        <f ca="1">OFFSET(Plan!$C$1,MATCH(TRIM(EV!$B$1) &amp; ": " &amp;TRIM(EV!I$2), Plan!$B:$B,0)-1,0)*IF(Grades!I33&gt;=0.6,1,0)</f>
        <v>0</v>
      </c>
      <c r="J33" s="30">
        <f ca="1">OFFSET(Plan!$C$1,MATCH(TRIM(EV!$B$1) &amp; ": " &amp;TRIM(EV!J$2), Plan!$B:$B,0)-1,0)*IF(Grades!J33&gt;=0.6,1,0)</f>
        <v>0</v>
      </c>
      <c r="K33" s="31">
        <f ca="1">OFFSET(Plan!$C$1,MATCH(TRIM(EV!$B$1) &amp; ": " &amp;TRIM(EV!K$2), Plan!$B:$B,0)-1,0)*IF(Grades!K33&gt;=0.6,1,0)</f>
        <v>0</v>
      </c>
      <c r="L33" s="29">
        <f ca="1">OFFSET(Plan!$C$1,MATCH(TRIM(EV!$L$1) &amp; ": " &amp;TRIM(EV!L$2), Plan!$B:$B,0)-1,0)*IF(Grades!L33&gt;=0.6,1,0)</f>
        <v>0</v>
      </c>
      <c r="M33" s="30">
        <f ca="1">OFFSET(Plan!$C$1,MATCH(TRIM(EV!$L$1) &amp; ": " &amp;TRIM(EV!M$2), Plan!$B:$B,0)-1,0)*IF(Grades!M33&gt;=0.6,1,0)</f>
        <v>0</v>
      </c>
      <c r="N33" s="30">
        <f ca="1">OFFSET(Plan!$C$1,MATCH(TRIM(EV!$L$1) &amp; ": " &amp;TRIM(EV!N$2), Plan!$B:$B,0)-1,0)*IF(Grades!N33&gt;=0.6,1,0)</f>
        <v>0</v>
      </c>
      <c r="O33" s="30">
        <f ca="1">OFFSET(Plan!$C$1,MATCH(TRIM(EV!$L$1) &amp; ": " &amp;TRIM(EV!O$2), Plan!$B:$B,0)-1,0)*IF(Grades!O33&gt;=0.6,1,0)</f>
        <v>0</v>
      </c>
      <c r="P33" s="30">
        <f ca="1">OFFSET(Plan!$C$1,MATCH(TRIM(EV!$L$1) &amp; ": " &amp;TRIM(EV!P$2), Plan!$B:$B,0)-1,0)*IF(Grades!P33&gt;=0.6,1,0)</f>
        <v>0</v>
      </c>
      <c r="Q33" s="30">
        <f ca="1">OFFSET(Plan!$C$1,MATCH(TRIM(EV!$L$1) &amp; ": " &amp;TRIM(EV!Q$2), Plan!$B:$B,0)-1,0)*IF(Grades!Q33&gt;=0.6,1,0)</f>
        <v>0</v>
      </c>
      <c r="R33" s="30">
        <f ca="1">OFFSET(Plan!$C$1,MATCH(TRIM(EV!$L$1) &amp; ": " &amp;TRIM(EV!R$2), Plan!$B:$B,0)-1,0)*IF(Grades!R33&gt;=0.6,1,0)</f>
        <v>0</v>
      </c>
      <c r="S33" s="30">
        <f ca="1">OFFSET(Plan!$C$1,MATCH(TRIM(EV!$L$1) &amp; ": " &amp;TRIM(EV!S$2), Plan!$B:$B,0)-1,0)*IF(Grades!S33&gt;=0.6,1,0)</f>
        <v>0</v>
      </c>
      <c r="T33" s="30">
        <f ca="1">OFFSET(Plan!$C$1,MATCH(TRIM(EV!$L$1) &amp; ": " &amp;TRIM(EV!T$2), Plan!$B:$B,0)-1,0)*IF(Grades!T33&gt;=0.6,1,0)</f>
        <v>0</v>
      </c>
      <c r="U33" s="32">
        <f ca="1">OFFSET(Plan!$C$1,MATCH(TRIM(EV!$L$1) &amp; ": " &amp;TRIM(EV!U$2), Plan!$B:$B,0)-1,0)*IF(Grades!U33&gt;=0.6,1,0)</f>
        <v>0</v>
      </c>
      <c r="V33" s="29">
        <f ca="1">OFFSET(Plan!$C$1,MATCH(TRIM(EV!$V$1)&amp;": "&amp;TRIM(EV!V$2),Plan!$B:$B,0)-1,0)*IF(Grades!V33&gt;=0.6,1,0)</f>
        <v>0</v>
      </c>
      <c r="W33" s="30">
        <f ca="1">OFFSET(Plan!$C$1,MATCH(TRIM(EV!$V$1)&amp;": "&amp;TRIM(EV!W$2),Plan!$B:$B,0)-1,0)*IF(Grades!W33&gt;=0.6,1,0)</f>
        <v>0</v>
      </c>
      <c r="X33" s="30">
        <f ca="1">OFFSET(Plan!$C$1,MATCH(TRIM(EV!$V$1)&amp;": "&amp;TRIM(EV!X$2),Plan!$B:$B,0)-1,0)*IF(Grades!X33&gt;=0.6,1,0)</f>
        <v>0</v>
      </c>
      <c r="Y33" s="30">
        <f ca="1">OFFSET(Plan!$C$1,MATCH(TRIM(EV!$V$1)&amp;": "&amp;TRIM(EV!Y$2),Plan!$B:$B,0)-1,0)*IF(Grades!Y33&gt;=0.6,1,0)</f>
        <v>0</v>
      </c>
      <c r="Z33" s="30">
        <f ca="1">OFFSET(Plan!$C$1,MATCH(TRIM(EV!$V$1)&amp;": "&amp;TRIM(EV!Z$2),Plan!$B:$B,0)-1,0)*IF(Grades!Z33&gt;=0.6,1,0)</f>
        <v>0</v>
      </c>
      <c r="AA33" s="30">
        <f ca="1">OFFSET(Plan!$C$1,MATCH(TRIM(EV!$V$1)&amp;": "&amp;TRIM(EV!AA$2),Plan!$B:$B,0)-1,0)*IF(Grades!AA33&gt;=0.6,1,0)</f>
        <v>0</v>
      </c>
      <c r="AB33" s="30">
        <f ca="1">OFFSET(Plan!$C$1,MATCH(TRIM(EV!$V$1)&amp;": "&amp;TRIM(EV!AB$2),Plan!$B:$B,0)-1,0)*IF(Grades!AB33&gt;=0.6,1,0)</f>
        <v>0</v>
      </c>
      <c r="AC33" s="30">
        <f ca="1">OFFSET(Plan!$C$1,MATCH(TRIM(EV!$V$1)&amp;": "&amp;TRIM(EV!AC$2),Plan!$B:$B,0)-1,0)*IF(Grades!AC33&gt;=0.6,1,0)</f>
        <v>0</v>
      </c>
      <c r="AD33" s="30">
        <f ca="1">OFFSET(Plan!$C$1,MATCH(TRIM(EV!$V$1)&amp;": "&amp;TRIM(EV!AD$2),Plan!$B:$B,0)-1,0)*IF(Grades!AD33&gt;=0.6,1,0)</f>
        <v>0</v>
      </c>
      <c r="AE33" s="31">
        <f ca="1">OFFSET(Plan!$C$1,MATCH(TRIM(EV!$V$1)&amp;": "&amp;TRIM(EV!AE$2),Plan!$B:$B,0)-1,0)*IF(Grades!AE33&gt;=0.6,1,0)</f>
        <v>0</v>
      </c>
      <c r="AF33" s="16">
        <f ca="1">IFERROR(OFFSET(SAP!$B$1,MATCH(EV!$A33,SAP!$A:$A,0)-1,0),0)</f>
        <v>0</v>
      </c>
      <c r="AG33" s="17">
        <f t="shared" ca="1" si="1"/>
        <v>0</v>
      </c>
      <c r="AH33" s="17" t="str">
        <f ca="1">IF(AF33=0,"",OFFSET(Plan!$D$1,MATCH(OFFSET(SAP!$B$1, 0,COUNTIF(SAP!$C$2:$AK$2,"&lt;&gt;0")),Plan!$A:$A,0)-1,0))</f>
        <v/>
      </c>
      <c r="AI33" s="18" t="str">
        <f ca="1">IF(AF33=0,"",Plan!$D$31)</f>
        <v/>
      </c>
      <c r="AJ33" s="18"/>
      <c r="AK33" s="18"/>
      <c r="AL33" s="17">
        <f t="shared" ca="1" si="4"/>
        <v>0</v>
      </c>
      <c r="AM33" s="17" t="str">
        <f t="shared" ca="1" si="5"/>
        <v/>
      </c>
      <c r="AN33" s="17" t="str">
        <f t="shared" ca="1" si="6"/>
        <v/>
      </c>
      <c r="AO33" s="17" t="str">
        <f t="shared" ca="1" si="7"/>
        <v/>
      </c>
      <c r="AP33" s="61" t="str">
        <f t="shared" si="0"/>
        <v/>
      </c>
      <c r="AQ33" s="68">
        <f t="shared" ca="1" si="8"/>
        <v>0</v>
      </c>
      <c r="AR33" s="68" t="str">
        <f ca="1">IF(AQ33=0,"",AQ33+(1-COUNTIF(AQ$3:AQ33,AQ33))/1000)</f>
        <v/>
      </c>
      <c r="AS33" s="67" t="str">
        <f t="shared" ca="1" si="9"/>
        <v/>
      </c>
    </row>
    <row r="34" spans="1:45" x14ac:dyDescent="0.25">
      <c r="A34" s="33">
        <f>SAP!A34</f>
        <v>0</v>
      </c>
      <c r="B34" s="29">
        <f ca="1">OFFSET(Plan!$C$1,MATCH(TRIM(EV!$B$1) &amp; ": " &amp;TRIM(EV!B$2), Plan!$B:$B,0)-1,0)*IF(Grades!B34&gt;=0.6,1,0)</f>
        <v>0</v>
      </c>
      <c r="C34" s="30">
        <f ca="1">OFFSET(Plan!$C$1,MATCH(TRIM(EV!$B$1) &amp; ": " &amp;TRIM(EV!C$2), Plan!$B:$B,0)-1,0)*IF(Grades!C34&gt;=0.6,1,0)</f>
        <v>0</v>
      </c>
      <c r="D34" s="30">
        <f ca="1">OFFSET(Plan!$C$1,MATCH(TRIM(EV!$B$1) &amp; ": " &amp;TRIM(EV!D$2), Plan!$B:$B,0)-1,0)*IF(Grades!D34&gt;=0.6,1,0)</f>
        <v>0</v>
      </c>
      <c r="E34" s="30">
        <f ca="1">OFFSET(Plan!$C$1,MATCH(TRIM(EV!$B$1) &amp; ": " &amp;TRIM(EV!E$2), Plan!$B:$B,0)-1,0)*IF(Grades!E34&gt;=0.6,1,0)</f>
        <v>0</v>
      </c>
      <c r="F34" s="30">
        <f ca="1">OFFSET(Plan!$C$1,MATCH(TRIM(EV!$B$1) &amp; ": " &amp;TRIM(EV!F$2), Plan!$B:$B,0)-1,0)*IF(Grades!F34&gt;=0.6,1,0)</f>
        <v>0</v>
      </c>
      <c r="G34" s="30">
        <f ca="1">OFFSET(Plan!$C$1,MATCH(TRIM(EV!$B$1) &amp; ": " &amp;TRIM(EV!G$2), Plan!$B:$B,0)-1,0)*IF(Grades!G34&gt;=0.6,1,0)</f>
        <v>0</v>
      </c>
      <c r="H34" s="30">
        <f ca="1">OFFSET(Plan!$C$1,MATCH(TRIM(EV!$B$1) &amp; ": " &amp;TRIM(EV!H$2), Plan!$B:$B,0)-1,0)*IF(Grades!H34&gt;=0.6,1,0)</f>
        <v>0</v>
      </c>
      <c r="I34" s="30">
        <f ca="1">OFFSET(Plan!$C$1,MATCH(TRIM(EV!$B$1) &amp; ": " &amp;TRIM(EV!I$2), Plan!$B:$B,0)-1,0)*IF(Grades!I34&gt;=0.6,1,0)</f>
        <v>0</v>
      </c>
      <c r="J34" s="30">
        <f ca="1">OFFSET(Plan!$C$1,MATCH(TRIM(EV!$B$1) &amp; ": " &amp;TRIM(EV!J$2), Plan!$B:$B,0)-1,0)*IF(Grades!J34&gt;=0.6,1,0)</f>
        <v>0</v>
      </c>
      <c r="K34" s="31">
        <f ca="1">OFFSET(Plan!$C$1,MATCH(TRIM(EV!$B$1) &amp; ": " &amp;TRIM(EV!K$2), Plan!$B:$B,0)-1,0)*IF(Grades!K34&gt;=0.6,1,0)</f>
        <v>0</v>
      </c>
      <c r="L34" s="29">
        <f ca="1">OFFSET(Plan!$C$1,MATCH(TRIM(EV!$L$1) &amp; ": " &amp;TRIM(EV!L$2), Plan!$B:$B,0)-1,0)*IF(Grades!L34&gt;=0.6,1,0)</f>
        <v>0</v>
      </c>
      <c r="M34" s="30">
        <f ca="1">OFFSET(Plan!$C$1,MATCH(TRIM(EV!$L$1) &amp; ": " &amp;TRIM(EV!M$2), Plan!$B:$B,0)-1,0)*IF(Grades!M34&gt;=0.6,1,0)</f>
        <v>0</v>
      </c>
      <c r="N34" s="30">
        <f ca="1">OFFSET(Plan!$C$1,MATCH(TRIM(EV!$L$1) &amp; ": " &amp;TRIM(EV!N$2), Plan!$B:$B,0)-1,0)*IF(Grades!N34&gt;=0.6,1,0)</f>
        <v>0</v>
      </c>
      <c r="O34" s="30">
        <f ca="1">OFFSET(Plan!$C$1,MATCH(TRIM(EV!$L$1) &amp; ": " &amp;TRIM(EV!O$2), Plan!$B:$B,0)-1,0)*IF(Grades!O34&gt;=0.6,1,0)</f>
        <v>0</v>
      </c>
      <c r="P34" s="30">
        <f ca="1">OFFSET(Plan!$C$1,MATCH(TRIM(EV!$L$1) &amp; ": " &amp;TRIM(EV!P$2), Plan!$B:$B,0)-1,0)*IF(Grades!P34&gt;=0.6,1,0)</f>
        <v>0</v>
      </c>
      <c r="Q34" s="30">
        <f ca="1">OFFSET(Plan!$C$1,MATCH(TRIM(EV!$L$1) &amp; ": " &amp;TRIM(EV!Q$2), Plan!$B:$B,0)-1,0)*IF(Grades!Q34&gt;=0.6,1,0)</f>
        <v>0</v>
      </c>
      <c r="R34" s="30">
        <f ca="1">OFFSET(Plan!$C$1,MATCH(TRIM(EV!$L$1) &amp; ": " &amp;TRIM(EV!R$2), Plan!$B:$B,0)-1,0)*IF(Grades!R34&gt;=0.6,1,0)</f>
        <v>0</v>
      </c>
      <c r="S34" s="30">
        <f ca="1">OFFSET(Plan!$C$1,MATCH(TRIM(EV!$L$1) &amp; ": " &amp;TRIM(EV!S$2), Plan!$B:$B,0)-1,0)*IF(Grades!S34&gt;=0.6,1,0)</f>
        <v>0</v>
      </c>
      <c r="T34" s="30">
        <f ca="1">OFFSET(Plan!$C$1,MATCH(TRIM(EV!$L$1) &amp; ": " &amp;TRIM(EV!T$2), Plan!$B:$B,0)-1,0)*IF(Grades!T34&gt;=0.6,1,0)</f>
        <v>0</v>
      </c>
      <c r="U34" s="32">
        <f ca="1">OFFSET(Plan!$C$1,MATCH(TRIM(EV!$L$1) &amp; ": " &amp;TRIM(EV!U$2), Plan!$B:$B,0)-1,0)*IF(Grades!U34&gt;=0.6,1,0)</f>
        <v>0</v>
      </c>
      <c r="V34" s="29">
        <f ca="1">OFFSET(Plan!$C$1,MATCH(TRIM(EV!$V$1)&amp;": "&amp;TRIM(EV!V$2),Plan!$B:$B,0)-1,0)*IF(Grades!V34&gt;=0.6,1,0)</f>
        <v>0</v>
      </c>
      <c r="W34" s="30">
        <f ca="1">OFFSET(Plan!$C$1,MATCH(TRIM(EV!$V$1)&amp;": "&amp;TRIM(EV!W$2),Plan!$B:$B,0)-1,0)*IF(Grades!W34&gt;=0.6,1,0)</f>
        <v>0</v>
      </c>
      <c r="X34" s="30">
        <f ca="1">OFFSET(Plan!$C$1,MATCH(TRIM(EV!$V$1)&amp;": "&amp;TRIM(EV!X$2),Plan!$B:$B,0)-1,0)*IF(Grades!X34&gt;=0.6,1,0)</f>
        <v>0</v>
      </c>
      <c r="Y34" s="30">
        <f ca="1">OFFSET(Plan!$C$1,MATCH(TRIM(EV!$V$1)&amp;": "&amp;TRIM(EV!Y$2),Plan!$B:$B,0)-1,0)*IF(Grades!Y34&gt;=0.6,1,0)</f>
        <v>0</v>
      </c>
      <c r="Z34" s="30">
        <f ca="1">OFFSET(Plan!$C$1,MATCH(TRIM(EV!$V$1)&amp;": "&amp;TRIM(EV!Z$2),Plan!$B:$B,0)-1,0)*IF(Grades!Z34&gt;=0.6,1,0)</f>
        <v>0</v>
      </c>
      <c r="AA34" s="30">
        <f ca="1">OFFSET(Plan!$C$1,MATCH(TRIM(EV!$V$1)&amp;": "&amp;TRIM(EV!AA$2),Plan!$B:$B,0)-1,0)*IF(Grades!AA34&gt;=0.6,1,0)</f>
        <v>0</v>
      </c>
      <c r="AB34" s="30">
        <f ca="1">OFFSET(Plan!$C$1,MATCH(TRIM(EV!$V$1)&amp;": "&amp;TRIM(EV!AB$2),Plan!$B:$B,0)-1,0)*IF(Grades!AB34&gt;=0.6,1,0)</f>
        <v>0</v>
      </c>
      <c r="AC34" s="30">
        <f ca="1">OFFSET(Plan!$C$1,MATCH(TRIM(EV!$V$1)&amp;": "&amp;TRIM(EV!AC$2),Plan!$B:$B,0)-1,0)*IF(Grades!AC34&gt;=0.6,1,0)</f>
        <v>0</v>
      </c>
      <c r="AD34" s="30">
        <f ca="1">OFFSET(Plan!$C$1,MATCH(TRIM(EV!$V$1)&amp;": "&amp;TRIM(EV!AD$2),Plan!$B:$B,0)-1,0)*IF(Grades!AD34&gt;=0.6,1,0)</f>
        <v>0</v>
      </c>
      <c r="AE34" s="31">
        <f ca="1">OFFSET(Plan!$C$1,MATCH(TRIM(EV!$V$1)&amp;": "&amp;TRIM(EV!AE$2),Plan!$B:$B,0)-1,0)*IF(Grades!AE34&gt;=0.6,1,0)</f>
        <v>0</v>
      </c>
      <c r="AF34" s="16">
        <f ca="1">IFERROR(OFFSET(SAP!$B$1,MATCH(EV!$A34,SAP!$A:$A,0)-1,0),0)</f>
        <v>0</v>
      </c>
      <c r="AG34" s="17">
        <f t="shared" ca="1" si="1"/>
        <v>0</v>
      </c>
      <c r="AH34" s="17" t="str">
        <f ca="1">IF(AF34=0,"",OFFSET(Plan!$D$1,MATCH(OFFSET(SAP!$B$1, 0,COUNTIF(SAP!$C$2:$AK$2,"&lt;&gt;0")),Plan!$A:$A,0)-1,0))</f>
        <v/>
      </c>
      <c r="AI34" s="18" t="str">
        <f ca="1">IF(AF34=0,"",Plan!$D$31)</f>
        <v/>
      </c>
      <c r="AJ34" s="18"/>
      <c r="AK34" s="18"/>
      <c r="AL34" s="17">
        <f t="shared" ca="1" si="4"/>
        <v>0</v>
      </c>
      <c r="AM34" s="17" t="str">
        <f t="shared" ca="1" si="5"/>
        <v/>
      </c>
      <c r="AN34" s="17" t="str">
        <f t="shared" ca="1" si="6"/>
        <v/>
      </c>
      <c r="AO34" s="17" t="str">
        <f t="shared" ca="1" si="7"/>
        <v/>
      </c>
      <c r="AP34" s="61" t="str">
        <f t="shared" si="0"/>
        <v/>
      </c>
      <c r="AQ34" s="68">
        <f t="shared" ca="1" si="8"/>
        <v>0</v>
      </c>
      <c r="AR34" s="68" t="str">
        <f ca="1">IF(AQ34=0,"",AQ34+(1-COUNTIF(AQ$3:AQ34,AQ34))/1000)</f>
        <v/>
      </c>
      <c r="AS34" s="67" t="str">
        <f t="shared" ca="1" si="9"/>
        <v/>
      </c>
    </row>
    <row r="35" spans="1:45" x14ac:dyDescent="0.25">
      <c r="A35" s="33">
        <f>SAP!A35</f>
        <v>0</v>
      </c>
      <c r="B35" s="29">
        <f ca="1">OFFSET(Plan!$C$1,MATCH(TRIM(EV!$B$1) &amp; ": " &amp;TRIM(EV!B$2), Plan!$B:$B,0)-1,0)*IF(Grades!B35&gt;=0.6,1,0)</f>
        <v>0</v>
      </c>
      <c r="C35" s="30">
        <f ca="1">OFFSET(Plan!$C$1,MATCH(TRIM(EV!$B$1) &amp; ": " &amp;TRIM(EV!C$2), Plan!$B:$B,0)-1,0)*IF(Grades!C35&gt;=0.6,1,0)</f>
        <v>0</v>
      </c>
      <c r="D35" s="30">
        <f ca="1">OFFSET(Plan!$C$1,MATCH(TRIM(EV!$B$1) &amp; ": " &amp;TRIM(EV!D$2), Plan!$B:$B,0)-1,0)*IF(Grades!D35&gt;=0.6,1,0)</f>
        <v>0</v>
      </c>
      <c r="E35" s="30">
        <f ca="1">OFFSET(Plan!$C$1,MATCH(TRIM(EV!$B$1) &amp; ": " &amp;TRIM(EV!E$2), Plan!$B:$B,0)-1,0)*IF(Grades!E35&gt;=0.6,1,0)</f>
        <v>0</v>
      </c>
      <c r="F35" s="30">
        <f ca="1">OFFSET(Plan!$C$1,MATCH(TRIM(EV!$B$1) &amp; ": " &amp;TRIM(EV!F$2), Plan!$B:$B,0)-1,0)*IF(Grades!F35&gt;=0.6,1,0)</f>
        <v>0</v>
      </c>
      <c r="G35" s="30">
        <f ca="1">OFFSET(Plan!$C$1,MATCH(TRIM(EV!$B$1) &amp; ": " &amp;TRIM(EV!G$2), Plan!$B:$B,0)-1,0)*IF(Grades!G35&gt;=0.6,1,0)</f>
        <v>0</v>
      </c>
      <c r="H35" s="30">
        <f ca="1">OFFSET(Plan!$C$1,MATCH(TRIM(EV!$B$1) &amp; ": " &amp;TRIM(EV!H$2), Plan!$B:$B,0)-1,0)*IF(Grades!H35&gt;=0.6,1,0)</f>
        <v>0</v>
      </c>
      <c r="I35" s="30">
        <f ca="1">OFFSET(Plan!$C$1,MATCH(TRIM(EV!$B$1) &amp; ": " &amp;TRIM(EV!I$2), Plan!$B:$B,0)-1,0)*IF(Grades!I35&gt;=0.6,1,0)</f>
        <v>0</v>
      </c>
      <c r="J35" s="30">
        <f ca="1">OFFSET(Plan!$C$1,MATCH(TRIM(EV!$B$1) &amp; ": " &amp;TRIM(EV!J$2), Plan!$B:$B,0)-1,0)*IF(Grades!J35&gt;=0.6,1,0)</f>
        <v>0</v>
      </c>
      <c r="K35" s="31">
        <f ca="1">OFFSET(Plan!$C$1,MATCH(TRIM(EV!$B$1) &amp; ": " &amp;TRIM(EV!K$2), Plan!$B:$B,0)-1,0)*IF(Grades!K35&gt;=0.6,1,0)</f>
        <v>0</v>
      </c>
      <c r="L35" s="29">
        <f ca="1">OFFSET(Plan!$C$1,MATCH(TRIM(EV!$L$1) &amp; ": " &amp;TRIM(EV!L$2), Plan!$B:$B,0)-1,0)*IF(Grades!L35&gt;=0.6,1,0)</f>
        <v>0</v>
      </c>
      <c r="M35" s="30">
        <f ca="1">OFFSET(Plan!$C$1,MATCH(TRIM(EV!$L$1) &amp; ": " &amp;TRIM(EV!M$2), Plan!$B:$B,0)-1,0)*IF(Grades!M35&gt;=0.6,1,0)</f>
        <v>0</v>
      </c>
      <c r="N35" s="30">
        <f ca="1">OFFSET(Plan!$C$1,MATCH(TRIM(EV!$L$1) &amp; ": " &amp;TRIM(EV!N$2), Plan!$B:$B,0)-1,0)*IF(Grades!N35&gt;=0.6,1,0)</f>
        <v>0</v>
      </c>
      <c r="O35" s="30">
        <f ca="1">OFFSET(Plan!$C$1,MATCH(TRIM(EV!$L$1) &amp; ": " &amp;TRIM(EV!O$2), Plan!$B:$B,0)-1,0)*IF(Grades!O35&gt;=0.6,1,0)</f>
        <v>0</v>
      </c>
      <c r="P35" s="30">
        <f ca="1">OFFSET(Plan!$C$1,MATCH(TRIM(EV!$L$1) &amp; ": " &amp;TRIM(EV!P$2), Plan!$B:$B,0)-1,0)*IF(Grades!P35&gt;=0.6,1,0)</f>
        <v>0</v>
      </c>
      <c r="Q35" s="30">
        <f ca="1">OFFSET(Plan!$C$1,MATCH(TRIM(EV!$L$1) &amp; ": " &amp;TRIM(EV!Q$2), Plan!$B:$B,0)-1,0)*IF(Grades!Q35&gt;=0.6,1,0)</f>
        <v>0</v>
      </c>
      <c r="R35" s="30">
        <f ca="1">OFFSET(Plan!$C$1,MATCH(TRIM(EV!$L$1) &amp; ": " &amp;TRIM(EV!R$2), Plan!$B:$B,0)-1,0)*IF(Grades!R35&gt;=0.6,1,0)</f>
        <v>0</v>
      </c>
      <c r="S35" s="30">
        <f ca="1">OFFSET(Plan!$C$1,MATCH(TRIM(EV!$L$1) &amp; ": " &amp;TRIM(EV!S$2), Plan!$B:$B,0)-1,0)*IF(Grades!S35&gt;=0.6,1,0)</f>
        <v>0</v>
      </c>
      <c r="T35" s="30">
        <f ca="1">OFFSET(Plan!$C$1,MATCH(TRIM(EV!$L$1) &amp; ": " &amp;TRIM(EV!T$2), Plan!$B:$B,0)-1,0)*IF(Grades!T35&gt;=0.6,1,0)</f>
        <v>0</v>
      </c>
      <c r="U35" s="32">
        <f ca="1">OFFSET(Plan!$C$1,MATCH(TRIM(EV!$L$1) &amp; ": " &amp;TRIM(EV!U$2), Plan!$B:$B,0)-1,0)*IF(Grades!U35&gt;=0.6,1,0)</f>
        <v>0</v>
      </c>
      <c r="V35" s="29">
        <f ca="1">OFFSET(Plan!$C$1,MATCH(TRIM(EV!$V$1)&amp;": "&amp;TRIM(EV!V$2),Plan!$B:$B,0)-1,0)*IF(Grades!V35&gt;=0.6,1,0)</f>
        <v>0</v>
      </c>
      <c r="W35" s="30">
        <f ca="1">OFFSET(Plan!$C$1,MATCH(TRIM(EV!$V$1)&amp;": "&amp;TRIM(EV!W$2),Plan!$B:$B,0)-1,0)*IF(Grades!W35&gt;=0.6,1,0)</f>
        <v>0</v>
      </c>
      <c r="X35" s="30">
        <f ca="1">OFFSET(Plan!$C$1,MATCH(TRIM(EV!$V$1)&amp;": "&amp;TRIM(EV!X$2),Plan!$B:$B,0)-1,0)*IF(Grades!X35&gt;=0.6,1,0)</f>
        <v>0</v>
      </c>
      <c r="Y35" s="30">
        <f ca="1">OFFSET(Plan!$C$1,MATCH(TRIM(EV!$V$1)&amp;": "&amp;TRIM(EV!Y$2),Plan!$B:$B,0)-1,0)*IF(Grades!Y35&gt;=0.6,1,0)</f>
        <v>0</v>
      </c>
      <c r="Z35" s="30">
        <f ca="1">OFFSET(Plan!$C$1,MATCH(TRIM(EV!$V$1)&amp;": "&amp;TRIM(EV!Z$2),Plan!$B:$B,0)-1,0)*IF(Grades!Z35&gt;=0.6,1,0)</f>
        <v>0</v>
      </c>
      <c r="AA35" s="30">
        <f ca="1">OFFSET(Plan!$C$1,MATCH(TRIM(EV!$V$1)&amp;": "&amp;TRIM(EV!AA$2),Plan!$B:$B,0)-1,0)*IF(Grades!AA35&gt;=0.6,1,0)</f>
        <v>0</v>
      </c>
      <c r="AB35" s="30">
        <f ca="1">OFFSET(Plan!$C$1,MATCH(TRIM(EV!$V$1)&amp;": "&amp;TRIM(EV!AB$2),Plan!$B:$B,0)-1,0)*IF(Grades!AB35&gt;=0.6,1,0)</f>
        <v>0</v>
      </c>
      <c r="AC35" s="30">
        <f ca="1">OFFSET(Plan!$C$1,MATCH(TRIM(EV!$V$1)&amp;": "&amp;TRIM(EV!AC$2),Plan!$B:$B,0)-1,0)*IF(Grades!AC35&gt;=0.6,1,0)</f>
        <v>0</v>
      </c>
      <c r="AD35" s="30">
        <f ca="1">OFFSET(Plan!$C$1,MATCH(TRIM(EV!$V$1)&amp;": "&amp;TRIM(EV!AD$2),Plan!$B:$B,0)-1,0)*IF(Grades!AD35&gt;=0.6,1,0)</f>
        <v>0</v>
      </c>
      <c r="AE35" s="31">
        <f ca="1">OFFSET(Plan!$C$1,MATCH(TRIM(EV!$V$1)&amp;": "&amp;TRIM(EV!AE$2),Plan!$B:$B,0)-1,0)*IF(Grades!AE35&gt;=0.6,1,0)</f>
        <v>0</v>
      </c>
      <c r="AF35" s="16">
        <f ca="1">IFERROR(OFFSET(SAP!$B$1,MATCH(EV!$A35,SAP!$A:$A,0)-1,0),0)</f>
        <v>0</v>
      </c>
      <c r="AG35" s="17">
        <f t="shared" ca="1" si="1"/>
        <v>0</v>
      </c>
      <c r="AH35" s="17" t="str">
        <f ca="1">IF(AF35=0,"",OFFSET(Plan!$D$1,MATCH(OFFSET(SAP!$B$1, 0,COUNTIF(SAP!$C$2:$AK$2,"&lt;&gt;0")),Plan!$A:$A,0)-1,0))</f>
        <v/>
      </c>
      <c r="AI35" s="18" t="str">
        <f ca="1">IF(AF35=0,"",Plan!$D$31)</f>
        <v/>
      </c>
      <c r="AJ35" s="18"/>
      <c r="AK35" s="18"/>
      <c r="AL35" s="17">
        <f t="shared" ca="1" si="4"/>
        <v>0</v>
      </c>
      <c r="AM35" s="17" t="str">
        <f t="shared" ca="1" si="5"/>
        <v/>
      </c>
      <c r="AN35" s="17" t="str">
        <f t="shared" ca="1" si="6"/>
        <v/>
      </c>
      <c r="AO35" s="17" t="str">
        <f t="shared" ca="1" si="7"/>
        <v/>
      </c>
      <c r="AP35" s="61" t="str">
        <f t="shared" ref="AP35:AP66" si="10">IF(A35=0,"",IFERROR(VLOOKUP(IF(AND(AL35&lt;0.8,AM35&lt;0.8),"know",IF(AL35&lt;0.8,"cost",IF(AM35&lt;0.8,"sched",""))),Lookup_Counselling,2,FALSE),""))</f>
        <v/>
      </c>
      <c r="AQ35" s="68">
        <f t="shared" ca="1" si="8"/>
        <v>0</v>
      </c>
      <c r="AR35" s="68" t="str">
        <f ca="1">IF(AQ35=0,"",AQ35+(1-COUNTIF(AQ$3:AQ35,AQ35))/1000)</f>
        <v/>
      </c>
      <c r="AS35" s="67" t="str">
        <f t="shared" ca="1" si="9"/>
        <v/>
      </c>
    </row>
    <row r="36" spans="1:45" x14ac:dyDescent="0.25">
      <c r="A36" s="33">
        <f>SAP!A36</f>
        <v>0</v>
      </c>
      <c r="B36" s="29">
        <f ca="1">OFFSET(Plan!$C$1,MATCH(TRIM(EV!$B$1) &amp; ": " &amp;TRIM(EV!B$2), Plan!$B:$B,0)-1,0)*IF(Grades!B36&gt;=0.6,1,0)</f>
        <v>0</v>
      </c>
      <c r="C36" s="30">
        <f ca="1">OFFSET(Plan!$C$1,MATCH(TRIM(EV!$B$1) &amp; ": " &amp;TRIM(EV!C$2), Plan!$B:$B,0)-1,0)*IF(Grades!C36&gt;=0.6,1,0)</f>
        <v>0</v>
      </c>
      <c r="D36" s="30">
        <f ca="1">OFFSET(Plan!$C$1,MATCH(TRIM(EV!$B$1) &amp; ": " &amp;TRIM(EV!D$2), Plan!$B:$B,0)-1,0)*IF(Grades!D36&gt;=0.6,1,0)</f>
        <v>0</v>
      </c>
      <c r="E36" s="30">
        <f ca="1">OFFSET(Plan!$C$1,MATCH(TRIM(EV!$B$1) &amp; ": " &amp;TRIM(EV!E$2), Plan!$B:$B,0)-1,0)*IF(Grades!E36&gt;=0.6,1,0)</f>
        <v>0</v>
      </c>
      <c r="F36" s="30">
        <f ca="1">OFFSET(Plan!$C$1,MATCH(TRIM(EV!$B$1) &amp; ": " &amp;TRIM(EV!F$2), Plan!$B:$B,0)-1,0)*IF(Grades!F36&gt;=0.6,1,0)</f>
        <v>0</v>
      </c>
      <c r="G36" s="30">
        <f ca="1">OFFSET(Plan!$C$1,MATCH(TRIM(EV!$B$1) &amp; ": " &amp;TRIM(EV!G$2), Plan!$B:$B,0)-1,0)*IF(Grades!G36&gt;=0.6,1,0)</f>
        <v>0</v>
      </c>
      <c r="H36" s="30">
        <f ca="1">OFFSET(Plan!$C$1,MATCH(TRIM(EV!$B$1) &amp; ": " &amp;TRIM(EV!H$2), Plan!$B:$B,0)-1,0)*IF(Grades!H36&gt;=0.6,1,0)</f>
        <v>0</v>
      </c>
      <c r="I36" s="30">
        <f ca="1">OFFSET(Plan!$C$1,MATCH(TRIM(EV!$B$1) &amp; ": " &amp;TRIM(EV!I$2), Plan!$B:$B,0)-1,0)*IF(Grades!I36&gt;=0.6,1,0)</f>
        <v>0</v>
      </c>
      <c r="J36" s="30">
        <f ca="1">OFFSET(Plan!$C$1,MATCH(TRIM(EV!$B$1) &amp; ": " &amp;TRIM(EV!J$2), Plan!$B:$B,0)-1,0)*IF(Grades!J36&gt;=0.6,1,0)</f>
        <v>0</v>
      </c>
      <c r="K36" s="31">
        <f ca="1">OFFSET(Plan!$C$1,MATCH(TRIM(EV!$B$1) &amp; ": " &amp;TRIM(EV!K$2), Plan!$B:$B,0)-1,0)*IF(Grades!K36&gt;=0.6,1,0)</f>
        <v>0</v>
      </c>
      <c r="L36" s="29">
        <f ca="1">OFFSET(Plan!$C$1,MATCH(TRIM(EV!$L$1) &amp; ": " &amp;TRIM(EV!L$2), Plan!$B:$B,0)-1,0)*IF(Grades!L36&gt;=0.6,1,0)</f>
        <v>0</v>
      </c>
      <c r="M36" s="30">
        <f ca="1">OFFSET(Plan!$C$1,MATCH(TRIM(EV!$L$1) &amp; ": " &amp;TRIM(EV!M$2), Plan!$B:$B,0)-1,0)*IF(Grades!M36&gt;=0.6,1,0)</f>
        <v>0</v>
      </c>
      <c r="N36" s="30">
        <f ca="1">OFFSET(Plan!$C$1,MATCH(TRIM(EV!$L$1) &amp; ": " &amp;TRIM(EV!N$2), Plan!$B:$B,0)-1,0)*IF(Grades!N36&gt;=0.6,1,0)</f>
        <v>0</v>
      </c>
      <c r="O36" s="30">
        <f ca="1">OFFSET(Plan!$C$1,MATCH(TRIM(EV!$L$1) &amp; ": " &amp;TRIM(EV!O$2), Plan!$B:$B,0)-1,0)*IF(Grades!O36&gt;=0.6,1,0)</f>
        <v>0</v>
      </c>
      <c r="P36" s="30">
        <f ca="1">OFFSET(Plan!$C$1,MATCH(TRIM(EV!$L$1) &amp; ": " &amp;TRIM(EV!P$2), Plan!$B:$B,0)-1,0)*IF(Grades!P36&gt;=0.6,1,0)</f>
        <v>0</v>
      </c>
      <c r="Q36" s="30">
        <f ca="1">OFFSET(Plan!$C$1,MATCH(TRIM(EV!$L$1) &amp; ": " &amp;TRIM(EV!Q$2), Plan!$B:$B,0)-1,0)*IF(Grades!Q36&gt;=0.6,1,0)</f>
        <v>0</v>
      </c>
      <c r="R36" s="30">
        <f ca="1">OFFSET(Plan!$C$1,MATCH(TRIM(EV!$L$1) &amp; ": " &amp;TRIM(EV!R$2), Plan!$B:$B,0)-1,0)*IF(Grades!R36&gt;=0.6,1,0)</f>
        <v>0</v>
      </c>
      <c r="S36" s="30">
        <f ca="1">OFFSET(Plan!$C$1,MATCH(TRIM(EV!$L$1) &amp; ": " &amp;TRIM(EV!S$2), Plan!$B:$B,0)-1,0)*IF(Grades!S36&gt;=0.6,1,0)</f>
        <v>0</v>
      </c>
      <c r="T36" s="30">
        <f ca="1">OFFSET(Plan!$C$1,MATCH(TRIM(EV!$L$1) &amp; ": " &amp;TRIM(EV!T$2), Plan!$B:$B,0)-1,0)*IF(Grades!T36&gt;=0.6,1,0)</f>
        <v>0</v>
      </c>
      <c r="U36" s="32">
        <f ca="1">OFFSET(Plan!$C$1,MATCH(TRIM(EV!$L$1) &amp; ": " &amp;TRIM(EV!U$2), Plan!$B:$B,0)-1,0)*IF(Grades!U36&gt;=0.6,1,0)</f>
        <v>0</v>
      </c>
      <c r="V36" s="29">
        <f ca="1">OFFSET(Plan!$C$1,MATCH(TRIM(EV!$V$1)&amp;": "&amp;TRIM(EV!V$2),Plan!$B:$B,0)-1,0)*IF(Grades!V36&gt;=0.6,1,0)</f>
        <v>0</v>
      </c>
      <c r="W36" s="30">
        <f ca="1">OFFSET(Plan!$C$1,MATCH(TRIM(EV!$V$1)&amp;": "&amp;TRIM(EV!W$2),Plan!$B:$B,0)-1,0)*IF(Grades!W36&gt;=0.6,1,0)</f>
        <v>0</v>
      </c>
      <c r="X36" s="30">
        <f ca="1">OFFSET(Plan!$C$1,MATCH(TRIM(EV!$V$1)&amp;": "&amp;TRIM(EV!X$2),Plan!$B:$B,0)-1,0)*IF(Grades!X36&gt;=0.6,1,0)</f>
        <v>0</v>
      </c>
      <c r="Y36" s="30">
        <f ca="1">OFFSET(Plan!$C$1,MATCH(TRIM(EV!$V$1)&amp;": "&amp;TRIM(EV!Y$2),Plan!$B:$B,0)-1,0)*IF(Grades!Y36&gt;=0.6,1,0)</f>
        <v>0</v>
      </c>
      <c r="Z36" s="30">
        <f ca="1">OFFSET(Plan!$C$1,MATCH(TRIM(EV!$V$1)&amp;": "&amp;TRIM(EV!Z$2),Plan!$B:$B,0)-1,0)*IF(Grades!Z36&gt;=0.6,1,0)</f>
        <v>0</v>
      </c>
      <c r="AA36" s="30">
        <f ca="1">OFFSET(Plan!$C$1,MATCH(TRIM(EV!$V$1)&amp;": "&amp;TRIM(EV!AA$2),Plan!$B:$B,0)-1,0)*IF(Grades!AA36&gt;=0.6,1,0)</f>
        <v>0</v>
      </c>
      <c r="AB36" s="30">
        <f ca="1">OFFSET(Plan!$C$1,MATCH(TRIM(EV!$V$1)&amp;": "&amp;TRIM(EV!AB$2),Plan!$B:$B,0)-1,0)*IF(Grades!AB36&gt;=0.6,1,0)</f>
        <v>0</v>
      </c>
      <c r="AC36" s="30">
        <f ca="1">OFFSET(Plan!$C$1,MATCH(TRIM(EV!$V$1)&amp;": "&amp;TRIM(EV!AC$2),Plan!$B:$B,0)-1,0)*IF(Grades!AC36&gt;=0.6,1,0)</f>
        <v>0</v>
      </c>
      <c r="AD36" s="30">
        <f ca="1">OFFSET(Plan!$C$1,MATCH(TRIM(EV!$V$1)&amp;": "&amp;TRIM(EV!AD$2),Plan!$B:$B,0)-1,0)*IF(Grades!AD36&gt;=0.6,1,0)</f>
        <v>0</v>
      </c>
      <c r="AE36" s="31">
        <f ca="1">OFFSET(Plan!$C$1,MATCH(TRIM(EV!$V$1)&amp;": "&amp;TRIM(EV!AE$2),Plan!$B:$B,0)-1,0)*IF(Grades!AE36&gt;=0.6,1,0)</f>
        <v>0</v>
      </c>
      <c r="AF36" s="16">
        <f ca="1">IFERROR(OFFSET(SAP!$B$1,MATCH(EV!$A36,SAP!$A:$A,0)-1,0),0)</f>
        <v>0</v>
      </c>
      <c r="AG36" s="17">
        <f t="shared" ca="1" si="1"/>
        <v>0</v>
      </c>
      <c r="AH36" s="17" t="str">
        <f ca="1">IF(AF36=0,"",OFFSET(Plan!$D$1,MATCH(OFFSET(SAP!$B$1, 0,COUNTIF(SAP!$C$2:$AK$2,"&lt;&gt;0")),Plan!$A:$A,0)-1,0))</f>
        <v/>
      </c>
      <c r="AI36" s="18" t="str">
        <f ca="1">IF(AF36=0,"",Plan!$D$31)</f>
        <v/>
      </c>
      <c r="AJ36" s="18"/>
      <c r="AK36" s="18"/>
      <c r="AL36" s="17">
        <f t="shared" ca="1" si="4"/>
        <v>0</v>
      </c>
      <c r="AM36" s="17" t="str">
        <f t="shared" ca="1" si="5"/>
        <v/>
      </c>
      <c r="AN36" s="17" t="str">
        <f t="shared" ca="1" si="6"/>
        <v/>
      </c>
      <c r="AO36" s="17" t="str">
        <f t="shared" ca="1" si="7"/>
        <v/>
      </c>
      <c r="AP36" s="61" t="str">
        <f t="shared" si="10"/>
        <v/>
      </c>
      <c r="AQ36" s="68">
        <f t="shared" ca="1" si="8"/>
        <v>0</v>
      </c>
      <c r="AR36" s="68" t="str">
        <f ca="1">IF(AQ36=0,"",AQ36+(1-COUNTIF(AQ$3:AQ36,AQ36))/1000)</f>
        <v/>
      </c>
      <c r="AS36" s="67" t="str">
        <f t="shared" ca="1" si="9"/>
        <v/>
      </c>
    </row>
    <row r="37" spans="1:45" x14ac:dyDescent="0.25">
      <c r="A37" s="33">
        <f>SAP!A37</f>
        <v>0</v>
      </c>
      <c r="B37" s="29">
        <f ca="1">OFFSET(Plan!$C$1,MATCH(TRIM(EV!$B$1) &amp; ": " &amp;TRIM(EV!B$2), Plan!$B:$B,0)-1,0)*IF(Grades!B37&gt;=0.6,1,0)</f>
        <v>0</v>
      </c>
      <c r="C37" s="30">
        <f ca="1">OFFSET(Plan!$C$1,MATCH(TRIM(EV!$B$1) &amp; ": " &amp;TRIM(EV!C$2), Plan!$B:$B,0)-1,0)*IF(Grades!C37&gt;=0.6,1,0)</f>
        <v>0</v>
      </c>
      <c r="D37" s="30">
        <f ca="1">OFFSET(Plan!$C$1,MATCH(TRIM(EV!$B$1) &amp; ": " &amp;TRIM(EV!D$2), Plan!$B:$B,0)-1,0)*IF(Grades!D37&gt;=0.6,1,0)</f>
        <v>0</v>
      </c>
      <c r="E37" s="30">
        <f ca="1">OFFSET(Plan!$C$1,MATCH(TRIM(EV!$B$1) &amp; ": " &amp;TRIM(EV!E$2), Plan!$B:$B,0)-1,0)*IF(Grades!E37&gt;=0.6,1,0)</f>
        <v>0</v>
      </c>
      <c r="F37" s="30">
        <f ca="1">OFFSET(Plan!$C$1,MATCH(TRIM(EV!$B$1) &amp; ": " &amp;TRIM(EV!F$2), Plan!$B:$B,0)-1,0)*IF(Grades!F37&gt;=0.6,1,0)</f>
        <v>0</v>
      </c>
      <c r="G37" s="30">
        <f ca="1">OFFSET(Plan!$C$1,MATCH(TRIM(EV!$B$1) &amp; ": " &amp;TRIM(EV!G$2), Plan!$B:$B,0)-1,0)*IF(Grades!G37&gt;=0.6,1,0)</f>
        <v>0</v>
      </c>
      <c r="H37" s="30">
        <f ca="1">OFFSET(Plan!$C$1,MATCH(TRIM(EV!$B$1) &amp; ": " &amp;TRIM(EV!H$2), Plan!$B:$B,0)-1,0)*IF(Grades!H37&gt;=0.6,1,0)</f>
        <v>0</v>
      </c>
      <c r="I37" s="30">
        <f ca="1">OFFSET(Plan!$C$1,MATCH(TRIM(EV!$B$1) &amp; ": " &amp;TRIM(EV!I$2), Plan!$B:$B,0)-1,0)*IF(Grades!I37&gt;=0.6,1,0)</f>
        <v>0</v>
      </c>
      <c r="J37" s="30">
        <f ca="1">OFFSET(Plan!$C$1,MATCH(TRIM(EV!$B$1) &amp; ": " &amp;TRIM(EV!J$2), Plan!$B:$B,0)-1,0)*IF(Grades!J37&gt;=0.6,1,0)</f>
        <v>0</v>
      </c>
      <c r="K37" s="31">
        <f ca="1">OFFSET(Plan!$C$1,MATCH(TRIM(EV!$B$1) &amp; ": " &amp;TRIM(EV!K$2), Plan!$B:$B,0)-1,0)*IF(Grades!K37&gt;=0.6,1,0)</f>
        <v>0</v>
      </c>
      <c r="L37" s="29">
        <f ca="1">OFFSET(Plan!$C$1,MATCH(TRIM(EV!$L$1) &amp; ": " &amp;TRIM(EV!L$2), Plan!$B:$B,0)-1,0)*IF(Grades!L37&gt;=0.6,1,0)</f>
        <v>0</v>
      </c>
      <c r="M37" s="30">
        <f ca="1">OFFSET(Plan!$C$1,MATCH(TRIM(EV!$L$1) &amp; ": " &amp;TRIM(EV!M$2), Plan!$B:$B,0)-1,0)*IF(Grades!M37&gt;=0.6,1,0)</f>
        <v>0</v>
      </c>
      <c r="N37" s="30">
        <f ca="1">OFFSET(Plan!$C$1,MATCH(TRIM(EV!$L$1) &amp; ": " &amp;TRIM(EV!N$2), Plan!$B:$B,0)-1,0)*IF(Grades!N37&gt;=0.6,1,0)</f>
        <v>0</v>
      </c>
      <c r="O37" s="30">
        <f ca="1">OFFSET(Plan!$C$1,MATCH(TRIM(EV!$L$1) &amp; ": " &amp;TRIM(EV!O$2), Plan!$B:$B,0)-1,0)*IF(Grades!O37&gt;=0.6,1,0)</f>
        <v>0</v>
      </c>
      <c r="P37" s="30">
        <f ca="1">OFFSET(Plan!$C$1,MATCH(TRIM(EV!$L$1) &amp; ": " &amp;TRIM(EV!P$2), Plan!$B:$B,0)-1,0)*IF(Grades!P37&gt;=0.6,1,0)</f>
        <v>0</v>
      </c>
      <c r="Q37" s="30">
        <f ca="1">OFFSET(Plan!$C$1,MATCH(TRIM(EV!$L$1) &amp; ": " &amp;TRIM(EV!Q$2), Plan!$B:$B,0)-1,0)*IF(Grades!Q37&gt;=0.6,1,0)</f>
        <v>0</v>
      </c>
      <c r="R37" s="30">
        <f ca="1">OFFSET(Plan!$C$1,MATCH(TRIM(EV!$L$1) &amp; ": " &amp;TRIM(EV!R$2), Plan!$B:$B,0)-1,0)*IF(Grades!R37&gt;=0.6,1,0)</f>
        <v>0</v>
      </c>
      <c r="S37" s="30">
        <f ca="1">OFFSET(Plan!$C$1,MATCH(TRIM(EV!$L$1) &amp; ": " &amp;TRIM(EV!S$2), Plan!$B:$B,0)-1,0)*IF(Grades!S37&gt;=0.6,1,0)</f>
        <v>0</v>
      </c>
      <c r="T37" s="30">
        <f ca="1">OFFSET(Plan!$C$1,MATCH(TRIM(EV!$L$1) &amp; ": " &amp;TRIM(EV!T$2), Plan!$B:$B,0)-1,0)*IF(Grades!T37&gt;=0.6,1,0)</f>
        <v>0</v>
      </c>
      <c r="U37" s="32">
        <f ca="1">OFFSET(Plan!$C$1,MATCH(TRIM(EV!$L$1) &amp; ": " &amp;TRIM(EV!U$2), Plan!$B:$B,0)-1,0)*IF(Grades!U37&gt;=0.6,1,0)</f>
        <v>0</v>
      </c>
      <c r="V37" s="29">
        <f ca="1">OFFSET(Plan!$C$1,MATCH(TRIM(EV!$V$1)&amp;": "&amp;TRIM(EV!V$2),Plan!$B:$B,0)-1,0)*IF(Grades!V37&gt;=0.6,1,0)</f>
        <v>0</v>
      </c>
      <c r="W37" s="30">
        <f ca="1">OFFSET(Plan!$C$1,MATCH(TRIM(EV!$V$1)&amp;": "&amp;TRIM(EV!W$2),Plan!$B:$B,0)-1,0)*IF(Grades!W37&gt;=0.6,1,0)</f>
        <v>0</v>
      </c>
      <c r="X37" s="30">
        <f ca="1">OFFSET(Plan!$C$1,MATCH(TRIM(EV!$V$1)&amp;": "&amp;TRIM(EV!X$2),Plan!$B:$B,0)-1,0)*IF(Grades!X37&gt;=0.6,1,0)</f>
        <v>0</v>
      </c>
      <c r="Y37" s="30">
        <f ca="1">OFFSET(Plan!$C$1,MATCH(TRIM(EV!$V$1)&amp;": "&amp;TRIM(EV!Y$2),Plan!$B:$B,0)-1,0)*IF(Grades!Y37&gt;=0.6,1,0)</f>
        <v>0</v>
      </c>
      <c r="Z37" s="30">
        <f ca="1">OFFSET(Plan!$C$1,MATCH(TRIM(EV!$V$1)&amp;": "&amp;TRIM(EV!Z$2),Plan!$B:$B,0)-1,0)*IF(Grades!Z37&gt;=0.6,1,0)</f>
        <v>0</v>
      </c>
      <c r="AA37" s="30">
        <f ca="1">OFFSET(Plan!$C$1,MATCH(TRIM(EV!$V$1)&amp;": "&amp;TRIM(EV!AA$2),Plan!$B:$B,0)-1,0)*IF(Grades!AA37&gt;=0.6,1,0)</f>
        <v>0</v>
      </c>
      <c r="AB37" s="30">
        <f ca="1">OFFSET(Plan!$C$1,MATCH(TRIM(EV!$V$1)&amp;": "&amp;TRIM(EV!AB$2),Plan!$B:$B,0)-1,0)*IF(Grades!AB37&gt;=0.6,1,0)</f>
        <v>0</v>
      </c>
      <c r="AC37" s="30">
        <f ca="1">OFFSET(Plan!$C$1,MATCH(TRIM(EV!$V$1)&amp;": "&amp;TRIM(EV!AC$2),Plan!$B:$B,0)-1,0)*IF(Grades!AC37&gt;=0.6,1,0)</f>
        <v>0</v>
      </c>
      <c r="AD37" s="30">
        <f ca="1">OFFSET(Plan!$C$1,MATCH(TRIM(EV!$V$1)&amp;": "&amp;TRIM(EV!AD$2),Plan!$B:$B,0)-1,0)*IF(Grades!AD37&gt;=0.6,1,0)</f>
        <v>0</v>
      </c>
      <c r="AE37" s="31">
        <f ca="1">OFFSET(Plan!$C$1,MATCH(TRIM(EV!$V$1)&amp;": "&amp;TRIM(EV!AE$2),Plan!$B:$B,0)-1,0)*IF(Grades!AE37&gt;=0.6,1,0)</f>
        <v>0</v>
      </c>
      <c r="AF37" s="16">
        <f ca="1">IFERROR(OFFSET(SAP!$B$1,MATCH(EV!$A37,SAP!$A:$A,0)-1,0),0)</f>
        <v>0</v>
      </c>
      <c r="AG37" s="17">
        <f t="shared" ca="1" si="1"/>
        <v>0</v>
      </c>
      <c r="AH37" s="17" t="str">
        <f ca="1">IF(AF37=0,"",OFFSET(Plan!$D$1,MATCH(OFFSET(SAP!$B$1, 0,COUNTIF(SAP!$C$2:$AK$2,"&lt;&gt;0")),Plan!$A:$A,0)-1,0))</f>
        <v/>
      </c>
      <c r="AI37" s="18" t="str">
        <f ca="1">IF(AF37=0,"",Plan!$D$31)</f>
        <v/>
      </c>
      <c r="AJ37" s="18"/>
      <c r="AK37" s="18"/>
      <c r="AL37" s="17">
        <f t="shared" ca="1" si="4"/>
        <v>0</v>
      </c>
      <c r="AM37" s="17" t="str">
        <f t="shared" ca="1" si="5"/>
        <v/>
      </c>
      <c r="AN37" s="17" t="str">
        <f t="shared" ca="1" si="6"/>
        <v/>
      </c>
      <c r="AO37" s="17" t="str">
        <f t="shared" ca="1" si="7"/>
        <v/>
      </c>
      <c r="AP37" s="61" t="str">
        <f t="shared" si="10"/>
        <v/>
      </c>
      <c r="AQ37" s="68">
        <f t="shared" ca="1" si="8"/>
        <v>0</v>
      </c>
      <c r="AR37" s="68" t="str">
        <f ca="1">IF(AQ37=0,"",AQ37+(1-COUNTIF(AQ$3:AQ37,AQ37))/1000)</f>
        <v/>
      </c>
      <c r="AS37" s="67" t="str">
        <f t="shared" ca="1" si="9"/>
        <v/>
      </c>
    </row>
    <row r="38" spans="1:45" x14ac:dyDescent="0.25">
      <c r="A38" s="33">
        <f>SAP!A38</f>
        <v>0</v>
      </c>
      <c r="B38" s="29">
        <f ca="1">OFFSET(Plan!$C$1,MATCH(TRIM(EV!$B$1) &amp; ": " &amp;TRIM(EV!B$2), Plan!$B:$B,0)-1,0)*IF(Grades!B38&gt;=0.6,1,0)</f>
        <v>0</v>
      </c>
      <c r="C38" s="30">
        <f ca="1">OFFSET(Plan!$C$1,MATCH(TRIM(EV!$B$1) &amp; ": " &amp;TRIM(EV!C$2), Plan!$B:$B,0)-1,0)*IF(Grades!C38&gt;=0.6,1,0)</f>
        <v>0</v>
      </c>
      <c r="D38" s="30">
        <f ca="1">OFFSET(Plan!$C$1,MATCH(TRIM(EV!$B$1) &amp; ": " &amp;TRIM(EV!D$2), Plan!$B:$B,0)-1,0)*IF(Grades!D38&gt;=0.6,1,0)</f>
        <v>0</v>
      </c>
      <c r="E38" s="30">
        <f ca="1">OFFSET(Plan!$C$1,MATCH(TRIM(EV!$B$1) &amp; ": " &amp;TRIM(EV!E$2), Plan!$B:$B,0)-1,0)*IF(Grades!E38&gt;=0.6,1,0)</f>
        <v>0</v>
      </c>
      <c r="F38" s="30">
        <f ca="1">OFFSET(Plan!$C$1,MATCH(TRIM(EV!$B$1) &amp; ": " &amp;TRIM(EV!F$2), Plan!$B:$B,0)-1,0)*IF(Grades!F38&gt;=0.6,1,0)</f>
        <v>0</v>
      </c>
      <c r="G38" s="30">
        <f ca="1">OFFSET(Plan!$C$1,MATCH(TRIM(EV!$B$1) &amp; ": " &amp;TRIM(EV!G$2), Plan!$B:$B,0)-1,0)*IF(Grades!G38&gt;=0.6,1,0)</f>
        <v>0</v>
      </c>
      <c r="H38" s="30">
        <f ca="1">OFFSET(Plan!$C$1,MATCH(TRIM(EV!$B$1) &amp; ": " &amp;TRIM(EV!H$2), Plan!$B:$B,0)-1,0)*IF(Grades!H38&gt;=0.6,1,0)</f>
        <v>0</v>
      </c>
      <c r="I38" s="30">
        <f ca="1">OFFSET(Plan!$C$1,MATCH(TRIM(EV!$B$1) &amp; ": " &amp;TRIM(EV!I$2), Plan!$B:$B,0)-1,0)*IF(Grades!I38&gt;=0.6,1,0)</f>
        <v>0</v>
      </c>
      <c r="J38" s="30">
        <f ca="1">OFFSET(Plan!$C$1,MATCH(TRIM(EV!$B$1) &amp; ": " &amp;TRIM(EV!J$2), Plan!$B:$B,0)-1,0)*IF(Grades!J38&gt;=0.6,1,0)</f>
        <v>0</v>
      </c>
      <c r="K38" s="31">
        <f ca="1">OFFSET(Plan!$C$1,MATCH(TRIM(EV!$B$1) &amp; ": " &amp;TRIM(EV!K$2), Plan!$B:$B,0)-1,0)*IF(Grades!K38&gt;=0.6,1,0)</f>
        <v>0</v>
      </c>
      <c r="L38" s="29">
        <f ca="1">OFFSET(Plan!$C$1,MATCH(TRIM(EV!$L$1) &amp; ": " &amp;TRIM(EV!L$2), Plan!$B:$B,0)-1,0)*IF(Grades!L38&gt;=0.6,1,0)</f>
        <v>0</v>
      </c>
      <c r="M38" s="30">
        <f ca="1">OFFSET(Plan!$C$1,MATCH(TRIM(EV!$L$1) &amp; ": " &amp;TRIM(EV!M$2), Plan!$B:$B,0)-1,0)*IF(Grades!M38&gt;=0.6,1,0)</f>
        <v>0</v>
      </c>
      <c r="N38" s="30">
        <f ca="1">OFFSET(Plan!$C$1,MATCH(TRIM(EV!$L$1) &amp; ": " &amp;TRIM(EV!N$2), Plan!$B:$B,0)-1,0)*IF(Grades!N38&gt;=0.6,1,0)</f>
        <v>0</v>
      </c>
      <c r="O38" s="30">
        <f ca="1">OFFSET(Plan!$C$1,MATCH(TRIM(EV!$L$1) &amp; ": " &amp;TRIM(EV!O$2), Plan!$B:$B,0)-1,0)*IF(Grades!O38&gt;=0.6,1,0)</f>
        <v>0</v>
      </c>
      <c r="P38" s="30">
        <f ca="1">OFFSET(Plan!$C$1,MATCH(TRIM(EV!$L$1) &amp; ": " &amp;TRIM(EV!P$2), Plan!$B:$B,0)-1,0)*IF(Grades!P38&gt;=0.6,1,0)</f>
        <v>0</v>
      </c>
      <c r="Q38" s="30">
        <f ca="1">OFFSET(Plan!$C$1,MATCH(TRIM(EV!$L$1) &amp; ": " &amp;TRIM(EV!Q$2), Plan!$B:$B,0)-1,0)*IF(Grades!Q38&gt;=0.6,1,0)</f>
        <v>0</v>
      </c>
      <c r="R38" s="30">
        <f ca="1">OFFSET(Plan!$C$1,MATCH(TRIM(EV!$L$1) &amp; ": " &amp;TRIM(EV!R$2), Plan!$B:$B,0)-1,0)*IF(Grades!R38&gt;=0.6,1,0)</f>
        <v>0</v>
      </c>
      <c r="S38" s="30">
        <f ca="1">OFFSET(Plan!$C$1,MATCH(TRIM(EV!$L$1) &amp; ": " &amp;TRIM(EV!S$2), Plan!$B:$B,0)-1,0)*IF(Grades!S38&gt;=0.6,1,0)</f>
        <v>0</v>
      </c>
      <c r="T38" s="30">
        <f ca="1">OFFSET(Plan!$C$1,MATCH(TRIM(EV!$L$1) &amp; ": " &amp;TRIM(EV!T$2), Plan!$B:$B,0)-1,0)*IF(Grades!T38&gt;=0.6,1,0)</f>
        <v>0</v>
      </c>
      <c r="U38" s="32">
        <f ca="1">OFFSET(Plan!$C$1,MATCH(TRIM(EV!$L$1) &amp; ": " &amp;TRIM(EV!U$2), Plan!$B:$B,0)-1,0)*IF(Grades!U38&gt;=0.6,1,0)</f>
        <v>0</v>
      </c>
      <c r="V38" s="29">
        <f ca="1">OFFSET(Plan!$C$1,MATCH(TRIM(EV!$V$1)&amp;": "&amp;TRIM(EV!V$2),Plan!$B:$B,0)-1,0)*IF(Grades!V38&gt;=0.6,1,0)</f>
        <v>0</v>
      </c>
      <c r="W38" s="30">
        <f ca="1">OFFSET(Plan!$C$1,MATCH(TRIM(EV!$V$1)&amp;": "&amp;TRIM(EV!W$2),Plan!$B:$B,0)-1,0)*IF(Grades!W38&gt;=0.6,1,0)</f>
        <v>0</v>
      </c>
      <c r="X38" s="30">
        <f ca="1">OFFSET(Plan!$C$1,MATCH(TRIM(EV!$V$1)&amp;": "&amp;TRIM(EV!X$2),Plan!$B:$B,0)-1,0)*IF(Grades!X38&gt;=0.6,1,0)</f>
        <v>0</v>
      </c>
      <c r="Y38" s="30">
        <f ca="1">OFFSET(Plan!$C$1,MATCH(TRIM(EV!$V$1)&amp;": "&amp;TRIM(EV!Y$2),Plan!$B:$B,0)-1,0)*IF(Grades!Y38&gt;=0.6,1,0)</f>
        <v>0</v>
      </c>
      <c r="Z38" s="30">
        <f ca="1">OFFSET(Plan!$C$1,MATCH(TRIM(EV!$V$1)&amp;": "&amp;TRIM(EV!Z$2),Plan!$B:$B,0)-1,0)*IF(Grades!Z38&gt;=0.6,1,0)</f>
        <v>0</v>
      </c>
      <c r="AA38" s="30">
        <f ca="1">OFFSET(Plan!$C$1,MATCH(TRIM(EV!$V$1)&amp;": "&amp;TRIM(EV!AA$2),Plan!$B:$B,0)-1,0)*IF(Grades!AA38&gt;=0.6,1,0)</f>
        <v>0</v>
      </c>
      <c r="AB38" s="30">
        <f ca="1">OFFSET(Plan!$C$1,MATCH(TRIM(EV!$V$1)&amp;": "&amp;TRIM(EV!AB$2),Plan!$B:$B,0)-1,0)*IF(Grades!AB38&gt;=0.6,1,0)</f>
        <v>0</v>
      </c>
      <c r="AC38" s="30">
        <f ca="1">OFFSET(Plan!$C$1,MATCH(TRIM(EV!$V$1)&amp;": "&amp;TRIM(EV!AC$2),Plan!$B:$B,0)-1,0)*IF(Grades!AC38&gt;=0.6,1,0)</f>
        <v>0</v>
      </c>
      <c r="AD38" s="30">
        <f ca="1">OFFSET(Plan!$C$1,MATCH(TRIM(EV!$V$1)&amp;": "&amp;TRIM(EV!AD$2),Plan!$B:$B,0)-1,0)*IF(Grades!AD38&gt;=0.6,1,0)</f>
        <v>0</v>
      </c>
      <c r="AE38" s="31">
        <f ca="1">OFFSET(Plan!$C$1,MATCH(TRIM(EV!$V$1)&amp;": "&amp;TRIM(EV!AE$2),Plan!$B:$B,0)-1,0)*IF(Grades!AE38&gt;=0.6,1,0)</f>
        <v>0</v>
      </c>
      <c r="AF38" s="16">
        <f ca="1">IFERROR(OFFSET(SAP!$B$1,MATCH(EV!$A38,SAP!$A:$A,0)-1,0),0)</f>
        <v>0</v>
      </c>
      <c r="AG38" s="17">
        <f t="shared" ca="1" si="1"/>
        <v>0</v>
      </c>
      <c r="AH38" s="17" t="str">
        <f ca="1">IF(AF38=0,"",OFFSET(Plan!$D$1,MATCH(OFFSET(SAP!$B$1, 0,COUNTIF(SAP!$C$2:$AK$2,"&lt;&gt;0")),Plan!$A:$A,0)-1,0))</f>
        <v/>
      </c>
      <c r="AI38" s="18" t="str">
        <f ca="1">IF(AF38=0,"",Plan!$D$31)</f>
        <v/>
      </c>
      <c r="AJ38" s="18"/>
      <c r="AK38" s="18"/>
      <c r="AL38" s="17">
        <f t="shared" ca="1" si="4"/>
        <v>0</v>
      </c>
      <c r="AM38" s="17" t="str">
        <f t="shared" ca="1" si="5"/>
        <v/>
      </c>
      <c r="AN38" s="17" t="str">
        <f t="shared" ca="1" si="6"/>
        <v/>
      </c>
      <c r="AO38" s="17" t="str">
        <f t="shared" ca="1" si="7"/>
        <v/>
      </c>
      <c r="AP38" s="61" t="str">
        <f t="shared" si="10"/>
        <v/>
      </c>
      <c r="AQ38" s="68">
        <f t="shared" ca="1" si="8"/>
        <v>0</v>
      </c>
      <c r="AR38" s="68" t="str">
        <f ca="1">IF(AQ38=0,"",AQ38+(1-COUNTIF(AQ$3:AQ38,AQ38))/1000)</f>
        <v/>
      </c>
      <c r="AS38" s="67" t="str">
        <f t="shared" ca="1" si="9"/>
        <v/>
      </c>
    </row>
    <row r="39" spans="1:45" x14ac:dyDescent="0.25">
      <c r="A39" s="33">
        <f>SAP!A39</f>
        <v>0</v>
      </c>
      <c r="B39" s="29">
        <f ca="1">OFFSET(Plan!$C$1,MATCH(TRIM(EV!$B$1) &amp; ": " &amp;TRIM(EV!B$2), Plan!$B:$B,0)-1,0)*IF(Grades!B39&gt;=0.6,1,0)</f>
        <v>0</v>
      </c>
      <c r="C39" s="30">
        <f ca="1">OFFSET(Plan!$C$1,MATCH(TRIM(EV!$B$1) &amp; ": " &amp;TRIM(EV!C$2), Plan!$B:$B,0)-1,0)*IF(Grades!C39&gt;=0.6,1,0)</f>
        <v>0</v>
      </c>
      <c r="D39" s="30">
        <f ca="1">OFFSET(Plan!$C$1,MATCH(TRIM(EV!$B$1) &amp; ": " &amp;TRIM(EV!D$2), Plan!$B:$B,0)-1,0)*IF(Grades!D39&gt;=0.6,1,0)</f>
        <v>0</v>
      </c>
      <c r="E39" s="30">
        <f ca="1">OFFSET(Plan!$C$1,MATCH(TRIM(EV!$B$1) &amp; ": " &amp;TRIM(EV!E$2), Plan!$B:$B,0)-1,0)*IF(Grades!E39&gt;=0.6,1,0)</f>
        <v>0</v>
      </c>
      <c r="F39" s="30">
        <f ca="1">OFFSET(Plan!$C$1,MATCH(TRIM(EV!$B$1) &amp; ": " &amp;TRIM(EV!F$2), Plan!$B:$B,0)-1,0)*IF(Grades!F39&gt;=0.6,1,0)</f>
        <v>0</v>
      </c>
      <c r="G39" s="30">
        <f ca="1">OFFSET(Plan!$C$1,MATCH(TRIM(EV!$B$1) &amp; ": " &amp;TRIM(EV!G$2), Plan!$B:$B,0)-1,0)*IF(Grades!G39&gt;=0.6,1,0)</f>
        <v>0</v>
      </c>
      <c r="H39" s="30">
        <f ca="1">OFFSET(Plan!$C$1,MATCH(TRIM(EV!$B$1) &amp; ": " &amp;TRIM(EV!H$2), Plan!$B:$B,0)-1,0)*IF(Grades!H39&gt;=0.6,1,0)</f>
        <v>0</v>
      </c>
      <c r="I39" s="30">
        <f ca="1">OFFSET(Plan!$C$1,MATCH(TRIM(EV!$B$1) &amp; ": " &amp;TRIM(EV!I$2), Plan!$B:$B,0)-1,0)*IF(Grades!I39&gt;=0.6,1,0)</f>
        <v>0</v>
      </c>
      <c r="J39" s="30">
        <f ca="1">OFFSET(Plan!$C$1,MATCH(TRIM(EV!$B$1) &amp; ": " &amp;TRIM(EV!J$2), Plan!$B:$B,0)-1,0)*IF(Grades!J39&gt;=0.6,1,0)</f>
        <v>0</v>
      </c>
      <c r="K39" s="31">
        <f ca="1">OFFSET(Plan!$C$1,MATCH(TRIM(EV!$B$1) &amp; ": " &amp;TRIM(EV!K$2), Plan!$B:$B,0)-1,0)*IF(Grades!K39&gt;=0.6,1,0)</f>
        <v>0</v>
      </c>
      <c r="L39" s="29">
        <f ca="1">OFFSET(Plan!$C$1,MATCH(TRIM(EV!$L$1) &amp; ": " &amp;TRIM(EV!L$2), Plan!$B:$B,0)-1,0)*IF(Grades!L39&gt;=0.6,1,0)</f>
        <v>0</v>
      </c>
      <c r="M39" s="30">
        <f ca="1">OFFSET(Plan!$C$1,MATCH(TRIM(EV!$L$1) &amp; ": " &amp;TRIM(EV!M$2), Plan!$B:$B,0)-1,0)*IF(Grades!M39&gt;=0.6,1,0)</f>
        <v>0</v>
      </c>
      <c r="N39" s="30">
        <f ca="1">OFFSET(Plan!$C$1,MATCH(TRIM(EV!$L$1) &amp; ": " &amp;TRIM(EV!N$2), Plan!$B:$B,0)-1,0)*IF(Grades!N39&gt;=0.6,1,0)</f>
        <v>0</v>
      </c>
      <c r="O39" s="30">
        <f ca="1">OFFSET(Plan!$C$1,MATCH(TRIM(EV!$L$1) &amp; ": " &amp;TRIM(EV!O$2), Plan!$B:$B,0)-1,0)*IF(Grades!O39&gt;=0.6,1,0)</f>
        <v>0</v>
      </c>
      <c r="P39" s="30">
        <f ca="1">OFFSET(Plan!$C$1,MATCH(TRIM(EV!$L$1) &amp; ": " &amp;TRIM(EV!P$2), Plan!$B:$B,0)-1,0)*IF(Grades!P39&gt;=0.6,1,0)</f>
        <v>0</v>
      </c>
      <c r="Q39" s="30">
        <f ca="1">OFFSET(Plan!$C$1,MATCH(TRIM(EV!$L$1) &amp; ": " &amp;TRIM(EV!Q$2), Plan!$B:$B,0)-1,0)*IF(Grades!Q39&gt;=0.6,1,0)</f>
        <v>0</v>
      </c>
      <c r="R39" s="30">
        <f ca="1">OFFSET(Plan!$C$1,MATCH(TRIM(EV!$L$1) &amp; ": " &amp;TRIM(EV!R$2), Plan!$B:$B,0)-1,0)*IF(Grades!R39&gt;=0.6,1,0)</f>
        <v>0</v>
      </c>
      <c r="S39" s="30">
        <f ca="1">OFFSET(Plan!$C$1,MATCH(TRIM(EV!$L$1) &amp; ": " &amp;TRIM(EV!S$2), Plan!$B:$B,0)-1,0)*IF(Grades!S39&gt;=0.6,1,0)</f>
        <v>0</v>
      </c>
      <c r="T39" s="30">
        <f ca="1">OFFSET(Plan!$C$1,MATCH(TRIM(EV!$L$1) &amp; ": " &amp;TRIM(EV!T$2), Plan!$B:$B,0)-1,0)*IF(Grades!T39&gt;=0.6,1,0)</f>
        <v>0</v>
      </c>
      <c r="U39" s="32">
        <f ca="1">OFFSET(Plan!$C$1,MATCH(TRIM(EV!$L$1) &amp; ": " &amp;TRIM(EV!U$2), Plan!$B:$B,0)-1,0)*IF(Grades!U39&gt;=0.6,1,0)</f>
        <v>0</v>
      </c>
      <c r="V39" s="29">
        <f ca="1">OFFSET(Plan!$C$1,MATCH(TRIM(EV!$V$1)&amp;": "&amp;TRIM(EV!V$2),Plan!$B:$B,0)-1,0)*IF(Grades!V39&gt;=0.6,1,0)</f>
        <v>0</v>
      </c>
      <c r="W39" s="30">
        <f ca="1">OFFSET(Plan!$C$1,MATCH(TRIM(EV!$V$1)&amp;": "&amp;TRIM(EV!W$2),Plan!$B:$B,0)-1,0)*IF(Grades!W39&gt;=0.6,1,0)</f>
        <v>0</v>
      </c>
      <c r="X39" s="30">
        <f ca="1">OFFSET(Plan!$C$1,MATCH(TRIM(EV!$V$1)&amp;": "&amp;TRIM(EV!X$2),Plan!$B:$B,0)-1,0)*IF(Grades!X39&gt;=0.6,1,0)</f>
        <v>0</v>
      </c>
      <c r="Y39" s="30">
        <f ca="1">OFFSET(Plan!$C$1,MATCH(TRIM(EV!$V$1)&amp;": "&amp;TRIM(EV!Y$2),Plan!$B:$B,0)-1,0)*IF(Grades!Y39&gt;=0.6,1,0)</f>
        <v>0</v>
      </c>
      <c r="Z39" s="30">
        <f ca="1">OFFSET(Plan!$C$1,MATCH(TRIM(EV!$V$1)&amp;": "&amp;TRIM(EV!Z$2),Plan!$B:$B,0)-1,0)*IF(Grades!Z39&gt;=0.6,1,0)</f>
        <v>0</v>
      </c>
      <c r="AA39" s="30">
        <f ca="1">OFFSET(Plan!$C$1,MATCH(TRIM(EV!$V$1)&amp;": "&amp;TRIM(EV!AA$2),Plan!$B:$B,0)-1,0)*IF(Grades!AA39&gt;=0.6,1,0)</f>
        <v>0</v>
      </c>
      <c r="AB39" s="30">
        <f ca="1">OFFSET(Plan!$C$1,MATCH(TRIM(EV!$V$1)&amp;": "&amp;TRIM(EV!AB$2),Plan!$B:$B,0)-1,0)*IF(Grades!AB39&gt;=0.6,1,0)</f>
        <v>0</v>
      </c>
      <c r="AC39" s="30">
        <f ca="1">OFFSET(Plan!$C$1,MATCH(TRIM(EV!$V$1)&amp;": "&amp;TRIM(EV!AC$2),Plan!$B:$B,0)-1,0)*IF(Grades!AC39&gt;=0.6,1,0)</f>
        <v>0</v>
      </c>
      <c r="AD39" s="30">
        <f ca="1">OFFSET(Plan!$C$1,MATCH(TRIM(EV!$V$1)&amp;": "&amp;TRIM(EV!AD$2),Plan!$B:$B,0)-1,0)*IF(Grades!AD39&gt;=0.6,1,0)</f>
        <v>0</v>
      </c>
      <c r="AE39" s="31">
        <f ca="1">OFFSET(Plan!$C$1,MATCH(TRIM(EV!$V$1)&amp;": "&amp;TRIM(EV!AE$2),Plan!$B:$B,0)-1,0)*IF(Grades!AE39&gt;=0.6,1,0)</f>
        <v>0</v>
      </c>
      <c r="AF39" s="16">
        <f ca="1">IFERROR(OFFSET(SAP!$B$1,MATCH(EV!$A39,SAP!$A:$A,0)-1,0),0)</f>
        <v>0</v>
      </c>
      <c r="AG39" s="17">
        <f t="shared" ca="1" si="1"/>
        <v>0</v>
      </c>
      <c r="AH39" s="17" t="str">
        <f ca="1">IF(AF39=0,"",OFFSET(Plan!$D$1,MATCH(OFFSET(SAP!$B$1, 0,COUNTIF(SAP!$C$2:$AK$2,"&lt;&gt;0")),Plan!$A:$A,0)-1,0))</f>
        <v/>
      </c>
      <c r="AI39" s="18" t="str">
        <f ca="1">IF(AF39=0,"",Plan!$D$31)</f>
        <v/>
      </c>
      <c r="AJ39" s="18"/>
      <c r="AK39" s="18"/>
      <c r="AL39" s="17">
        <f t="shared" ca="1" si="4"/>
        <v>0</v>
      </c>
      <c r="AM39" s="17" t="str">
        <f t="shared" ca="1" si="5"/>
        <v/>
      </c>
      <c r="AN39" s="17" t="str">
        <f t="shared" ca="1" si="6"/>
        <v/>
      </c>
      <c r="AO39" s="17" t="str">
        <f t="shared" ca="1" si="7"/>
        <v/>
      </c>
      <c r="AP39" s="61" t="str">
        <f t="shared" si="10"/>
        <v/>
      </c>
      <c r="AQ39" s="68">
        <f t="shared" ca="1" si="8"/>
        <v>0</v>
      </c>
      <c r="AR39" s="68" t="str">
        <f ca="1">IF(AQ39=0,"",AQ39+(1-COUNTIF(AQ$3:AQ39,AQ39))/1000)</f>
        <v/>
      </c>
      <c r="AS39" s="67" t="str">
        <f t="shared" ca="1" si="9"/>
        <v/>
      </c>
    </row>
    <row r="40" spans="1:45" x14ac:dyDescent="0.25">
      <c r="A40" s="33">
        <f>SAP!A40</f>
        <v>0</v>
      </c>
      <c r="B40" s="29">
        <f ca="1">OFFSET(Plan!$C$1,MATCH(TRIM(EV!$B$1) &amp; ": " &amp;TRIM(EV!B$2), Plan!$B:$B,0)-1,0)*IF(Grades!B40&gt;=0.6,1,0)</f>
        <v>0</v>
      </c>
      <c r="C40" s="30">
        <f ca="1">OFFSET(Plan!$C$1,MATCH(TRIM(EV!$B$1) &amp; ": " &amp;TRIM(EV!C$2), Plan!$B:$B,0)-1,0)*IF(Grades!C40&gt;=0.6,1,0)</f>
        <v>0</v>
      </c>
      <c r="D40" s="30">
        <f ca="1">OFFSET(Plan!$C$1,MATCH(TRIM(EV!$B$1) &amp; ": " &amp;TRIM(EV!D$2), Plan!$B:$B,0)-1,0)*IF(Grades!D40&gt;=0.6,1,0)</f>
        <v>0</v>
      </c>
      <c r="E40" s="30">
        <f ca="1">OFFSET(Plan!$C$1,MATCH(TRIM(EV!$B$1) &amp; ": " &amp;TRIM(EV!E$2), Plan!$B:$B,0)-1,0)*IF(Grades!E40&gt;=0.6,1,0)</f>
        <v>0</v>
      </c>
      <c r="F40" s="30">
        <f ca="1">OFFSET(Plan!$C$1,MATCH(TRIM(EV!$B$1) &amp; ": " &amp;TRIM(EV!F$2), Plan!$B:$B,0)-1,0)*IF(Grades!F40&gt;=0.6,1,0)</f>
        <v>0</v>
      </c>
      <c r="G40" s="30">
        <f ca="1">OFFSET(Plan!$C$1,MATCH(TRIM(EV!$B$1) &amp; ": " &amp;TRIM(EV!G$2), Plan!$B:$B,0)-1,0)*IF(Grades!G40&gt;=0.6,1,0)</f>
        <v>0</v>
      </c>
      <c r="H40" s="30">
        <f ca="1">OFFSET(Plan!$C$1,MATCH(TRIM(EV!$B$1) &amp; ": " &amp;TRIM(EV!H$2), Plan!$B:$B,0)-1,0)*IF(Grades!H40&gt;=0.6,1,0)</f>
        <v>0</v>
      </c>
      <c r="I40" s="30">
        <f ca="1">OFFSET(Plan!$C$1,MATCH(TRIM(EV!$B$1) &amp; ": " &amp;TRIM(EV!I$2), Plan!$B:$B,0)-1,0)*IF(Grades!I40&gt;=0.6,1,0)</f>
        <v>0</v>
      </c>
      <c r="J40" s="30">
        <f ca="1">OFFSET(Plan!$C$1,MATCH(TRIM(EV!$B$1) &amp; ": " &amp;TRIM(EV!J$2), Plan!$B:$B,0)-1,0)*IF(Grades!J40&gt;=0.6,1,0)</f>
        <v>0</v>
      </c>
      <c r="K40" s="31">
        <f ca="1">OFFSET(Plan!$C$1,MATCH(TRIM(EV!$B$1) &amp; ": " &amp;TRIM(EV!K$2), Plan!$B:$B,0)-1,0)*IF(Grades!K40&gt;=0.6,1,0)</f>
        <v>0</v>
      </c>
      <c r="L40" s="29">
        <f ca="1">OFFSET(Plan!$C$1,MATCH(TRIM(EV!$L$1) &amp; ": " &amp;TRIM(EV!L$2), Plan!$B:$B,0)-1,0)*IF(Grades!L40&gt;=0.6,1,0)</f>
        <v>0</v>
      </c>
      <c r="M40" s="30">
        <f ca="1">OFFSET(Plan!$C$1,MATCH(TRIM(EV!$L$1) &amp; ": " &amp;TRIM(EV!M$2), Plan!$B:$B,0)-1,0)*IF(Grades!M40&gt;=0.6,1,0)</f>
        <v>0</v>
      </c>
      <c r="N40" s="30">
        <f ca="1">OFFSET(Plan!$C$1,MATCH(TRIM(EV!$L$1) &amp; ": " &amp;TRIM(EV!N$2), Plan!$B:$B,0)-1,0)*IF(Grades!N40&gt;=0.6,1,0)</f>
        <v>0</v>
      </c>
      <c r="O40" s="30">
        <f ca="1">OFFSET(Plan!$C$1,MATCH(TRIM(EV!$L$1) &amp; ": " &amp;TRIM(EV!O$2), Plan!$B:$B,0)-1,0)*IF(Grades!O40&gt;=0.6,1,0)</f>
        <v>0</v>
      </c>
      <c r="P40" s="30">
        <f ca="1">OFFSET(Plan!$C$1,MATCH(TRIM(EV!$L$1) &amp; ": " &amp;TRIM(EV!P$2), Plan!$B:$B,0)-1,0)*IF(Grades!P40&gt;=0.6,1,0)</f>
        <v>0</v>
      </c>
      <c r="Q40" s="30">
        <f ca="1">OFFSET(Plan!$C$1,MATCH(TRIM(EV!$L$1) &amp; ": " &amp;TRIM(EV!Q$2), Plan!$B:$B,0)-1,0)*IF(Grades!Q40&gt;=0.6,1,0)</f>
        <v>0</v>
      </c>
      <c r="R40" s="30">
        <f ca="1">OFFSET(Plan!$C$1,MATCH(TRIM(EV!$L$1) &amp; ": " &amp;TRIM(EV!R$2), Plan!$B:$B,0)-1,0)*IF(Grades!R40&gt;=0.6,1,0)</f>
        <v>0</v>
      </c>
      <c r="S40" s="30">
        <f ca="1">OFFSET(Plan!$C$1,MATCH(TRIM(EV!$L$1) &amp; ": " &amp;TRIM(EV!S$2), Plan!$B:$B,0)-1,0)*IF(Grades!S40&gt;=0.6,1,0)</f>
        <v>0</v>
      </c>
      <c r="T40" s="30">
        <f ca="1">OFFSET(Plan!$C$1,MATCH(TRIM(EV!$L$1) &amp; ": " &amp;TRIM(EV!T$2), Plan!$B:$B,0)-1,0)*IF(Grades!T40&gt;=0.6,1,0)</f>
        <v>0</v>
      </c>
      <c r="U40" s="32">
        <f ca="1">OFFSET(Plan!$C$1,MATCH(TRIM(EV!$L$1) &amp; ": " &amp;TRIM(EV!U$2), Plan!$B:$B,0)-1,0)*IF(Grades!U40&gt;=0.6,1,0)</f>
        <v>0</v>
      </c>
      <c r="V40" s="29">
        <f ca="1">OFFSET(Plan!$C$1,MATCH(TRIM(EV!$V$1)&amp;": "&amp;TRIM(EV!V$2),Plan!$B:$B,0)-1,0)*IF(Grades!V40&gt;=0.6,1,0)</f>
        <v>0</v>
      </c>
      <c r="W40" s="30">
        <f ca="1">OFFSET(Plan!$C$1,MATCH(TRIM(EV!$V$1)&amp;": "&amp;TRIM(EV!W$2),Plan!$B:$B,0)-1,0)*IF(Grades!W40&gt;=0.6,1,0)</f>
        <v>0</v>
      </c>
      <c r="X40" s="30">
        <f ca="1">OFFSET(Plan!$C$1,MATCH(TRIM(EV!$V$1)&amp;": "&amp;TRIM(EV!X$2),Plan!$B:$B,0)-1,0)*IF(Grades!X40&gt;=0.6,1,0)</f>
        <v>0</v>
      </c>
      <c r="Y40" s="30">
        <f ca="1">OFFSET(Plan!$C$1,MATCH(TRIM(EV!$V$1)&amp;": "&amp;TRIM(EV!Y$2),Plan!$B:$B,0)-1,0)*IF(Grades!Y40&gt;=0.6,1,0)</f>
        <v>0</v>
      </c>
      <c r="Z40" s="30">
        <f ca="1">OFFSET(Plan!$C$1,MATCH(TRIM(EV!$V$1)&amp;": "&amp;TRIM(EV!Z$2),Plan!$B:$B,0)-1,0)*IF(Grades!Z40&gt;=0.6,1,0)</f>
        <v>0</v>
      </c>
      <c r="AA40" s="30">
        <f ca="1">OFFSET(Plan!$C$1,MATCH(TRIM(EV!$V$1)&amp;": "&amp;TRIM(EV!AA$2),Plan!$B:$B,0)-1,0)*IF(Grades!AA40&gt;=0.6,1,0)</f>
        <v>0</v>
      </c>
      <c r="AB40" s="30">
        <f ca="1">OFFSET(Plan!$C$1,MATCH(TRIM(EV!$V$1)&amp;": "&amp;TRIM(EV!AB$2),Plan!$B:$B,0)-1,0)*IF(Grades!AB40&gt;=0.6,1,0)</f>
        <v>0</v>
      </c>
      <c r="AC40" s="30">
        <f ca="1">OFFSET(Plan!$C$1,MATCH(TRIM(EV!$V$1)&amp;": "&amp;TRIM(EV!AC$2),Plan!$B:$B,0)-1,0)*IF(Grades!AC40&gt;=0.6,1,0)</f>
        <v>0</v>
      </c>
      <c r="AD40" s="30">
        <f ca="1">OFFSET(Plan!$C$1,MATCH(TRIM(EV!$V$1)&amp;": "&amp;TRIM(EV!AD$2),Plan!$B:$B,0)-1,0)*IF(Grades!AD40&gt;=0.6,1,0)</f>
        <v>0</v>
      </c>
      <c r="AE40" s="31">
        <f ca="1">OFFSET(Plan!$C$1,MATCH(TRIM(EV!$V$1)&amp;": "&amp;TRIM(EV!AE$2),Plan!$B:$B,0)-1,0)*IF(Grades!AE40&gt;=0.6,1,0)</f>
        <v>0</v>
      </c>
      <c r="AF40" s="16">
        <f ca="1">IFERROR(OFFSET(SAP!$B$1,MATCH(EV!$A40,SAP!$A:$A,0)-1,0),0)</f>
        <v>0</v>
      </c>
      <c r="AG40" s="17">
        <f t="shared" ca="1" si="1"/>
        <v>0</v>
      </c>
      <c r="AH40" s="17" t="str">
        <f ca="1">IF(AF40=0,"",OFFSET(Plan!$D$1,MATCH(OFFSET(SAP!$B$1, 0,COUNTIF(SAP!$C$2:$AK$2,"&lt;&gt;0")),Plan!$A:$A,0)-1,0))</f>
        <v/>
      </c>
      <c r="AI40" s="18" t="str">
        <f ca="1">IF(AF40=0,"",Plan!$D$31)</f>
        <v/>
      </c>
      <c r="AJ40" s="18"/>
      <c r="AK40" s="18"/>
      <c r="AL40" s="17">
        <f t="shared" ca="1" si="4"/>
        <v>0</v>
      </c>
      <c r="AM40" s="17" t="str">
        <f t="shared" ca="1" si="5"/>
        <v/>
      </c>
      <c r="AN40" s="17" t="str">
        <f t="shared" ca="1" si="6"/>
        <v/>
      </c>
      <c r="AO40" s="17" t="str">
        <f t="shared" ca="1" si="7"/>
        <v/>
      </c>
      <c r="AP40" s="61" t="str">
        <f t="shared" si="10"/>
        <v/>
      </c>
      <c r="AQ40" s="68">
        <f t="shared" ca="1" si="8"/>
        <v>0</v>
      </c>
      <c r="AR40" s="68" t="str">
        <f ca="1">IF(AQ40=0,"",AQ40+(1-COUNTIF(AQ$3:AQ40,AQ40))/1000)</f>
        <v/>
      </c>
      <c r="AS40" s="67" t="str">
        <f t="shared" ca="1" si="9"/>
        <v/>
      </c>
    </row>
    <row r="41" spans="1:45" x14ac:dyDescent="0.25">
      <c r="A41" s="33">
        <f>SAP!A41</f>
        <v>0</v>
      </c>
      <c r="B41" s="29">
        <f ca="1">OFFSET(Plan!$C$1,MATCH(TRIM(EV!$B$1) &amp; ": " &amp;TRIM(EV!B$2), Plan!$B:$B,0)-1,0)*IF(Grades!B41&gt;=0.6,1,0)</f>
        <v>0</v>
      </c>
      <c r="C41" s="30">
        <f ca="1">OFFSET(Plan!$C$1,MATCH(TRIM(EV!$B$1) &amp; ": " &amp;TRIM(EV!C$2), Plan!$B:$B,0)-1,0)*IF(Grades!C41&gt;=0.6,1,0)</f>
        <v>0</v>
      </c>
      <c r="D41" s="30">
        <f ca="1">OFFSET(Plan!$C$1,MATCH(TRIM(EV!$B$1) &amp; ": " &amp;TRIM(EV!D$2), Plan!$B:$B,0)-1,0)*IF(Grades!D41&gt;=0.6,1,0)</f>
        <v>0</v>
      </c>
      <c r="E41" s="30">
        <f ca="1">OFFSET(Plan!$C$1,MATCH(TRIM(EV!$B$1) &amp; ": " &amp;TRIM(EV!E$2), Plan!$B:$B,0)-1,0)*IF(Grades!E41&gt;=0.6,1,0)</f>
        <v>0</v>
      </c>
      <c r="F41" s="30">
        <f ca="1">OFFSET(Plan!$C$1,MATCH(TRIM(EV!$B$1) &amp; ": " &amp;TRIM(EV!F$2), Plan!$B:$B,0)-1,0)*IF(Grades!F41&gt;=0.6,1,0)</f>
        <v>0</v>
      </c>
      <c r="G41" s="30">
        <f ca="1">OFFSET(Plan!$C$1,MATCH(TRIM(EV!$B$1) &amp; ": " &amp;TRIM(EV!G$2), Plan!$B:$B,0)-1,0)*IF(Grades!G41&gt;=0.6,1,0)</f>
        <v>0</v>
      </c>
      <c r="H41" s="30">
        <f ca="1">OFFSET(Plan!$C$1,MATCH(TRIM(EV!$B$1) &amp; ": " &amp;TRIM(EV!H$2), Plan!$B:$B,0)-1,0)*IF(Grades!H41&gt;=0.6,1,0)</f>
        <v>0</v>
      </c>
      <c r="I41" s="30">
        <f ca="1">OFFSET(Plan!$C$1,MATCH(TRIM(EV!$B$1) &amp; ": " &amp;TRIM(EV!I$2), Plan!$B:$B,0)-1,0)*IF(Grades!I41&gt;=0.6,1,0)</f>
        <v>0</v>
      </c>
      <c r="J41" s="30">
        <f ca="1">OFFSET(Plan!$C$1,MATCH(TRIM(EV!$B$1) &amp; ": " &amp;TRIM(EV!J$2), Plan!$B:$B,0)-1,0)*IF(Grades!J41&gt;=0.6,1,0)</f>
        <v>0</v>
      </c>
      <c r="K41" s="31">
        <f ca="1">OFFSET(Plan!$C$1,MATCH(TRIM(EV!$B$1) &amp; ": " &amp;TRIM(EV!K$2), Plan!$B:$B,0)-1,0)*IF(Grades!K41&gt;=0.6,1,0)</f>
        <v>0</v>
      </c>
      <c r="L41" s="29">
        <f ca="1">OFFSET(Plan!$C$1,MATCH(TRIM(EV!$L$1) &amp; ": " &amp;TRIM(EV!L$2), Plan!$B:$B,0)-1,0)*IF(Grades!L41&gt;=0.6,1,0)</f>
        <v>0</v>
      </c>
      <c r="M41" s="30">
        <f ca="1">OFFSET(Plan!$C$1,MATCH(TRIM(EV!$L$1) &amp; ": " &amp;TRIM(EV!M$2), Plan!$B:$B,0)-1,0)*IF(Grades!M41&gt;=0.6,1,0)</f>
        <v>0</v>
      </c>
      <c r="N41" s="30">
        <f ca="1">OFFSET(Plan!$C$1,MATCH(TRIM(EV!$L$1) &amp; ": " &amp;TRIM(EV!N$2), Plan!$B:$B,0)-1,0)*IF(Grades!N41&gt;=0.6,1,0)</f>
        <v>0</v>
      </c>
      <c r="O41" s="30">
        <f ca="1">OFFSET(Plan!$C$1,MATCH(TRIM(EV!$L$1) &amp; ": " &amp;TRIM(EV!O$2), Plan!$B:$B,0)-1,0)*IF(Grades!O41&gt;=0.6,1,0)</f>
        <v>0</v>
      </c>
      <c r="P41" s="30">
        <f ca="1">OFFSET(Plan!$C$1,MATCH(TRIM(EV!$L$1) &amp; ": " &amp;TRIM(EV!P$2), Plan!$B:$B,0)-1,0)*IF(Grades!P41&gt;=0.6,1,0)</f>
        <v>0</v>
      </c>
      <c r="Q41" s="30">
        <f ca="1">OFFSET(Plan!$C$1,MATCH(TRIM(EV!$L$1) &amp; ": " &amp;TRIM(EV!Q$2), Plan!$B:$B,0)-1,0)*IF(Grades!Q41&gt;=0.6,1,0)</f>
        <v>0</v>
      </c>
      <c r="R41" s="30">
        <f ca="1">OFFSET(Plan!$C$1,MATCH(TRIM(EV!$L$1) &amp; ": " &amp;TRIM(EV!R$2), Plan!$B:$B,0)-1,0)*IF(Grades!R41&gt;=0.6,1,0)</f>
        <v>0</v>
      </c>
      <c r="S41" s="30">
        <f ca="1">OFFSET(Plan!$C$1,MATCH(TRIM(EV!$L$1) &amp; ": " &amp;TRIM(EV!S$2), Plan!$B:$B,0)-1,0)*IF(Grades!S41&gt;=0.6,1,0)</f>
        <v>0</v>
      </c>
      <c r="T41" s="30">
        <f ca="1">OFFSET(Plan!$C$1,MATCH(TRIM(EV!$L$1) &amp; ": " &amp;TRIM(EV!T$2), Plan!$B:$B,0)-1,0)*IF(Grades!T41&gt;=0.6,1,0)</f>
        <v>0</v>
      </c>
      <c r="U41" s="32">
        <f ca="1">OFFSET(Plan!$C$1,MATCH(TRIM(EV!$L$1) &amp; ": " &amp;TRIM(EV!U$2), Plan!$B:$B,0)-1,0)*IF(Grades!U41&gt;=0.6,1,0)</f>
        <v>0</v>
      </c>
      <c r="V41" s="29">
        <f ca="1">OFFSET(Plan!$C$1,MATCH(TRIM(EV!$V$1)&amp;": "&amp;TRIM(EV!V$2),Plan!$B:$B,0)-1,0)*IF(Grades!V41&gt;=0.6,1,0)</f>
        <v>0</v>
      </c>
      <c r="W41" s="30">
        <f ca="1">OFFSET(Plan!$C$1,MATCH(TRIM(EV!$V$1)&amp;": "&amp;TRIM(EV!W$2),Plan!$B:$B,0)-1,0)*IF(Grades!W41&gt;=0.6,1,0)</f>
        <v>0</v>
      </c>
      <c r="X41" s="30">
        <f ca="1">OFFSET(Plan!$C$1,MATCH(TRIM(EV!$V$1)&amp;": "&amp;TRIM(EV!X$2),Plan!$B:$B,0)-1,0)*IF(Grades!X41&gt;=0.6,1,0)</f>
        <v>0</v>
      </c>
      <c r="Y41" s="30">
        <f ca="1">OFFSET(Plan!$C$1,MATCH(TRIM(EV!$V$1)&amp;": "&amp;TRIM(EV!Y$2),Plan!$B:$B,0)-1,0)*IF(Grades!Y41&gt;=0.6,1,0)</f>
        <v>0</v>
      </c>
      <c r="Z41" s="30">
        <f ca="1">OFFSET(Plan!$C$1,MATCH(TRIM(EV!$V$1)&amp;": "&amp;TRIM(EV!Z$2),Plan!$B:$B,0)-1,0)*IF(Grades!Z41&gt;=0.6,1,0)</f>
        <v>0</v>
      </c>
      <c r="AA41" s="30">
        <f ca="1">OFFSET(Plan!$C$1,MATCH(TRIM(EV!$V$1)&amp;": "&amp;TRIM(EV!AA$2),Plan!$B:$B,0)-1,0)*IF(Grades!AA41&gt;=0.6,1,0)</f>
        <v>0</v>
      </c>
      <c r="AB41" s="30">
        <f ca="1">OFFSET(Plan!$C$1,MATCH(TRIM(EV!$V$1)&amp;": "&amp;TRIM(EV!AB$2),Plan!$B:$B,0)-1,0)*IF(Grades!AB41&gt;=0.6,1,0)</f>
        <v>0</v>
      </c>
      <c r="AC41" s="30">
        <f ca="1">OFFSET(Plan!$C$1,MATCH(TRIM(EV!$V$1)&amp;": "&amp;TRIM(EV!AC$2),Plan!$B:$B,0)-1,0)*IF(Grades!AC41&gt;=0.6,1,0)</f>
        <v>0</v>
      </c>
      <c r="AD41" s="30">
        <f ca="1">OFFSET(Plan!$C$1,MATCH(TRIM(EV!$V$1)&amp;": "&amp;TRIM(EV!AD$2),Plan!$B:$B,0)-1,0)*IF(Grades!AD41&gt;=0.6,1,0)</f>
        <v>0</v>
      </c>
      <c r="AE41" s="31">
        <f ca="1">OFFSET(Plan!$C$1,MATCH(TRIM(EV!$V$1)&amp;": "&amp;TRIM(EV!AE$2),Plan!$B:$B,0)-1,0)*IF(Grades!AE41&gt;=0.6,1,0)</f>
        <v>0</v>
      </c>
      <c r="AF41" s="16">
        <f ca="1">IFERROR(OFFSET(SAP!$B$1,MATCH(EV!$A41,SAP!$A:$A,0)-1,0),0)</f>
        <v>0</v>
      </c>
      <c r="AG41" s="17">
        <f t="shared" ca="1" si="1"/>
        <v>0</v>
      </c>
      <c r="AH41" s="17" t="str">
        <f ca="1">IF(AF41=0,"",OFFSET(Plan!$D$1,MATCH(OFFSET(SAP!$B$1, 0,COUNTIF(SAP!$C$2:$AK$2,"&lt;&gt;0")),Plan!$A:$A,0)-1,0))</f>
        <v/>
      </c>
      <c r="AI41" s="18" t="str">
        <f ca="1">IF(AF41=0,"",Plan!$D$31)</f>
        <v/>
      </c>
      <c r="AJ41" s="18"/>
      <c r="AK41" s="18"/>
      <c r="AL41" s="17">
        <f t="shared" ca="1" si="4"/>
        <v>0</v>
      </c>
      <c r="AM41" s="17" t="str">
        <f t="shared" ca="1" si="5"/>
        <v/>
      </c>
      <c r="AN41" s="17" t="str">
        <f t="shared" ca="1" si="6"/>
        <v/>
      </c>
      <c r="AO41" s="17" t="str">
        <f t="shared" ca="1" si="7"/>
        <v/>
      </c>
      <c r="AP41" s="61" t="str">
        <f t="shared" si="10"/>
        <v/>
      </c>
      <c r="AQ41" s="68">
        <f t="shared" ca="1" si="8"/>
        <v>0</v>
      </c>
      <c r="AR41" s="68" t="str">
        <f ca="1">IF(AQ41=0,"",AQ41+(1-COUNTIF(AQ$3:AQ41,AQ41))/1000)</f>
        <v/>
      </c>
      <c r="AS41" s="67" t="str">
        <f t="shared" ca="1" si="9"/>
        <v/>
      </c>
    </row>
    <row r="42" spans="1:45" x14ac:dyDescent="0.25">
      <c r="A42" s="33">
        <f>SAP!A42</f>
        <v>0</v>
      </c>
      <c r="B42" s="29">
        <f ca="1">OFFSET(Plan!$C$1,MATCH(TRIM(EV!$B$1) &amp; ": " &amp;TRIM(EV!B$2), Plan!$B:$B,0)-1,0)*IF(Grades!B42&gt;=0.6,1,0)</f>
        <v>0</v>
      </c>
      <c r="C42" s="30">
        <f ca="1">OFFSET(Plan!$C$1,MATCH(TRIM(EV!$B$1) &amp; ": " &amp;TRIM(EV!C$2), Plan!$B:$B,0)-1,0)*IF(Grades!C42&gt;=0.6,1,0)</f>
        <v>0</v>
      </c>
      <c r="D42" s="30">
        <f ca="1">OFFSET(Plan!$C$1,MATCH(TRIM(EV!$B$1) &amp; ": " &amp;TRIM(EV!D$2), Plan!$B:$B,0)-1,0)*IF(Grades!D42&gt;=0.6,1,0)</f>
        <v>0</v>
      </c>
      <c r="E42" s="30">
        <f ca="1">OFFSET(Plan!$C$1,MATCH(TRIM(EV!$B$1) &amp; ": " &amp;TRIM(EV!E$2), Plan!$B:$B,0)-1,0)*IF(Grades!E42&gt;=0.6,1,0)</f>
        <v>0</v>
      </c>
      <c r="F42" s="30">
        <f ca="1">OFFSET(Plan!$C$1,MATCH(TRIM(EV!$B$1) &amp; ": " &amp;TRIM(EV!F$2), Plan!$B:$B,0)-1,0)*IF(Grades!F42&gt;=0.6,1,0)</f>
        <v>0</v>
      </c>
      <c r="G42" s="30">
        <f ca="1">OFFSET(Plan!$C$1,MATCH(TRIM(EV!$B$1) &amp; ": " &amp;TRIM(EV!G$2), Plan!$B:$B,0)-1,0)*IF(Grades!G42&gt;=0.6,1,0)</f>
        <v>0</v>
      </c>
      <c r="H42" s="30">
        <f ca="1">OFFSET(Plan!$C$1,MATCH(TRIM(EV!$B$1) &amp; ": " &amp;TRIM(EV!H$2), Plan!$B:$B,0)-1,0)*IF(Grades!H42&gt;=0.6,1,0)</f>
        <v>0</v>
      </c>
      <c r="I42" s="30">
        <f ca="1">OFFSET(Plan!$C$1,MATCH(TRIM(EV!$B$1) &amp; ": " &amp;TRIM(EV!I$2), Plan!$B:$B,0)-1,0)*IF(Grades!I42&gt;=0.6,1,0)</f>
        <v>0</v>
      </c>
      <c r="J42" s="30">
        <f ca="1">OFFSET(Plan!$C$1,MATCH(TRIM(EV!$B$1) &amp; ": " &amp;TRIM(EV!J$2), Plan!$B:$B,0)-1,0)*IF(Grades!J42&gt;=0.6,1,0)</f>
        <v>0</v>
      </c>
      <c r="K42" s="31">
        <f ca="1">OFFSET(Plan!$C$1,MATCH(TRIM(EV!$B$1) &amp; ": " &amp;TRIM(EV!K$2), Plan!$B:$B,0)-1,0)*IF(Grades!K42&gt;=0.6,1,0)</f>
        <v>0</v>
      </c>
      <c r="L42" s="29">
        <f ca="1">OFFSET(Plan!$C$1,MATCH(TRIM(EV!$L$1) &amp; ": " &amp;TRIM(EV!L$2), Plan!$B:$B,0)-1,0)*IF(Grades!L42&gt;=0.6,1,0)</f>
        <v>0</v>
      </c>
      <c r="M42" s="30">
        <f ca="1">OFFSET(Plan!$C$1,MATCH(TRIM(EV!$L$1) &amp; ": " &amp;TRIM(EV!M$2), Plan!$B:$B,0)-1,0)*IF(Grades!M42&gt;=0.6,1,0)</f>
        <v>0</v>
      </c>
      <c r="N42" s="30">
        <f ca="1">OFFSET(Plan!$C$1,MATCH(TRIM(EV!$L$1) &amp; ": " &amp;TRIM(EV!N$2), Plan!$B:$B,0)-1,0)*IF(Grades!N42&gt;=0.6,1,0)</f>
        <v>0</v>
      </c>
      <c r="O42" s="30">
        <f ca="1">OFFSET(Plan!$C$1,MATCH(TRIM(EV!$L$1) &amp; ": " &amp;TRIM(EV!O$2), Plan!$B:$B,0)-1,0)*IF(Grades!O42&gt;=0.6,1,0)</f>
        <v>0</v>
      </c>
      <c r="P42" s="30">
        <f ca="1">OFFSET(Plan!$C$1,MATCH(TRIM(EV!$L$1) &amp; ": " &amp;TRIM(EV!P$2), Plan!$B:$B,0)-1,0)*IF(Grades!P42&gt;=0.6,1,0)</f>
        <v>0</v>
      </c>
      <c r="Q42" s="30">
        <f ca="1">OFFSET(Plan!$C$1,MATCH(TRIM(EV!$L$1) &amp; ": " &amp;TRIM(EV!Q$2), Plan!$B:$B,0)-1,0)*IF(Grades!Q42&gt;=0.6,1,0)</f>
        <v>0</v>
      </c>
      <c r="R42" s="30">
        <f ca="1">OFFSET(Plan!$C$1,MATCH(TRIM(EV!$L$1) &amp; ": " &amp;TRIM(EV!R$2), Plan!$B:$B,0)-1,0)*IF(Grades!R42&gt;=0.6,1,0)</f>
        <v>0</v>
      </c>
      <c r="S42" s="30">
        <f ca="1">OFFSET(Plan!$C$1,MATCH(TRIM(EV!$L$1) &amp; ": " &amp;TRIM(EV!S$2), Plan!$B:$B,0)-1,0)*IF(Grades!S42&gt;=0.6,1,0)</f>
        <v>0</v>
      </c>
      <c r="T42" s="30">
        <f ca="1">OFFSET(Plan!$C$1,MATCH(TRIM(EV!$L$1) &amp; ": " &amp;TRIM(EV!T$2), Plan!$B:$B,0)-1,0)*IF(Grades!T42&gt;=0.6,1,0)</f>
        <v>0</v>
      </c>
      <c r="U42" s="32">
        <f ca="1">OFFSET(Plan!$C$1,MATCH(TRIM(EV!$L$1) &amp; ": " &amp;TRIM(EV!U$2), Plan!$B:$B,0)-1,0)*IF(Grades!U42&gt;=0.6,1,0)</f>
        <v>0</v>
      </c>
      <c r="V42" s="29">
        <f ca="1">OFFSET(Plan!$C$1,MATCH(TRIM(EV!$V$1)&amp;": "&amp;TRIM(EV!V$2),Plan!$B:$B,0)-1,0)*IF(Grades!V42&gt;=0.6,1,0)</f>
        <v>0</v>
      </c>
      <c r="W42" s="30">
        <f ca="1">OFFSET(Plan!$C$1,MATCH(TRIM(EV!$V$1)&amp;": "&amp;TRIM(EV!W$2),Plan!$B:$B,0)-1,0)*IF(Grades!W42&gt;=0.6,1,0)</f>
        <v>0</v>
      </c>
      <c r="X42" s="30">
        <f ca="1">OFFSET(Plan!$C$1,MATCH(TRIM(EV!$V$1)&amp;": "&amp;TRIM(EV!X$2),Plan!$B:$B,0)-1,0)*IF(Grades!X42&gt;=0.6,1,0)</f>
        <v>0</v>
      </c>
      <c r="Y42" s="30">
        <f ca="1">OFFSET(Plan!$C$1,MATCH(TRIM(EV!$V$1)&amp;": "&amp;TRIM(EV!Y$2),Plan!$B:$B,0)-1,0)*IF(Grades!Y42&gt;=0.6,1,0)</f>
        <v>0</v>
      </c>
      <c r="Z42" s="30">
        <f ca="1">OFFSET(Plan!$C$1,MATCH(TRIM(EV!$V$1)&amp;": "&amp;TRIM(EV!Z$2),Plan!$B:$B,0)-1,0)*IF(Grades!Z42&gt;=0.6,1,0)</f>
        <v>0</v>
      </c>
      <c r="AA42" s="30">
        <f ca="1">OFFSET(Plan!$C$1,MATCH(TRIM(EV!$V$1)&amp;": "&amp;TRIM(EV!AA$2),Plan!$B:$B,0)-1,0)*IF(Grades!AA42&gt;=0.6,1,0)</f>
        <v>0</v>
      </c>
      <c r="AB42" s="30">
        <f ca="1">OFFSET(Plan!$C$1,MATCH(TRIM(EV!$V$1)&amp;": "&amp;TRIM(EV!AB$2),Plan!$B:$B,0)-1,0)*IF(Grades!AB42&gt;=0.6,1,0)</f>
        <v>0</v>
      </c>
      <c r="AC42" s="30">
        <f ca="1">OFFSET(Plan!$C$1,MATCH(TRIM(EV!$V$1)&amp;": "&amp;TRIM(EV!AC$2),Plan!$B:$B,0)-1,0)*IF(Grades!AC42&gt;=0.6,1,0)</f>
        <v>0</v>
      </c>
      <c r="AD42" s="30">
        <f ca="1">OFFSET(Plan!$C$1,MATCH(TRIM(EV!$V$1)&amp;": "&amp;TRIM(EV!AD$2),Plan!$B:$B,0)-1,0)*IF(Grades!AD42&gt;=0.6,1,0)</f>
        <v>0</v>
      </c>
      <c r="AE42" s="31">
        <f ca="1">OFFSET(Plan!$C$1,MATCH(TRIM(EV!$V$1)&amp;": "&amp;TRIM(EV!AE$2),Plan!$B:$B,0)-1,0)*IF(Grades!AE42&gt;=0.6,1,0)</f>
        <v>0</v>
      </c>
      <c r="AF42" s="16">
        <f ca="1">IFERROR(OFFSET(SAP!$B$1,MATCH(EV!$A42,SAP!$A:$A,0)-1,0),0)</f>
        <v>0</v>
      </c>
      <c r="AG42" s="17">
        <f t="shared" ca="1" si="1"/>
        <v>0</v>
      </c>
      <c r="AH42" s="17" t="str">
        <f ca="1">IF(AF42=0,"",OFFSET(Plan!$D$1,MATCH(OFFSET(SAP!$B$1, 0,COUNTIF(SAP!$C$2:$AK$2,"&lt;&gt;0")),Plan!$A:$A,0)-1,0))</f>
        <v/>
      </c>
      <c r="AI42" s="18" t="str">
        <f ca="1">IF(AF42=0,"",Plan!$D$31)</f>
        <v/>
      </c>
      <c r="AJ42" s="18"/>
      <c r="AK42" s="18"/>
      <c r="AL42" s="17">
        <f t="shared" ca="1" si="4"/>
        <v>0</v>
      </c>
      <c r="AM42" s="17" t="str">
        <f t="shared" ca="1" si="5"/>
        <v/>
      </c>
      <c r="AN42" s="17" t="str">
        <f t="shared" ca="1" si="6"/>
        <v/>
      </c>
      <c r="AO42" s="17" t="str">
        <f t="shared" ca="1" si="7"/>
        <v/>
      </c>
      <c r="AP42" s="61" t="str">
        <f t="shared" si="10"/>
        <v/>
      </c>
      <c r="AQ42" s="68">
        <f t="shared" ca="1" si="8"/>
        <v>0</v>
      </c>
      <c r="AR42" s="68" t="str">
        <f ca="1">IF(AQ42=0,"",AQ42+(1-COUNTIF(AQ$3:AQ42,AQ42))/1000)</f>
        <v/>
      </c>
      <c r="AS42" s="67" t="str">
        <f t="shared" ca="1" si="9"/>
        <v/>
      </c>
    </row>
    <row r="43" spans="1:45" x14ac:dyDescent="0.25">
      <c r="A43" s="33">
        <f>SAP!A43</f>
        <v>0</v>
      </c>
      <c r="B43" s="29">
        <f ca="1">OFFSET(Plan!$C$1,MATCH(TRIM(EV!$B$1) &amp; ": " &amp;TRIM(EV!B$2), Plan!$B:$B,0)-1,0)*IF(Grades!B43&gt;=0.6,1,0)</f>
        <v>0</v>
      </c>
      <c r="C43" s="30">
        <f ca="1">OFFSET(Plan!$C$1,MATCH(TRIM(EV!$B$1) &amp; ": " &amp;TRIM(EV!C$2), Plan!$B:$B,0)-1,0)*IF(Grades!C43&gt;=0.6,1,0)</f>
        <v>0</v>
      </c>
      <c r="D43" s="30">
        <f ca="1">OFFSET(Plan!$C$1,MATCH(TRIM(EV!$B$1) &amp; ": " &amp;TRIM(EV!D$2), Plan!$B:$B,0)-1,0)*IF(Grades!D43&gt;=0.6,1,0)</f>
        <v>0</v>
      </c>
      <c r="E43" s="30">
        <f ca="1">OFFSET(Plan!$C$1,MATCH(TRIM(EV!$B$1) &amp; ": " &amp;TRIM(EV!E$2), Plan!$B:$B,0)-1,0)*IF(Grades!E43&gt;=0.6,1,0)</f>
        <v>0</v>
      </c>
      <c r="F43" s="30">
        <f ca="1">OFFSET(Plan!$C$1,MATCH(TRIM(EV!$B$1) &amp; ": " &amp;TRIM(EV!F$2), Plan!$B:$B,0)-1,0)*IF(Grades!F43&gt;=0.6,1,0)</f>
        <v>0</v>
      </c>
      <c r="G43" s="30">
        <f ca="1">OFFSET(Plan!$C$1,MATCH(TRIM(EV!$B$1) &amp; ": " &amp;TRIM(EV!G$2), Plan!$B:$B,0)-1,0)*IF(Grades!G43&gt;=0.6,1,0)</f>
        <v>0</v>
      </c>
      <c r="H43" s="30">
        <f ca="1">OFFSET(Plan!$C$1,MATCH(TRIM(EV!$B$1) &amp; ": " &amp;TRIM(EV!H$2), Plan!$B:$B,0)-1,0)*IF(Grades!H43&gt;=0.6,1,0)</f>
        <v>0</v>
      </c>
      <c r="I43" s="30">
        <f ca="1">OFFSET(Plan!$C$1,MATCH(TRIM(EV!$B$1) &amp; ": " &amp;TRIM(EV!I$2), Plan!$B:$B,0)-1,0)*IF(Grades!I43&gt;=0.6,1,0)</f>
        <v>0</v>
      </c>
      <c r="J43" s="30">
        <f ca="1">OFFSET(Plan!$C$1,MATCH(TRIM(EV!$B$1) &amp; ": " &amp;TRIM(EV!J$2), Plan!$B:$B,0)-1,0)*IF(Grades!J43&gt;=0.6,1,0)</f>
        <v>0</v>
      </c>
      <c r="K43" s="31">
        <f ca="1">OFFSET(Plan!$C$1,MATCH(TRIM(EV!$B$1) &amp; ": " &amp;TRIM(EV!K$2), Plan!$B:$B,0)-1,0)*IF(Grades!K43&gt;=0.6,1,0)</f>
        <v>0</v>
      </c>
      <c r="L43" s="29">
        <f ca="1">OFFSET(Plan!$C$1,MATCH(TRIM(EV!$L$1) &amp; ": " &amp;TRIM(EV!L$2), Plan!$B:$B,0)-1,0)*IF(Grades!L43&gt;=0.6,1,0)</f>
        <v>0</v>
      </c>
      <c r="M43" s="30">
        <f ca="1">OFFSET(Plan!$C$1,MATCH(TRIM(EV!$L$1) &amp; ": " &amp;TRIM(EV!M$2), Plan!$B:$B,0)-1,0)*IF(Grades!M43&gt;=0.6,1,0)</f>
        <v>0</v>
      </c>
      <c r="N43" s="30">
        <f ca="1">OFFSET(Plan!$C$1,MATCH(TRIM(EV!$L$1) &amp; ": " &amp;TRIM(EV!N$2), Plan!$B:$B,0)-1,0)*IF(Grades!N43&gt;=0.6,1,0)</f>
        <v>0</v>
      </c>
      <c r="O43" s="30">
        <f ca="1">OFFSET(Plan!$C$1,MATCH(TRIM(EV!$L$1) &amp; ": " &amp;TRIM(EV!O$2), Plan!$B:$B,0)-1,0)*IF(Grades!O43&gt;=0.6,1,0)</f>
        <v>0</v>
      </c>
      <c r="P43" s="30">
        <f ca="1">OFFSET(Plan!$C$1,MATCH(TRIM(EV!$L$1) &amp; ": " &amp;TRIM(EV!P$2), Plan!$B:$B,0)-1,0)*IF(Grades!P43&gt;=0.6,1,0)</f>
        <v>0</v>
      </c>
      <c r="Q43" s="30">
        <f ca="1">OFFSET(Plan!$C$1,MATCH(TRIM(EV!$L$1) &amp; ": " &amp;TRIM(EV!Q$2), Plan!$B:$B,0)-1,0)*IF(Grades!Q43&gt;=0.6,1,0)</f>
        <v>0</v>
      </c>
      <c r="R43" s="30">
        <f ca="1">OFFSET(Plan!$C$1,MATCH(TRIM(EV!$L$1) &amp; ": " &amp;TRIM(EV!R$2), Plan!$B:$B,0)-1,0)*IF(Grades!R43&gt;=0.6,1,0)</f>
        <v>0</v>
      </c>
      <c r="S43" s="30">
        <f ca="1">OFFSET(Plan!$C$1,MATCH(TRIM(EV!$L$1) &amp; ": " &amp;TRIM(EV!S$2), Plan!$B:$B,0)-1,0)*IF(Grades!S43&gt;=0.6,1,0)</f>
        <v>0</v>
      </c>
      <c r="T43" s="30">
        <f ca="1">OFFSET(Plan!$C$1,MATCH(TRIM(EV!$L$1) &amp; ": " &amp;TRIM(EV!T$2), Plan!$B:$B,0)-1,0)*IF(Grades!T43&gt;=0.6,1,0)</f>
        <v>0</v>
      </c>
      <c r="U43" s="32">
        <f ca="1">OFFSET(Plan!$C$1,MATCH(TRIM(EV!$L$1) &amp; ": " &amp;TRIM(EV!U$2), Plan!$B:$B,0)-1,0)*IF(Grades!U43&gt;=0.6,1,0)</f>
        <v>0</v>
      </c>
      <c r="V43" s="29">
        <f ca="1">OFFSET(Plan!$C$1,MATCH(TRIM(EV!$V$1)&amp;": "&amp;TRIM(EV!V$2),Plan!$B:$B,0)-1,0)*IF(Grades!V43&gt;=0.6,1,0)</f>
        <v>0</v>
      </c>
      <c r="W43" s="30">
        <f ca="1">OFFSET(Plan!$C$1,MATCH(TRIM(EV!$V$1)&amp;": "&amp;TRIM(EV!W$2),Plan!$B:$B,0)-1,0)*IF(Grades!W43&gt;=0.6,1,0)</f>
        <v>0</v>
      </c>
      <c r="X43" s="30">
        <f ca="1">OFFSET(Plan!$C$1,MATCH(TRIM(EV!$V$1)&amp;": "&amp;TRIM(EV!X$2),Plan!$B:$B,0)-1,0)*IF(Grades!X43&gt;=0.6,1,0)</f>
        <v>0</v>
      </c>
      <c r="Y43" s="30">
        <f ca="1">OFFSET(Plan!$C$1,MATCH(TRIM(EV!$V$1)&amp;": "&amp;TRIM(EV!Y$2),Plan!$B:$B,0)-1,0)*IF(Grades!Y43&gt;=0.6,1,0)</f>
        <v>0</v>
      </c>
      <c r="Z43" s="30">
        <f ca="1">OFFSET(Plan!$C$1,MATCH(TRIM(EV!$V$1)&amp;": "&amp;TRIM(EV!Z$2),Plan!$B:$B,0)-1,0)*IF(Grades!Z43&gt;=0.6,1,0)</f>
        <v>0</v>
      </c>
      <c r="AA43" s="30">
        <f ca="1">OFFSET(Plan!$C$1,MATCH(TRIM(EV!$V$1)&amp;": "&amp;TRIM(EV!AA$2),Plan!$B:$B,0)-1,0)*IF(Grades!AA43&gt;=0.6,1,0)</f>
        <v>0</v>
      </c>
      <c r="AB43" s="30">
        <f ca="1">OFFSET(Plan!$C$1,MATCH(TRIM(EV!$V$1)&amp;": "&amp;TRIM(EV!AB$2),Plan!$B:$B,0)-1,0)*IF(Grades!AB43&gt;=0.6,1,0)</f>
        <v>0</v>
      </c>
      <c r="AC43" s="30">
        <f ca="1">OFFSET(Plan!$C$1,MATCH(TRIM(EV!$V$1)&amp;": "&amp;TRIM(EV!AC$2),Plan!$B:$B,0)-1,0)*IF(Grades!AC43&gt;=0.6,1,0)</f>
        <v>0</v>
      </c>
      <c r="AD43" s="30">
        <f ca="1">OFFSET(Plan!$C$1,MATCH(TRIM(EV!$V$1)&amp;": "&amp;TRIM(EV!AD$2),Plan!$B:$B,0)-1,0)*IF(Grades!AD43&gt;=0.6,1,0)</f>
        <v>0</v>
      </c>
      <c r="AE43" s="31">
        <f ca="1">OFFSET(Plan!$C$1,MATCH(TRIM(EV!$V$1)&amp;": "&amp;TRIM(EV!AE$2),Plan!$B:$B,0)-1,0)*IF(Grades!AE43&gt;=0.6,1,0)</f>
        <v>0</v>
      </c>
      <c r="AF43" s="16">
        <f ca="1">IFERROR(OFFSET(SAP!$B$1,MATCH(EV!$A43,SAP!$A:$A,0)-1,0),0)</f>
        <v>0</v>
      </c>
      <c r="AG43" s="17">
        <f t="shared" ca="1" si="1"/>
        <v>0</v>
      </c>
      <c r="AH43" s="17" t="str">
        <f ca="1">IF(AF43=0,"",OFFSET(Plan!$D$1,MATCH(OFFSET(SAP!$B$1, 0,COUNTIF(SAP!$C$2:$AK$2,"&lt;&gt;0")),Plan!$A:$A,0)-1,0))</f>
        <v/>
      </c>
      <c r="AI43" s="18" t="str">
        <f ca="1">IF(AF43=0,"",Plan!$D$31)</f>
        <v/>
      </c>
      <c r="AJ43" s="18"/>
      <c r="AK43" s="18"/>
      <c r="AL43" s="17">
        <f t="shared" ca="1" si="4"/>
        <v>0</v>
      </c>
      <c r="AM43" s="17" t="str">
        <f t="shared" ca="1" si="5"/>
        <v/>
      </c>
      <c r="AN43" s="17" t="str">
        <f t="shared" ca="1" si="6"/>
        <v/>
      </c>
      <c r="AO43" s="17" t="str">
        <f t="shared" ca="1" si="7"/>
        <v/>
      </c>
      <c r="AP43" s="61" t="str">
        <f t="shared" si="10"/>
        <v/>
      </c>
      <c r="AQ43" s="68">
        <f t="shared" ca="1" si="8"/>
        <v>0</v>
      </c>
      <c r="AR43" s="68" t="str">
        <f ca="1">IF(AQ43=0,"",AQ43+(1-COUNTIF(AQ$3:AQ43,AQ43))/1000)</f>
        <v/>
      </c>
      <c r="AS43" s="67" t="str">
        <f t="shared" ca="1" si="9"/>
        <v/>
      </c>
    </row>
    <row r="44" spans="1:45" x14ac:dyDescent="0.25">
      <c r="A44" s="33">
        <f>SAP!A44</f>
        <v>0</v>
      </c>
      <c r="B44" s="29">
        <f ca="1">OFFSET(Plan!$C$1,MATCH(TRIM(EV!$B$1) &amp; ": " &amp;TRIM(EV!B$2), Plan!$B:$B,0)-1,0)*IF(Grades!B44&gt;=0.6,1,0)</f>
        <v>0</v>
      </c>
      <c r="C44" s="30">
        <f ca="1">OFFSET(Plan!$C$1,MATCH(TRIM(EV!$B$1) &amp; ": " &amp;TRIM(EV!C$2), Plan!$B:$B,0)-1,0)*IF(Grades!C44&gt;=0.6,1,0)</f>
        <v>0</v>
      </c>
      <c r="D44" s="30">
        <f ca="1">OFFSET(Plan!$C$1,MATCH(TRIM(EV!$B$1) &amp; ": " &amp;TRIM(EV!D$2), Plan!$B:$B,0)-1,0)*IF(Grades!D44&gt;=0.6,1,0)</f>
        <v>0</v>
      </c>
      <c r="E44" s="30">
        <f ca="1">OFFSET(Plan!$C$1,MATCH(TRIM(EV!$B$1) &amp; ": " &amp;TRIM(EV!E$2), Plan!$B:$B,0)-1,0)*IF(Grades!E44&gt;=0.6,1,0)</f>
        <v>0</v>
      </c>
      <c r="F44" s="30">
        <f ca="1">OFFSET(Plan!$C$1,MATCH(TRIM(EV!$B$1) &amp; ": " &amp;TRIM(EV!F$2), Plan!$B:$B,0)-1,0)*IF(Grades!F44&gt;=0.6,1,0)</f>
        <v>0</v>
      </c>
      <c r="G44" s="30">
        <f ca="1">OFFSET(Plan!$C$1,MATCH(TRIM(EV!$B$1) &amp; ": " &amp;TRIM(EV!G$2), Plan!$B:$B,0)-1,0)*IF(Grades!G44&gt;=0.6,1,0)</f>
        <v>0</v>
      </c>
      <c r="H44" s="30">
        <f ca="1">OFFSET(Plan!$C$1,MATCH(TRIM(EV!$B$1) &amp; ": " &amp;TRIM(EV!H$2), Plan!$B:$B,0)-1,0)*IF(Grades!H44&gt;=0.6,1,0)</f>
        <v>0</v>
      </c>
      <c r="I44" s="30">
        <f ca="1">OFFSET(Plan!$C$1,MATCH(TRIM(EV!$B$1) &amp; ": " &amp;TRIM(EV!I$2), Plan!$B:$B,0)-1,0)*IF(Grades!I44&gt;=0.6,1,0)</f>
        <v>0</v>
      </c>
      <c r="J44" s="30">
        <f ca="1">OFFSET(Plan!$C$1,MATCH(TRIM(EV!$B$1) &amp; ": " &amp;TRIM(EV!J$2), Plan!$B:$B,0)-1,0)*IF(Grades!J44&gt;=0.6,1,0)</f>
        <v>0</v>
      </c>
      <c r="K44" s="31">
        <f ca="1">OFFSET(Plan!$C$1,MATCH(TRIM(EV!$B$1) &amp; ": " &amp;TRIM(EV!K$2), Plan!$B:$B,0)-1,0)*IF(Grades!K44&gt;=0.6,1,0)</f>
        <v>0</v>
      </c>
      <c r="L44" s="29">
        <f ca="1">OFFSET(Plan!$C$1,MATCH(TRIM(EV!$L$1) &amp; ": " &amp;TRIM(EV!L$2), Plan!$B:$B,0)-1,0)*IF(Grades!L44&gt;=0.6,1,0)</f>
        <v>0</v>
      </c>
      <c r="M44" s="30">
        <f ca="1">OFFSET(Plan!$C$1,MATCH(TRIM(EV!$L$1) &amp; ": " &amp;TRIM(EV!M$2), Plan!$B:$B,0)-1,0)*IF(Grades!M44&gt;=0.6,1,0)</f>
        <v>0</v>
      </c>
      <c r="N44" s="30">
        <f ca="1">OFFSET(Plan!$C$1,MATCH(TRIM(EV!$L$1) &amp; ": " &amp;TRIM(EV!N$2), Plan!$B:$B,0)-1,0)*IF(Grades!N44&gt;=0.6,1,0)</f>
        <v>0</v>
      </c>
      <c r="O44" s="30">
        <f ca="1">OFFSET(Plan!$C$1,MATCH(TRIM(EV!$L$1) &amp; ": " &amp;TRIM(EV!O$2), Plan!$B:$B,0)-1,0)*IF(Grades!O44&gt;=0.6,1,0)</f>
        <v>0</v>
      </c>
      <c r="P44" s="30">
        <f ca="1">OFFSET(Plan!$C$1,MATCH(TRIM(EV!$L$1) &amp; ": " &amp;TRIM(EV!P$2), Plan!$B:$B,0)-1,0)*IF(Grades!P44&gt;=0.6,1,0)</f>
        <v>0</v>
      </c>
      <c r="Q44" s="30">
        <f ca="1">OFFSET(Plan!$C$1,MATCH(TRIM(EV!$L$1) &amp; ": " &amp;TRIM(EV!Q$2), Plan!$B:$B,0)-1,0)*IF(Grades!Q44&gt;=0.6,1,0)</f>
        <v>0</v>
      </c>
      <c r="R44" s="30">
        <f ca="1">OFFSET(Plan!$C$1,MATCH(TRIM(EV!$L$1) &amp; ": " &amp;TRIM(EV!R$2), Plan!$B:$B,0)-1,0)*IF(Grades!R44&gt;=0.6,1,0)</f>
        <v>0</v>
      </c>
      <c r="S44" s="30">
        <f ca="1">OFFSET(Plan!$C$1,MATCH(TRIM(EV!$L$1) &amp; ": " &amp;TRIM(EV!S$2), Plan!$B:$B,0)-1,0)*IF(Grades!S44&gt;=0.6,1,0)</f>
        <v>0</v>
      </c>
      <c r="T44" s="30">
        <f ca="1">OFFSET(Plan!$C$1,MATCH(TRIM(EV!$L$1) &amp; ": " &amp;TRIM(EV!T$2), Plan!$B:$B,0)-1,0)*IF(Grades!T44&gt;=0.6,1,0)</f>
        <v>0</v>
      </c>
      <c r="U44" s="32">
        <f ca="1">OFFSET(Plan!$C$1,MATCH(TRIM(EV!$L$1) &amp; ": " &amp;TRIM(EV!U$2), Plan!$B:$B,0)-1,0)*IF(Grades!U44&gt;=0.6,1,0)</f>
        <v>0</v>
      </c>
      <c r="V44" s="29">
        <f ca="1">OFFSET(Plan!$C$1,MATCH(TRIM(EV!$V$1)&amp;": "&amp;TRIM(EV!V$2),Plan!$B:$B,0)-1,0)*IF(Grades!V44&gt;=0.6,1,0)</f>
        <v>0</v>
      </c>
      <c r="W44" s="30">
        <f ca="1">OFFSET(Plan!$C$1,MATCH(TRIM(EV!$V$1)&amp;": "&amp;TRIM(EV!W$2),Plan!$B:$B,0)-1,0)*IF(Grades!W44&gt;=0.6,1,0)</f>
        <v>0</v>
      </c>
      <c r="X44" s="30">
        <f ca="1">OFFSET(Plan!$C$1,MATCH(TRIM(EV!$V$1)&amp;": "&amp;TRIM(EV!X$2),Plan!$B:$B,0)-1,0)*IF(Grades!X44&gt;=0.6,1,0)</f>
        <v>0</v>
      </c>
      <c r="Y44" s="30">
        <f ca="1">OFFSET(Plan!$C$1,MATCH(TRIM(EV!$V$1)&amp;": "&amp;TRIM(EV!Y$2),Plan!$B:$B,0)-1,0)*IF(Grades!Y44&gt;=0.6,1,0)</f>
        <v>0</v>
      </c>
      <c r="Z44" s="30">
        <f ca="1">OFFSET(Plan!$C$1,MATCH(TRIM(EV!$V$1)&amp;": "&amp;TRIM(EV!Z$2),Plan!$B:$B,0)-1,0)*IF(Grades!Z44&gt;=0.6,1,0)</f>
        <v>0</v>
      </c>
      <c r="AA44" s="30">
        <f ca="1">OFFSET(Plan!$C$1,MATCH(TRIM(EV!$V$1)&amp;": "&amp;TRIM(EV!AA$2),Plan!$B:$B,0)-1,0)*IF(Grades!AA44&gt;=0.6,1,0)</f>
        <v>0</v>
      </c>
      <c r="AB44" s="30">
        <f ca="1">OFFSET(Plan!$C$1,MATCH(TRIM(EV!$V$1)&amp;": "&amp;TRIM(EV!AB$2),Plan!$B:$B,0)-1,0)*IF(Grades!AB44&gt;=0.6,1,0)</f>
        <v>0</v>
      </c>
      <c r="AC44" s="30">
        <f ca="1">OFFSET(Plan!$C$1,MATCH(TRIM(EV!$V$1)&amp;": "&amp;TRIM(EV!AC$2),Plan!$B:$B,0)-1,0)*IF(Grades!AC44&gt;=0.6,1,0)</f>
        <v>0</v>
      </c>
      <c r="AD44" s="30">
        <f ca="1">OFFSET(Plan!$C$1,MATCH(TRIM(EV!$V$1)&amp;": "&amp;TRIM(EV!AD$2),Plan!$B:$B,0)-1,0)*IF(Grades!AD44&gt;=0.6,1,0)</f>
        <v>0</v>
      </c>
      <c r="AE44" s="31">
        <f ca="1">OFFSET(Plan!$C$1,MATCH(TRIM(EV!$V$1)&amp;": "&amp;TRIM(EV!AE$2),Plan!$B:$B,0)-1,0)*IF(Grades!AE44&gt;=0.6,1,0)</f>
        <v>0</v>
      </c>
      <c r="AF44" s="16">
        <f ca="1">IFERROR(OFFSET(SAP!$B$1,MATCH(EV!$A44,SAP!$A:$A,0)-1,0),0)</f>
        <v>0</v>
      </c>
      <c r="AG44" s="17">
        <f t="shared" ca="1" si="1"/>
        <v>0</v>
      </c>
      <c r="AH44" s="17" t="str">
        <f ca="1">IF(AF44=0,"",OFFSET(Plan!$D$1,MATCH(OFFSET(SAP!$B$1, 0,COUNTIF(SAP!$C$2:$AK$2,"&lt;&gt;0")),Plan!$A:$A,0)-1,0))</f>
        <v/>
      </c>
      <c r="AI44" s="18" t="str">
        <f ca="1">IF(AF44=0,"",Plan!$D$31)</f>
        <v/>
      </c>
      <c r="AJ44" s="18"/>
      <c r="AK44" s="18"/>
      <c r="AL44" s="17">
        <f t="shared" ca="1" si="4"/>
        <v>0</v>
      </c>
      <c r="AM44" s="17" t="str">
        <f t="shared" ca="1" si="5"/>
        <v/>
      </c>
      <c r="AN44" s="17" t="str">
        <f t="shared" ca="1" si="6"/>
        <v/>
      </c>
      <c r="AO44" s="17" t="str">
        <f t="shared" ca="1" si="7"/>
        <v/>
      </c>
      <c r="AP44" s="61" t="str">
        <f t="shared" si="10"/>
        <v/>
      </c>
      <c r="AQ44" s="68">
        <f t="shared" ca="1" si="8"/>
        <v>0</v>
      </c>
      <c r="AR44" s="68" t="str">
        <f ca="1">IF(AQ44=0,"",AQ44+(1-COUNTIF(AQ$3:AQ44,AQ44))/1000)</f>
        <v/>
      </c>
      <c r="AS44" s="67" t="str">
        <f t="shared" ca="1" si="9"/>
        <v/>
      </c>
    </row>
    <row r="45" spans="1:45" x14ac:dyDescent="0.25">
      <c r="A45" s="33">
        <f>SAP!A45</f>
        <v>0</v>
      </c>
      <c r="B45" s="29">
        <f ca="1">OFFSET(Plan!$C$1,MATCH(TRIM(EV!$B$1) &amp; ": " &amp;TRIM(EV!B$2), Plan!$B:$B,0)-1,0)*IF(Grades!B45&gt;=0.6,1,0)</f>
        <v>0</v>
      </c>
      <c r="C45" s="30">
        <f ca="1">OFFSET(Plan!$C$1,MATCH(TRIM(EV!$B$1) &amp; ": " &amp;TRIM(EV!C$2), Plan!$B:$B,0)-1,0)*IF(Grades!C45&gt;=0.6,1,0)</f>
        <v>0</v>
      </c>
      <c r="D45" s="30">
        <f ca="1">OFFSET(Plan!$C$1,MATCH(TRIM(EV!$B$1) &amp; ": " &amp;TRIM(EV!D$2), Plan!$B:$B,0)-1,0)*IF(Grades!D45&gt;=0.6,1,0)</f>
        <v>0</v>
      </c>
      <c r="E45" s="30">
        <f ca="1">OFFSET(Plan!$C$1,MATCH(TRIM(EV!$B$1) &amp; ": " &amp;TRIM(EV!E$2), Plan!$B:$B,0)-1,0)*IF(Grades!E45&gt;=0.6,1,0)</f>
        <v>0</v>
      </c>
      <c r="F45" s="30">
        <f ca="1">OFFSET(Plan!$C$1,MATCH(TRIM(EV!$B$1) &amp; ": " &amp;TRIM(EV!F$2), Plan!$B:$B,0)-1,0)*IF(Grades!F45&gt;=0.6,1,0)</f>
        <v>0</v>
      </c>
      <c r="G45" s="30">
        <f ca="1">OFFSET(Plan!$C$1,MATCH(TRIM(EV!$B$1) &amp; ": " &amp;TRIM(EV!G$2), Plan!$B:$B,0)-1,0)*IF(Grades!G45&gt;=0.6,1,0)</f>
        <v>0</v>
      </c>
      <c r="H45" s="30">
        <f ca="1">OFFSET(Plan!$C$1,MATCH(TRIM(EV!$B$1) &amp; ": " &amp;TRIM(EV!H$2), Plan!$B:$B,0)-1,0)*IF(Grades!H45&gt;=0.6,1,0)</f>
        <v>0</v>
      </c>
      <c r="I45" s="30">
        <f ca="1">OFFSET(Plan!$C$1,MATCH(TRIM(EV!$B$1) &amp; ": " &amp;TRIM(EV!I$2), Plan!$B:$B,0)-1,0)*IF(Grades!I45&gt;=0.6,1,0)</f>
        <v>0</v>
      </c>
      <c r="J45" s="30">
        <f ca="1">OFFSET(Plan!$C$1,MATCH(TRIM(EV!$B$1) &amp; ": " &amp;TRIM(EV!J$2), Plan!$B:$B,0)-1,0)*IF(Grades!J45&gt;=0.6,1,0)</f>
        <v>0</v>
      </c>
      <c r="K45" s="31">
        <f ca="1">OFFSET(Plan!$C$1,MATCH(TRIM(EV!$B$1) &amp; ": " &amp;TRIM(EV!K$2), Plan!$B:$B,0)-1,0)*IF(Grades!K45&gt;=0.6,1,0)</f>
        <v>0</v>
      </c>
      <c r="L45" s="29">
        <f ca="1">OFFSET(Plan!$C$1,MATCH(TRIM(EV!$L$1) &amp; ": " &amp;TRIM(EV!L$2), Plan!$B:$B,0)-1,0)*IF(Grades!L45&gt;=0.6,1,0)</f>
        <v>0</v>
      </c>
      <c r="M45" s="30">
        <f ca="1">OFFSET(Plan!$C$1,MATCH(TRIM(EV!$L$1) &amp; ": " &amp;TRIM(EV!M$2), Plan!$B:$B,0)-1,0)*IF(Grades!M45&gt;=0.6,1,0)</f>
        <v>0</v>
      </c>
      <c r="N45" s="30">
        <f ca="1">OFFSET(Plan!$C$1,MATCH(TRIM(EV!$L$1) &amp; ": " &amp;TRIM(EV!N$2), Plan!$B:$B,0)-1,0)*IF(Grades!N45&gt;=0.6,1,0)</f>
        <v>0</v>
      </c>
      <c r="O45" s="30">
        <f ca="1">OFFSET(Plan!$C$1,MATCH(TRIM(EV!$L$1) &amp; ": " &amp;TRIM(EV!O$2), Plan!$B:$B,0)-1,0)*IF(Grades!O45&gt;=0.6,1,0)</f>
        <v>0</v>
      </c>
      <c r="P45" s="30">
        <f ca="1">OFFSET(Plan!$C$1,MATCH(TRIM(EV!$L$1) &amp; ": " &amp;TRIM(EV!P$2), Plan!$B:$B,0)-1,0)*IF(Grades!P45&gt;=0.6,1,0)</f>
        <v>0</v>
      </c>
      <c r="Q45" s="30">
        <f ca="1">OFFSET(Plan!$C$1,MATCH(TRIM(EV!$L$1) &amp; ": " &amp;TRIM(EV!Q$2), Plan!$B:$B,0)-1,0)*IF(Grades!Q45&gt;=0.6,1,0)</f>
        <v>0</v>
      </c>
      <c r="R45" s="30">
        <f ca="1">OFFSET(Plan!$C$1,MATCH(TRIM(EV!$L$1) &amp; ": " &amp;TRIM(EV!R$2), Plan!$B:$B,0)-1,0)*IF(Grades!R45&gt;=0.6,1,0)</f>
        <v>0</v>
      </c>
      <c r="S45" s="30">
        <f ca="1">OFFSET(Plan!$C$1,MATCH(TRIM(EV!$L$1) &amp; ": " &amp;TRIM(EV!S$2), Plan!$B:$B,0)-1,0)*IF(Grades!S45&gt;=0.6,1,0)</f>
        <v>0</v>
      </c>
      <c r="T45" s="30">
        <f ca="1">OFFSET(Plan!$C$1,MATCH(TRIM(EV!$L$1) &amp; ": " &amp;TRIM(EV!T$2), Plan!$B:$B,0)-1,0)*IF(Grades!T45&gt;=0.6,1,0)</f>
        <v>0</v>
      </c>
      <c r="U45" s="32">
        <f ca="1">OFFSET(Plan!$C$1,MATCH(TRIM(EV!$L$1) &amp; ": " &amp;TRIM(EV!U$2), Plan!$B:$B,0)-1,0)*IF(Grades!U45&gt;=0.6,1,0)</f>
        <v>0</v>
      </c>
      <c r="V45" s="29">
        <f ca="1">OFFSET(Plan!$C$1,MATCH(TRIM(EV!$V$1)&amp;": "&amp;TRIM(EV!V$2),Plan!$B:$B,0)-1,0)*IF(Grades!V45&gt;=0.6,1,0)</f>
        <v>0</v>
      </c>
      <c r="W45" s="30">
        <f ca="1">OFFSET(Plan!$C$1,MATCH(TRIM(EV!$V$1)&amp;": "&amp;TRIM(EV!W$2),Plan!$B:$B,0)-1,0)*IF(Grades!W45&gt;=0.6,1,0)</f>
        <v>0</v>
      </c>
      <c r="X45" s="30">
        <f ca="1">OFFSET(Plan!$C$1,MATCH(TRIM(EV!$V$1)&amp;": "&amp;TRIM(EV!X$2),Plan!$B:$B,0)-1,0)*IF(Grades!X45&gt;=0.6,1,0)</f>
        <v>0</v>
      </c>
      <c r="Y45" s="30">
        <f ca="1">OFFSET(Plan!$C$1,MATCH(TRIM(EV!$V$1)&amp;": "&amp;TRIM(EV!Y$2),Plan!$B:$B,0)-1,0)*IF(Grades!Y45&gt;=0.6,1,0)</f>
        <v>0</v>
      </c>
      <c r="Z45" s="30">
        <f ca="1">OFFSET(Plan!$C$1,MATCH(TRIM(EV!$V$1)&amp;": "&amp;TRIM(EV!Z$2),Plan!$B:$B,0)-1,0)*IF(Grades!Z45&gt;=0.6,1,0)</f>
        <v>0</v>
      </c>
      <c r="AA45" s="30">
        <f ca="1">OFFSET(Plan!$C$1,MATCH(TRIM(EV!$V$1)&amp;": "&amp;TRIM(EV!AA$2),Plan!$B:$B,0)-1,0)*IF(Grades!AA45&gt;=0.6,1,0)</f>
        <v>0</v>
      </c>
      <c r="AB45" s="30">
        <f ca="1">OFFSET(Plan!$C$1,MATCH(TRIM(EV!$V$1)&amp;": "&amp;TRIM(EV!AB$2),Plan!$B:$B,0)-1,0)*IF(Grades!AB45&gt;=0.6,1,0)</f>
        <v>0</v>
      </c>
      <c r="AC45" s="30">
        <f ca="1">OFFSET(Plan!$C$1,MATCH(TRIM(EV!$V$1)&amp;": "&amp;TRIM(EV!AC$2),Plan!$B:$B,0)-1,0)*IF(Grades!AC45&gt;=0.6,1,0)</f>
        <v>0</v>
      </c>
      <c r="AD45" s="30">
        <f ca="1">OFFSET(Plan!$C$1,MATCH(TRIM(EV!$V$1)&amp;": "&amp;TRIM(EV!AD$2),Plan!$B:$B,0)-1,0)*IF(Grades!AD45&gt;=0.6,1,0)</f>
        <v>0</v>
      </c>
      <c r="AE45" s="31">
        <f ca="1">OFFSET(Plan!$C$1,MATCH(TRIM(EV!$V$1)&amp;": "&amp;TRIM(EV!AE$2),Plan!$B:$B,0)-1,0)*IF(Grades!AE45&gt;=0.6,1,0)</f>
        <v>0</v>
      </c>
      <c r="AF45" s="16">
        <f ca="1">IFERROR(OFFSET(SAP!$B$1,MATCH(EV!$A45,SAP!$A:$A,0)-1,0),0)</f>
        <v>0</v>
      </c>
      <c r="AG45" s="17">
        <f t="shared" ca="1" si="1"/>
        <v>0</v>
      </c>
      <c r="AH45" s="17" t="str">
        <f ca="1">IF(AF45=0,"",OFFSET(Plan!$D$1,MATCH(OFFSET(SAP!$B$1, 0,COUNTIF(SAP!$C$2:$AK$2,"&lt;&gt;0")),Plan!$A:$A,0)-1,0))</f>
        <v/>
      </c>
      <c r="AI45" s="18" t="str">
        <f ca="1">IF(AF45=0,"",Plan!$D$31)</f>
        <v/>
      </c>
      <c r="AJ45" s="18"/>
      <c r="AK45" s="18"/>
      <c r="AL45" s="17">
        <f t="shared" ca="1" si="4"/>
        <v>0</v>
      </c>
      <c r="AM45" s="17" t="str">
        <f t="shared" ca="1" si="5"/>
        <v/>
      </c>
      <c r="AN45" s="17" t="str">
        <f t="shared" ca="1" si="6"/>
        <v/>
      </c>
      <c r="AO45" s="17" t="str">
        <f t="shared" ca="1" si="7"/>
        <v/>
      </c>
      <c r="AP45" s="61" t="str">
        <f t="shared" si="10"/>
        <v/>
      </c>
      <c r="AQ45" s="68">
        <f t="shared" ca="1" si="8"/>
        <v>0</v>
      </c>
      <c r="AR45" s="68" t="str">
        <f ca="1">IF(AQ45=0,"",AQ45+(1-COUNTIF(AQ$3:AQ45,AQ45))/1000)</f>
        <v/>
      </c>
      <c r="AS45" s="67" t="str">
        <f t="shared" ca="1" si="9"/>
        <v/>
      </c>
    </row>
    <row r="46" spans="1:45" x14ac:dyDescent="0.25">
      <c r="A46" s="33">
        <f>SAP!A46</f>
        <v>0</v>
      </c>
      <c r="B46" s="29">
        <f ca="1">OFFSET(Plan!$C$1,MATCH(TRIM(EV!$B$1) &amp; ": " &amp;TRIM(EV!B$2), Plan!$B:$B,0)-1,0)*IF(Grades!B46&gt;=0.6,1,0)</f>
        <v>0</v>
      </c>
      <c r="C46" s="30">
        <f ca="1">OFFSET(Plan!$C$1,MATCH(TRIM(EV!$B$1) &amp; ": " &amp;TRIM(EV!C$2), Plan!$B:$B,0)-1,0)*IF(Grades!C46&gt;=0.6,1,0)</f>
        <v>0</v>
      </c>
      <c r="D46" s="30">
        <f ca="1">OFFSET(Plan!$C$1,MATCH(TRIM(EV!$B$1) &amp; ": " &amp;TRIM(EV!D$2), Plan!$B:$B,0)-1,0)*IF(Grades!D46&gt;=0.6,1,0)</f>
        <v>0</v>
      </c>
      <c r="E46" s="30">
        <f ca="1">OFFSET(Plan!$C$1,MATCH(TRIM(EV!$B$1) &amp; ": " &amp;TRIM(EV!E$2), Plan!$B:$B,0)-1,0)*IF(Grades!E46&gt;=0.6,1,0)</f>
        <v>0</v>
      </c>
      <c r="F46" s="30">
        <f ca="1">OFFSET(Plan!$C$1,MATCH(TRIM(EV!$B$1) &amp; ": " &amp;TRIM(EV!F$2), Plan!$B:$B,0)-1,0)*IF(Grades!F46&gt;=0.6,1,0)</f>
        <v>0</v>
      </c>
      <c r="G46" s="30">
        <f ca="1">OFFSET(Plan!$C$1,MATCH(TRIM(EV!$B$1) &amp; ": " &amp;TRIM(EV!G$2), Plan!$B:$B,0)-1,0)*IF(Grades!G46&gt;=0.6,1,0)</f>
        <v>0</v>
      </c>
      <c r="H46" s="30">
        <f ca="1">OFFSET(Plan!$C$1,MATCH(TRIM(EV!$B$1) &amp; ": " &amp;TRIM(EV!H$2), Plan!$B:$B,0)-1,0)*IF(Grades!H46&gt;=0.6,1,0)</f>
        <v>0</v>
      </c>
      <c r="I46" s="30">
        <f ca="1">OFFSET(Plan!$C$1,MATCH(TRIM(EV!$B$1) &amp; ": " &amp;TRIM(EV!I$2), Plan!$B:$B,0)-1,0)*IF(Grades!I46&gt;=0.6,1,0)</f>
        <v>0</v>
      </c>
      <c r="J46" s="30">
        <f ca="1">OFFSET(Plan!$C$1,MATCH(TRIM(EV!$B$1) &amp; ": " &amp;TRIM(EV!J$2), Plan!$B:$B,0)-1,0)*IF(Grades!J46&gt;=0.6,1,0)</f>
        <v>0</v>
      </c>
      <c r="K46" s="31">
        <f ca="1">OFFSET(Plan!$C$1,MATCH(TRIM(EV!$B$1) &amp; ": " &amp;TRIM(EV!K$2), Plan!$B:$B,0)-1,0)*IF(Grades!K46&gt;=0.6,1,0)</f>
        <v>0</v>
      </c>
      <c r="L46" s="29">
        <f ca="1">OFFSET(Plan!$C$1,MATCH(TRIM(EV!$L$1) &amp; ": " &amp;TRIM(EV!L$2), Plan!$B:$B,0)-1,0)*IF(Grades!L46&gt;=0.6,1,0)</f>
        <v>0</v>
      </c>
      <c r="M46" s="30">
        <f ca="1">OFFSET(Plan!$C$1,MATCH(TRIM(EV!$L$1) &amp; ": " &amp;TRIM(EV!M$2), Plan!$B:$B,0)-1,0)*IF(Grades!M46&gt;=0.6,1,0)</f>
        <v>0</v>
      </c>
      <c r="N46" s="30">
        <f ca="1">OFFSET(Plan!$C$1,MATCH(TRIM(EV!$L$1) &amp; ": " &amp;TRIM(EV!N$2), Plan!$B:$B,0)-1,0)*IF(Grades!N46&gt;=0.6,1,0)</f>
        <v>0</v>
      </c>
      <c r="O46" s="30">
        <f ca="1">OFFSET(Plan!$C$1,MATCH(TRIM(EV!$L$1) &amp; ": " &amp;TRIM(EV!O$2), Plan!$B:$B,0)-1,0)*IF(Grades!O46&gt;=0.6,1,0)</f>
        <v>0</v>
      </c>
      <c r="P46" s="30">
        <f ca="1">OFFSET(Plan!$C$1,MATCH(TRIM(EV!$L$1) &amp; ": " &amp;TRIM(EV!P$2), Plan!$B:$B,0)-1,0)*IF(Grades!P46&gt;=0.6,1,0)</f>
        <v>0</v>
      </c>
      <c r="Q46" s="30">
        <f ca="1">OFFSET(Plan!$C$1,MATCH(TRIM(EV!$L$1) &amp; ": " &amp;TRIM(EV!Q$2), Plan!$B:$B,0)-1,0)*IF(Grades!Q46&gt;=0.6,1,0)</f>
        <v>0</v>
      </c>
      <c r="R46" s="30">
        <f ca="1">OFFSET(Plan!$C$1,MATCH(TRIM(EV!$L$1) &amp; ": " &amp;TRIM(EV!R$2), Plan!$B:$B,0)-1,0)*IF(Grades!R46&gt;=0.6,1,0)</f>
        <v>0</v>
      </c>
      <c r="S46" s="30">
        <f ca="1">OFFSET(Plan!$C$1,MATCH(TRIM(EV!$L$1) &amp; ": " &amp;TRIM(EV!S$2), Plan!$B:$B,0)-1,0)*IF(Grades!S46&gt;=0.6,1,0)</f>
        <v>0</v>
      </c>
      <c r="T46" s="30">
        <f ca="1">OFFSET(Plan!$C$1,MATCH(TRIM(EV!$L$1) &amp; ": " &amp;TRIM(EV!T$2), Plan!$B:$B,0)-1,0)*IF(Grades!T46&gt;=0.6,1,0)</f>
        <v>0</v>
      </c>
      <c r="U46" s="32">
        <f ca="1">OFFSET(Plan!$C$1,MATCH(TRIM(EV!$L$1) &amp; ": " &amp;TRIM(EV!U$2), Plan!$B:$B,0)-1,0)*IF(Grades!U46&gt;=0.6,1,0)</f>
        <v>0</v>
      </c>
      <c r="V46" s="29">
        <f ca="1">OFFSET(Plan!$C$1,MATCH(TRIM(EV!$V$1)&amp;": "&amp;TRIM(EV!V$2),Plan!$B:$B,0)-1,0)*IF(Grades!V46&gt;=0.6,1,0)</f>
        <v>0</v>
      </c>
      <c r="W46" s="30">
        <f ca="1">OFFSET(Plan!$C$1,MATCH(TRIM(EV!$V$1)&amp;": "&amp;TRIM(EV!W$2),Plan!$B:$B,0)-1,0)*IF(Grades!W46&gt;=0.6,1,0)</f>
        <v>0</v>
      </c>
      <c r="X46" s="30">
        <f ca="1">OFFSET(Plan!$C$1,MATCH(TRIM(EV!$V$1)&amp;": "&amp;TRIM(EV!X$2),Plan!$B:$B,0)-1,0)*IF(Grades!X46&gt;=0.6,1,0)</f>
        <v>0</v>
      </c>
      <c r="Y46" s="30">
        <f ca="1">OFFSET(Plan!$C$1,MATCH(TRIM(EV!$V$1)&amp;": "&amp;TRIM(EV!Y$2),Plan!$B:$B,0)-1,0)*IF(Grades!Y46&gt;=0.6,1,0)</f>
        <v>0</v>
      </c>
      <c r="Z46" s="30">
        <f ca="1">OFFSET(Plan!$C$1,MATCH(TRIM(EV!$V$1)&amp;": "&amp;TRIM(EV!Z$2),Plan!$B:$B,0)-1,0)*IF(Grades!Z46&gt;=0.6,1,0)</f>
        <v>0</v>
      </c>
      <c r="AA46" s="30">
        <f ca="1">OFFSET(Plan!$C$1,MATCH(TRIM(EV!$V$1)&amp;": "&amp;TRIM(EV!AA$2),Plan!$B:$B,0)-1,0)*IF(Grades!AA46&gt;=0.6,1,0)</f>
        <v>0</v>
      </c>
      <c r="AB46" s="30">
        <f ca="1">OFFSET(Plan!$C$1,MATCH(TRIM(EV!$V$1)&amp;": "&amp;TRIM(EV!AB$2),Plan!$B:$B,0)-1,0)*IF(Grades!AB46&gt;=0.6,1,0)</f>
        <v>0</v>
      </c>
      <c r="AC46" s="30">
        <f ca="1">OFFSET(Plan!$C$1,MATCH(TRIM(EV!$V$1)&amp;": "&amp;TRIM(EV!AC$2),Plan!$B:$B,0)-1,0)*IF(Grades!AC46&gt;=0.6,1,0)</f>
        <v>0</v>
      </c>
      <c r="AD46" s="30">
        <f ca="1">OFFSET(Plan!$C$1,MATCH(TRIM(EV!$V$1)&amp;": "&amp;TRIM(EV!AD$2),Plan!$B:$B,0)-1,0)*IF(Grades!AD46&gt;=0.6,1,0)</f>
        <v>0</v>
      </c>
      <c r="AE46" s="31">
        <f ca="1">OFFSET(Plan!$C$1,MATCH(TRIM(EV!$V$1)&amp;": "&amp;TRIM(EV!AE$2),Plan!$B:$B,0)-1,0)*IF(Grades!AE46&gt;=0.6,1,0)</f>
        <v>0</v>
      </c>
      <c r="AF46" s="16">
        <f ca="1">IFERROR(OFFSET(SAP!$B$1,MATCH(EV!$A46,SAP!$A:$A,0)-1,0),0)</f>
        <v>0</v>
      </c>
      <c r="AG46" s="17">
        <f t="shared" ca="1" si="1"/>
        <v>0</v>
      </c>
      <c r="AH46" s="17" t="str">
        <f ca="1">IF(AF46=0,"",OFFSET(Plan!$D$1,MATCH(OFFSET(SAP!$B$1, 0,COUNTIF(SAP!$C$2:$AK$2,"&lt;&gt;0")),Plan!$A:$A,0)-1,0))</f>
        <v/>
      </c>
      <c r="AI46" s="18" t="str">
        <f ca="1">IF(AF46=0,"",Plan!$D$31)</f>
        <v/>
      </c>
      <c r="AJ46" s="18"/>
      <c r="AK46" s="18"/>
      <c r="AL46" s="17">
        <f t="shared" ca="1" si="4"/>
        <v>0</v>
      </c>
      <c r="AM46" s="17" t="str">
        <f t="shared" ca="1" si="5"/>
        <v/>
      </c>
      <c r="AN46" s="17" t="str">
        <f t="shared" ca="1" si="6"/>
        <v/>
      </c>
      <c r="AO46" s="17" t="str">
        <f t="shared" ca="1" si="7"/>
        <v/>
      </c>
      <c r="AP46" s="61" t="str">
        <f t="shared" si="10"/>
        <v/>
      </c>
      <c r="AQ46" s="68">
        <f t="shared" ca="1" si="8"/>
        <v>0</v>
      </c>
      <c r="AR46" s="68" t="str">
        <f ca="1">IF(AQ46=0,"",AQ46+(1-COUNTIF(AQ$3:AQ46,AQ46))/1000)</f>
        <v/>
      </c>
      <c r="AS46" s="67" t="str">
        <f t="shared" ca="1" si="9"/>
        <v/>
      </c>
    </row>
    <row r="47" spans="1:45" x14ac:dyDescent="0.25">
      <c r="A47" s="33">
        <f>SAP!A47</f>
        <v>0</v>
      </c>
      <c r="B47" s="29">
        <f ca="1">OFFSET(Plan!$C$1,MATCH(TRIM(EV!$B$1) &amp; ": " &amp;TRIM(EV!B$2), Plan!$B:$B,0)-1,0)*IF(Grades!B47&gt;=0.6,1,0)</f>
        <v>0</v>
      </c>
      <c r="C47" s="30">
        <f ca="1">OFFSET(Plan!$C$1,MATCH(TRIM(EV!$B$1) &amp; ": " &amp;TRIM(EV!C$2), Plan!$B:$B,0)-1,0)*IF(Grades!C47&gt;=0.6,1,0)</f>
        <v>0</v>
      </c>
      <c r="D47" s="30">
        <f ca="1">OFFSET(Plan!$C$1,MATCH(TRIM(EV!$B$1) &amp; ": " &amp;TRIM(EV!D$2), Plan!$B:$B,0)-1,0)*IF(Grades!D47&gt;=0.6,1,0)</f>
        <v>0</v>
      </c>
      <c r="E47" s="30">
        <f ca="1">OFFSET(Plan!$C$1,MATCH(TRIM(EV!$B$1) &amp; ": " &amp;TRIM(EV!E$2), Plan!$B:$B,0)-1,0)*IF(Grades!E47&gt;=0.6,1,0)</f>
        <v>0</v>
      </c>
      <c r="F47" s="30">
        <f ca="1">OFFSET(Plan!$C$1,MATCH(TRIM(EV!$B$1) &amp; ": " &amp;TRIM(EV!F$2), Plan!$B:$B,0)-1,0)*IF(Grades!F47&gt;=0.6,1,0)</f>
        <v>0</v>
      </c>
      <c r="G47" s="30">
        <f ca="1">OFFSET(Plan!$C$1,MATCH(TRIM(EV!$B$1) &amp; ": " &amp;TRIM(EV!G$2), Plan!$B:$B,0)-1,0)*IF(Grades!G47&gt;=0.6,1,0)</f>
        <v>0</v>
      </c>
      <c r="H47" s="30">
        <f ca="1">OFFSET(Plan!$C$1,MATCH(TRIM(EV!$B$1) &amp; ": " &amp;TRIM(EV!H$2), Plan!$B:$B,0)-1,0)*IF(Grades!H47&gt;=0.6,1,0)</f>
        <v>0</v>
      </c>
      <c r="I47" s="30">
        <f ca="1">OFFSET(Plan!$C$1,MATCH(TRIM(EV!$B$1) &amp; ": " &amp;TRIM(EV!I$2), Plan!$B:$B,0)-1,0)*IF(Grades!I47&gt;=0.6,1,0)</f>
        <v>0</v>
      </c>
      <c r="J47" s="30">
        <f ca="1">OFFSET(Plan!$C$1,MATCH(TRIM(EV!$B$1) &amp; ": " &amp;TRIM(EV!J$2), Plan!$B:$B,0)-1,0)*IF(Grades!J47&gt;=0.6,1,0)</f>
        <v>0</v>
      </c>
      <c r="K47" s="31">
        <f ca="1">OFFSET(Plan!$C$1,MATCH(TRIM(EV!$B$1) &amp; ": " &amp;TRIM(EV!K$2), Plan!$B:$B,0)-1,0)*IF(Grades!K47&gt;=0.6,1,0)</f>
        <v>0</v>
      </c>
      <c r="L47" s="29">
        <f ca="1">OFFSET(Plan!$C$1,MATCH(TRIM(EV!$L$1) &amp; ": " &amp;TRIM(EV!L$2), Plan!$B:$B,0)-1,0)*IF(Grades!L47&gt;=0.6,1,0)</f>
        <v>0</v>
      </c>
      <c r="M47" s="30">
        <f ca="1">OFFSET(Plan!$C$1,MATCH(TRIM(EV!$L$1) &amp; ": " &amp;TRIM(EV!M$2), Plan!$B:$B,0)-1,0)*IF(Grades!M47&gt;=0.6,1,0)</f>
        <v>0</v>
      </c>
      <c r="N47" s="30">
        <f ca="1">OFFSET(Plan!$C$1,MATCH(TRIM(EV!$L$1) &amp; ": " &amp;TRIM(EV!N$2), Plan!$B:$B,0)-1,0)*IF(Grades!N47&gt;=0.6,1,0)</f>
        <v>0</v>
      </c>
      <c r="O47" s="30">
        <f ca="1">OFFSET(Plan!$C$1,MATCH(TRIM(EV!$L$1) &amp; ": " &amp;TRIM(EV!O$2), Plan!$B:$B,0)-1,0)*IF(Grades!O47&gt;=0.6,1,0)</f>
        <v>0</v>
      </c>
      <c r="P47" s="30">
        <f ca="1">OFFSET(Plan!$C$1,MATCH(TRIM(EV!$L$1) &amp; ": " &amp;TRIM(EV!P$2), Plan!$B:$B,0)-1,0)*IF(Grades!P47&gt;=0.6,1,0)</f>
        <v>0</v>
      </c>
      <c r="Q47" s="30">
        <f ca="1">OFFSET(Plan!$C$1,MATCH(TRIM(EV!$L$1) &amp; ": " &amp;TRIM(EV!Q$2), Plan!$B:$B,0)-1,0)*IF(Grades!Q47&gt;=0.6,1,0)</f>
        <v>0</v>
      </c>
      <c r="R47" s="30">
        <f ca="1">OFFSET(Plan!$C$1,MATCH(TRIM(EV!$L$1) &amp; ": " &amp;TRIM(EV!R$2), Plan!$B:$B,0)-1,0)*IF(Grades!R47&gt;=0.6,1,0)</f>
        <v>0</v>
      </c>
      <c r="S47" s="30">
        <f ca="1">OFFSET(Plan!$C$1,MATCH(TRIM(EV!$L$1) &amp; ": " &amp;TRIM(EV!S$2), Plan!$B:$B,0)-1,0)*IF(Grades!S47&gt;=0.6,1,0)</f>
        <v>0</v>
      </c>
      <c r="T47" s="30">
        <f ca="1">OFFSET(Plan!$C$1,MATCH(TRIM(EV!$L$1) &amp; ": " &amp;TRIM(EV!T$2), Plan!$B:$B,0)-1,0)*IF(Grades!T47&gt;=0.6,1,0)</f>
        <v>0</v>
      </c>
      <c r="U47" s="32">
        <f ca="1">OFFSET(Plan!$C$1,MATCH(TRIM(EV!$L$1) &amp; ": " &amp;TRIM(EV!U$2), Plan!$B:$B,0)-1,0)*IF(Grades!U47&gt;=0.6,1,0)</f>
        <v>0</v>
      </c>
      <c r="V47" s="29">
        <f ca="1">OFFSET(Plan!$C$1,MATCH(TRIM(EV!$V$1)&amp;": "&amp;TRIM(EV!V$2),Plan!$B:$B,0)-1,0)*IF(Grades!V47&gt;=0.6,1,0)</f>
        <v>0</v>
      </c>
      <c r="W47" s="30">
        <f ca="1">OFFSET(Plan!$C$1,MATCH(TRIM(EV!$V$1)&amp;": "&amp;TRIM(EV!W$2),Plan!$B:$B,0)-1,0)*IF(Grades!W47&gt;=0.6,1,0)</f>
        <v>0</v>
      </c>
      <c r="X47" s="30">
        <f ca="1">OFFSET(Plan!$C$1,MATCH(TRIM(EV!$V$1)&amp;": "&amp;TRIM(EV!X$2),Plan!$B:$B,0)-1,0)*IF(Grades!X47&gt;=0.6,1,0)</f>
        <v>0</v>
      </c>
      <c r="Y47" s="30">
        <f ca="1">OFFSET(Plan!$C$1,MATCH(TRIM(EV!$V$1)&amp;": "&amp;TRIM(EV!Y$2),Plan!$B:$B,0)-1,0)*IF(Grades!Y47&gt;=0.6,1,0)</f>
        <v>0</v>
      </c>
      <c r="Z47" s="30">
        <f ca="1">OFFSET(Plan!$C$1,MATCH(TRIM(EV!$V$1)&amp;": "&amp;TRIM(EV!Z$2),Plan!$B:$B,0)-1,0)*IF(Grades!Z47&gt;=0.6,1,0)</f>
        <v>0</v>
      </c>
      <c r="AA47" s="30">
        <f ca="1">OFFSET(Plan!$C$1,MATCH(TRIM(EV!$V$1)&amp;": "&amp;TRIM(EV!AA$2),Plan!$B:$B,0)-1,0)*IF(Grades!AA47&gt;=0.6,1,0)</f>
        <v>0</v>
      </c>
      <c r="AB47" s="30">
        <f ca="1">OFFSET(Plan!$C$1,MATCH(TRIM(EV!$V$1)&amp;": "&amp;TRIM(EV!AB$2),Plan!$B:$B,0)-1,0)*IF(Grades!AB47&gt;=0.6,1,0)</f>
        <v>0</v>
      </c>
      <c r="AC47" s="30">
        <f ca="1">OFFSET(Plan!$C$1,MATCH(TRIM(EV!$V$1)&amp;": "&amp;TRIM(EV!AC$2),Plan!$B:$B,0)-1,0)*IF(Grades!AC47&gt;=0.6,1,0)</f>
        <v>0</v>
      </c>
      <c r="AD47" s="30">
        <f ca="1">OFFSET(Plan!$C$1,MATCH(TRIM(EV!$V$1)&amp;": "&amp;TRIM(EV!AD$2),Plan!$B:$B,0)-1,0)*IF(Grades!AD47&gt;=0.6,1,0)</f>
        <v>0</v>
      </c>
      <c r="AE47" s="31">
        <f ca="1">OFFSET(Plan!$C$1,MATCH(TRIM(EV!$V$1)&amp;": "&amp;TRIM(EV!AE$2),Plan!$B:$B,0)-1,0)*IF(Grades!AE47&gt;=0.6,1,0)</f>
        <v>0</v>
      </c>
      <c r="AF47" s="16">
        <f ca="1">IFERROR(OFFSET(SAP!$B$1,MATCH(EV!$A47,SAP!$A:$A,0)-1,0),0)</f>
        <v>0</v>
      </c>
      <c r="AG47" s="17">
        <f t="shared" ca="1" si="1"/>
        <v>0</v>
      </c>
      <c r="AH47" s="17" t="str">
        <f ca="1">IF(AF47=0,"",OFFSET(Plan!$D$1,MATCH(OFFSET(SAP!$B$1, 0,COUNTIF(SAP!$C$2:$AK$2,"&lt;&gt;0")),Plan!$A:$A,0)-1,0))</f>
        <v/>
      </c>
      <c r="AI47" s="18" t="str">
        <f ca="1">IF(AF47=0,"",Plan!$D$31)</f>
        <v/>
      </c>
      <c r="AJ47" s="18"/>
      <c r="AK47" s="18"/>
      <c r="AL47" s="17">
        <f t="shared" ca="1" si="4"/>
        <v>0</v>
      </c>
      <c r="AM47" s="17" t="str">
        <f t="shared" ca="1" si="5"/>
        <v/>
      </c>
      <c r="AN47" s="17" t="str">
        <f t="shared" ca="1" si="6"/>
        <v/>
      </c>
      <c r="AO47" s="17" t="str">
        <f t="shared" ca="1" si="7"/>
        <v/>
      </c>
      <c r="AP47" s="61" t="str">
        <f t="shared" si="10"/>
        <v/>
      </c>
      <c r="AQ47" s="68">
        <f t="shared" ca="1" si="8"/>
        <v>0</v>
      </c>
      <c r="AR47" s="68" t="str">
        <f ca="1">IF(AQ47=0,"",AQ47+(1-COUNTIF(AQ$3:AQ47,AQ47))/1000)</f>
        <v/>
      </c>
      <c r="AS47" s="67" t="str">
        <f t="shared" ca="1" si="9"/>
        <v/>
      </c>
    </row>
    <row r="48" spans="1:45" x14ac:dyDescent="0.25">
      <c r="A48" s="33">
        <f>SAP!A48</f>
        <v>0</v>
      </c>
      <c r="B48" s="29">
        <f ca="1">OFFSET(Plan!$C$1,MATCH(TRIM(EV!$B$1) &amp; ": " &amp;TRIM(EV!B$2), Plan!$B:$B,0)-1,0)*IF(Grades!B48&gt;=0.6,1,0)</f>
        <v>0</v>
      </c>
      <c r="C48" s="30">
        <f ca="1">OFFSET(Plan!$C$1,MATCH(TRIM(EV!$B$1) &amp; ": " &amp;TRIM(EV!C$2), Plan!$B:$B,0)-1,0)*IF(Grades!C48&gt;=0.6,1,0)</f>
        <v>0</v>
      </c>
      <c r="D48" s="30">
        <f ca="1">OFFSET(Plan!$C$1,MATCH(TRIM(EV!$B$1) &amp; ": " &amp;TRIM(EV!D$2), Plan!$B:$B,0)-1,0)*IF(Grades!D48&gt;=0.6,1,0)</f>
        <v>0</v>
      </c>
      <c r="E48" s="30">
        <f ca="1">OFFSET(Plan!$C$1,MATCH(TRIM(EV!$B$1) &amp; ": " &amp;TRIM(EV!E$2), Plan!$B:$B,0)-1,0)*IF(Grades!E48&gt;=0.6,1,0)</f>
        <v>0</v>
      </c>
      <c r="F48" s="30">
        <f ca="1">OFFSET(Plan!$C$1,MATCH(TRIM(EV!$B$1) &amp; ": " &amp;TRIM(EV!F$2), Plan!$B:$B,0)-1,0)*IF(Grades!F48&gt;=0.6,1,0)</f>
        <v>0</v>
      </c>
      <c r="G48" s="30">
        <f ca="1">OFFSET(Plan!$C$1,MATCH(TRIM(EV!$B$1) &amp; ": " &amp;TRIM(EV!G$2), Plan!$B:$B,0)-1,0)*IF(Grades!G48&gt;=0.6,1,0)</f>
        <v>0</v>
      </c>
      <c r="H48" s="30">
        <f ca="1">OFFSET(Plan!$C$1,MATCH(TRIM(EV!$B$1) &amp; ": " &amp;TRIM(EV!H$2), Plan!$B:$B,0)-1,0)*IF(Grades!H48&gt;=0.6,1,0)</f>
        <v>0</v>
      </c>
      <c r="I48" s="30">
        <f ca="1">OFFSET(Plan!$C$1,MATCH(TRIM(EV!$B$1) &amp; ": " &amp;TRIM(EV!I$2), Plan!$B:$B,0)-1,0)*IF(Grades!I48&gt;=0.6,1,0)</f>
        <v>0</v>
      </c>
      <c r="J48" s="30">
        <f ca="1">OFFSET(Plan!$C$1,MATCH(TRIM(EV!$B$1) &amp; ": " &amp;TRIM(EV!J$2), Plan!$B:$B,0)-1,0)*IF(Grades!J48&gt;=0.6,1,0)</f>
        <v>0</v>
      </c>
      <c r="K48" s="31">
        <f ca="1">OFFSET(Plan!$C$1,MATCH(TRIM(EV!$B$1) &amp; ": " &amp;TRIM(EV!K$2), Plan!$B:$B,0)-1,0)*IF(Grades!K48&gt;=0.6,1,0)</f>
        <v>0</v>
      </c>
      <c r="L48" s="29">
        <f ca="1">OFFSET(Plan!$C$1,MATCH(TRIM(EV!$L$1) &amp; ": " &amp;TRIM(EV!L$2), Plan!$B:$B,0)-1,0)*IF(Grades!L48&gt;=0.6,1,0)</f>
        <v>0</v>
      </c>
      <c r="M48" s="30">
        <f ca="1">OFFSET(Plan!$C$1,MATCH(TRIM(EV!$L$1) &amp; ": " &amp;TRIM(EV!M$2), Plan!$B:$B,0)-1,0)*IF(Grades!M48&gt;=0.6,1,0)</f>
        <v>0</v>
      </c>
      <c r="N48" s="30">
        <f ca="1">OFFSET(Plan!$C$1,MATCH(TRIM(EV!$L$1) &amp; ": " &amp;TRIM(EV!N$2), Plan!$B:$B,0)-1,0)*IF(Grades!N48&gt;=0.6,1,0)</f>
        <v>0</v>
      </c>
      <c r="O48" s="30">
        <f ca="1">OFFSET(Plan!$C$1,MATCH(TRIM(EV!$L$1) &amp; ": " &amp;TRIM(EV!O$2), Plan!$B:$B,0)-1,0)*IF(Grades!O48&gt;=0.6,1,0)</f>
        <v>0</v>
      </c>
      <c r="P48" s="30">
        <f ca="1">OFFSET(Plan!$C$1,MATCH(TRIM(EV!$L$1) &amp; ": " &amp;TRIM(EV!P$2), Plan!$B:$B,0)-1,0)*IF(Grades!P48&gt;=0.6,1,0)</f>
        <v>0</v>
      </c>
      <c r="Q48" s="30">
        <f ca="1">OFFSET(Plan!$C$1,MATCH(TRIM(EV!$L$1) &amp; ": " &amp;TRIM(EV!Q$2), Plan!$B:$B,0)-1,0)*IF(Grades!Q48&gt;=0.6,1,0)</f>
        <v>0</v>
      </c>
      <c r="R48" s="30">
        <f ca="1">OFFSET(Plan!$C$1,MATCH(TRIM(EV!$L$1) &amp; ": " &amp;TRIM(EV!R$2), Plan!$B:$B,0)-1,0)*IF(Grades!R48&gt;=0.6,1,0)</f>
        <v>0</v>
      </c>
      <c r="S48" s="30">
        <f ca="1">OFFSET(Plan!$C$1,MATCH(TRIM(EV!$L$1) &amp; ": " &amp;TRIM(EV!S$2), Plan!$B:$B,0)-1,0)*IF(Grades!S48&gt;=0.6,1,0)</f>
        <v>0</v>
      </c>
      <c r="T48" s="30">
        <f ca="1">OFFSET(Plan!$C$1,MATCH(TRIM(EV!$L$1) &amp; ": " &amp;TRIM(EV!T$2), Plan!$B:$B,0)-1,0)*IF(Grades!T48&gt;=0.6,1,0)</f>
        <v>0</v>
      </c>
      <c r="U48" s="32">
        <f ca="1">OFFSET(Plan!$C$1,MATCH(TRIM(EV!$L$1) &amp; ": " &amp;TRIM(EV!U$2), Plan!$B:$B,0)-1,0)*IF(Grades!U48&gt;=0.6,1,0)</f>
        <v>0</v>
      </c>
      <c r="V48" s="29">
        <f ca="1">OFFSET(Plan!$C$1,MATCH(TRIM(EV!$V$1)&amp;": "&amp;TRIM(EV!V$2),Plan!$B:$B,0)-1,0)*IF(Grades!V48&gt;=0.6,1,0)</f>
        <v>0</v>
      </c>
      <c r="W48" s="30">
        <f ca="1">OFFSET(Plan!$C$1,MATCH(TRIM(EV!$V$1)&amp;": "&amp;TRIM(EV!W$2),Plan!$B:$B,0)-1,0)*IF(Grades!W48&gt;=0.6,1,0)</f>
        <v>0</v>
      </c>
      <c r="X48" s="30">
        <f ca="1">OFFSET(Plan!$C$1,MATCH(TRIM(EV!$V$1)&amp;": "&amp;TRIM(EV!X$2),Plan!$B:$B,0)-1,0)*IF(Grades!X48&gt;=0.6,1,0)</f>
        <v>0</v>
      </c>
      <c r="Y48" s="30">
        <f ca="1">OFFSET(Plan!$C$1,MATCH(TRIM(EV!$V$1)&amp;": "&amp;TRIM(EV!Y$2),Plan!$B:$B,0)-1,0)*IF(Grades!Y48&gt;=0.6,1,0)</f>
        <v>0</v>
      </c>
      <c r="Z48" s="30">
        <f ca="1">OFFSET(Plan!$C$1,MATCH(TRIM(EV!$V$1)&amp;": "&amp;TRIM(EV!Z$2),Plan!$B:$B,0)-1,0)*IF(Grades!Z48&gt;=0.6,1,0)</f>
        <v>0</v>
      </c>
      <c r="AA48" s="30">
        <f ca="1">OFFSET(Plan!$C$1,MATCH(TRIM(EV!$V$1)&amp;": "&amp;TRIM(EV!AA$2),Plan!$B:$B,0)-1,0)*IF(Grades!AA48&gt;=0.6,1,0)</f>
        <v>0</v>
      </c>
      <c r="AB48" s="30">
        <f ca="1">OFFSET(Plan!$C$1,MATCH(TRIM(EV!$V$1)&amp;": "&amp;TRIM(EV!AB$2),Plan!$B:$B,0)-1,0)*IF(Grades!AB48&gt;=0.6,1,0)</f>
        <v>0</v>
      </c>
      <c r="AC48" s="30">
        <f ca="1">OFFSET(Plan!$C$1,MATCH(TRIM(EV!$V$1)&amp;": "&amp;TRIM(EV!AC$2),Plan!$B:$B,0)-1,0)*IF(Grades!AC48&gt;=0.6,1,0)</f>
        <v>0</v>
      </c>
      <c r="AD48" s="30">
        <f ca="1">OFFSET(Plan!$C$1,MATCH(TRIM(EV!$V$1)&amp;": "&amp;TRIM(EV!AD$2),Plan!$B:$B,0)-1,0)*IF(Grades!AD48&gt;=0.6,1,0)</f>
        <v>0</v>
      </c>
      <c r="AE48" s="31">
        <f ca="1">OFFSET(Plan!$C$1,MATCH(TRIM(EV!$V$1)&amp;": "&amp;TRIM(EV!AE$2),Plan!$B:$B,0)-1,0)*IF(Grades!AE48&gt;=0.6,1,0)</f>
        <v>0</v>
      </c>
      <c r="AF48" s="16">
        <f ca="1">IFERROR(OFFSET(SAP!$B$1,MATCH(EV!$A48,SAP!$A:$A,0)-1,0),0)</f>
        <v>0</v>
      </c>
      <c r="AG48" s="17">
        <f t="shared" ca="1" si="1"/>
        <v>0</v>
      </c>
      <c r="AH48" s="17" t="str">
        <f ca="1">IF(AF48=0,"",OFFSET(Plan!$D$1,MATCH(OFFSET(SAP!$B$1, 0,COUNTIF(SAP!$C$2:$AK$2,"&lt;&gt;0")),Plan!$A:$A,0)-1,0))</f>
        <v/>
      </c>
      <c r="AI48" s="18" t="str">
        <f ca="1">IF(AF48=0,"",Plan!$D$31)</f>
        <v/>
      </c>
      <c r="AJ48" s="18"/>
      <c r="AK48" s="18"/>
      <c r="AL48" s="17">
        <f t="shared" ca="1" si="4"/>
        <v>0</v>
      </c>
      <c r="AM48" s="17" t="str">
        <f t="shared" ca="1" si="5"/>
        <v/>
      </c>
      <c r="AN48" s="17" t="str">
        <f t="shared" ca="1" si="6"/>
        <v/>
      </c>
      <c r="AO48" s="17" t="str">
        <f t="shared" ca="1" si="7"/>
        <v/>
      </c>
      <c r="AP48" s="61" t="str">
        <f t="shared" si="10"/>
        <v/>
      </c>
      <c r="AQ48" s="68">
        <f t="shared" ca="1" si="8"/>
        <v>0</v>
      </c>
      <c r="AR48" s="68" t="str">
        <f ca="1">IF(AQ48=0,"",AQ48+(1-COUNTIF(AQ$3:AQ48,AQ48))/1000)</f>
        <v/>
      </c>
      <c r="AS48" s="67" t="str">
        <f t="shared" ca="1" si="9"/>
        <v/>
      </c>
    </row>
    <row r="49" spans="1:45" x14ac:dyDescent="0.25">
      <c r="A49" s="33">
        <f>SAP!A49</f>
        <v>0</v>
      </c>
      <c r="B49" s="29">
        <f ca="1">OFFSET(Plan!$C$1,MATCH(TRIM(EV!$B$1) &amp; ": " &amp;TRIM(EV!B$2), Plan!$B:$B,0)-1,0)*IF(Grades!B49&gt;=0.6,1,0)</f>
        <v>0</v>
      </c>
      <c r="C49" s="30">
        <f ca="1">OFFSET(Plan!$C$1,MATCH(TRIM(EV!$B$1) &amp; ": " &amp;TRIM(EV!C$2), Plan!$B:$B,0)-1,0)*IF(Grades!C49&gt;=0.6,1,0)</f>
        <v>0</v>
      </c>
      <c r="D49" s="30">
        <f ca="1">OFFSET(Plan!$C$1,MATCH(TRIM(EV!$B$1) &amp; ": " &amp;TRIM(EV!D$2), Plan!$B:$B,0)-1,0)*IF(Grades!D49&gt;=0.6,1,0)</f>
        <v>0</v>
      </c>
      <c r="E49" s="30">
        <f ca="1">OFFSET(Plan!$C$1,MATCH(TRIM(EV!$B$1) &amp; ": " &amp;TRIM(EV!E$2), Plan!$B:$B,0)-1,0)*IF(Grades!E49&gt;=0.6,1,0)</f>
        <v>0</v>
      </c>
      <c r="F49" s="30">
        <f ca="1">OFFSET(Plan!$C$1,MATCH(TRIM(EV!$B$1) &amp; ": " &amp;TRIM(EV!F$2), Plan!$B:$B,0)-1,0)*IF(Grades!F49&gt;=0.6,1,0)</f>
        <v>0</v>
      </c>
      <c r="G49" s="30">
        <f ca="1">OFFSET(Plan!$C$1,MATCH(TRIM(EV!$B$1) &amp; ": " &amp;TRIM(EV!G$2), Plan!$B:$B,0)-1,0)*IF(Grades!G49&gt;=0.6,1,0)</f>
        <v>0</v>
      </c>
      <c r="H49" s="30">
        <f ca="1">OFFSET(Plan!$C$1,MATCH(TRIM(EV!$B$1) &amp; ": " &amp;TRIM(EV!H$2), Plan!$B:$B,0)-1,0)*IF(Grades!H49&gt;=0.6,1,0)</f>
        <v>0</v>
      </c>
      <c r="I49" s="30">
        <f ca="1">OFFSET(Plan!$C$1,MATCH(TRIM(EV!$B$1) &amp; ": " &amp;TRIM(EV!I$2), Plan!$B:$B,0)-1,0)*IF(Grades!I49&gt;=0.6,1,0)</f>
        <v>0</v>
      </c>
      <c r="J49" s="30">
        <f ca="1">OFFSET(Plan!$C$1,MATCH(TRIM(EV!$B$1) &amp; ": " &amp;TRIM(EV!J$2), Plan!$B:$B,0)-1,0)*IF(Grades!J49&gt;=0.6,1,0)</f>
        <v>0</v>
      </c>
      <c r="K49" s="31">
        <f ca="1">OFFSET(Plan!$C$1,MATCH(TRIM(EV!$B$1) &amp; ": " &amp;TRIM(EV!K$2), Plan!$B:$B,0)-1,0)*IF(Grades!K49&gt;=0.6,1,0)</f>
        <v>0</v>
      </c>
      <c r="L49" s="29">
        <f ca="1">OFFSET(Plan!$C$1,MATCH(TRIM(EV!$L$1) &amp; ": " &amp;TRIM(EV!L$2), Plan!$B:$B,0)-1,0)*IF(Grades!L49&gt;=0.6,1,0)</f>
        <v>0</v>
      </c>
      <c r="M49" s="30">
        <f ca="1">OFFSET(Plan!$C$1,MATCH(TRIM(EV!$L$1) &amp; ": " &amp;TRIM(EV!M$2), Plan!$B:$B,0)-1,0)*IF(Grades!M49&gt;=0.6,1,0)</f>
        <v>0</v>
      </c>
      <c r="N49" s="30">
        <f ca="1">OFFSET(Plan!$C$1,MATCH(TRIM(EV!$L$1) &amp; ": " &amp;TRIM(EV!N$2), Plan!$B:$B,0)-1,0)*IF(Grades!N49&gt;=0.6,1,0)</f>
        <v>0</v>
      </c>
      <c r="O49" s="30">
        <f ca="1">OFFSET(Plan!$C$1,MATCH(TRIM(EV!$L$1) &amp; ": " &amp;TRIM(EV!O$2), Plan!$B:$B,0)-1,0)*IF(Grades!O49&gt;=0.6,1,0)</f>
        <v>0</v>
      </c>
      <c r="P49" s="30">
        <f ca="1">OFFSET(Plan!$C$1,MATCH(TRIM(EV!$L$1) &amp; ": " &amp;TRIM(EV!P$2), Plan!$B:$B,0)-1,0)*IF(Grades!P49&gt;=0.6,1,0)</f>
        <v>0</v>
      </c>
      <c r="Q49" s="30">
        <f ca="1">OFFSET(Plan!$C$1,MATCH(TRIM(EV!$L$1) &amp; ": " &amp;TRIM(EV!Q$2), Plan!$B:$B,0)-1,0)*IF(Grades!Q49&gt;=0.6,1,0)</f>
        <v>0</v>
      </c>
      <c r="R49" s="30">
        <f ca="1">OFFSET(Plan!$C$1,MATCH(TRIM(EV!$L$1) &amp; ": " &amp;TRIM(EV!R$2), Plan!$B:$B,0)-1,0)*IF(Grades!R49&gt;=0.6,1,0)</f>
        <v>0</v>
      </c>
      <c r="S49" s="30">
        <f ca="1">OFFSET(Plan!$C$1,MATCH(TRIM(EV!$L$1) &amp; ": " &amp;TRIM(EV!S$2), Plan!$B:$B,0)-1,0)*IF(Grades!S49&gt;=0.6,1,0)</f>
        <v>0</v>
      </c>
      <c r="T49" s="30">
        <f ca="1">OFFSET(Plan!$C$1,MATCH(TRIM(EV!$L$1) &amp; ": " &amp;TRIM(EV!T$2), Plan!$B:$B,0)-1,0)*IF(Grades!T49&gt;=0.6,1,0)</f>
        <v>0</v>
      </c>
      <c r="U49" s="32">
        <f ca="1">OFFSET(Plan!$C$1,MATCH(TRIM(EV!$L$1) &amp; ": " &amp;TRIM(EV!U$2), Plan!$B:$B,0)-1,0)*IF(Grades!U49&gt;=0.6,1,0)</f>
        <v>0</v>
      </c>
      <c r="V49" s="29">
        <f ca="1">OFFSET(Plan!$C$1,MATCH(TRIM(EV!$V$1)&amp;": "&amp;TRIM(EV!V$2),Plan!$B:$B,0)-1,0)*IF(Grades!V49&gt;=0.6,1,0)</f>
        <v>0</v>
      </c>
      <c r="W49" s="30">
        <f ca="1">OFFSET(Plan!$C$1,MATCH(TRIM(EV!$V$1)&amp;": "&amp;TRIM(EV!W$2),Plan!$B:$B,0)-1,0)*IF(Grades!W49&gt;=0.6,1,0)</f>
        <v>0</v>
      </c>
      <c r="X49" s="30">
        <f ca="1">OFFSET(Plan!$C$1,MATCH(TRIM(EV!$V$1)&amp;": "&amp;TRIM(EV!X$2),Plan!$B:$B,0)-1,0)*IF(Grades!X49&gt;=0.6,1,0)</f>
        <v>0</v>
      </c>
      <c r="Y49" s="30">
        <f ca="1">OFFSET(Plan!$C$1,MATCH(TRIM(EV!$V$1)&amp;": "&amp;TRIM(EV!Y$2),Plan!$B:$B,0)-1,0)*IF(Grades!Y49&gt;=0.6,1,0)</f>
        <v>0</v>
      </c>
      <c r="Z49" s="30">
        <f ca="1">OFFSET(Plan!$C$1,MATCH(TRIM(EV!$V$1)&amp;": "&amp;TRIM(EV!Z$2),Plan!$B:$B,0)-1,0)*IF(Grades!Z49&gt;=0.6,1,0)</f>
        <v>0</v>
      </c>
      <c r="AA49" s="30">
        <f ca="1">OFFSET(Plan!$C$1,MATCH(TRIM(EV!$V$1)&amp;": "&amp;TRIM(EV!AA$2),Plan!$B:$B,0)-1,0)*IF(Grades!AA49&gt;=0.6,1,0)</f>
        <v>0</v>
      </c>
      <c r="AB49" s="30">
        <f ca="1">OFFSET(Plan!$C$1,MATCH(TRIM(EV!$V$1)&amp;": "&amp;TRIM(EV!AB$2),Plan!$B:$B,0)-1,0)*IF(Grades!AB49&gt;=0.6,1,0)</f>
        <v>0</v>
      </c>
      <c r="AC49" s="30">
        <f ca="1">OFFSET(Plan!$C$1,MATCH(TRIM(EV!$V$1)&amp;": "&amp;TRIM(EV!AC$2),Plan!$B:$B,0)-1,0)*IF(Grades!AC49&gt;=0.6,1,0)</f>
        <v>0</v>
      </c>
      <c r="AD49" s="30">
        <f ca="1">OFFSET(Plan!$C$1,MATCH(TRIM(EV!$V$1)&amp;": "&amp;TRIM(EV!AD$2),Plan!$B:$B,0)-1,0)*IF(Grades!AD49&gt;=0.6,1,0)</f>
        <v>0</v>
      </c>
      <c r="AE49" s="31">
        <f ca="1">OFFSET(Plan!$C$1,MATCH(TRIM(EV!$V$1)&amp;": "&amp;TRIM(EV!AE$2),Plan!$B:$B,0)-1,0)*IF(Grades!AE49&gt;=0.6,1,0)</f>
        <v>0</v>
      </c>
      <c r="AF49" s="16">
        <f ca="1">IFERROR(OFFSET(SAP!$B$1,MATCH(EV!$A49,SAP!$A:$A,0)-1,0),0)</f>
        <v>0</v>
      </c>
      <c r="AG49" s="17">
        <f t="shared" ca="1" si="1"/>
        <v>0</v>
      </c>
      <c r="AH49" s="17" t="str">
        <f ca="1">IF(AF49=0,"",OFFSET(Plan!$D$1,MATCH(OFFSET(SAP!$B$1, 0,COUNTIF(SAP!$C$2:$AK$2,"&lt;&gt;0")),Plan!$A:$A,0)-1,0))</f>
        <v/>
      </c>
      <c r="AI49" s="18" t="str">
        <f ca="1">IF(AF49=0,"",Plan!$D$31)</f>
        <v/>
      </c>
      <c r="AJ49" s="18"/>
      <c r="AK49" s="18"/>
      <c r="AL49" s="17">
        <f t="shared" ca="1" si="4"/>
        <v>0</v>
      </c>
      <c r="AM49" s="17" t="str">
        <f t="shared" ca="1" si="5"/>
        <v/>
      </c>
      <c r="AN49" s="17" t="str">
        <f t="shared" ca="1" si="6"/>
        <v/>
      </c>
      <c r="AO49" s="17" t="str">
        <f t="shared" ca="1" si="7"/>
        <v/>
      </c>
      <c r="AP49" s="61" t="str">
        <f t="shared" si="10"/>
        <v/>
      </c>
      <c r="AQ49" s="68">
        <f t="shared" ca="1" si="8"/>
        <v>0</v>
      </c>
      <c r="AR49" s="68" t="str">
        <f ca="1">IF(AQ49=0,"",AQ49+(1-COUNTIF(AQ$3:AQ49,AQ49))/1000)</f>
        <v/>
      </c>
      <c r="AS49" s="67" t="str">
        <f t="shared" ca="1" si="9"/>
        <v/>
      </c>
    </row>
    <row r="50" spans="1:45" x14ac:dyDescent="0.25">
      <c r="A50" s="33">
        <f>SAP!A50</f>
        <v>0</v>
      </c>
      <c r="B50" s="29">
        <f ca="1">OFFSET(Plan!$C$1,MATCH(TRIM(EV!$B$1) &amp; ": " &amp;TRIM(EV!B$2), Plan!$B:$B,0)-1,0)*IF(Grades!B50&gt;=0.6,1,0)</f>
        <v>0</v>
      </c>
      <c r="C50" s="30">
        <f ca="1">OFFSET(Plan!$C$1,MATCH(TRIM(EV!$B$1) &amp; ": " &amp;TRIM(EV!C$2), Plan!$B:$B,0)-1,0)*IF(Grades!C50&gt;=0.6,1,0)</f>
        <v>0</v>
      </c>
      <c r="D50" s="30">
        <f ca="1">OFFSET(Plan!$C$1,MATCH(TRIM(EV!$B$1) &amp; ": " &amp;TRIM(EV!D$2), Plan!$B:$B,0)-1,0)*IF(Grades!D50&gt;=0.6,1,0)</f>
        <v>0</v>
      </c>
      <c r="E50" s="30">
        <f ca="1">OFFSET(Plan!$C$1,MATCH(TRIM(EV!$B$1) &amp; ": " &amp;TRIM(EV!E$2), Plan!$B:$B,0)-1,0)*IF(Grades!E50&gt;=0.6,1,0)</f>
        <v>0</v>
      </c>
      <c r="F50" s="30">
        <f ca="1">OFFSET(Plan!$C$1,MATCH(TRIM(EV!$B$1) &amp; ": " &amp;TRIM(EV!F$2), Plan!$B:$B,0)-1,0)*IF(Grades!F50&gt;=0.6,1,0)</f>
        <v>0</v>
      </c>
      <c r="G50" s="30">
        <f ca="1">OFFSET(Plan!$C$1,MATCH(TRIM(EV!$B$1) &amp; ": " &amp;TRIM(EV!G$2), Plan!$B:$B,0)-1,0)*IF(Grades!G50&gt;=0.6,1,0)</f>
        <v>0</v>
      </c>
      <c r="H50" s="30">
        <f ca="1">OFFSET(Plan!$C$1,MATCH(TRIM(EV!$B$1) &amp; ": " &amp;TRIM(EV!H$2), Plan!$B:$B,0)-1,0)*IF(Grades!H50&gt;=0.6,1,0)</f>
        <v>0</v>
      </c>
      <c r="I50" s="30">
        <f ca="1">OFFSET(Plan!$C$1,MATCH(TRIM(EV!$B$1) &amp; ": " &amp;TRIM(EV!I$2), Plan!$B:$B,0)-1,0)*IF(Grades!I50&gt;=0.6,1,0)</f>
        <v>0</v>
      </c>
      <c r="J50" s="30">
        <f ca="1">OFFSET(Plan!$C$1,MATCH(TRIM(EV!$B$1) &amp; ": " &amp;TRIM(EV!J$2), Plan!$B:$B,0)-1,0)*IF(Grades!J50&gt;=0.6,1,0)</f>
        <v>0</v>
      </c>
      <c r="K50" s="31">
        <f ca="1">OFFSET(Plan!$C$1,MATCH(TRIM(EV!$B$1) &amp; ": " &amp;TRIM(EV!K$2), Plan!$B:$B,0)-1,0)*IF(Grades!K50&gt;=0.6,1,0)</f>
        <v>0</v>
      </c>
      <c r="L50" s="29">
        <f ca="1">OFFSET(Plan!$C$1,MATCH(TRIM(EV!$L$1) &amp; ": " &amp;TRIM(EV!L$2), Plan!$B:$B,0)-1,0)*IF(Grades!L50&gt;=0.6,1,0)</f>
        <v>0</v>
      </c>
      <c r="M50" s="30">
        <f ca="1">OFFSET(Plan!$C$1,MATCH(TRIM(EV!$L$1) &amp; ": " &amp;TRIM(EV!M$2), Plan!$B:$B,0)-1,0)*IF(Grades!M50&gt;=0.6,1,0)</f>
        <v>0</v>
      </c>
      <c r="N50" s="30">
        <f ca="1">OFFSET(Plan!$C$1,MATCH(TRIM(EV!$L$1) &amp; ": " &amp;TRIM(EV!N$2), Plan!$B:$B,0)-1,0)*IF(Grades!N50&gt;=0.6,1,0)</f>
        <v>0</v>
      </c>
      <c r="O50" s="30">
        <f ca="1">OFFSET(Plan!$C$1,MATCH(TRIM(EV!$L$1) &amp; ": " &amp;TRIM(EV!O$2), Plan!$B:$B,0)-1,0)*IF(Grades!O50&gt;=0.6,1,0)</f>
        <v>0</v>
      </c>
      <c r="P50" s="30">
        <f ca="1">OFFSET(Plan!$C$1,MATCH(TRIM(EV!$L$1) &amp; ": " &amp;TRIM(EV!P$2), Plan!$B:$B,0)-1,0)*IF(Grades!P50&gt;=0.6,1,0)</f>
        <v>0</v>
      </c>
      <c r="Q50" s="30">
        <f ca="1">OFFSET(Plan!$C$1,MATCH(TRIM(EV!$L$1) &amp; ": " &amp;TRIM(EV!Q$2), Plan!$B:$B,0)-1,0)*IF(Grades!Q50&gt;=0.6,1,0)</f>
        <v>0</v>
      </c>
      <c r="R50" s="30">
        <f ca="1">OFFSET(Plan!$C$1,MATCH(TRIM(EV!$L$1) &amp; ": " &amp;TRIM(EV!R$2), Plan!$B:$B,0)-1,0)*IF(Grades!R50&gt;=0.6,1,0)</f>
        <v>0</v>
      </c>
      <c r="S50" s="30">
        <f ca="1">OFFSET(Plan!$C$1,MATCH(TRIM(EV!$L$1) &amp; ": " &amp;TRIM(EV!S$2), Plan!$B:$B,0)-1,0)*IF(Grades!S50&gt;=0.6,1,0)</f>
        <v>0</v>
      </c>
      <c r="T50" s="30">
        <f ca="1">OFFSET(Plan!$C$1,MATCH(TRIM(EV!$L$1) &amp; ": " &amp;TRIM(EV!T$2), Plan!$B:$B,0)-1,0)*IF(Grades!T50&gt;=0.6,1,0)</f>
        <v>0</v>
      </c>
      <c r="U50" s="32">
        <f ca="1">OFFSET(Plan!$C$1,MATCH(TRIM(EV!$L$1) &amp; ": " &amp;TRIM(EV!U$2), Plan!$B:$B,0)-1,0)*IF(Grades!U50&gt;=0.6,1,0)</f>
        <v>0</v>
      </c>
      <c r="V50" s="29">
        <f ca="1">OFFSET(Plan!$C$1,MATCH(TRIM(EV!$V$1)&amp;": "&amp;TRIM(EV!V$2),Plan!$B:$B,0)-1,0)*IF(Grades!V50&gt;=0.6,1,0)</f>
        <v>0</v>
      </c>
      <c r="W50" s="30">
        <f ca="1">OFFSET(Plan!$C$1,MATCH(TRIM(EV!$V$1)&amp;": "&amp;TRIM(EV!W$2),Plan!$B:$B,0)-1,0)*IF(Grades!W50&gt;=0.6,1,0)</f>
        <v>0</v>
      </c>
      <c r="X50" s="30">
        <f ca="1">OFFSET(Plan!$C$1,MATCH(TRIM(EV!$V$1)&amp;": "&amp;TRIM(EV!X$2),Plan!$B:$B,0)-1,0)*IF(Grades!X50&gt;=0.6,1,0)</f>
        <v>0</v>
      </c>
      <c r="Y50" s="30">
        <f ca="1">OFFSET(Plan!$C$1,MATCH(TRIM(EV!$V$1)&amp;": "&amp;TRIM(EV!Y$2),Plan!$B:$B,0)-1,0)*IF(Grades!Y50&gt;=0.6,1,0)</f>
        <v>0</v>
      </c>
      <c r="Z50" s="30">
        <f ca="1">OFFSET(Plan!$C$1,MATCH(TRIM(EV!$V$1)&amp;": "&amp;TRIM(EV!Z$2),Plan!$B:$B,0)-1,0)*IF(Grades!Z50&gt;=0.6,1,0)</f>
        <v>0</v>
      </c>
      <c r="AA50" s="30">
        <f ca="1">OFFSET(Plan!$C$1,MATCH(TRIM(EV!$V$1)&amp;": "&amp;TRIM(EV!AA$2),Plan!$B:$B,0)-1,0)*IF(Grades!AA50&gt;=0.6,1,0)</f>
        <v>0</v>
      </c>
      <c r="AB50" s="30">
        <f ca="1">OFFSET(Plan!$C$1,MATCH(TRIM(EV!$V$1)&amp;": "&amp;TRIM(EV!AB$2),Plan!$B:$B,0)-1,0)*IF(Grades!AB50&gt;=0.6,1,0)</f>
        <v>0</v>
      </c>
      <c r="AC50" s="30">
        <f ca="1">OFFSET(Plan!$C$1,MATCH(TRIM(EV!$V$1)&amp;": "&amp;TRIM(EV!AC$2),Plan!$B:$B,0)-1,0)*IF(Grades!AC50&gt;=0.6,1,0)</f>
        <v>0</v>
      </c>
      <c r="AD50" s="30">
        <f ca="1">OFFSET(Plan!$C$1,MATCH(TRIM(EV!$V$1)&amp;": "&amp;TRIM(EV!AD$2),Plan!$B:$B,0)-1,0)*IF(Grades!AD50&gt;=0.6,1,0)</f>
        <v>0</v>
      </c>
      <c r="AE50" s="31">
        <f ca="1">OFFSET(Plan!$C$1,MATCH(TRIM(EV!$V$1)&amp;": "&amp;TRIM(EV!AE$2),Plan!$B:$B,0)-1,0)*IF(Grades!AE50&gt;=0.6,1,0)</f>
        <v>0</v>
      </c>
      <c r="AF50" s="16">
        <f ca="1">IFERROR(OFFSET(SAP!$B$1,MATCH(EV!$A50,SAP!$A:$A,0)-1,0),0)</f>
        <v>0</v>
      </c>
      <c r="AG50" s="17">
        <f t="shared" ca="1" si="1"/>
        <v>0</v>
      </c>
      <c r="AH50" s="17" t="str">
        <f ca="1">IF(AF50=0,"",OFFSET(Plan!$D$1,MATCH(OFFSET(SAP!$B$1, 0,COUNTIF(SAP!$C$2:$AK$2,"&lt;&gt;0")),Plan!$A:$A,0)-1,0))</f>
        <v/>
      </c>
      <c r="AI50" s="18" t="str">
        <f ca="1">IF(AF50=0,"",Plan!$D$31)</f>
        <v/>
      </c>
      <c r="AJ50" s="18"/>
      <c r="AK50" s="18"/>
      <c r="AL50" s="17">
        <f t="shared" ca="1" si="4"/>
        <v>0</v>
      </c>
      <c r="AM50" s="17" t="str">
        <f t="shared" ca="1" si="5"/>
        <v/>
      </c>
      <c r="AN50" s="17" t="str">
        <f t="shared" ca="1" si="6"/>
        <v/>
      </c>
      <c r="AO50" s="17" t="str">
        <f t="shared" ca="1" si="7"/>
        <v/>
      </c>
      <c r="AP50" s="61" t="str">
        <f t="shared" si="10"/>
        <v/>
      </c>
      <c r="AQ50" s="68">
        <f t="shared" ca="1" si="8"/>
        <v>0</v>
      </c>
      <c r="AR50" s="68" t="str">
        <f ca="1">IF(AQ50=0,"",AQ50+(1-COUNTIF(AQ$3:AQ50,AQ50))/1000)</f>
        <v/>
      </c>
      <c r="AS50" s="67" t="str">
        <f t="shared" ca="1" si="9"/>
        <v/>
      </c>
    </row>
    <row r="51" spans="1:45" x14ac:dyDescent="0.25">
      <c r="A51" s="33">
        <f>SAP!A51</f>
        <v>0</v>
      </c>
      <c r="B51" s="29">
        <f ca="1">OFFSET(Plan!$C$1,MATCH(TRIM(EV!$B$1) &amp; ": " &amp;TRIM(EV!B$2), Plan!$B:$B,0)-1,0)*IF(Grades!B51&gt;=0.6,1,0)</f>
        <v>0</v>
      </c>
      <c r="C51" s="30">
        <f ca="1">OFFSET(Plan!$C$1,MATCH(TRIM(EV!$B$1) &amp; ": " &amp;TRIM(EV!C$2), Plan!$B:$B,0)-1,0)*IF(Grades!C51&gt;=0.6,1,0)</f>
        <v>0</v>
      </c>
      <c r="D51" s="30">
        <f ca="1">OFFSET(Plan!$C$1,MATCH(TRIM(EV!$B$1) &amp; ": " &amp;TRIM(EV!D$2), Plan!$B:$B,0)-1,0)*IF(Grades!D51&gt;=0.6,1,0)</f>
        <v>0</v>
      </c>
      <c r="E51" s="30">
        <f ca="1">OFFSET(Plan!$C$1,MATCH(TRIM(EV!$B$1) &amp; ": " &amp;TRIM(EV!E$2), Plan!$B:$B,0)-1,0)*IF(Grades!E51&gt;=0.6,1,0)</f>
        <v>0</v>
      </c>
      <c r="F51" s="30">
        <f ca="1">OFFSET(Plan!$C$1,MATCH(TRIM(EV!$B$1) &amp; ": " &amp;TRIM(EV!F$2), Plan!$B:$B,0)-1,0)*IF(Grades!F51&gt;=0.6,1,0)</f>
        <v>0</v>
      </c>
      <c r="G51" s="30">
        <f ca="1">OFFSET(Plan!$C$1,MATCH(TRIM(EV!$B$1) &amp; ": " &amp;TRIM(EV!G$2), Plan!$B:$B,0)-1,0)*IF(Grades!G51&gt;=0.6,1,0)</f>
        <v>0</v>
      </c>
      <c r="H51" s="30">
        <f ca="1">OFFSET(Plan!$C$1,MATCH(TRIM(EV!$B$1) &amp; ": " &amp;TRIM(EV!H$2), Plan!$B:$B,0)-1,0)*IF(Grades!H51&gt;=0.6,1,0)</f>
        <v>0</v>
      </c>
      <c r="I51" s="30">
        <f ca="1">OFFSET(Plan!$C$1,MATCH(TRIM(EV!$B$1) &amp; ": " &amp;TRIM(EV!I$2), Plan!$B:$B,0)-1,0)*IF(Grades!I51&gt;=0.6,1,0)</f>
        <v>0</v>
      </c>
      <c r="J51" s="30">
        <f ca="1">OFFSET(Plan!$C$1,MATCH(TRIM(EV!$B$1) &amp; ": " &amp;TRIM(EV!J$2), Plan!$B:$B,0)-1,0)*IF(Grades!J51&gt;=0.6,1,0)</f>
        <v>0</v>
      </c>
      <c r="K51" s="31">
        <f ca="1">OFFSET(Plan!$C$1,MATCH(TRIM(EV!$B$1) &amp; ": " &amp;TRIM(EV!K$2), Plan!$B:$B,0)-1,0)*IF(Grades!K51&gt;=0.6,1,0)</f>
        <v>0</v>
      </c>
      <c r="L51" s="29">
        <f ca="1">OFFSET(Plan!$C$1,MATCH(TRIM(EV!$L$1) &amp; ": " &amp;TRIM(EV!L$2), Plan!$B:$B,0)-1,0)*IF(Grades!L51&gt;=0.6,1,0)</f>
        <v>0</v>
      </c>
      <c r="M51" s="30">
        <f ca="1">OFFSET(Plan!$C$1,MATCH(TRIM(EV!$L$1) &amp; ": " &amp;TRIM(EV!M$2), Plan!$B:$B,0)-1,0)*IF(Grades!M51&gt;=0.6,1,0)</f>
        <v>0</v>
      </c>
      <c r="N51" s="30">
        <f ca="1">OFFSET(Plan!$C$1,MATCH(TRIM(EV!$L$1) &amp; ": " &amp;TRIM(EV!N$2), Plan!$B:$B,0)-1,0)*IF(Grades!N51&gt;=0.6,1,0)</f>
        <v>0</v>
      </c>
      <c r="O51" s="30">
        <f ca="1">OFFSET(Plan!$C$1,MATCH(TRIM(EV!$L$1) &amp; ": " &amp;TRIM(EV!O$2), Plan!$B:$B,0)-1,0)*IF(Grades!O51&gt;=0.6,1,0)</f>
        <v>0</v>
      </c>
      <c r="P51" s="30">
        <f ca="1">OFFSET(Plan!$C$1,MATCH(TRIM(EV!$L$1) &amp; ": " &amp;TRIM(EV!P$2), Plan!$B:$B,0)-1,0)*IF(Grades!P51&gt;=0.6,1,0)</f>
        <v>0</v>
      </c>
      <c r="Q51" s="30">
        <f ca="1">OFFSET(Plan!$C$1,MATCH(TRIM(EV!$L$1) &amp; ": " &amp;TRIM(EV!Q$2), Plan!$B:$B,0)-1,0)*IF(Grades!Q51&gt;=0.6,1,0)</f>
        <v>0</v>
      </c>
      <c r="R51" s="30">
        <f ca="1">OFFSET(Plan!$C$1,MATCH(TRIM(EV!$L$1) &amp; ": " &amp;TRIM(EV!R$2), Plan!$B:$B,0)-1,0)*IF(Grades!R51&gt;=0.6,1,0)</f>
        <v>0</v>
      </c>
      <c r="S51" s="30">
        <f ca="1">OFFSET(Plan!$C$1,MATCH(TRIM(EV!$L$1) &amp; ": " &amp;TRIM(EV!S$2), Plan!$B:$B,0)-1,0)*IF(Grades!S51&gt;=0.6,1,0)</f>
        <v>0</v>
      </c>
      <c r="T51" s="30">
        <f ca="1">OFFSET(Plan!$C$1,MATCH(TRIM(EV!$L$1) &amp; ": " &amp;TRIM(EV!T$2), Plan!$B:$B,0)-1,0)*IF(Grades!T51&gt;=0.6,1,0)</f>
        <v>0</v>
      </c>
      <c r="U51" s="32">
        <f ca="1">OFFSET(Plan!$C$1,MATCH(TRIM(EV!$L$1) &amp; ": " &amp;TRIM(EV!U$2), Plan!$B:$B,0)-1,0)*IF(Grades!U51&gt;=0.6,1,0)</f>
        <v>0</v>
      </c>
      <c r="V51" s="29">
        <f ca="1">OFFSET(Plan!$C$1,MATCH(TRIM(EV!$V$1)&amp;": "&amp;TRIM(EV!V$2),Plan!$B:$B,0)-1,0)*IF(Grades!V51&gt;=0.6,1,0)</f>
        <v>0</v>
      </c>
      <c r="W51" s="30">
        <f ca="1">OFFSET(Plan!$C$1,MATCH(TRIM(EV!$V$1)&amp;": "&amp;TRIM(EV!W$2),Plan!$B:$B,0)-1,0)*IF(Grades!W51&gt;=0.6,1,0)</f>
        <v>0</v>
      </c>
      <c r="X51" s="30">
        <f ca="1">OFFSET(Plan!$C$1,MATCH(TRIM(EV!$V$1)&amp;": "&amp;TRIM(EV!X$2),Plan!$B:$B,0)-1,0)*IF(Grades!X51&gt;=0.6,1,0)</f>
        <v>0</v>
      </c>
      <c r="Y51" s="30">
        <f ca="1">OFFSET(Plan!$C$1,MATCH(TRIM(EV!$V$1)&amp;": "&amp;TRIM(EV!Y$2),Plan!$B:$B,0)-1,0)*IF(Grades!Y51&gt;=0.6,1,0)</f>
        <v>0</v>
      </c>
      <c r="Z51" s="30">
        <f ca="1">OFFSET(Plan!$C$1,MATCH(TRIM(EV!$V$1)&amp;": "&amp;TRIM(EV!Z$2),Plan!$B:$B,0)-1,0)*IF(Grades!Z51&gt;=0.6,1,0)</f>
        <v>0</v>
      </c>
      <c r="AA51" s="30">
        <f ca="1">OFFSET(Plan!$C$1,MATCH(TRIM(EV!$V$1)&amp;": "&amp;TRIM(EV!AA$2),Plan!$B:$B,0)-1,0)*IF(Grades!AA51&gt;=0.6,1,0)</f>
        <v>0</v>
      </c>
      <c r="AB51" s="30">
        <f ca="1">OFFSET(Plan!$C$1,MATCH(TRIM(EV!$V$1)&amp;": "&amp;TRIM(EV!AB$2),Plan!$B:$B,0)-1,0)*IF(Grades!AB51&gt;=0.6,1,0)</f>
        <v>0</v>
      </c>
      <c r="AC51" s="30">
        <f ca="1">OFFSET(Plan!$C$1,MATCH(TRIM(EV!$V$1)&amp;": "&amp;TRIM(EV!AC$2),Plan!$B:$B,0)-1,0)*IF(Grades!AC51&gt;=0.6,1,0)</f>
        <v>0</v>
      </c>
      <c r="AD51" s="30">
        <f ca="1">OFFSET(Plan!$C$1,MATCH(TRIM(EV!$V$1)&amp;": "&amp;TRIM(EV!AD$2),Plan!$B:$B,0)-1,0)*IF(Grades!AD51&gt;=0.6,1,0)</f>
        <v>0</v>
      </c>
      <c r="AE51" s="31">
        <f ca="1">OFFSET(Plan!$C$1,MATCH(TRIM(EV!$V$1)&amp;": "&amp;TRIM(EV!AE$2),Plan!$B:$B,0)-1,0)*IF(Grades!AE51&gt;=0.6,1,0)</f>
        <v>0</v>
      </c>
      <c r="AF51" s="16">
        <f ca="1">IFERROR(OFFSET(SAP!$B$1,MATCH(EV!$A51,SAP!$A:$A,0)-1,0),0)</f>
        <v>0</v>
      </c>
      <c r="AG51" s="17">
        <f t="shared" ca="1" si="1"/>
        <v>0</v>
      </c>
      <c r="AH51" s="17" t="str">
        <f ca="1">IF(AF51=0,"",OFFSET(Plan!$D$1,MATCH(OFFSET(SAP!$B$1, 0,COUNTIF(SAP!$C$2:$AK$2,"&lt;&gt;0")),Plan!$A:$A,0)-1,0))</f>
        <v/>
      </c>
      <c r="AI51" s="18" t="str">
        <f ca="1">IF(AF51=0,"",Plan!$D$31)</f>
        <v/>
      </c>
      <c r="AJ51" s="18"/>
      <c r="AK51" s="18"/>
      <c r="AL51" s="17">
        <f t="shared" ca="1" si="4"/>
        <v>0</v>
      </c>
      <c r="AM51" s="17" t="str">
        <f t="shared" ca="1" si="5"/>
        <v/>
      </c>
      <c r="AN51" s="17" t="str">
        <f t="shared" ca="1" si="6"/>
        <v/>
      </c>
      <c r="AO51" s="17" t="str">
        <f t="shared" ca="1" si="7"/>
        <v/>
      </c>
      <c r="AP51" s="61" t="str">
        <f t="shared" si="10"/>
        <v/>
      </c>
      <c r="AQ51" s="68">
        <f t="shared" ca="1" si="8"/>
        <v>0</v>
      </c>
      <c r="AR51" s="68" t="str">
        <f ca="1">IF(AQ51=0,"",AQ51+(1-COUNTIF(AQ$3:AQ51,AQ51))/1000)</f>
        <v/>
      </c>
      <c r="AS51" s="67" t="str">
        <f t="shared" ca="1" si="9"/>
        <v/>
      </c>
    </row>
    <row r="52" spans="1:45" x14ac:dyDescent="0.25">
      <c r="A52" s="33">
        <f>SAP!A52</f>
        <v>0</v>
      </c>
      <c r="B52" s="29">
        <f ca="1">OFFSET(Plan!$C$1,MATCH(TRIM(EV!$B$1) &amp; ": " &amp;TRIM(EV!B$2), Plan!$B:$B,0)-1,0)*IF(Grades!B52&gt;=0.6,1,0)</f>
        <v>0</v>
      </c>
      <c r="C52" s="30">
        <f ca="1">OFFSET(Plan!$C$1,MATCH(TRIM(EV!$B$1) &amp; ": " &amp;TRIM(EV!C$2), Plan!$B:$B,0)-1,0)*IF(Grades!C52&gt;=0.6,1,0)</f>
        <v>0</v>
      </c>
      <c r="D52" s="30">
        <f ca="1">OFFSET(Plan!$C$1,MATCH(TRIM(EV!$B$1) &amp; ": " &amp;TRIM(EV!D$2), Plan!$B:$B,0)-1,0)*IF(Grades!D52&gt;=0.6,1,0)</f>
        <v>0</v>
      </c>
      <c r="E52" s="30">
        <f ca="1">OFFSET(Plan!$C$1,MATCH(TRIM(EV!$B$1) &amp; ": " &amp;TRIM(EV!E$2), Plan!$B:$B,0)-1,0)*IF(Grades!E52&gt;=0.6,1,0)</f>
        <v>0</v>
      </c>
      <c r="F52" s="30">
        <f ca="1">OFFSET(Plan!$C$1,MATCH(TRIM(EV!$B$1) &amp; ": " &amp;TRIM(EV!F$2), Plan!$B:$B,0)-1,0)*IF(Grades!F52&gt;=0.6,1,0)</f>
        <v>0</v>
      </c>
      <c r="G52" s="30">
        <f ca="1">OFFSET(Plan!$C$1,MATCH(TRIM(EV!$B$1) &amp; ": " &amp;TRIM(EV!G$2), Plan!$B:$B,0)-1,0)*IF(Grades!G52&gt;=0.6,1,0)</f>
        <v>0</v>
      </c>
      <c r="H52" s="30">
        <f ca="1">OFFSET(Plan!$C$1,MATCH(TRIM(EV!$B$1) &amp; ": " &amp;TRIM(EV!H$2), Plan!$B:$B,0)-1,0)*IF(Grades!H52&gt;=0.6,1,0)</f>
        <v>0</v>
      </c>
      <c r="I52" s="30">
        <f ca="1">OFFSET(Plan!$C$1,MATCH(TRIM(EV!$B$1) &amp; ": " &amp;TRIM(EV!I$2), Plan!$B:$B,0)-1,0)*IF(Grades!I52&gt;=0.6,1,0)</f>
        <v>0</v>
      </c>
      <c r="J52" s="30">
        <f ca="1">OFFSET(Plan!$C$1,MATCH(TRIM(EV!$B$1) &amp; ": " &amp;TRIM(EV!J$2), Plan!$B:$B,0)-1,0)*IF(Grades!J52&gt;=0.6,1,0)</f>
        <v>0</v>
      </c>
      <c r="K52" s="31">
        <f ca="1">OFFSET(Plan!$C$1,MATCH(TRIM(EV!$B$1) &amp; ": " &amp;TRIM(EV!K$2), Plan!$B:$B,0)-1,0)*IF(Grades!K52&gt;=0.6,1,0)</f>
        <v>0</v>
      </c>
      <c r="L52" s="29">
        <f ca="1">OFFSET(Plan!$C$1,MATCH(TRIM(EV!$L$1) &amp; ": " &amp;TRIM(EV!L$2), Plan!$B:$B,0)-1,0)*IF(Grades!L52&gt;=0.6,1,0)</f>
        <v>0</v>
      </c>
      <c r="M52" s="30">
        <f ca="1">OFFSET(Plan!$C$1,MATCH(TRIM(EV!$L$1) &amp; ": " &amp;TRIM(EV!M$2), Plan!$B:$B,0)-1,0)*IF(Grades!M52&gt;=0.6,1,0)</f>
        <v>0</v>
      </c>
      <c r="N52" s="30">
        <f ca="1">OFFSET(Plan!$C$1,MATCH(TRIM(EV!$L$1) &amp; ": " &amp;TRIM(EV!N$2), Plan!$B:$B,0)-1,0)*IF(Grades!N52&gt;=0.6,1,0)</f>
        <v>0</v>
      </c>
      <c r="O52" s="30">
        <f ca="1">OFFSET(Plan!$C$1,MATCH(TRIM(EV!$L$1) &amp; ": " &amp;TRIM(EV!O$2), Plan!$B:$B,0)-1,0)*IF(Grades!O52&gt;=0.6,1,0)</f>
        <v>0</v>
      </c>
      <c r="P52" s="30">
        <f ca="1">OFFSET(Plan!$C$1,MATCH(TRIM(EV!$L$1) &amp; ": " &amp;TRIM(EV!P$2), Plan!$B:$B,0)-1,0)*IF(Grades!P52&gt;=0.6,1,0)</f>
        <v>0</v>
      </c>
      <c r="Q52" s="30">
        <f ca="1">OFFSET(Plan!$C$1,MATCH(TRIM(EV!$L$1) &amp; ": " &amp;TRIM(EV!Q$2), Plan!$B:$B,0)-1,0)*IF(Grades!Q52&gt;=0.6,1,0)</f>
        <v>0</v>
      </c>
      <c r="R52" s="30">
        <f ca="1">OFFSET(Plan!$C$1,MATCH(TRIM(EV!$L$1) &amp; ": " &amp;TRIM(EV!R$2), Plan!$B:$B,0)-1,0)*IF(Grades!R52&gt;=0.6,1,0)</f>
        <v>0</v>
      </c>
      <c r="S52" s="30">
        <f ca="1">OFFSET(Plan!$C$1,MATCH(TRIM(EV!$L$1) &amp; ": " &amp;TRIM(EV!S$2), Plan!$B:$B,0)-1,0)*IF(Grades!S52&gt;=0.6,1,0)</f>
        <v>0</v>
      </c>
      <c r="T52" s="30">
        <f ca="1">OFFSET(Plan!$C$1,MATCH(TRIM(EV!$L$1) &amp; ": " &amp;TRIM(EV!T$2), Plan!$B:$B,0)-1,0)*IF(Grades!T52&gt;=0.6,1,0)</f>
        <v>0</v>
      </c>
      <c r="U52" s="32">
        <f ca="1">OFFSET(Plan!$C$1,MATCH(TRIM(EV!$L$1) &amp; ": " &amp;TRIM(EV!U$2), Plan!$B:$B,0)-1,0)*IF(Grades!U52&gt;=0.6,1,0)</f>
        <v>0</v>
      </c>
      <c r="V52" s="29">
        <f ca="1">OFFSET(Plan!$C$1,MATCH(TRIM(EV!$V$1)&amp;": "&amp;TRIM(EV!V$2),Plan!$B:$B,0)-1,0)*IF(Grades!V52&gt;=0.6,1,0)</f>
        <v>0</v>
      </c>
      <c r="W52" s="30">
        <f ca="1">OFFSET(Plan!$C$1,MATCH(TRIM(EV!$V$1)&amp;": "&amp;TRIM(EV!W$2),Plan!$B:$B,0)-1,0)*IF(Grades!W52&gt;=0.6,1,0)</f>
        <v>0</v>
      </c>
      <c r="X52" s="30">
        <f ca="1">OFFSET(Plan!$C$1,MATCH(TRIM(EV!$V$1)&amp;": "&amp;TRIM(EV!X$2),Plan!$B:$B,0)-1,0)*IF(Grades!X52&gt;=0.6,1,0)</f>
        <v>0</v>
      </c>
      <c r="Y52" s="30">
        <f ca="1">OFFSET(Plan!$C$1,MATCH(TRIM(EV!$V$1)&amp;": "&amp;TRIM(EV!Y$2),Plan!$B:$B,0)-1,0)*IF(Grades!Y52&gt;=0.6,1,0)</f>
        <v>0</v>
      </c>
      <c r="Z52" s="30">
        <f ca="1">OFFSET(Plan!$C$1,MATCH(TRIM(EV!$V$1)&amp;": "&amp;TRIM(EV!Z$2),Plan!$B:$B,0)-1,0)*IF(Grades!Z52&gt;=0.6,1,0)</f>
        <v>0</v>
      </c>
      <c r="AA52" s="30">
        <f ca="1">OFFSET(Plan!$C$1,MATCH(TRIM(EV!$V$1)&amp;": "&amp;TRIM(EV!AA$2),Plan!$B:$B,0)-1,0)*IF(Grades!AA52&gt;=0.6,1,0)</f>
        <v>0</v>
      </c>
      <c r="AB52" s="30">
        <f ca="1">OFFSET(Plan!$C$1,MATCH(TRIM(EV!$V$1)&amp;": "&amp;TRIM(EV!AB$2),Plan!$B:$B,0)-1,0)*IF(Grades!AB52&gt;=0.6,1,0)</f>
        <v>0</v>
      </c>
      <c r="AC52" s="30">
        <f ca="1">OFFSET(Plan!$C$1,MATCH(TRIM(EV!$V$1)&amp;": "&amp;TRIM(EV!AC$2),Plan!$B:$B,0)-1,0)*IF(Grades!AC52&gt;=0.6,1,0)</f>
        <v>0</v>
      </c>
      <c r="AD52" s="30">
        <f ca="1">OFFSET(Plan!$C$1,MATCH(TRIM(EV!$V$1)&amp;": "&amp;TRIM(EV!AD$2),Plan!$B:$B,0)-1,0)*IF(Grades!AD52&gt;=0.6,1,0)</f>
        <v>0</v>
      </c>
      <c r="AE52" s="31">
        <f ca="1">OFFSET(Plan!$C$1,MATCH(TRIM(EV!$V$1)&amp;": "&amp;TRIM(EV!AE$2),Plan!$B:$B,0)-1,0)*IF(Grades!AE52&gt;=0.6,1,0)</f>
        <v>0</v>
      </c>
      <c r="AF52" s="16">
        <f ca="1">IFERROR(OFFSET(SAP!$B$1,MATCH(EV!$A52,SAP!$A:$A,0)-1,0),0)</f>
        <v>0</v>
      </c>
      <c r="AG52" s="17">
        <f t="shared" ca="1" si="1"/>
        <v>0</v>
      </c>
      <c r="AH52" s="17" t="str">
        <f ca="1">IF(AF52=0,"",OFFSET(Plan!$D$1,MATCH(OFFSET(SAP!$B$1, 0,COUNTIF(SAP!$C$2:$AK$2,"&lt;&gt;0")),Plan!$A:$A,0)-1,0))</f>
        <v/>
      </c>
      <c r="AI52" s="18" t="str">
        <f ca="1">IF(AF52=0,"",Plan!$D$31)</f>
        <v/>
      </c>
      <c r="AJ52" s="18"/>
      <c r="AK52" s="18"/>
      <c r="AL52" s="17">
        <f t="shared" ca="1" si="4"/>
        <v>0</v>
      </c>
      <c r="AM52" s="17" t="str">
        <f t="shared" ca="1" si="5"/>
        <v/>
      </c>
      <c r="AN52" s="17" t="str">
        <f t="shared" ca="1" si="6"/>
        <v/>
      </c>
      <c r="AO52" s="17" t="str">
        <f t="shared" ca="1" si="7"/>
        <v/>
      </c>
      <c r="AP52" s="61" t="str">
        <f t="shared" si="10"/>
        <v/>
      </c>
      <c r="AQ52" s="68">
        <f t="shared" ca="1" si="8"/>
        <v>0</v>
      </c>
      <c r="AR52" s="68" t="str">
        <f ca="1">IF(AQ52=0,"",AQ52+(1-COUNTIF(AQ$3:AQ52,AQ52))/1000)</f>
        <v/>
      </c>
      <c r="AS52" s="67" t="str">
        <f t="shared" ca="1" si="9"/>
        <v/>
      </c>
    </row>
    <row r="53" spans="1:45" x14ac:dyDescent="0.25">
      <c r="A53" s="33">
        <f>SAP!A53</f>
        <v>0</v>
      </c>
      <c r="B53" s="29">
        <f ca="1">OFFSET(Plan!$C$1,MATCH(TRIM(EV!$B$1) &amp; ": " &amp;TRIM(EV!B$2), Plan!$B:$B,0)-1,0)*IF(Grades!B53&gt;=0.6,1,0)</f>
        <v>0</v>
      </c>
      <c r="C53" s="30">
        <f ca="1">OFFSET(Plan!$C$1,MATCH(TRIM(EV!$B$1) &amp; ": " &amp;TRIM(EV!C$2), Plan!$B:$B,0)-1,0)*IF(Grades!C53&gt;=0.6,1,0)</f>
        <v>0</v>
      </c>
      <c r="D53" s="30">
        <f ca="1">OFFSET(Plan!$C$1,MATCH(TRIM(EV!$B$1) &amp; ": " &amp;TRIM(EV!D$2), Plan!$B:$B,0)-1,0)*IF(Grades!D53&gt;=0.6,1,0)</f>
        <v>0</v>
      </c>
      <c r="E53" s="30">
        <f ca="1">OFFSET(Plan!$C$1,MATCH(TRIM(EV!$B$1) &amp; ": " &amp;TRIM(EV!E$2), Plan!$B:$B,0)-1,0)*IF(Grades!E53&gt;=0.6,1,0)</f>
        <v>0</v>
      </c>
      <c r="F53" s="30">
        <f ca="1">OFFSET(Plan!$C$1,MATCH(TRIM(EV!$B$1) &amp; ": " &amp;TRIM(EV!F$2), Plan!$B:$B,0)-1,0)*IF(Grades!F53&gt;=0.6,1,0)</f>
        <v>0</v>
      </c>
      <c r="G53" s="30">
        <f ca="1">OFFSET(Plan!$C$1,MATCH(TRIM(EV!$B$1) &amp; ": " &amp;TRIM(EV!G$2), Plan!$B:$B,0)-1,0)*IF(Grades!G53&gt;=0.6,1,0)</f>
        <v>0</v>
      </c>
      <c r="H53" s="30">
        <f ca="1">OFFSET(Plan!$C$1,MATCH(TRIM(EV!$B$1) &amp; ": " &amp;TRIM(EV!H$2), Plan!$B:$B,0)-1,0)*IF(Grades!H53&gt;=0.6,1,0)</f>
        <v>0</v>
      </c>
      <c r="I53" s="30">
        <f ca="1">OFFSET(Plan!$C$1,MATCH(TRIM(EV!$B$1) &amp; ": " &amp;TRIM(EV!I$2), Plan!$B:$B,0)-1,0)*IF(Grades!I53&gt;=0.6,1,0)</f>
        <v>0</v>
      </c>
      <c r="J53" s="30">
        <f ca="1">OFFSET(Plan!$C$1,MATCH(TRIM(EV!$B$1) &amp; ": " &amp;TRIM(EV!J$2), Plan!$B:$B,0)-1,0)*IF(Grades!J53&gt;=0.6,1,0)</f>
        <v>0</v>
      </c>
      <c r="K53" s="31">
        <f ca="1">OFFSET(Plan!$C$1,MATCH(TRIM(EV!$B$1) &amp; ": " &amp;TRIM(EV!K$2), Plan!$B:$B,0)-1,0)*IF(Grades!K53&gt;=0.6,1,0)</f>
        <v>0</v>
      </c>
      <c r="L53" s="29">
        <f ca="1">OFFSET(Plan!$C$1,MATCH(TRIM(EV!$L$1) &amp; ": " &amp;TRIM(EV!L$2), Plan!$B:$B,0)-1,0)*IF(Grades!L53&gt;=0.6,1,0)</f>
        <v>0</v>
      </c>
      <c r="M53" s="30">
        <f ca="1">OFFSET(Plan!$C$1,MATCH(TRIM(EV!$L$1) &amp; ": " &amp;TRIM(EV!M$2), Plan!$B:$B,0)-1,0)*IF(Grades!M53&gt;=0.6,1,0)</f>
        <v>0</v>
      </c>
      <c r="N53" s="30">
        <f ca="1">OFFSET(Plan!$C$1,MATCH(TRIM(EV!$L$1) &amp; ": " &amp;TRIM(EV!N$2), Plan!$B:$B,0)-1,0)*IF(Grades!N53&gt;=0.6,1,0)</f>
        <v>0</v>
      </c>
      <c r="O53" s="30">
        <f ca="1">OFFSET(Plan!$C$1,MATCH(TRIM(EV!$L$1) &amp; ": " &amp;TRIM(EV!O$2), Plan!$B:$B,0)-1,0)*IF(Grades!O53&gt;=0.6,1,0)</f>
        <v>0</v>
      </c>
      <c r="P53" s="30">
        <f ca="1">OFFSET(Plan!$C$1,MATCH(TRIM(EV!$L$1) &amp; ": " &amp;TRIM(EV!P$2), Plan!$B:$B,0)-1,0)*IF(Grades!P53&gt;=0.6,1,0)</f>
        <v>0</v>
      </c>
      <c r="Q53" s="30">
        <f ca="1">OFFSET(Plan!$C$1,MATCH(TRIM(EV!$L$1) &amp; ": " &amp;TRIM(EV!Q$2), Plan!$B:$B,0)-1,0)*IF(Grades!Q53&gt;=0.6,1,0)</f>
        <v>0</v>
      </c>
      <c r="R53" s="30">
        <f ca="1">OFFSET(Plan!$C$1,MATCH(TRIM(EV!$L$1) &amp; ": " &amp;TRIM(EV!R$2), Plan!$B:$B,0)-1,0)*IF(Grades!R53&gt;=0.6,1,0)</f>
        <v>0</v>
      </c>
      <c r="S53" s="30">
        <f ca="1">OFFSET(Plan!$C$1,MATCH(TRIM(EV!$L$1) &amp; ": " &amp;TRIM(EV!S$2), Plan!$B:$B,0)-1,0)*IF(Grades!S53&gt;=0.6,1,0)</f>
        <v>0</v>
      </c>
      <c r="T53" s="30">
        <f ca="1">OFFSET(Plan!$C$1,MATCH(TRIM(EV!$L$1) &amp; ": " &amp;TRIM(EV!T$2), Plan!$B:$B,0)-1,0)*IF(Grades!T53&gt;=0.6,1,0)</f>
        <v>0</v>
      </c>
      <c r="U53" s="32">
        <f ca="1">OFFSET(Plan!$C$1,MATCH(TRIM(EV!$L$1) &amp; ": " &amp;TRIM(EV!U$2), Plan!$B:$B,0)-1,0)*IF(Grades!U53&gt;=0.6,1,0)</f>
        <v>0</v>
      </c>
      <c r="V53" s="29">
        <f ca="1">OFFSET(Plan!$C$1,MATCH(TRIM(EV!$V$1)&amp;": "&amp;TRIM(EV!V$2),Plan!$B:$B,0)-1,0)*IF(Grades!V53&gt;=0.6,1,0)</f>
        <v>0</v>
      </c>
      <c r="W53" s="30">
        <f ca="1">OFFSET(Plan!$C$1,MATCH(TRIM(EV!$V$1)&amp;": "&amp;TRIM(EV!W$2),Plan!$B:$B,0)-1,0)*IF(Grades!W53&gt;=0.6,1,0)</f>
        <v>0</v>
      </c>
      <c r="X53" s="30">
        <f ca="1">OFFSET(Plan!$C$1,MATCH(TRIM(EV!$V$1)&amp;": "&amp;TRIM(EV!X$2),Plan!$B:$B,0)-1,0)*IF(Grades!X53&gt;=0.6,1,0)</f>
        <v>0</v>
      </c>
      <c r="Y53" s="30">
        <f ca="1">OFFSET(Plan!$C$1,MATCH(TRIM(EV!$V$1)&amp;": "&amp;TRIM(EV!Y$2),Plan!$B:$B,0)-1,0)*IF(Grades!Y53&gt;=0.6,1,0)</f>
        <v>0</v>
      </c>
      <c r="Z53" s="30">
        <f ca="1">OFFSET(Plan!$C$1,MATCH(TRIM(EV!$V$1)&amp;": "&amp;TRIM(EV!Z$2),Plan!$B:$B,0)-1,0)*IF(Grades!Z53&gt;=0.6,1,0)</f>
        <v>0</v>
      </c>
      <c r="AA53" s="30">
        <f ca="1">OFFSET(Plan!$C$1,MATCH(TRIM(EV!$V$1)&amp;": "&amp;TRIM(EV!AA$2),Plan!$B:$B,0)-1,0)*IF(Grades!AA53&gt;=0.6,1,0)</f>
        <v>0</v>
      </c>
      <c r="AB53" s="30">
        <f ca="1">OFFSET(Plan!$C$1,MATCH(TRIM(EV!$V$1)&amp;": "&amp;TRIM(EV!AB$2),Plan!$B:$B,0)-1,0)*IF(Grades!AB53&gt;=0.6,1,0)</f>
        <v>0</v>
      </c>
      <c r="AC53" s="30">
        <f ca="1">OFFSET(Plan!$C$1,MATCH(TRIM(EV!$V$1)&amp;": "&amp;TRIM(EV!AC$2),Plan!$B:$B,0)-1,0)*IF(Grades!AC53&gt;=0.6,1,0)</f>
        <v>0</v>
      </c>
      <c r="AD53" s="30">
        <f ca="1">OFFSET(Plan!$C$1,MATCH(TRIM(EV!$V$1)&amp;": "&amp;TRIM(EV!AD$2),Plan!$B:$B,0)-1,0)*IF(Grades!AD53&gt;=0.6,1,0)</f>
        <v>0</v>
      </c>
      <c r="AE53" s="31">
        <f ca="1">OFFSET(Plan!$C$1,MATCH(TRIM(EV!$V$1)&amp;": "&amp;TRIM(EV!AE$2),Plan!$B:$B,0)-1,0)*IF(Grades!AE53&gt;=0.6,1,0)</f>
        <v>0</v>
      </c>
      <c r="AF53" s="16">
        <f ca="1">IFERROR(OFFSET(SAP!$B$1,MATCH(EV!$A53,SAP!$A:$A,0)-1,0),0)</f>
        <v>0</v>
      </c>
      <c r="AG53" s="17">
        <f t="shared" ca="1" si="1"/>
        <v>0</v>
      </c>
      <c r="AH53" s="17" t="str">
        <f ca="1">IF(AF53=0,"",OFFSET(Plan!$D$1,MATCH(OFFSET(SAP!$B$1, 0,COUNTIF(SAP!$C$2:$AK$2,"&lt;&gt;0")),Plan!$A:$A,0)-1,0))</f>
        <v/>
      </c>
      <c r="AI53" s="18" t="str">
        <f ca="1">IF(AF53=0,"",Plan!$D$31)</f>
        <v/>
      </c>
      <c r="AJ53" s="18"/>
      <c r="AK53" s="18"/>
      <c r="AL53" s="17">
        <f t="shared" ca="1" si="4"/>
        <v>0</v>
      </c>
      <c r="AM53" s="17" t="str">
        <f t="shared" ca="1" si="5"/>
        <v/>
      </c>
      <c r="AN53" s="17" t="str">
        <f t="shared" ca="1" si="6"/>
        <v/>
      </c>
      <c r="AO53" s="17" t="str">
        <f t="shared" ca="1" si="7"/>
        <v/>
      </c>
      <c r="AP53" s="61" t="str">
        <f t="shared" si="10"/>
        <v/>
      </c>
      <c r="AQ53" s="68">
        <f t="shared" ca="1" si="8"/>
        <v>0</v>
      </c>
      <c r="AR53" s="68" t="str">
        <f ca="1">IF(AQ53=0,"",AQ53+(1-COUNTIF(AQ$3:AQ53,AQ53))/1000)</f>
        <v/>
      </c>
      <c r="AS53" s="67" t="str">
        <f t="shared" ca="1" si="9"/>
        <v/>
      </c>
    </row>
    <row r="54" spans="1:45" x14ac:dyDescent="0.25">
      <c r="A54" s="33">
        <f>SAP!A54</f>
        <v>0</v>
      </c>
      <c r="B54" s="29">
        <f ca="1">OFFSET(Plan!$C$1,MATCH(TRIM(EV!$B$1) &amp; ": " &amp;TRIM(EV!B$2), Plan!$B:$B,0)-1,0)*IF(Grades!B54&gt;=0.6,1,0)</f>
        <v>0</v>
      </c>
      <c r="C54" s="30">
        <f ca="1">OFFSET(Plan!$C$1,MATCH(TRIM(EV!$B$1) &amp; ": " &amp;TRIM(EV!C$2), Plan!$B:$B,0)-1,0)*IF(Grades!C54&gt;=0.6,1,0)</f>
        <v>0</v>
      </c>
      <c r="D54" s="30">
        <f ca="1">OFFSET(Plan!$C$1,MATCH(TRIM(EV!$B$1) &amp; ": " &amp;TRIM(EV!D$2), Plan!$B:$B,0)-1,0)*IF(Grades!D54&gt;=0.6,1,0)</f>
        <v>0</v>
      </c>
      <c r="E54" s="30">
        <f ca="1">OFFSET(Plan!$C$1,MATCH(TRIM(EV!$B$1) &amp; ": " &amp;TRIM(EV!E$2), Plan!$B:$B,0)-1,0)*IF(Grades!E54&gt;=0.6,1,0)</f>
        <v>0</v>
      </c>
      <c r="F54" s="30">
        <f ca="1">OFFSET(Plan!$C$1,MATCH(TRIM(EV!$B$1) &amp; ": " &amp;TRIM(EV!F$2), Plan!$B:$B,0)-1,0)*IF(Grades!F54&gt;=0.6,1,0)</f>
        <v>0</v>
      </c>
      <c r="G54" s="30">
        <f ca="1">OFFSET(Plan!$C$1,MATCH(TRIM(EV!$B$1) &amp; ": " &amp;TRIM(EV!G$2), Plan!$B:$B,0)-1,0)*IF(Grades!G54&gt;=0.6,1,0)</f>
        <v>0</v>
      </c>
      <c r="H54" s="30">
        <f ca="1">OFFSET(Plan!$C$1,MATCH(TRIM(EV!$B$1) &amp; ": " &amp;TRIM(EV!H$2), Plan!$B:$B,0)-1,0)*IF(Grades!H54&gt;=0.6,1,0)</f>
        <v>0</v>
      </c>
      <c r="I54" s="30">
        <f ca="1">OFFSET(Plan!$C$1,MATCH(TRIM(EV!$B$1) &amp; ": " &amp;TRIM(EV!I$2), Plan!$B:$B,0)-1,0)*IF(Grades!I54&gt;=0.6,1,0)</f>
        <v>0</v>
      </c>
      <c r="J54" s="30">
        <f ca="1">OFFSET(Plan!$C$1,MATCH(TRIM(EV!$B$1) &amp; ": " &amp;TRIM(EV!J$2), Plan!$B:$B,0)-1,0)*IF(Grades!J54&gt;=0.6,1,0)</f>
        <v>0</v>
      </c>
      <c r="K54" s="31">
        <f ca="1">OFFSET(Plan!$C$1,MATCH(TRIM(EV!$B$1) &amp; ": " &amp;TRIM(EV!K$2), Plan!$B:$B,0)-1,0)*IF(Grades!K54&gt;=0.6,1,0)</f>
        <v>0</v>
      </c>
      <c r="L54" s="29">
        <f ca="1">OFFSET(Plan!$C$1,MATCH(TRIM(EV!$L$1) &amp; ": " &amp;TRIM(EV!L$2), Plan!$B:$B,0)-1,0)*IF(Grades!L54&gt;=0.6,1,0)</f>
        <v>0</v>
      </c>
      <c r="M54" s="30">
        <f ca="1">OFFSET(Plan!$C$1,MATCH(TRIM(EV!$L$1) &amp; ": " &amp;TRIM(EV!M$2), Plan!$B:$B,0)-1,0)*IF(Grades!M54&gt;=0.6,1,0)</f>
        <v>0</v>
      </c>
      <c r="N54" s="30">
        <f ca="1">OFFSET(Plan!$C$1,MATCH(TRIM(EV!$L$1) &amp; ": " &amp;TRIM(EV!N$2), Plan!$B:$B,0)-1,0)*IF(Grades!N54&gt;=0.6,1,0)</f>
        <v>0</v>
      </c>
      <c r="O54" s="30">
        <f ca="1">OFFSET(Plan!$C$1,MATCH(TRIM(EV!$L$1) &amp; ": " &amp;TRIM(EV!O$2), Plan!$B:$B,0)-1,0)*IF(Grades!O54&gt;=0.6,1,0)</f>
        <v>0</v>
      </c>
      <c r="P54" s="30">
        <f ca="1">OFFSET(Plan!$C$1,MATCH(TRIM(EV!$L$1) &amp; ": " &amp;TRIM(EV!P$2), Plan!$B:$B,0)-1,0)*IF(Grades!P54&gt;=0.6,1,0)</f>
        <v>0</v>
      </c>
      <c r="Q54" s="30">
        <f ca="1">OFFSET(Plan!$C$1,MATCH(TRIM(EV!$L$1) &amp; ": " &amp;TRIM(EV!Q$2), Plan!$B:$B,0)-1,0)*IF(Grades!Q54&gt;=0.6,1,0)</f>
        <v>0</v>
      </c>
      <c r="R54" s="30">
        <f ca="1">OFFSET(Plan!$C$1,MATCH(TRIM(EV!$L$1) &amp; ": " &amp;TRIM(EV!R$2), Plan!$B:$B,0)-1,0)*IF(Grades!R54&gt;=0.6,1,0)</f>
        <v>0</v>
      </c>
      <c r="S54" s="30">
        <f ca="1">OFFSET(Plan!$C$1,MATCH(TRIM(EV!$L$1) &amp; ": " &amp;TRIM(EV!S$2), Plan!$B:$B,0)-1,0)*IF(Grades!S54&gt;=0.6,1,0)</f>
        <v>0</v>
      </c>
      <c r="T54" s="30">
        <f ca="1">OFFSET(Plan!$C$1,MATCH(TRIM(EV!$L$1) &amp; ": " &amp;TRIM(EV!T$2), Plan!$B:$B,0)-1,0)*IF(Grades!T54&gt;=0.6,1,0)</f>
        <v>0</v>
      </c>
      <c r="U54" s="32">
        <f ca="1">OFFSET(Plan!$C$1,MATCH(TRIM(EV!$L$1) &amp; ": " &amp;TRIM(EV!U$2), Plan!$B:$B,0)-1,0)*IF(Grades!U54&gt;=0.6,1,0)</f>
        <v>0</v>
      </c>
      <c r="V54" s="29">
        <f ca="1">OFFSET(Plan!$C$1,MATCH(TRIM(EV!$V$1)&amp;": "&amp;TRIM(EV!V$2),Plan!$B:$B,0)-1,0)*IF(Grades!V54&gt;=0.6,1,0)</f>
        <v>0</v>
      </c>
      <c r="W54" s="30">
        <f ca="1">OFFSET(Plan!$C$1,MATCH(TRIM(EV!$V$1)&amp;": "&amp;TRIM(EV!W$2),Plan!$B:$B,0)-1,0)*IF(Grades!W54&gt;=0.6,1,0)</f>
        <v>0</v>
      </c>
      <c r="X54" s="30">
        <f ca="1">OFFSET(Plan!$C$1,MATCH(TRIM(EV!$V$1)&amp;": "&amp;TRIM(EV!X$2),Plan!$B:$B,0)-1,0)*IF(Grades!X54&gt;=0.6,1,0)</f>
        <v>0</v>
      </c>
      <c r="Y54" s="30">
        <f ca="1">OFFSET(Plan!$C$1,MATCH(TRIM(EV!$V$1)&amp;": "&amp;TRIM(EV!Y$2),Plan!$B:$B,0)-1,0)*IF(Grades!Y54&gt;=0.6,1,0)</f>
        <v>0</v>
      </c>
      <c r="Z54" s="30">
        <f ca="1">OFFSET(Plan!$C$1,MATCH(TRIM(EV!$V$1)&amp;": "&amp;TRIM(EV!Z$2),Plan!$B:$B,0)-1,0)*IF(Grades!Z54&gt;=0.6,1,0)</f>
        <v>0</v>
      </c>
      <c r="AA54" s="30">
        <f ca="1">OFFSET(Plan!$C$1,MATCH(TRIM(EV!$V$1)&amp;": "&amp;TRIM(EV!AA$2),Plan!$B:$B,0)-1,0)*IF(Grades!AA54&gt;=0.6,1,0)</f>
        <v>0</v>
      </c>
      <c r="AB54" s="30">
        <f ca="1">OFFSET(Plan!$C$1,MATCH(TRIM(EV!$V$1)&amp;": "&amp;TRIM(EV!AB$2),Plan!$B:$B,0)-1,0)*IF(Grades!AB54&gt;=0.6,1,0)</f>
        <v>0</v>
      </c>
      <c r="AC54" s="30">
        <f ca="1">OFFSET(Plan!$C$1,MATCH(TRIM(EV!$V$1)&amp;": "&amp;TRIM(EV!AC$2),Plan!$B:$B,0)-1,0)*IF(Grades!AC54&gt;=0.6,1,0)</f>
        <v>0</v>
      </c>
      <c r="AD54" s="30">
        <f ca="1">OFFSET(Plan!$C$1,MATCH(TRIM(EV!$V$1)&amp;": "&amp;TRIM(EV!AD$2),Plan!$B:$B,0)-1,0)*IF(Grades!AD54&gt;=0.6,1,0)</f>
        <v>0</v>
      </c>
      <c r="AE54" s="31">
        <f ca="1">OFFSET(Plan!$C$1,MATCH(TRIM(EV!$V$1)&amp;": "&amp;TRIM(EV!AE$2),Plan!$B:$B,0)-1,0)*IF(Grades!AE54&gt;=0.6,1,0)</f>
        <v>0</v>
      </c>
      <c r="AF54" s="16">
        <f ca="1">IFERROR(OFFSET(SAP!$B$1,MATCH(EV!$A54,SAP!$A:$A,0)-1,0),0)</f>
        <v>0</v>
      </c>
      <c r="AG54" s="17">
        <f t="shared" ca="1" si="1"/>
        <v>0</v>
      </c>
      <c r="AH54" s="17" t="str">
        <f ca="1">IF(AF54=0,"",OFFSET(Plan!$D$1,MATCH(OFFSET(SAP!$B$1, 0,COUNTIF(SAP!$C$2:$AK$2,"&lt;&gt;0")),Plan!$A:$A,0)-1,0))</f>
        <v/>
      </c>
      <c r="AI54" s="18" t="str">
        <f ca="1">IF(AF54=0,"",Plan!$D$31)</f>
        <v/>
      </c>
      <c r="AJ54" s="18"/>
      <c r="AK54" s="18"/>
      <c r="AL54" s="17">
        <f t="shared" ca="1" si="4"/>
        <v>0</v>
      </c>
      <c r="AM54" s="17" t="str">
        <f t="shared" ca="1" si="5"/>
        <v/>
      </c>
      <c r="AN54" s="17" t="str">
        <f t="shared" ca="1" si="6"/>
        <v/>
      </c>
      <c r="AO54" s="17" t="str">
        <f t="shared" ca="1" si="7"/>
        <v/>
      </c>
      <c r="AP54" s="61" t="str">
        <f t="shared" si="10"/>
        <v/>
      </c>
      <c r="AQ54" s="68">
        <f t="shared" ca="1" si="8"/>
        <v>0</v>
      </c>
      <c r="AR54" s="68" t="str">
        <f ca="1">IF(AQ54=0,"",AQ54+(1-COUNTIF(AQ$3:AQ54,AQ54))/1000)</f>
        <v/>
      </c>
      <c r="AS54" s="67" t="str">
        <f t="shared" ca="1" si="9"/>
        <v/>
      </c>
    </row>
    <row r="55" spans="1:45" x14ac:dyDescent="0.25">
      <c r="A55" s="33">
        <f>SAP!A55</f>
        <v>0</v>
      </c>
      <c r="B55" s="29">
        <f ca="1">OFFSET(Plan!$C$1,MATCH(TRIM(EV!$B$1) &amp; ": " &amp;TRIM(EV!B$2), Plan!$B:$B,0)-1,0)*IF(Grades!B55&gt;=0.6,1,0)</f>
        <v>0</v>
      </c>
      <c r="C55" s="30">
        <f ca="1">OFFSET(Plan!$C$1,MATCH(TRIM(EV!$B$1) &amp; ": " &amp;TRIM(EV!C$2), Plan!$B:$B,0)-1,0)*IF(Grades!C55&gt;=0.6,1,0)</f>
        <v>0</v>
      </c>
      <c r="D55" s="30">
        <f ca="1">OFFSET(Plan!$C$1,MATCH(TRIM(EV!$B$1) &amp; ": " &amp;TRIM(EV!D$2), Plan!$B:$B,0)-1,0)*IF(Grades!D55&gt;=0.6,1,0)</f>
        <v>0</v>
      </c>
      <c r="E55" s="30">
        <f ca="1">OFFSET(Plan!$C$1,MATCH(TRIM(EV!$B$1) &amp; ": " &amp;TRIM(EV!E$2), Plan!$B:$B,0)-1,0)*IF(Grades!E55&gt;=0.6,1,0)</f>
        <v>0</v>
      </c>
      <c r="F55" s="30">
        <f ca="1">OFFSET(Plan!$C$1,MATCH(TRIM(EV!$B$1) &amp; ": " &amp;TRIM(EV!F$2), Plan!$B:$B,0)-1,0)*IF(Grades!F55&gt;=0.6,1,0)</f>
        <v>0</v>
      </c>
      <c r="G55" s="30">
        <f ca="1">OFFSET(Plan!$C$1,MATCH(TRIM(EV!$B$1) &amp; ": " &amp;TRIM(EV!G$2), Plan!$B:$B,0)-1,0)*IF(Grades!G55&gt;=0.6,1,0)</f>
        <v>0</v>
      </c>
      <c r="H55" s="30">
        <f ca="1">OFFSET(Plan!$C$1,MATCH(TRIM(EV!$B$1) &amp; ": " &amp;TRIM(EV!H$2), Plan!$B:$B,0)-1,0)*IF(Grades!H55&gt;=0.6,1,0)</f>
        <v>0</v>
      </c>
      <c r="I55" s="30">
        <f ca="1">OFFSET(Plan!$C$1,MATCH(TRIM(EV!$B$1) &amp; ": " &amp;TRIM(EV!I$2), Plan!$B:$B,0)-1,0)*IF(Grades!I55&gt;=0.6,1,0)</f>
        <v>0</v>
      </c>
      <c r="J55" s="30">
        <f ca="1">OFFSET(Plan!$C$1,MATCH(TRIM(EV!$B$1) &amp; ": " &amp;TRIM(EV!J$2), Plan!$B:$B,0)-1,0)*IF(Grades!J55&gt;=0.6,1,0)</f>
        <v>0</v>
      </c>
      <c r="K55" s="31">
        <f ca="1">OFFSET(Plan!$C$1,MATCH(TRIM(EV!$B$1) &amp; ": " &amp;TRIM(EV!K$2), Plan!$B:$B,0)-1,0)*IF(Grades!K55&gt;=0.6,1,0)</f>
        <v>0</v>
      </c>
      <c r="L55" s="29">
        <f ca="1">OFFSET(Plan!$C$1,MATCH(TRIM(EV!$L$1) &amp; ": " &amp;TRIM(EV!L$2), Plan!$B:$B,0)-1,0)*IF(Grades!L55&gt;=0.6,1,0)</f>
        <v>0</v>
      </c>
      <c r="M55" s="30">
        <f ca="1">OFFSET(Plan!$C$1,MATCH(TRIM(EV!$L$1) &amp; ": " &amp;TRIM(EV!M$2), Plan!$B:$B,0)-1,0)*IF(Grades!M55&gt;=0.6,1,0)</f>
        <v>0</v>
      </c>
      <c r="N55" s="30">
        <f ca="1">OFFSET(Plan!$C$1,MATCH(TRIM(EV!$L$1) &amp; ": " &amp;TRIM(EV!N$2), Plan!$B:$B,0)-1,0)*IF(Grades!N55&gt;=0.6,1,0)</f>
        <v>0</v>
      </c>
      <c r="O55" s="30">
        <f ca="1">OFFSET(Plan!$C$1,MATCH(TRIM(EV!$L$1) &amp; ": " &amp;TRIM(EV!O$2), Plan!$B:$B,0)-1,0)*IF(Grades!O55&gt;=0.6,1,0)</f>
        <v>0</v>
      </c>
      <c r="P55" s="30">
        <f ca="1">OFFSET(Plan!$C$1,MATCH(TRIM(EV!$L$1) &amp; ": " &amp;TRIM(EV!P$2), Plan!$B:$B,0)-1,0)*IF(Grades!P55&gt;=0.6,1,0)</f>
        <v>0</v>
      </c>
      <c r="Q55" s="30">
        <f ca="1">OFFSET(Plan!$C$1,MATCH(TRIM(EV!$L$1) &amp; ": " &amp;TRIM(EV!Q$2), Plan!$B:$B,0)-1,0)*IF(Grades!Q55&gt;=0.6,1,0)</f>
        <v>0</v>
      </c>
      <c r="R55" s="30">
        <f ca="1">OFFSET(Plan!$C$1,MATCH(TRIM(EV!$L$1) &amp; ": " &amp;TRIM(EV!R$2), Plan!$B:$B,0)-1,0)*IF(Grades!R55&gt;=0.6,1,0)</f>
        <v>0</v>
      </c>
      <c r="S55" s="30">
        <f ca="1">OFFSET(Plan!$C$1,MATCH(TRIM(EV!$L$1) &amp; ": " &amp;TRIM(EV!S$2), Plan!$B:$B,0)-1,0)*IF(Grades!S55&gt;=0.6,1,0)</f>
        <v>0</v>
      </c>
      <c r="T55" s="30">
        <f ca="1">OFFSET(Plan!$C$1,MATCH(TRIM(EV!$L$1) &amp; ": " &amp;TRIM(EV!T$2), Plan!$B:$B,0)-1,0)*IF(Grades!T55&gt;=0.6,1,0)</f>
        <v>0</v>
      </c>
      <c r="U55" s="32">
        <f ca="1">OFFSET(Plan!$C$1,MATCH(TRIM(EV!$L$1) &amp; ": " &amp;TRIM(EV!U$2), Plan!$B:$B,0)-1,0)*IF(Grades!U55&gt;=0.6,1,0)</f>
        <v>0</v>
      </c>
      <c r="V55" s="29">
        <f ca="1">OFFSET(Plan!$C$1,MATCH(TRIM(EV!$V$1)&amp;": "&amp;TRIM(EV!V$2),Plan!$B:$B,0)-1,0)*IF(Grades!V55&gt;=0.6,1,0)</f>
        <v>0</v>
      </c>
      <c r="W55" s="30">
        <f ca="1">OFFSET(Plan!$C$1,MATCH(TRIM(EV!$V$1)&amp;": "&amp;TRIM(EV!W$2),Plan!$B:$B,0)-1,0)*IF(Grades!W55&gt;=0.6,1,0)</f>
        <v>0</v>
      </c>
      <c r="X55" s="30">
        <f ca="1">OFFSET(Plan!$C$1,MATCH(TRIM(EV!$V$1)&amp;": "&amp;TRIM(EV!X$2),Plan!$B:$B,0)-1,0)*IF(Grades!X55&gt;=0.6,1,0)</f>
        <v>0</v>
      </c>
      <c r="Y55" s="30">
        <f ca="1">OFFSET(Plan!$C$1,MATCH(TRIM(EV!$V$1)&amp;": "&amp;TRIM(EV!Y$2),Plan!$B:$B,0)-1,0)*IF(Grades!Y55&gt;=0.6,1,0)</f>
        <v>0</v>
      </c>
      <c r="Z55" s="30">
        <f ca="1">OFFSET(Plan!$C$1,MATCH(TRIM(EV!$V$1)&amp;": "&amp;TRIM(EV!Z$2),Plan!$B:$B,0)-1,0)*IF(Grades!Z55&gt;=0.6,1,0)</f>
        <v>0</v>
      </c>
      <c r="AA55" s="30">
        <f ca="1">OFFSET(Plan!$C$1,MATCH(TRIM(EV!$V$1)&amp;": "&amp;TRIM(EV!AA$2),Plan!$B:$B,0)-1,0)*IF(Grades!AA55&gt;=0.6,1,0)</f>
        <v>0</v>
      </c>
      <c r="AB55" s="30">
        <f ca="1">OFFSET(Plan!$C$1,MATCH(TRIM(EV!$V$1)&amp;": "&amp;TRIM(EV!AB$2),Plan!$B:$B,0)-1,0)*IF(Grades!AB55&gt;=0.6,1,0)</f>
        <v>0</v>
      </c>
      <c r="AC55" s="30">
        <f ca="1">OFFSET(Plan!$C$1,MATCH(TRIM(EV!$V$1)&amp;": "&amp;TRIM(EV!AC$2),Plan!$B:$B,0)-1,0)*IF(Grades!AC55&gt;=0.6,1,0)</f>
        <v>0</v>
      </c>
      <c r="AD55" s="30">
        <f ca="1">OFFSET(Plan!$C$1,MATCH(TRIM(EV!$V$1)&amp;": "&amp;TRIM(EV!AD$2),Plan!$B:$B,0)-1,0)*IF(Grades!AD55&gt;=0.6,1,0)</f>
        <v>0</v>
      </c>
      <c r="AE55" s="31">
        <f ca="1">OFFSET(Plan!$C$1,MATCH(TRIM(EV!$V$1)&amp;": "&amp;TRIM(EV!AE$2),Plan!$B:$B,0)-1,0)*IF(Grades!AE55&gt;=0.6,1,0)</f>
        <v>0</v>
      </c>
      <c r="AF55" s="16">
        <f ca="1">IFERROR(OFFSET(SAP!$B$1,MATCH(EV!$A55,SAP!$A:$A,0)-1,0),0)</f>
        <v>0</v>
      </c>
      <c r="AG55" s="17">
        <f t="shared" ca="1" si="1"/>
        <v>0</v>
      </c>
      <c r="AH55" s="17" t="str">
        <f ca="1">IF(AF55=0,"",OFFSET(Plan!$D$1,MATCH(OFFSET(SAP!$B$1, 0,COUNTIF(SAP!$C$2:$AK$2,"&lt;&gt;0")),Plan!$A:$A,0)-1,0))</f>
        <v/>
      </c>
      <c r="AI55" s="18" t="str">
        <f ca="1">IF(AF55=0,"",Plan!$D$31)</f>
        <v/>
      </c>
      <c r="AJ55" s="18"/>
      <c r="AK55" s="18"/>
      <c r="AL55" s="17">
        <f t="shared" ca="1" si="4"/>
        <v>0</v>
      </c>
      <c r="AM55" s="17" t="str">
        <f t="shared" ca="1" si="5"/>
        <v/>
      </c>
      <c r="AN55" s="17" t="str">
        <f t="shared" ca="1" si="6"/>
        <v/>
      </c>
      <c r="AO55" s="17" t="str">
        <f t="shared" ca="1" si="7"/>
        <v/>
      </c>
      <c r="AP55" s="61" t="str">
        <f t="shared" si="10"/>
        <v/>
      </c>
      <c r="AQ55" s="68">
        <f t="shared" ca="1" si="8"/>
        <v>0</v>
      </c>
      <c r="AR55" s="68" t="str">
        <f ca="1">IF(AQ55=0,"",AQ55+(1-COUNTIF(AQ$3:AQ55,AQ55))/1000)</f>
        <v/>
      </c>
      <c r="AS55" s="67" t="str">
        <f t="shared" ca="1" si="9"/>
        <v/>
      </c>
    </row>
    <row r="56" spans="1:45" x14ac:dyDescent="0.25">
      <c r="A56" s="33">
        <f>SAP!A56</f>
        <v>0</v>
      </c>
      <c r="B56" s="29">
        <f ca="1">OFFSET(Plan!$C$1,MATCH(TRIM(EV!$B$1) &amp; ": " &amp;TRIM(EV!B$2), Plan!$B:$B,0)-1,0)*IF(Grades!B56&gt;=0.6,1,0)</f>
        <v>0</v>
      </c>
      <c r="C56" s="30">
        <f ca="1">OFFSET(Plan!$C$1,MATCH(TRIM(EV!$B$1) &amp; ": " &amp;TRIM(EV!C$2), Plan!$B:$B,0)-1,0)*IF(Grades!C56&gt;=0.6,1,0)</f>
        <v>0</v>
      </c>
      <c r="D56" s="30">
        <f ca="1">OFFSET(Plan!$C$1,MATCH(TRIM(EV!$B$1) &amp; ": " &amp;TRIM(EV!D$2), Plan!$B:$B,0)-1,0)*IF(Grades!D56&gt;=0.6,1,0)</f>
        <v>0</v>
      </c>
      <c r="E56" s="30">
        <f ca="1">OFFSET(Plan!$C$1,MATCH(TRIM(EV!$B$1) &amp; ": " &amp;TRIM(EV!E$2), Plan!$B:$B,0)-1,0)*IF(Grades!E56&gt;=0.6,1,0)</f>
        <v>0</v>
      </c>
      <c r="F56" s="30">
        <f ca="1">OFFSET(Plan!$C$1,MATCH(TRIM(EV!$B$1) &amp; ": " &amp;TRIM(EV!F$2), Plan!$B:$B,0)-1,0)*IF(Grades!F56&gt;=0.6,1,0)</f>
        <v>0</v>
      </c>
      <c r="G56" s="30">
        <f ca="1">OFFSET(Plan!$C$1,MATCH(TRIM(EV!$B$1) &amp; ": " &amp;TRIM(EV!G$2), Plan!$B:$B,0)-1,0)*IF(Grades!G56&gt;=0.6,1,0)</f>
        <v>0</v>
      </c>
      <c r="H56" s="30">
        <f ca="1">OFFSET(Plan!$C$1,MATCH(TRIM(EV!$B$1) &amp; ": " &amp;TRIM(EV!H$2), Plan!$B:$B,0)-1,0)*IF(Grades!H56&gt;=0.6,1,0)</f>
        <v>0</v>
      </c>
      <c r="I56" s="30">
        <f ca="1">OFFSET(Plan!$C$1,MATCH(TRIM(EV!$B$1) &amp; ": " &amp;TRIM(EV!I$2), Plan!$B:$B,0)-1,0)*IF(Grades!I56&gt;=0.6,1,0)</f>
        <v>0</v>
      </c>
      <c r="J56" s="30">
        <f ca="1">OFFSET(Plan!$C$1,MATCH(TRIM(EV!$B$1) &amp; ": " &amp;TRIM(EV!J$2), Plan!$B:$B,0)-1,0)*IF(Grades!J56&gt;=0.6,1,0)</f>
        <v>0</v>
      </c>
      <c r="K56" s="31">
        <f ca="1">OFFSET(Plan!$C$1,MATCH(TRIM(EV!$B$1) &amp; ": " &amp;TRIM(EV!K$2), Plan!$B:$B,0)-1,0)*IF(Grades!K56&gt;=0.6,1,0)</f>
        <v>0</v>
      </c>
      <c r="L56" s="29">
        <f ca="1">OFFSET(Plan!$C$1,MATCH(TRIM(EV!$L$1) &amp; ": " &amp;TRIM(EV!L$2), Plan!$B:$B,0)-1,0)*IF(Grades!L56&gt;=0.6,1,0)</f>
        <v>0</v>
      </c>
      <c r="M56" s="30">
        <f ca="1">OFFSET(Plan!$C$1,MATCH(TRIM(EV!$L$1) &amp; ": " &amp;TRIM(EV!M$2), Plan!$B:$B,0)-1,0)*IF(Grades!M56&gt;=0.6,1,0)</f>
        <v>0</v>
      </c>
      <c r="N56" s="30">
        <f ca="1">OFFSET(Plan!$C$1,MATCH(TRIM(EV!$L$1) &amp; ": " &amp;TRIM(EV!N$2), Plan!$B:$B,0)-1,0)*IF(Grades!N56&gt;=0.6,1,0)</f>
        <v>0</v>
      </c>
      <c r="O56" s="30">
        <f ca="1">OFFSET(Plan!$C$1,MATCH(TRIM(EV!$L$1) &amp; ": " &amp;TRIM(EV!O$2), Plan!$B:$B,0)-1,0)*IF(Grades!O56&gt;=0.6,1,0)</f>
        <v>0</v>
      </c>
      <c r="P56" s="30">
        <f ca="1">OFFSET(Plan!$C$1,MATCH(TRIM(EV!$L$1) &amp; ": " &amp;TRIM(EV!P$2), Plan!$B:$B,0)-1,0)*IF(Grades!P56&gt;=0.6,1,0)</f>
        <v>0</v>
      </c>
      <c r="Q56" s="30">
        <f ca="1">OFFSET(Plan!$C$1,MATCH(TRIM(EV!$L$1) &amp; ": " &amp;TRIM(EV!Q$2), Plan!$B:$B,0)-1,0)*IF(Grades!Q56&gt;=0.6,1,0)</f>
        <v>0</v>
      </c>
      <c r="R56" s="30">
        <f ca="1">OFFSET(Plan!$C$1,MATCH(TRIM(EV!$L$1) &amp; ": " &amp;TRIM(EV!R$2), Plan!$B:$B,0)-1,0)*IF(Grades!R56&gt;=0.6,1,0)</f>
        <v>0</v>
      </c>
      <c r="S56" s="30">
        <f ca="1">OFFSET(Plan!$C$1,MATCH(TRIM(EV!$L$1) &amp; ": " &amp;TRIM(EV!S$2), Plan!$B:$B,0)-1,0)*IF(Grades!S56&gt;=0.6,1,0)</f>
        <v>0</v>
      </c>
      <c r="T56" s="30">
        <f ca="1">OFFSET(Plan!$C$1,MATCH(TRIM(EV!$L$1) &amp; ": " &amp;TRIM(EV!T$2), Plan!$B:$B,0)-1,0)*IF(Grades!T56&gt;=0.6,1,0)</f>
        <v>0</v>
      </c>
      <c r="U56" s="32">
        <f ca="1">OFFSET(Plan!$C$1,MATCH(TRIM(EV!$L$1) &amp; ": " &amp;TRIM(EV!U$2), Plan!$B:$B,0)-1,0)*IF(Grades!U56&gt;=0.6,1,0)</f>
        <v>0</v>
      </c>
      <c r="V56" s="29">
        <f ca="1">OFFSET(Plan!$C$1,MATCH(TRIM(EV!$V$1)&amp;": "&amp;TRIM(EV!V$2),Plan!$B:$B,0)-1,0)*IF(Grades!V56&gt;=0.6,1,0)</f>
        <v>0</v>
      </c>
      <c r="W56" s="30">
        <f ca="1">OFFSET(Plan!$C$1,MATCH(TRIM(EV!$V$1)&amp;": "&amp;TRIM(EV!W$2),Plan!$B:$B,0)-1,0)*IF(Grades!W56&gt;=0.6,1,0)</f>
        <v>0</v>
      </c>
      <c r="X56" s="30">
        <f ca="1">OFFSET(Plan!$C$1,MATCH(TRIM(EV!$V$1)&amp;": "&amp;TRIM(EV!X$2),Plan!$B:$B,0)-1,0)*IF(Grades!X56&gt;=0.6,1,0)</f>
        <v>0</v>
      </c>
      <c r="Y56" s="30">
        <f ca="1">OFFSET(Plan!$C$1,MATCH(TRIM(EV!$V$1)&amp;": "&amp;TRIM(EV!Y$2),Plan!$B:$B,0)-1,0)*IF(Grades!Y56&gt;=0.6,1,0)</f>
        <v>0</v>
      </c>
      <c r="Z56" s="30">
        <f ca="1">OFFSET(Plan!$C$1,MATCH(TRIM(EV!$V$1)&amp;": "&amp;TRIM(EV!Z$2),Plan!$B:$B,0)-1,0)*IF(Grades!Z56&gt;=0.6,1,0)</f>
        <v>0</v>
      </c>
      <c r="AA56" s="30">
        <f ca="1">OFFSET(Plan!$C$1,MATCH(TRIM(EV!$V$1)&amp;": "&amp;TRIM(EV!AA$2),Plan!$B:$B,0)-1,0)*IF(Grades!AA56&gt;=0.6,1,0)</f>
        <v>0</v>
      </c>
      <c r="AB56" s="30">
        <f ca="1">OFFSET(Plan!$C$1,MATCH(TRIM(EV!$V$1)&amp;": "&amp;TRIM(EV!AB$2),Plan!$B:$B,0)-1,0)*IF(Grades!AB56&gt;=0.6,1,0)</f>
        <v>0</v>
      </c>
      <c r="AC56" s="30">
        <f ca="1">OFFSET(Plan!$C$1,MATCH(TRIM(EV!$V$1)&amp;": "&amp;TRIM(EV!AC$2),Plan!$B:$B,0)-1,0)*IF(Grades!AC56&gt;=0.6,1,0)</f>
        <v>0</v>
      </c>
      <c r="AD56" s="30">
        <f ca="1">OFFSET(Plan!$C$1,MATCH(TRIM(EV!$V$1)&amp;": "&amp;TRIM(EV!AD$2),Plan!$B:$B,0)-1,0)*IF(Grades!AD56&gt;=0.6,1,0)</f>
        <v>0</v>
      </c>
      <c r="AE56" s="31">
        <f ca="1">OFFSET(Plan!$C$1,MATCH(TRIM(EV!$V$1)&amp;": "&amp;TRIM(EV!AE$2),Plan!$B:$B,0)-1,0)*IF(Grades!AE56&gt;=0.6,1,0)</f>
        <v>0</v>
      </c>
      <c r="AF56" s="16">
        <f ca="1">IFERROR(OFFSET(SAP!$B$1,MATCH(EV!$A56,SAP!$A:$A,0)-1,0),0)</f>
        <v>0</v>
      </c>
      <c r="AG56" s="17">
        <f t="shared" ca="1" si="1"/>
        <v>0</v>
      </c>
      <c r="AH56" s="17" t="str">
        <f ca="1">IF(AF56=0,"",OFFSET(Plan!$D$1,MATCH(OFFSET(SAP!$B$1, 0,COUNTIF(SAP!$C$2:$AK$2,"&lt;&gt;0")),Plan!$A:$A,0)-1,0))</f>
        <v/>
      </c>
      <c r="AI56" s="18" t="str">
        <f ca="1">IF(AF56=0,"",Plan!$D$31)</f>
        <v/>
      </c>
      <c r="AJ56" s="18"/>
      <c r="AK56" s="18"/>
      <c r="AL56" s="17">
        <f t="shared" ca="1" si="4"/>
        <v>0</v>
      </c>
      <c r="AM56" s="17" t="str">
        <f t="shared" ca="1" si="5"/>
        <v/>
      </c>
      <c r="AN56" s="17" t="str">
        <f t="shared" ca="1" si="6"/>
        <v/>
      </c>
      <c r="AO56" s="17" t="str">
        <f t="shared" ca="1" si="7"/>
        <v/>
      </c>
      <c r="AP56" s="61" t="str">
        <f t="shared" si="10"/>
        <v/>
      </c>
      <c r="AQ56" s="68">
        <f t="shared" ca="1" si="8"/>
        <v>0</v>
      </c>
      <c r="AR56" s="68" t="str">
        <f ca="1">IF(AQ56=0,"",AQ56+(1-COUNTIF(AQ$3:AQ56,AQ56))/1000)</f>
        <v/>
      </c>
      <c r="AS56" s="67" t="str">
        <f t="shared" ca="1" si="9"/>
        <v/>
      </c>
    </row>
    <row r="57" spans="1:45" x14ac:dyDescent="0.25">
      <c r="A57" s="33">
        <f>SAP!A57</f>
        <v>0</v>
      </c>
      <c r="B57" s="29">
        <f ca="1">OFFSET(Plan!$C$1,MATCH(TRIM(EV!$B$1) &amp; ": " &amp;TRIM(EV!B$2), Plan!$B:$B,0)-1,0)*IF(Grades!B57&gt;=0.6,1,0)</f>
        <v>0</v>
      </c>
      <c r="C57" s="30">
        <f ca="1">OFFSET(Plan!$C$1,MATCH(TRIM(EV!$B$1) &amp; ": " &amp;TRIM(EV!C$2), Plan!$B:$B,0)-1,0)*IF(Grades!C57&gt;=0.6,1,0)</f>
        <v>0</v>
      </c>
      <c r="D57" s="30">
        <f ca="1">OFFSET(Plan!$C$1,MATCH(TRIM(EV!$B$1) &amp; ": " &amp;TRIM(EV!D$2), Plan!$B:$B,0)-1,0)*IF(Grades!D57&gt;=0.6,1,0)</f>
        <v>0</v>
      </c>
      <c r="E57" s="30">
        <f ca="1">OFFSET(Plan!$C$1,MATCH(TRIM(EV!$B$1) &amp; ": " &amp;TRIM(EV!E$2), Plan!$B:$B,0)-1,0)*IF(Grades!E57&gt;=0.6,1,0)</f>
        <v>0</v>
      </c>
      <c r="F57" s="30">
        <f ca="1">OFFSET(Plan!$C$1,MATCH(TRIM(EV!$B$1) &amp; ": " &amp;TRIM(EV!F$2), Plan!$B:$B,0)-1,0)*IF(Grades!F57&gt;=0.6,1,0)</f>
        <v>0</v>
      </c>
      <c r="G57" s="30">
        <f ca="1">OFFSET(Plan!$C$1,MATCH(TRIM(EV!$B$1) &amp; ": " &amp;TRIM(EV!G$2), Plan!$B:$B,0)-1,0)*IF(Grades!G57&gt;=0.6,1,0)</f>
        <v>0</v>
      </c>
      <c r="H57" s="30">
        <f ca="1">OFFSET(Plan!$C$1,MATCH(TRIM(EV!$B$1) &amp; ": " &amp;TRIM(EV!H$2), Plan!$B:$B,0)-1,0)*IF(Grades!H57&gt;=0.6,1,0)</f>
        <v>0</v>
      </c>
      <c r="I57" s="30">
        <f ca="1">OFFSET(Plan!$C$1,MATCH(TRIM(EV!$B$1) &amp; ": " &amp;TRIM(EV!I$2), Plan!$B:$B,0)-1,0)*IF(Grades!I57&gt;=0.6,1,0)</f>
        <v>0</v>
      </c>
      <c r="J57" s="30">
        <f ca="1">OFFSET(Plan!$C$1,MATCH(TRIM(EV!$B$1) &amp; ": " &amp;TRIM(EV!J$2), Plan!$B:$B,0)-1,0)*IF(Grades!J57&gt;=0.6,1,0)</f>
        <v>0</v>
      </c>
      <c r="K57" s="31">
        <f ca="1">OFFSET(Plan!$C$1,MATCH(TRIM(EV!$B$1) &amp; ": " &amp;TRIM(EV!K$2), Plan!$B:$B,0)-1,0)*IF(Grades!K57&gt;=0.6,1,0)</f>
        <v>0</v>
      </c>
      <c r="L57" s="29">
        <f ca="1">OFFSET(Plan!$C$1,MATCH(TRIM(EV!$L$1) &amp; ": " &amp;TRIM(EV!L$2), Plan!$B:$B,0)-1,0)*IF(Grades!L57&gt;=0.6,1,0)</f>
        <v>0</v>
      </c>
      <c r="M57" s="30">
        <f ca="1">OFFSET(Plan!$C$1,MATCH(TRIM(EV!$L$1) &amp; ": " &amp;TRIM(EV!M$2), Plan!$B:$B,0)-1,0)*IF(Grades!M57&gt;=0.6,1,0)</f>
        <v>0</v>
      </c>
      <c r="N57" s="30">
        <f ca="1">OFFSET(Plan!$C$1,MATCH(TRIM(EV!$L$1) &amp; ": " &amp;TRIM(EV!N$2), Plan!$B:$B,0)-1,0)*IF(Grades!N57&gt;=0.6,1,0)</f>
        <v>0</v>
      </c>
      <c r="O57" s="30">
        <f ca="1">OFFSET(Plan!$C$1,MATCH(TRIM(EV!$L$1) &amp; ": " &amp;TRIM(EV!O$2), Plan!$B:$B,0)-1,0)*IF(Grades!O57&gt;=0.6,1,0)</f>
        <v>0</v>
      </c>
      <c r="P57" s="30">
        <f ca="1">OFFSET(Plan!$C$1,MATCH(TRIM(EV!$L$1) &amp; ": " &amp;TRIM(EV!P$2), Plan!$B:$B,0)-1,0)*IF(Grades!P57&gt;=0.6,1,0)</f>
        <v>0</v>
      </c>
      <c r="Q57" s="30">
        <f ca="1">OFFSET(Plan!$C$1,MATCH(TRIM(EV!$L$1) &amp; ": " &amp;TRIM(EV!Q$2), Plan!$B:$B,0)-1,0)*IF(Grades!Q57&gt;=0.6,1,0)</f>
        <v>0</v>
      </c>
      <c r="R57" s="30">
        <f ca="1">OFFSET(Plan!$C$1,MATCH(TRIM(EV!$L$1) &amp; ": " &amp;TRIM(EV!R$2), Plan!$B:$B,0)-1,0)*IF(Grades!R57&gt;=0.6,1,0)</f>
        <v>0</v>
      </c>
      <c r="S57" s="30">
        <f ca="1">OFFSET(Plan!$C$1,MATCH(TRIM(EV!$L$1) &amp; ": " &amp;TRIM(EV!S$2), Plan!$B:$B,0)-1,0)*IF(Grades!S57&gt;=0.6,1,0)</f>
        <v>0</v>
      </c>
      <c r="T57" s="30">
        <f ca="1">OFFSET(Plan!$C$1,MATCH(TRIM(EV!$L$1) &amp; ": " &amp;TRIM(EV!T$2), Plan!$B:$B,0)-1,0)*IF(Grades!T57&gt;=0.6,1,0)</f>
        <v>0</v>
      </c>
      <c r="U57" s="32">
        <f ca="1">OFFSET(Plan!$C$1,MATCH(TRIM(EV!$L$1) &amp; ": " &amp;TRIM(EV!U$2), Plan!$B:$B,0)-1,0)*IF(Grades!U57&gt;=0.6,1,0)</f>
        <v>0</v>
      </c>
      <c r="V57" s="29">
        <f ca="1">OFFSET(Plan!$C$1,MATCH(TRIM(EV!$V$1)&amp;": "&amp;TRIM(EV!V$2),Plan!$B:$B,0)-1,0)*IF(Grades!V57&gt;=0.6,1,0)</f>
        <v>0</v>
      </c>
      <c r="W57" s="30">
        <f ca="1">OFFSET(Plan!$C$1,MATCH(TRIM(EV!$V$1)&amp;": "&amp;TRIM(EV!W$2),Plan!$B:$B,0)-1,0)*IF(Grades!W57&gt;=0.6,1,0)</f>
        <v>0</v>
      </c>
      <c r="X57" s="30">
        <f ca="1">OFFSET(Plan!$C$1,MATCH(TRIM(EV!$V$1)&amp;": "&amp;TRIM(EV!X$2),Plan!$B:$B,0)-1,0)*IF(Grades!X57&gt;=0.6,1,0)</f>
        <v>0</v>
      </c>
      <c r="Y57" s="30">
        <f ca="1">OFFSET(Plan!$C$1,MATCH(TRIM(EV!$V$1)&amp;": "&amp;TRIM(EV!Y$2),Plan!$B:$B,0)-1,0)*IF(Grades!Y57&gt;=0.6,1,0)</f>
        <v>0</v>
      </c>
      <c r="Z57" s="30">
        <f ca="1">OFFSET(Plan!$C$1,MATCH(TRIM(EV!$V$1)&amp;": "&amp;TRIM(EV!Z$2),Plan!$B:$B,0)-1,0)*IF(Grades!Z57&gt;=0.6,1,0)</f>
        <v>0</v>
      </c>
      <c r="AA57" s="30">
        <f ca="1">OFFSET(Plan!$C$1,MATCH(TRIM(EV!$V$1)&amp;": "&amp;TRIM(EV!AA$2),Plan!$B:$B,0)-1,0)*IF(Grades!AA57&gt;=0.6,1,0)</f>
        <v>0</v>
      </c>
      <c r="AB57" s="30">
        <f ca="1">OFFSET(Plan!$C$1,MATCH(TRIM(EV!$V$1)&amp;": "&amp;TRIM(EV!AB$2),Plan!$B:$B,0)-1,0)*IF(Grades!AB57&gt;=0.6,1,0)</f>
        <v>0</v>
      </c>
      <c r="AC57" s="30">
        <f ca="1">OFFSET(Plan!$C$1,MATCH(TRIM(EV!$V$1)&amp;": "&amp;TRIM(EV!AC$2),Plan!$B:$B,0)-1,0)*IF(Grades!AC57&gt;=0.6,1,0)</f>
        <v>0</v>
      </c>
      <c r="AD57" s="30">
        <f ca="1">OFFSET(Plan!$C$1,MATCH(TRIM(EV!$V$1)&amp;": "&amp;TRIM(EV!AD$2),Plan!$B:$B,0)-1,0)*IF(Grades!AD57&gt;=0.6,1,0)</f>
        <v>0</v>
      </c>
      <c r="AE57" s="31">
        <f ca="1">OFFSET(Plan!$C$1,MATCH(TRIM(EV!$V$1)&amp;": "&amp;TRIM(EV!AE$2),Plan!$B:$B,0)-1,0)*IF(Grades!AE57&gt;=0.6,1,0)</f>
        <v>0</v>
      </c>
      <c r="AF57" s="16">
        <f ca="1">IFERROR(OFFSET(SAP!$B$1,MATCH(EV!$A57,SAP!$A:$A,0)-1,0),0)</f>
        <v>0</v>
      </c>
      <c r="AG57" s="17">
        <f t="shared" ca="1" si="1"/>
        <v>0</v>
      </c>
      <c r="AH57" s="17" t="str">
        <f ca="1">IF(AF57=0,"",OFFSET(Plan!$D$1,MATCH(OFFSET(SAP!$B$1, 0,COUNTIF(SAP!$C$2:$AK$2,"&lt;&gt;0")),Plan!$A:$A,0)-1,0))</f>
        <v/>
      </c>
      <c r="AI57" s="18" t="str">
        <f ca="1">IF(AF57=0,"",Plan!$D$31)</f>
        <v/>
      </c>
      <c r="AJ57" s="18"/>
      <c r="AK57" s="18"/>
      <c r="AL57" s="17">
        <f t="shared" ca="1" si="4"/>
        <v>0</v>
      </c>
      <c r="AM57" s="17" t="str">
        <f t="shared" ca="1" si="5"/>
        <v/>
      </c>
      <c r="AN57" s="17" t="str">
        <f t="shared" ca="1" si="6"/>
        <v/>
      </c>
      <c r="AO57" s="17" t="str">
        <f t="shared" ca="1" si="7"/>
        <v/>
      </c>
      <c r="AP57" s="61" t="str">
        <f t="shared" si="10"/>
        <v/>
      </c>
      <c r="AQ57" s="68">
        <f t="shared" ca="1" si="8"/>
        <v>0</v>
      </c>
      <c r="AR57" s="68" t="str">
        <f ca="1">IF(AQ57=0,"",AQ57+(1-COUNTIF(AQ$3:AQ57,AQ57))/1000)</f>
        <v/>
      </c>
      <c r="AS57" s="67" t="str">
        <f t="shared" ca="1" si="9"/>
        <v/>
      </c>
    </row>
    <row r="58" spans="1:45" x14ac:dyDescent="0.25">
      <c r="A58" s="33">
        <f>SAP!A58</f>
        <v>0</v>
      </c>
      <c r="B58" s="29">
        <f ca="1">OFFSET(Plan!$C$1,MATCH(TRIM(EV!$B$1) &amp; ": " &amp;TRIM(EV!B$2), Plan!$B:$B,0)-1,0)*IF(Grades!B58&gt;=0.6,1,0)</f>
        <v>0</v>
      </c>
      <c r="C58" s="30">
        <f ca="1">OFFSET(Plan!$C$1,MATCH(TRIM(EV!$B$1) &amp; ": " &amp;TRIM(EV!C$2), Plan!$B:$B,0)-1,0)*IF(Grades!C58&gt;=0.6,1,0)</f>
        <v>0</v>
      </c>
      <c r="D58" s="30">
        <f ca="1">OFFSET(Plan!$C$1,MATCH(TRIM(EV!$B$1) &amp; ": " &amp;TRIM(EV!D$2), Plan!$B:$B,0)-1,0)*IF(Grades!D58&gt;=0.6,1,0)</f>
        <v>0</v>
      </c>
      <c r="E58" s="30">
        <f ca="1">OFFSET(Plan!$C$1,MATCH(TRIM(EV!$B$1) &amp; ": " &amp;TRIM(EV!E$2), Plan!$B:$B,0)-1,0)*IF(Grades!E58&gt;=0.6,1,0)</f>
        <v>0</v>
      </c>
      <c r="F58" s="30">
        <f ca="1">OFFSET(Plan!$C$1,MATCH(TRIM(EV!$B$1) &amp; ": " &amp;TRIM(EV!F$2), Plan!$B:$B,0)-1,0)*IF(Grades!F58&gt;=0.6,1,0)</f>
        <v>0</v>
      </c>
      <c r="G58" s="30">
        <f ca="1">OFFSET(Plan!$C$1,MATCH(TRIM(EV!$B$1) &amp; ": " &amp;TRIM(EV!G$2), Plan!$B:$B,0)-1,0)*IF(Grades!G58&gt;=0.6,1,0)</f>
        <v>0</v>
      </c>
      <c r="H58" s="30">
        <f ca="1">OFFSET(Plan!$C$1,MATCH(TRIM(EV!$B$1) &amp; ": " &amp;TRIM(EV!H$2), Plan!$B:$B,0)-1,0)*IF(Grades!H58&gt;=0.6,1,0)</f>
        <v>0</v>
      </c>
      <c r="I58" s="30">
        <f ca="1">OFFSET(Plan!$C$1,MATCH(TRIM(EV!$B$1) &amp; ": " &amp;TRIM(EV!I$2), Plan!$B:$B,0)-1,0)*IF(Grades!I58&gt;=0.6,1,0)</f>
        <v>0</v>
      </c>
      <c r="J58" s="30">
        <f ca="1">OFFSET(Plan!$C$1,MATCH(TRIM(EV!$B$1) &amp; ": " &amp;TRIM(EV!J$2), Plan!$B:$B,0)-1,0)*IF(Grades!J58&gt;=0.6,1,0)</f>
        <v>0</v>
      </c>
      <c r="K58" s="31">
        <f ca="1">OFFSET(Plan!$C$1,MATCH(TRIM(EV!$B$1) &amp; ": " &amp;TRIM(EV!K$2), Plan!$B:$B,0)-1,0)*IF(Grades!K58&gt;=0.6,1,0)</f>
        <v>0</v>
      </c>
      <c r="L58" s="29">
        <f ca="1">OFFSET(Plan!$C$1,MATCH(TRIM(EV!$L$1) &amp; ": " &amp;TRIM(EV!L$2), Plan!$B:$B,0)-1,0)*IF(Grades!L58&gt;=0.6,1,0)</f>
        <v>0</v>
      </c>
      <c r="M58" s="30">
        <f ca="1">OFFSET(Plan!$C$1,MATCH(TRIM(EV!$L$1) &amp; ": " &amp;TRIM(EV!M$2), Plan!$B:$B,0)-1,0)*IF(Grades!M58&gt;=0.6,1,0)</f>
        <v>0</v>
      </c>
      <c r="N58" s="30">
        <f ca="1">OFFSET(Plan!$C$1,MATCH(TRIM(EV!$L$1) &amp; ": " &amp;TRIM(EV!N$2), Plan!$B:$B,0)-1,0)*IF(Grades!N58&gt;=0.6,1,0)</f>
        <v>0</v>
      </c>
      <c r="O58" s="30">
        <f ca="1">OFFSET(Plan!$C$1,MATCH(TRIM(EV!$L$1) &amp; ": " &amp;TRIM(EV!O$2), Plan!$B:$B,0)-1,0)*IF(Grades!O58&gt;=0.6,1,0)</f>
        <v>0</v>
      </c>
      <c r="P58" s="30">
        <f ca="1">OFFSET(Plan!$C$1,MATCH(TRIM(EV!$L$1) &amp; ": " &amp;TRIM(EV!P$2), Plan!$B:$B,0)-1,0)*IF(Grades!P58&gt;=0.6,1,0)</f>
        <v>0</v>
      </c>
      <c r="Q58" s="30">
        <f ca="1">OFFSET(Plan!$C$1,MATCH(TRIM(EV!$L$1) &amp; ": " &amp;TRIM(EV!Q$2), Plan!$B:$B,0)-1,0)*IF(Grades!Q58&gt;=0.6,1,0)</f>
        <v>0</v>
      </c>
      <c r="R58" s="30">
        <f ca="1">OFFSET(Plan!$C$1,MATCH(TRIM(EV!$L$1) &amp; ": " &amp;TRIM(EV!R$2), Plan!$B:$B,0)-1,0)*IF(Grades!R58&gt;=0.6,1,0)</f>
        <v>0</v>
      </c>
      <c r="S58" s="30">
        <f ca="1">OFFSET(Plan!$C$1,MATCH(TRIM(EV!$L$1) &amp; ": " &amp;TRIM(EV!S$2), Plan!$B:$B,0)-1,0)*IF(Grades!S58&gt;=0.6,1,0)</f>
        <v>0</v>
      </c>
      <c r="T58" s="30">
        <f ca="1">OFFSET(Plan!$C$1,MATCH(TRIM(EV!$L$1) &amp; ": " &amp;TRIM(EV!T$2), Plan!$B:$B,0)-1,0)*IF(Grades!T58&gt;=0.6,1,0)</f>
        <v>0</v>
      </c>
      <c r="U58" s="32">
        <f ca="1">OFFSET(Plan!$C$1,MATCH(TRIM(EV!$L$1) &amp; ": " &amp;TRIM(EV!U$2), Plan!$B:$B,0)-1,0)*IF(Grades!U58&gt;=0.6,1,0)</f>
        <v>0</v>
      </c>
      <c r="V58" s="29">
        <f ca="1">OFFSET(Plan!$C$1,MATCH(TRIM(EV!$V$1)&amp;": "&amp;TRIM(EV!V$2),Plan!$B:$B,0)-1,0)*IF(Grades!V58&gt;=0.6,1,0)</f>
        <v>0</v>
      </c>
      <c r="W58" s="30">
        <f ca="1">OFFSET(Plan!$C$1,MATCH(TRIM(EV!$V$1)&amp;": "&amp;TRIM(EV!W$2),Plan!$B:$B,0)-1,0)*IF(Grades!W58&gt;=0.6,1,0)</f>
        <v>0</v>
      </c>
      <c r="X58" s="30">
        <f ca="1">OFFSET(Plan!$C$1,MATCH(TRIM(EV!$V$1)&amp;": "&amp;TRIM(EV!X$2),Plan!$B:$B,0)-1,0)*IF(Grades!X58&gt;=0.6,1,0)</f>
        <v>0</v>
      </c>
      <c r="Y58" s="30">
        <f ca="1">OFFSET(Plan!$C$1,MATCH(TRIM(EV!$V$1)&amp;": "&amp;TRIM(EV!Y$2),Plan!$B:$B,0)-1,0)*IF(Grades!Y58&gt;=0.6,1,0)</f>
        <v>0</v>
      </c>
      <c r="Z58" s="30">
        <f ca="1">OFFSET(Plan!$C$1,MATCH(TRIM(EV!$V$1)&amp;": "&amp;TRIM(EV!Z$2),Plan!$B:$B,0)-1,0)*IF(Grades!Z58&gt;=0.6,1,0)</f>
        <v>0</v>
      </c>
      <c r="AA58" s="30">
        <f ca="1">OFFSET(Plan!$C$1,MATCH(TRIM(EV!$V$1)&amp;": "&amp;TRIM(EV!AA$2),Plan!$B:$B,0)-1,0)*IF(Grades!AA58&gt;=0.6,1,0)</f>
        <v>0</v>
      </c>
      <c r="AB58" s="30">
        <f ca="1">OFFSET(Plan!$C$1,MATCH(TRIM(EV!$V$1)&amp;": "&amp;TRIM(EV!AB$2),Plan!$B:$B,0)-1,0)*IF(Grades!AB58&gt;=0.6,1,0)</f>
        <v>0</v>
      </c>
      <c r="AC58" s="30">
        <f ca="1">OFFSET(Plan!$C$1,MATCH(TRIM(EV!$V$1)&amp;": "&amp;TRIM(EV!AC$2),Plan!$B:$B,0)-1,0)*IF(Grades!AC58&gt;=0.6,1,0)</f>
        <v>0</v>
      </c>
      <c r="AD58" s="30">
        <f ca="1">OFFSET(Plan!$C$1,MATCH(TRIM(EV!$V$1)&amp;": "&amp;TRIM(EV!AD$2),Plan!$B:$B,0)-1,0)*IF(Grades!AD58&gt;=0.6,1,0)</f>
        <v>0</v>
      </c>
      <c r="AE58" s="31">
        <f ca="1">OFFSET(Plan!$C$1,MATCH(TRIM(EV!$V$1)&amp;": "&amp;TRIM(EV!AE$2),Plan!$B:$B,0)-1,0)*IF(Grades!AE58&gt;=0.6,1,0)</f>
        <v>0</v>
      </c>
      <c r="AF58" s="16">
        <f ca="1">IFERROR(OFFSET(SAP!$B$1,MATCH(EV!$A58,SAP!$A:$A,0)-1,0),0)</f>
        <v>0</v>
      </c>
      <c r="AG58" s="17">
        <f t="shared" ca="1" si="1"/>
        <v>0</v>
      </c>
      <c r="AH58" s="17" t="str">
        <f ca="1">IF(AF58=0,"",OFFSET(Plan!$D$1,MATCH(OFFSET(SAP!$B$1, 0,COUNTIF(SAP!$C$2:$AK$2,"&lt;&gt;0")),Plan!$A:$A,0)-1,0))</f>
        <v/>
      </c>
      <c r="AI58" s="18" t="str">
        <f ca="1">IF(AF58=0,"",Plan!$D$31)</f>
        <v/>
      </c>
      <c r="AJ58" s="18"/>
      <c r="AK58" s="18"/>
      <c r="AL58" s="17">
        <f t="shared" ca="1" si="4"/>
        <v>0</v>
      </c>
      <c r="AM58" s="17" t="str">
        <f t="shared" ca="1" si="5"/>
        <v/>
      </c>
      <c r="AN58" s="17" t="str">
        <f t="shared" ca="1" si="6"/>
        <v/>
      </c>
      <c r="AO58" s="17" t="str">
        <f t="shared" ca="1" si="7"/>
        <v/>
      </c>
      <c r="AP58" s="61" t="str">
        <f t="shared" si="10"/>
        <v/>
      </c>
      <c r="AQ58" s="68">
        <f t="shared" ca="1" si="8"/>
        <v>0</v>
      </c>
      <c r="AR58" s="68" t="str">
        <f ca="1">IF(AQ58=0,"",AQ58+(1-COUNTIF(AQ$3:AQ58,AQ58))/1000)</f>
        <v/>
      </c>
      <c r="AS58" s="67" t="str">
        <f t="shared" ca="1" si="9"/>
        <v/>
      </c>
    </row>
    <row r="59" spans="1:45" x14ac:dyDescent="0.25">
      <c r="A59" s="33">
        <f>SAP!A59</f>
        <v>0</v>
      </c>
      <c r="B59" s="29">
        <f ca="1">OFFSET(Plan!$C$1,MATCH(TRIM(EV!$B$1) &amp; ": " &amp;TRIM(EV!B$2), Plan!$B:$B,0)-1,0)*IF(Grades!B59&gt;=0.6,1,0)</f>
        <v>0</v>
      </c>
      <c r="C59" s="30">
        <f ca="1">OFFSET(Plan!$C$1,MATCH(TRIM(EV!$B$1) &amp; ": " &amp;TRIM(EV!C$2), Plan!$B:$B,0)-1,0)*IF(Grades!C59&gt;=0.6,1,0)</f>
        <v>0</v>
      </c>
      <c r="D59" s="30">
        <f ca="1">OFFSET(Plan!$C$1,MATCH(TRIM(EV!$B$1) &amp; ": " &amp;TRIM(EV!D$2), Plan!$B:$B,0)-1,0)*IF(Grades!D59&gt;=0.6,1,0)</f>
        <v>0</v>
      </c>
      <c r="E59" s="30">
        <f ca="1">OFFSET(Plan!$C$1,MATCH(TRIM(EV!$B$1) &amp; ": " &amp;TRIM(EV!E$2), Plan!$B:$B,0)-1,0)*IF(Grades!E59&gt;=0.6,1,0)</f>
        <v>0</v>
      </c>
      <c r="F59" s="30">
        <f ca="1">OFFSET(Plan!$C$1,MATCH(TRIM(EV!$B$1) &amp; ": " &amp;TRIM(EV!F$2), Plan!$B:$B,0)-1,0)*IF(Grades!F59&gt;=0.6,1,0)</f>
        <v>0</v>
      </c>
      <c r="G59" s="30">
        <f ca="1">OFFSET(Plan!$C$1,MATCH(TRIM(EV!$B$1) &amp; ": " &amp;TRIM(EV!G$2), Plan!$B:$B,0)-1,0)*IF(Grades!G59&gt;=0.6,1,0)</f>
        <v>0</v>
      </c>
      <c r="H59" s="30">
        <f ca="1">OFFSET(Plan!$C$1,MATCH(TRIM(EV!$B$1) &amp; ": " &amp;TRIM(EV!H$2), Plan!$B:$B,0)-1,0)*IF(Grades!H59&gt;=0.6,1,0)</f>
        <v>0</v>
      </c>
      <c r="I59" s="30">
        <f ca="1">OFFSET(Plan!$C$1,MATCH(TRIM(EV!$B$1) &amp; ": " &amp;TRIM(EV!I$2), Plan!$B:$B,0)-1,0)*IF(Grades!I59&gt;=0.6,1,0)</f>
        <v>0</v>
      </c>
      <c r="J59" s="30">
        <f ca="1">OFFSET(Plan!$C$1,MATCH(TRIM(EV!$B$1) &amp; ": " &amp;TRIM(EV!J$2), Plan!$B:$B,0)-1,0)*IF(Grades!J59&gt;=0.6,1,0)</f>
        <v>0</v>
      </c>
      <c r="K59" s="31">
        <f ca="1">OFFSET(Plan!$C$1,MATCH(TRIM(EV!$B$1) &amp; ": " &amp;TRIM(EV!K$2), Plan!$B:$B,0)-1,0)*IF(Grades!K59&gt;=0.6,1,0)</f>
        <v>0</v>
      </c>
      <c r="L59" s="29">
        <f ca="1">OFFSET(Plan!$C$1,MATCH(TRIM(EV!$L$1) &amp; ": " &amp;TRIM(EV!L$2), Plan!$B:$B,0)-1,0)*IF(Grades!L59&gt;=0.6,1,0)</f>
        <v>0</v>
      </c>
      <c r="M59" s="30">
        <f ca="1">OFFSET(Plan!$C$1,MATCH(TRIM(EV!$L$1) &amp; ": " &amp;TRIM(EV!M$2), Plan!$B:$B,0)-1,0)*IF(Grades!M59&gt;=0.6,1,0)</f>
        <v>0</v>
      </c>
      <c r="N59" s="30">
        <f ca="1">OFFSET(Plan!$C$1,MATCH(TRIM(EV!$L$1) &amp; ": " &amp;TRIM(EV!N$2), Plan!$B:$B,0)-1,0)*IF(Grades!N59&gt;=0.6,1,0)</f>
        <v>0</v>
      </c>
      <c r="O59" s="30">
        <f ca="1">OFFSET(Plan!$C$1,MATCH(TRIM(EV!$L$1) &amp; ": " &amp;TRIM(EV!O$2), Plan!$B:$B,0)-1,0)*IF(Grades!O59&gt;=0.6,1,0)</f>
        <v>0</v>
      </c>
      <c r="P59" s="30">
        <f ca="1">OFFSET(Plan!$C$1,MATCH(TRIM(EV!$L$1) &amp; ": " &amp;TRIM(EV!P$2), Plan!$B:$B,0)-1,0)*IF(Grades!P59&gt;=0.6,1,0)</f>
        <v>0</v>
      </c>
      <c r="Q59" s="30">
        <f ca="1">OFFSET(Plan!$C$1,MATCH(TRIM(EV!$L$1) &amp; ": " &amp;TRIM(EV!Q$2), Plan!$B:$B,0)-1,0)*IF(Grades!Q59&gt;=0.6,1,0)</f>
        <v>0</v>
      </c>
      <c r="R59" s="30">
        <f ca="1">OFFSET(Plan!$C$1,MATCH(TRIM(EV!$L$1) &amp; ": " &amp;TRIM(EV!R$2), Plan!$B:$B,0)-1,0)*IF(Grades!R59&gt;=0.6,1,0)</f>
        <v>0</v>
      </c>
      <c r="S59" s="30">
        <f ca="1">OFFSET(Plan!$C$1,MATCH(TRIM(EV!$L$1) &amp; ": " &amp;TRIM(EV!S$2), Plan!$B:$B,0)-1,0)*IF(Grades!S59&gt;=0.6,1,0)</f>
        <v>0</v>
      </c>
      <c r="T59" s="30">
        <f ca="1">OFFSET(Plan!$C$1,MATCH(TRIM(EV!$L$1) &amp; ": " &amp;TRIM(EV!T$2), Plan!$B:$B,0)-1,0)*IF(Grades!T59&gt;=0.6,1,0)</f>
        <v>0</v>
      </c>
      <c r="U59" s="32">
        <f ca="1">OFFSET(Plan!$C$1,MATCH(TRIM(EV!$L$1) &amp; ": " &amp;TRIM(EV!U$2), Plan!$B:$B,0)-1,0)*IF(Grades!U59&gt;=0.6,1,0)</f>
        <v>0</v>
      </c>
      <c r="V59" s="29">
        <f ca="1">OFFSET(Plan!$C$1,MATCH(TRIM(EV!$V$1)&amp;": "&amp;TRIM(EV!V$2),Plan!$B:$B,0)-1,0)*IF(Grades!V59&gt;=0.6,1,0)</f>
        <v>0</v>
      </c>
      <c r="W59" s="30">
        <f ca="1">OFFSET(Plan!$C$1,MATCH(TRIM(EV!$V$1)&amp;": "&amp;TRIM(EV!W$2),Plan!$B:$B,0)-1,0)*IF(Grades!W59&gt;=0.6,1,0)</f>
        <v>0</v>
      </c>
      <c r="X59" s="30">
        <f ca="1">OFFSET(Plan!$C$1,MATCH(TRIM(EV!$V$1)&amp;": "&amp;TRIM(EV!X$2),Plan!$B:$B,0)-1,0)*IF(Grades!X59&gt;=0.6,1,0)</f>
        <v>0</v>
      </c>
      <c r="Y59" s="30">
        <f ca="1">OFFSET(Plan!$C$1,MATCH(TRIM(EV!$V$1)&amp;": "&amp;TRIM(EV!Y$2),Plan!$B:$B,0)-1,0)*IF(Grades!Y59&gt;=0.6,1,0)</f>
        <v>0</v>
      </c>
      <c r="Z59" s="30">
        <f ca="1">OFFSET(Plan!$C$1,MATCH(TRIM(EV!$V$1)&amp;": "&amp;TRIM(EV!Z$2),Plan!$B:$B,0)-1,0)*IF(Grades!Z59&gt;=0.6,1,0)</f>
        <v>0</v>
      </c>
      <c r="AA59" s="30">
        <f ca="1">OFFSET(Plan!$C$1,MATCH(TRIM(EV!$V$1)&amp;": "&amp;TRIM(EV!AA$2),Plan!$B:$B,0)-1,0)*IF(Grades!AA59&gt;=0.6,1,0)</f>
        <v>0</v>
      </c>
      <c r="AB59" s="30">
        <f ca="1">OFFSET(Plan!$C$1,MATCH(TRIM(EV!$V$1)&amp;": "&amp;TRIM(EV!AB$2),Plan!$B:$B,0)-1,0)*IF(Grades!AB59&gt;=0.6,1,0)</f>
        <v>0</v>
      </c>
      <c r="AC59" s="30">
        <f ca="1">OFFSET(Plan!$C$1,MATCH(TRIM(EV!$V$1)&amp;": "&amp;TRIM(EV!AC$2),Plan!$B:$B,0)-1,0)*IF(Grades!AC59&gt;=0.6,1,0)</f>
        <v>0</v>
      </c>
      <c r="AD59" s="30">
        <f ca="1">OFFSET(Plan!$C$1,MATCH(TRIM(EV!$V$1)&amp;": "&amp;TRIM(EV!AD$2),Plan!$B:$B,0)-1,0)*IF(Grades!AD59&gt;=0.6,1,0)</f>
        <v>0</v>
      </c>
      <c r="AE59" s="31">
        <f ca="1">OFFSET(Plan!$C$1,MATCH(TRIM(EV!$V$1)&amp;": "&amp;TRIM(EV!AE$2),Plan!$B:$B,0)-1,0)*IF(Grades!AE59&gt;=0.6,1,0)</f>
        <v>0</v>
      </c>
      <c r="AF59" s="16">
        <f ca="1">IFERROR(OFFSET(SAP!$B$1,MATCH(EV!$A59,SAP!$A:$A,0)-1,0),0)</f>
        <v>0</v>
      </c>
      <c r="AG59" s="17">
        <f t="shared" ca="1" si="1"/>
        <v>0</v>
      </c>
      <c r="AH59" s="17" t="str">
        <f ca="1">IF(AF59=0,"",OFFSET(Plan!$D$1,MATCH(OFFSET(SAP!$B$1, 0,COUNTIF(SAP!$C$2:$AK$2,"&lt;&gt;0")),Plan!$A:$A,0)-1,0))</f>
        <v/>
      </c>
      <c r="AI59" s="18" t="str">
        <f ca="1">IF(AF59=0,"",Plan!$D$31)</f>
        <v/>
      </c>
      <c r="AJ59" s="18"/>
      <c r="AK59" s="18"/>
      <c r="AL59" s="17">
        <f t="shared" ca="1" si="4"/>
        <v>0</v>
      </c>
      <c r="AM59" s="17" t="str">
        <f t="shared" ca="1" si="5"/>
        <v/>
      </c>
      <c r="AN59" s="17" t="str">
        <f t="shared" ca="1" si="6"/>
        <v/>
      </c>
      <c r="AO59" s="17" t="str">
        <f t="shared" ca="1" si="7"/>
        <v/>
      </c>
      <c r="AP59" s="61" t="str">
        <f t="shared" si="10"/>
        <v/>
      </c>
      <c r="AQ59" s="68">
        <f t="shared" ca="1" si="8"/>
        <v>0</v>
      </c>
      <c r="AR59" s="68" t="str">
        <f ca="1">IF(AQ59=0,"",AQ59+(1-COUNTIF(AQ$3:AQ59,AQ59))/1000)</f>
        <v/>
      </c>
      <c r="AS59" s="67" t="str">
        <f t="shared" ca="1" si="9"/>
        <v/>
      </c>
    </row>
    <row r="60" spans="1:45" x14ac:dyDescent="0.25">
      <c r="A60" s="33">
        <f>SAP!A60</f>
        <v>0</v>
      </c>
      <c r="B60" s="29">
        <f ca="1">OFFSET(Plan!$C$1,MATCH(TRIM(EV!$B$1) &amp; ": " &amp;TRIM(EV!B$2), Plan!$B:$B,0)-1,0)*IF(Grades!B60&gt;=0.6,1,0)</f>
        <v>0</v>
      </c>
      <c r="C60" s="30">
        <f ca="1">OFFSET(Plan!$C$1,MATCH(TRIM(EV!$B$1) &amp; ": " &amp;TRIM(EV!C$2), Plan!$B:$B,0)-1,0)*IF(Grades!C60&gt;=0.6,1,0)</f>
        <v>0</v>
      </c>
      <c r="D60" s="30">
        <f ca="1">OFFSET(Plan!$C$1,MATCH(TRIM(EV!$B$1) &amp; ": " &amp;TRIM(EV!D$2), Plan!$B:$B,0)-1,0)*IF(Grades!D60&gt;=0.6,1,0)</f>
        <v>0</v>
      </c>
      <c r="E60" s="30">
        <f ca="1">OFFSET(Plan!$C$1,MATCH(TRIM(EV!$B$1) &amp; ": " &amp;TRIM(EV!E$2), Plan!$B:$B,0)-1,0)*IF(Grades!E60&gt;=0.6,1,0)</f>
        <v>0</v>
      </c>
      <c r="F60" s="30">
        <f ca="1">OFFSET(Plan!$C$1,MATCH(TRIM(EV!$B$1) &amp; ": " &amp;TRIM(EV!F$2), Plan!$B:$B,0)-1,0)*IF(Grades!F60&gt;=0.6,1,0)</f>
        <v>0</v>
      </c>
      <c r="G60" s="30">
        <f ca="1">OFFSET(Plan!$C$1,MATCH(TRIM(EV!$B$1) &amp; ": " &amp;TRIM(EV!G$2), Plan!$B:$B,0)-1,0)*IF(Grades!G60&gt;=0.6,1,0)</f>
        <v>0</v>
      </c>
      <c r="H60" s="30">
        <f ca="1">OFFSET(Plan!$C$1,MATCH(TRIM(EV!$B$1) &amp; ": " &amp;TRIM(EV!H$2), Plan!$B:$B,0)-1,0)*IF(Grades!H60&gt;=0.6,1,0)</f>
        <v>0</v>
      </c>
      <c r="I60" s="30">
        <f ca="1">OFFSET(Plan!$C$1,MATCH(TRIM(EV!$B$1) &amp; ": " &amp;TRIM(EV!I$2), Plan!$B:$B,0)-1,0)*IF(Grades!I60&gt;=0.6,1,0)</f>
        <v>0</v>
      </c>
      <c r="J60" s="30">
        <f ca="1">OFFSET(Plan!$C$1,MATCH(TRIM(EV!$B$1) &amp; ": " &amp;TRIM(EV!J$2), Plan!$B:$B,0)-1,0)*IF(Grades!J60&gt;=0.6,1,0)</f>
        <v>0</v>
      </c>
      <c r="K60" s="31">
        <f ca="1">OFFSET(Plan!$C$1,MATCH(TRIM(EV!$B$1) &amp; ": " &amp;TRIM(EV!K$2), Plan!$B:$B,0)-1,0)*IF(Grades!K60&gt;=0.6,1,0)</f>
        <v>0</v>
      </c>
      <c r="L60" s="29">
        <f ca="1">OFFSET(Plan!$C$1,MATCH(TRIM(EV!$L$1) &amp; ": " &amp;TRIM(EV!L$2), Plan!$B:$B,0)-1,0)*IF(Grades!L60&gt;=0.6,1,0)</f>
        <v>0</v>
      </c>
      <c r="M60" s="30">
        <f ca="1">OFFSET(Plan!$C$1,MATCH(TRIM(EV!$L$1) &amp; ": " &amp;TRIM(EV!M$2), Plan!$B:$B,0)-1,0)*IF(Grades!M60&gt;=0.6,1,0)</f>
        <v>0</v>
      </c>
      <c r="N60" s="30">
        <f ca="1">OFFSET(Plan!$C$1,MATCH(TRIM(EV!$L$1) &amp; ": " &amp;TRIM(EV!N$2), Plan!$B:$B,0)-1,0)*IF(Grades!N60&gt;=0.6,1,0)</f>
        <v>0</v>
      </c>
      <c r="O60" s="30">
        <f ca="1">OFFSET(Plan!$C$1,MATCH(TRIM(EV!$L$1) &amp; ": " &amp;TRIM(EV!O$2), Plan!$B:$B,0)-1,0)*IF(Grades!O60&gt;=0.6,1,0)</f>
        <v>0</v>
      </c>
      <c r="P60" s="30">
        <f ca="1">OFFSET(Plan!$C$1,MATCH(TRIM(EV!$L$1) &amp; ": " &amp;TRIM(EV!P$2), Plan!$B:$B,0)-1,0)*IF(Grades!P60&gt;=0.6,1,0)</f>
        <v>0</v>
      </c>
      <c r="Q60" s="30">
        <f ca="1">OFFSET(Plan!$C$1,MATCH(TRIM(EV!$L$1) &amp; ": " &amp;TRIM(EV!Q$2), Plan!$B:$B,0)-1,0)*IF(Grades!Q60&gt;=0.6,1,0)</f>
        <v>0</v>
      </c>
      <c r="R60" s="30">
        <f ca="1">OFFSET(Plan!$C$1,MATCH(TRIM(EV!$L$1) &amp; ": " &amp;TRIM(EV!R$2), Plan!$B:$B,0)-1,0)*IF(Grades!R60&gt;=0.6,1,0)</f>
        <v>0</v>
      </c>
      <c r="S60" s="30">
        <f ca="1">OFFSET(Plan!$C$1,MATCH(TRIM(EV!$L$1) &amp; ": " &amp;TRIM(EV!S$2), Plan!$B:$B,0)-1,0)*IF(Grades!S60&gt;=0.6,1,0)</f>
        <v>0</v>
      </c>
      <c r="T60" s="30">
        <f ca="1">OFFSET(Plan!$C$1,MATCH(TRIM(EV!$L$1) &amp; ": " &amp;TRIM(EV!T$2), Plan!$B:$B,0)-1,0)*IF(Grades!T60&gt;=0.6,1,0)</f>
        <v>0</v>
      </c>
      <c r="U60" s="32">
        <f ca="1">OFFSET(Plan!$C$1,MATCH(TRIM(EV!$L$1) &amp; ": " &amp;TRIM(EV!U$2), Plan!$B:$B,0)-1,0)*IF(Grades!U60&gt;=0.6,1,0)</f>
        <v>0</v>
      </c>
      <c r="V60" s="29">
        <f ca="1">OFFSET(Plan!$C$1,MATCH(TRIM(EV!$V$1)&amp;": "&amp;TRIM(EV!V$2),Plan!$B:$B,0)-1,0)*IF(Grades!V60&gt;=0.6,1,0)</f>
        <v>0</v>
      </c>
      <c r="W60" s="30">
        <f ca="1">OFFSET(Plan!$C$1,MATCH(TRIM(EV!$V$1)&amp;": "&amp;TRIM(EV!W$2),Plan!$B:$B,0)-1,0)*IF(Grades!W60&gt;=0.6,1,0)</f>
        <v>0</v>
      </c>
      <c r="X60" s="30">
        <f ca="1">OFFSET(Plan!$C$1,MATCH(TRIM(EV!$V$1)&amp;": "&amp;TRIM(EV!X$2),Plan!$B:$B,0)-1,0)*IF(Grades!X60&gt;=0.6,1,0)</f>
        <v>0</v>
      </c>
      <c r="Y60" s="30">
        <f ca="1">OFFSET(Plan!$C$1,MATCH(TRIM(EV!$V$1)&amp;": "&amp;TRIM(EV!Y$2),Plan!$B:$B,0)-1,0)*IF(Grades!Y60&gt;=0.6,1,0)</f>
        <v>0</v>
      </c>
      <c r="Z60" s="30">
        <f ca="1">OFFSET(Plan!$C$1,MATCH(TRIM(EV!$V$1)&amp;": "&amp;TRIM(EV!Z$2),Plan!$B:$B,0)-1,0)*IF(Grades!Z60&gt;=0.6,1,0)</f>
        <v>0</v>
      </c>
      <c r="AA60" s="30">
        <f ca="1">OFFSET(Plan!$C$1,MATCH(TRIM(EV!$V$1)&amp;": "&amp;TRIM(EV!AA$2),Plan!$B:$B,0)-1,0)*IF(Grades!AA60&gt;=0.6,1,0)</f>
        <v>0</v>
      </c>
      <c r="AB60" s="30">
        <f ca="1">OFFSET(Plan!$C$1,MATCH(TRIM(EV!$V$1)&amp;": "&amp;TRIM(EV!AB$2),Plan!$B:$B,0)-1,0)*IF(Grades!AB60&gt;=0.6,1,0)</f>
        <v>0</v>
      </c>
      <c r="AC60" s="30">
        <f ca="1">OFFSET(Plan!$C$1,MATCH(TRIM(EV!$V$1)&amp;": "&amp;TRIM(EV!AC$2),Plan!$B:$B,0)-1,0)*IF(Grades!AC60&gt;=0.6,1,0)</f>
        <v>0</v>
      </c>
      <c r="AD60" s="30">
        <f ca="1">OFFSET(Plan!$C$1,MATCH(TRIM(EV!$V$1)&amp;": "&amp;TRIM(EV!AD$2),Plan!$B:$B,0)-1,0)*IF(Grades!AD60&gt;=0.6,1,0)</f>
        <v>0</v>
      </c>
      <c r="AE60" s="31">
        <f ca="1">OFFSET(Plan!$C$1,MATCH(TRIM(EV!$V$1)&amp;": "&amp;TRIM(EV!AE$2),Plan!$B:$B,0)-1,0)*IF(Grades!AE60&gt;=0.6,1,0)</f>
        <v>0</v>
      </c>
      <c r="AF60" s="16">
        <f ca="1">IFERROR(OFFSET(SAP!$B$1,MATCH(EV!$A60,SAP!$A:$A,0)-1,0),0)</f>
        <v>0</v>
      </c>
      <c r="AG60" s="17">
        <f t="shared" ca="1" si="1"/>
        <v>0</v>
      </c>
      <c r="AH60" s="17" t="str">
        <f ca="1">IF(AF60=0,"",OFFSET(Plan!$D$1,MATCH(OFFSET(SAP!$B$1, 0,COUNTIF(SAP!$C$2:$AK$2,"&lt;&gt;0")),Plan!$A:$A,0)-1,0))</f>
        <v/>
      </c>
      <c r="AI60" s="18" t="str">
        <f ca="1">IF(AF60=0,"",Plan!$D$31)</f>
        <v/>
      </c>
      <c r="AJ60" s="18"/>
      <c r="AK60" s="18"/>
      <c r="AL60" s="17">
        <f t="shared" ca="1" si="4"/>
        <v>0</v>
      </c>
      <c r="AM60" s="17" t="str">
        <f t="shared" ca="1" si="5"/>
        <v/>
      </c>
      <c r="AN60" s="17" t="str">
        <f t="shared" ca="1" si="6"/>
        <v/>
      </c>
      <c r="AO60" s="17" t="str">
        <f t="shared" ca="1" si="7"/>
        <v/>
      </c>
      <c r="AP60" s="61" t="str">
        <f t="shared" si="10"/>
        <v/>
      </c>
      <c r="AQ60" s="68">
        <f t="shared" ca="1" si="8"/>
        <v>0</v>
      </c>
      <c r="AR60" s="68" t="str">
        <f ca="1">IF(AQ60=0,"",AQ60+(1-COUNTIF(AQ$3:AQ60,AQ60))/1000)</f>
        <v/>
      </c>
      <c r="AS60" s="67" t="str">
        <f t="shared" ca="1" si="9"/>
        <v/>
      </c>
    </row>
    <row r="61" spans="1:45" x14ac:dyDescent="0.25">
      <c r="A61" s="33">
        <f>SAP!A61</f>
        <v>0</v>
      </c>
      <c r="B61" s="29">
        <f ca="1">OFFSET(Plan!$C$1,MATCH(TRIM(EV!$B$1) &amp; ": " &amp;TRIM(EV!B$2), Plan!$B:$B,0)-1,0)*IF(Grades!B61&gt;=0.6,1,0)</f>
        <v>0</v>
      </c>
      <c r="C61" s="30">
        <f ca="1">OFFSET(Plan!$C$1,MATCH(TRIM(EV!$B$1) &amp; ": " &amp;TRIM(EV!C$2), Plan!$B:$B,0)-1,0)*IF(Grades!C61&gt;=0.6,1,0)</f>
        <v>0</v>
      </c>
      <c r="D61" s="30">
        <f ca="1">OFFSET(Plan!$C$1,MATCH(TRIM(EV!$B$1) &amp; ": " &amp;TRIM(EV!D$2), Plan!$B:$B,0)-1,0)*IF(Grades!D61&gt;=0.6,1,0)</f>
        <v>0</v>
      </c>
      <c r="E61" s="30">
        <f ca="1">OFFSET(Plan!$C$1,MATCH(TRIM(EV!$B$1) &amp; ": " &amp;TRIM(EV!E$2), Plan!$B:$B,0)-1,0)*IF(Grades!E61&gt;=0.6,1,0)</f>
        <v>0</v>
      </c>
      <c r="F61" s="30">
        <f ca="1">OFFSET(Plan!$C$1,MATCH(TRIM(EV!$B$1) &amp; ": " &amp;TRIM(EV!F$2), Plan!$B:$B,0)-1,0)*IF(Grades!F61&gt;=0.6,1,0)</f>
        <v>0</v>
      </c>
      <c r="G61" s="30">
        <f ca="1">OFFSET(Plan!$C$1,MATCH(TRIM(EV!$B$1) &amp; ": " &amp;TRIM(EV!G$2), Plan!$B:$B,0)-1,0)*IF(Grades!G61&gt;=0.6,1,0)</f>
        <v>0</v>
      </c>
      <c r="H61" s="30">
        <f ca="1">OFFSET(Plan!$C$1,MATCH(TRIM(EV!$B$1) &amp; ": " &amp;TRIM(EV!H$2), Plan!$B:$B,0)-1,0)*IF(Grades!H61&gt;=0.6,1,0)</f>
        <v>0</v>
      </c>
      <c r="I61" s="30">
        <f ca="1">OFFSET(Plan!$C$1,MATCH(TRIM(EV!$B$1) &amp; ": " &amp;TRIM(EV!I$2), Plan!$B:$B,0)-1,0)*IF(Grades!I61&gt;=0.6,1,0)</f>
        <v>0</v>
      </c>
      <c r="J61" s="30">
        <f ca="1">OFFSET(Plan!$C$1,MATCH(TRIM(EV!$B$1) &amp; ": " &amp;TRIM(EV!J$2), Plan!$B:$B,0)-1,0)*IF(Grades!J61&gt;=0.6,1,0)</f>
        <v>0</v>
      </c>
      <c r="K61" s="31">
        <f ca="1">OFFSET(Plan!$C$1,MATCH(TRIM(EV!$B$1) &amp; ": " &amp;TRIM(EV!K$2), Plan!$B:$B,0)-1,0)*IF(Grades!K61&gt;=0.6,1,0)</f>
        <v>0</v>
      </c>
      <c r="L61" s="29">
        <f ca="1">OFFSET(Plan!$C$1,MATCH(TRIM(EV!$L$1) &amp; ": " &amp;TRIM(EV!L$2), Plan!$B:$B,0)-1,0)*IF(Grades!L61&gt;=0.6,1,0)</f>
        <v>0</v>
      </c>
      <c r="M61" s="30">
        <f ca="1">OFFSET(Plan!$C$1,MATCH(TRIM(EV!$L$1) &amp; ": " &amp;TRIM(EV!M$2), Plan!$B:$B,0)-1,0)*IF(Grades!M61&gt;=0.6,1,0)</f>
        <v>0</v>
      </c>
      <c r="N61" s="30">
        <f ca="1">OFFSET(Plan!$C$1,MATCH(TRIM(EV!$L$1) &amp; ": " &amp;TRIM(EV!N$2), Plan!$B:$B,0)-1,0)*IF(Grades!N61&gt;=0.6,1,0)</f>
        <v>0</v>
      </c>
      <c r="O61" s="30">
        <f ca="1">OFFSET(Plan!$C$1,MATCH(TRIM(EV!$L$1) &amp; ": " &amp;TRIM(EV!O$2), Plan!$B:$B,0)-1,0)*IF(Grades!O61&gt;=0.6,1,0)</f>
        <v>0</v>
      </c>
      <c r="P61" s="30">
        <f ca="1">OFFSET(Plan!$C$1,MATCH(TRIM(EV!$L$1) &amp; ": " &amp;TRIM(EV!P$2), Plan!$B:$B,0)-1,0)*IF(Grades!P61&gt;=0.6,1,0)</f>
        <v>0</v>
      </c>
      <c r="Q61" s="30">
        <f ca="1">OFFSET(Plan!$C$1,MATCH(TRIM(EV!$L$1) &amp; ": " &amp;TRIM(EV!Q$2), Plan!$B:$B,0)-1,0)*IF(Grades!Q61&gt;=0.6,1,0)</f>
        <v>0</v>
      </c>
      <c r="R61" s="30">
        <f ca="1">OFFSET(Plan!$C$1,MATCH(TRIM(EV!$L$1) &amp; ": " &amp;TRIM(EV!R$2), Plan!$B:$B,0)-1,0)*IF(Grades!R61&gt;=0.6,1,0)</f>
        <v>0</v>
      </c>
      <c r="S61" s="30">
        <f ca="1">OFFSET(Plan!$C$1,MATCH(TRIM(EV!$L$1) &amp; ": " &amp;TRIM(EV!S$2), Plan!$B:$B,0)-1,0)*IF(Grades!S61&gt;=0.6,1,0)</f>
        <v>0</v>
      </c>
      <c r="T61" s="30">
        <f ca="1">OFFSET(Plan!$C$1,MATCH(TRIM(EV!$L$1) &amp; ": " &amp;TRIM(EV!T$2), Plan!$B:$B,0)-1,0)*IF(Grades!T61&gt;=0.6,1,0)</f>
        <v>0</v>
      </c>
      <c r="U61" s="32">
        <f ca="1">OFFSET(Plan!$C$1,MATCH(TRIM(EV!$L$1) &amp; ": " &amp;TRIM(EV!U$2), Plan!$B:$B,0)-1,0)*IF(Grades!U61&gt;=0.6,1,0)</f>
        <v>0</v>
      </c>
      <c r="V61" s="29">
        <f ca="1">OFFSET(Plan!$C$1,MATCH(TRIM(EV!$V$1)&amp;": "&amp;TRIM(EV!V$2),Plan!$B:$B,0)-1,0)*IF(Grades!V61&gt;=0.6,1,0)</f>
        <v>0</v>
      </c>
      <c r="W61" s="30">
        <f ca="1">OFFSET(Plan!$C$1,MATCH(TRIM(EV!$V$1)&amp;": "&amp;TRIM(EV!W$2),Plan!$B:$B,0)-1,0)*IF(Grades!W61&gt;=0.6,1,0)</f>
        <v>0</v>
      </c>
      <c r="X61" s="30">
        <f ca="1">OFFSET(Plan!$C$1,MATCH(TRIM(EV!$V$1)&amp;": "&amp;TRIM(EV!X$2),Plan!$B:$B,0)-1,0)*IF(Grades!X61&gt;=0.6,1,0)</f>
        <v>0</v>
      </c>
      <c r="Y61" s="30">
        <f ca="1">OFFSET(Plan!$C$1,MATCH(TRIM(EV!$V$1)&amp;": "&amp;TRIM(EV!Y$2),Plan!$B:$B,0)-1,0)*IF(Grades!Y61&gt;=0.6,1,0)</f>
        <v>0</v>
      </c>
      <c r="Z61" s="30">
        <f ca="1">OFFSET(Plan!$C$1,MATCH(TRIM(EV!$V$1)&amp;": "&amp;TRIM(EV!Z$2),Plan!$B:$B,0)-1,0)*IF(Grades!Z61&gt;=0.6,1,0)</f>
        <v>0</v>
      </c>
      <c r="AA61" s="30">
        <f ca="1">OFFSET(Plan!$C$1,MATCH(TRIM(EV!$V$1)&amp;": "&amp;TRIM(EV!AA$2),Plan!$B:$B,0)-1,0)*IF(Grades!AA61&gt;=0.6,1,0)</f>
        <v>0</v>
      </c>
      <c r="AB61" s="30">
        <f ca="1">OFFSET(Plan!$C$1,MATCH(TRIM(EV!$V$1)&amp;": "&amp;TRIM(EV!AB$2),Plan!$B:$B,0)-1,0)*IF(Grades!AB61&gt;=0.6,1,0)</f>
        <v>0</v>
      </c>
      <c r="AC61" s="30">
        <f ca="1">OFFSET(Plan!$C$1,MATCH(TRIM(EV!$V$1)&amp;": "&amp;TRIM(EV!AC$2),Plan!$B:$B,0)-1,0)*IF(Grades!AC61&gt;=0.6,1,0)</f>
        <v>0</v>
      </c>
      <c r="AD61" s="30">
        <f ca="1">OFFSET(Plan!$C$1,MATCH(TRIM(EV!$V$1)&amp;": "&amp;TRIM(EV!AD$2),Plan!$B:$B,0)-1,0)*IF(Grades!AD61&gt;=0.6,1,0)</f>
        <v>0</v>
      </c>
      <c r="AE61" s="31">
        <f ca="1">OFFSET(Plan!$C$1,MATCH(TRIM(EV!$V$1)&amp;": "&amp;TRIM(EV!AE$2),Plan!$B:$B,0)-1,0)*IF(Grades!AE61&gt;=0.6,1,0)</f>
        <v>0</v>
      </c>
      <c r="AF61" s="16">
        <f ca="1">IFERROR(OFFSET(SAP!$B$1,MATCH(EV!$A61,SAP!$A:$A,0)-1,0),0)</f>
        <v>0</v>
      </c>
      <c r="AG61" s="17">
        <f t="shared" ca="1" si="1"/>
        <v>0</v>
      </c>
      <c r="AH61" s="17" t="str">
        <f ca="1">IF(AF61=0,"",OFFSET(Plan!$D$1,MATCH(OFFSET(SAP!$B$1, 0,COUNTIF(SAP!$C$2:$AK$2,"&lt;&gt;0")),Plan!$A:$A,0)-1,0))</f>
        <v/>
      </c>
      <c r="AI61" s="18" t="str">
        <f ca="1">IF(AF61=0,"",Plan!$D$31)</f>
        <v/>
      </c>
      <c r="AJ61" s="18"/>
      <c r="AK61" s="18"/>
      <c r="AL61" s="17">
        <f t="shared" ca="1" si="4"/>
        <v>0</v>
      </c>
      <c r="AM61" s="17" t="str">
        <f t="shared" ca="1" si="5"/>
        <v/>
      </c>
      <c r="AN61" s="17" t="str">
        <f t="shared" ca="1" si="6"/>
        <v/>
      </c>
      <c r="AO61" s="17" t="str">
        <f t="shared" ca="1" si="7"/>
        <v/>
      </c>
      <c r="AP61" s="61" t="str">
        <f t="shared" si="10"/>
        <v/>
      </c>
      <c r="AQ61" s="68">
        <f t="shared" ca="1" si="8"/>
        <v>0</v>
      </c>
      <c r="AR61" s="68" t="str">
        <f ca="1">IF(AQ61=0,"",AQ61+(1-COUNTIF(AQ$3:AQ61,AQ61))/1000)</f>
        <v/>
      </c>
      <c r="AS61" s="67" t="str">
        <f t="shared" ca="1" si="9"/>
        <v/>
      </c>
    </row>
    <row r="62" spans="1:45" x14ac:dyDescent="0.25">
      <c r="A62" s="33">
        <f>SAP!A62</f>
        <v>0</v>
      </c>
      <c r="B62" s="29">
        <f ca="1">OFFSET(Plan!$C$1,MATCH(TRIM(EV!$B$1) &amp; ": " &amp;TRIM(EV!B$2), Plan!$B:$B,0)-1,0)*IF(Grades!B62&gt;=0.6,1,0)</f>
        <v>0</v>
      </c>
      <c r="C62" s="30">
        <f ca="1">OFFSET(Plan!$C$1,MATCH(TRIM(EV!$B$1) &amp; ": " &amp;TRIM(EV!C$2), Plan!$B:$B,0)-1,0)*IF(Grades!C62&gt;=0.6,1,0)</f>
        <v>0</v>
      </c>
      <c r="D62" s="30">
        <f ca="1">OFFSET(Plan!$C$1,MATCH(TRIM(EV!$B$1) &amp; ": " &amp;TRIM(EV!D$2), Plan!$B:$B,0)-1,0)*IF(Grades!D62&gt;=0.6,1,0)</f>
        <v>0</v>
      </c>
      <c r="E62" s="30">
        <f ca="1">OFFSET(Plan!$C$1,MATCH(TRIM(EV!$B$1) &amp; ": " &amp;TRIM(EV!E$2), Plan!$B:$B,0)-1,0)*IF(Grades!E62&gt;=0.6,1,0)</f>
        <v>0</v>
      </c>
      <c r="F62" s="30">
        <f ca="1">OFFSET(Plan!$C$1,MATCH(TRIM(EV!$B$1) &amp; ": " &amp;TRIM(EV!F$2), Plan!$B:$B,0)-1,0)*IF(Grades!F62&gt;=0.6,1,0)</f>
        <v>0</v>
      </c>
      <c r="G62" s="30">
        <f ca="1">OFFSET(Plan!$C$1,MATCH(TRIM(EV!$B$1) &amp; ": " &amp;TRIM(EV!G$2), Plan!$B:$B,0)-1,0)*IF(Grades!G62&gt;=0.6,1,0)</f>
        <v>0</v>
      </c>
      <c r="H62" s="30">
        <f ca="1">OFFSET(Plan!$C$1,MATCH(TRIM(EV!$B$1) &amp; ": " &amp;TRIM(EV!H$2), Plan!$B:$B,0)-1,0)*IF(Grades!H62&gt;=0.6,1,0)</f>
        <v>0</v>
      </c>
      <c r="I62" s="30">
        <f ca="1">OFFSET(Plan!$C$1,MATCH(TRIM(EV!$B$1) &amp; ": " &amp;TRIM(EV!I$2), Plan!$B:$B,0)-1,0)*IF(Grades!I62&gt;=0.6,1,0)</f>
        <v>0</v>
      </c>
      <c r="J62" s="30">
        <f ca="1">OFFSET(Plan!$C$1,MATCH(TRIM(EV!$B$1) &amp; ": " &amp;TRIM(EV!J$2), Plan!$B:$B,0)-1,0)*IF(Grades!J62&gt;=0.6,1,0)</f>
        <v>0</v>
      </c>
      <c r="K62" s="31">
        <f ca="1">OFFSET(Plan!$C$1,MATCH(TRIM(EV!$B$1) &amp; ": " &amp;TRIM(EV!K$2), Plan!$B:$B,0)-1,0)*IF(Grades!K62&gt;=0.6,1,0)</f>
        <v>0</v>
      </c>
      <c r="L62" s="29">
        <f ca="1">OFFSET(Plan!$C$1,MATCH(TRIM(EV!$L$1) &amp; ": " &amp;TRIM(EV!L$2), Plan!$B:$B,0)-1,0)*IF(Grades!L62&gt;=0.6,1,0)</f>
        <v>0</v>
      </c>
      <c r="M62" s="30">
        <f ca="1">OFFSET(Plan!$C$1,MATCH(TRIM(EV!$L$1) &amp; ": " &amp;TRIM(EV!M$2), Plan!$B:$B,0)-1,0)*IF(Grades!M62&gt;=0.6,1,0)</f>
        <v>0</v>
      </c>
      <c r="N62" s="30">
        <f ca="1">OFFSET(Plan!$C$1,MATCH(TRIM(EV!$L$1) &amp; ": " &amp;TRIM(EV!N$2), Plan!$B:$B,0)-1,0)*IF(Grades!N62&gt;=0.6,1,0)</f>
        <v>0</v>
      </c>
      <c r="O62" s="30">
        <f ca="1">OFFSET(Plan!$C$1,MATCH(TRIM(EV!$L$1) &amp; ": " &amp;TRIM(EV!O$2), Plan!$B:$B,0)-1,0)*IF(Grades!O62&gt;=0.6,1,0)</f>
        <v>0</v>
      </c>
      <c r="P62" s="30">
        <f ca="1">OFFSET(Plan!$C$1,MATCH(TRIM(EV!$L$1) &amp; ": " &amp;TRIM(EV!P$2), Plan!$B:$B,0)-1,0)*IF(Grades!P62&gt;=0.6,1,0)</f>
        <v>0</v>
      </c>
      <c r="Q62" s="30">
        <f ca="1">OFFSET(Plan!$C$1,MATCH(TRIM(EV!$L$1) &amp; ": " &amp;TRIM(EV!Q$2), Plan!$B:$B,0)-1,0)*IF(Grades!Q62&gt;=0.6,1,0)</f>
        <v>0</v>
      </c>
      <c r="R62" s="30">
        <f ca="1">OFFSET(Plan!$C$1,MATCH(TRIM(EV!$L$1) &amp; ": " &amp;TRIM(EV!R$2), Plan!$B:$B,0)-1,0)*IF(Grades!R62&gt;=0.6,1,0)</f>
        <v>0</v>
      </c>
      <c r="S62" s="30">
        <f ca="1">OFFSET(Plan!$C$1,MATCH(TRIM(EV!$L$1) &amp; ": " &amp;TRIM(EV!S$2), Plan!$B:$B,0)-1,0)*IF(Grades!S62&gt;=0.6,1,0)</f>
        <v>0</v>
      </c>
      <c r="T62" s="30">
        <f ca="1">OFFSET(Plan!$C$1,MATCH(TRIM(EV!$L$1) &amp; ": " &amp;TRIM(EV!T$2), Plan!$B:$B,0)-1,0)*IF(Grades!T62&gt;=0.6,1,0)</f>
        <v>0</v>
      </c>
      <c r="U62" s="32">
        <f ca="1">OFFSET(Plan!$C$1,MATCH(TRIM(EV!$L$1) &amp; ": " &amp;TRIM(EV!U$2), Plan!$B:$B,0)-1,0)*IF(Grades!U62&gt;=0.6,1,0)</f>
        <v>0</v>
      </c>
      <c r="V62" s="29">
        <f ca="1">OFFSET(Plan!$C$1,MATCH(TRIM(EV!$V$1)&amp;": "&amp;TRIM(EV!V$2),Plan!$B:$B,0)-1,0)*IF(Grades!V62&gt;=0.6,1,0)</f>
        <v>0</v>
      </c>
      <c r="W62" s="30">
        <f ca="1">OFFSET(Plan!$C$1,MATCH(TRIM(EV!$V$1)&amp;": "&amp;TRIM(EV!W$2),Plan!$B:$B,0)-1,0)*IF(Grades!W62&gt;=0.6,1,0)</f>
        <v>0</v>
      </c>
      <c r="X62" s="30">
        <f ca="1">OFFSET(Plan!$C$1,MATCH(TRIM(EV!$V$1)&amp;": "&amp;TRIM(EV!X$2),Plan!$B:$B,0)-1,0)*IF(Grades!X62&gt;=0.6,1,0)</f>
        <v>0</v>
      </c>
      <c r="Y62" s="30">
        <f ca="1">OFFSET(Plan!$C$1,MATCH(TRIM(EV!$V$1)&amp;": "&amp;TRIM(EV!Y$2),Plan!$B:$B,0)-1,0)*IF(Grades!Y62&gt;=0.6,1,0)</f>
        <v>0</v>
      </c>
      <c r="Z62" s="30">
        <f ca="1">OFFSET(Plan!$C$1,MATCH(TRIM(EV!$V$1)&amp;": "&amp;TRIM(EV!Z$2),Plan!$B:$B,0)-1,0)*IF(Grades!Z62&gt;=0.6,1,0)</f>
        <v>0</v>
      </c>
      <c r="AA62" s="30">
        <f ca="1">OFFSET(Plan!$C$1,MATCH(TRIM(EV!$V$1)&amp;": "&amp;TRIM(EV!AA$2),Plan!$B:$B,0)-1,0)*IF(Grades!AA62&gt;=0.6,1,0)</f>
        <v>0</v>
      </c>
      <c r="AB62" s="30">
        <f ca="1">OFFSET(Plan!$C$1,MATCH(TRIM(EV!$V$1)&amp;": "&amp;TRIM(EV!AB$2),Plan!$B:$B,0)-1,0)*IF(Grades!AB62&gt;=0.6,1,0)</f>
        <v>0</v>
      </c>
      <c r="AC62" s="30">
        <f ca="1">OFFSET(Plan!$C$1,MATCH(TRIM(EV!$V$1)&amp;": "&amp;TRIM(EV!AC$2),Plan!$B:$B,0)-1,0)*IF(Grades!AC62&gt;=0.6,1,0)</f>
        <v>0</v>
      </c>
      <c r="AD62" s="30">
        <f ca="1">OFFSET(Plan!$C$1,MATCH(TRIM(EV!$V$1)&amp;": "&amp;TRIM(EV!AD$2),Plan!$B:$B,0)-1,0)*IF(Grades!AD62&gt;=0.6,1,0)</f>
        <v>0</v>
      </c>
      <c r="AE62" s="31">
        <f ca="1">OFFSET(Plan!$C$1,MATCH(TRIM(EV!$V$1)&amp;": "&amp;TRIM(EV!AE$2),Plan!$B:$B,0)-1,0)*IF(Grades!AE62&gt;=0.6,1,0)</f>
        <v>0</v>
      </c>
      <c r="AF62" s="16">
        <f ca="1">IFERROR(OFFSET(SAP!$B$1,MATCH(EV!$A62,SAP!$A:$A,0)-1,0),0)</f>
        <v>0</v>
      </c>
      <c r="AG62" s="17">
        <f t="shared" ca="1" si="1"/>
        <v>0</v>
      </c>
      <c r="AH62" s="17" t="str">
        <f ca="1">IF(AF62=0,"",OFFSET(Plan!$D$1,MATCH(OFFSET(SAP!$B$1, 0,COUNTIF(SAP!$C$2:$AK$2,"&lt;&gt;0")),Plan!$A:$A,0)-1,0))</f>
        <v/>
      </c>
      <c r="AI62" s="18" t="str">
        <f ca="1">IF(AF62=0,"",Plan!$D$31)</f>
        <v/>
      </c>
      <c r="AJ62" s="18"/>
      <c r="AK62" s="18"/>
      <c r="AL62" s="17">
        <f t="shared" ca="1" si="4"/>
        <v>0</v>
      </c>
      <c r="AM62" s="17" t="str">
        <f t="shared" ca="1" si="5"/>
        <v/>
      </c>
      <c r="AN62" s="17" t="str">
        <f t="shared" ca="1" si="6"/>
        <v/>
      </c>
      <c r="AO62" s="17" t="str">
        <f t="shared" ca="1" si="7"/>
        <v/>
      </c>
      <c r="AP62" s="61" t="str">
        <f t="shared" si="10"/>
        <v/>
      </c>
      <c r="AQ62" s="68">
        <f t="shared" ca="1" si="8"/>
        <v>0</v>
      </c>
      <c r="AR62" s="68" t="str">
        <f ca="1">IF(AQ62=0,"",AQ62+(1-COUNTIF(AQ$3:AQ62,AQ62))/1000)</f>
        <v/>
      </c>
      <c r="AS62" s="67" t="str">
        <f t="shared" ca="1" si="9"/>
        <v/>
      </c>
    </row>
    <row r="63" spans="1:45" x14ac:dyDescent="0.25">
      <c r="A63" s="33">
        <f>SAP!A63</f>
        <v>0</v>
      </c>
      <c r="B63" s="29">
        <f ca="1">OFFSET(Plan!$C$1,MATCH(TRIM(EV!$B$1) &amp; ": " &amp;TRIM(EV!B$2), Plan!$B:$B,0)-1,0)*IF(Grades!B63&gt;=0.6,1,0)</f>
        <v>0</v>
      </c>
      <c r="C63" s="30">
        <f ca="1">OFFSET(Plan!$C$1,MATCH(TRIM(EV!$B$1) &amp; ": " &amp;TRIM(EV!C$2), Plan!$B:$B,0)-1,0)*IF(Grades!C63&gt;=0.6,1,0)</f>
        <v>0</v>
      </c>
      <c r="D63" s="30">
        <f ca="1">OFFSET(Plan!$C$1,MATCH(TRIM(EV!$B$1) &amp; ": " &amp;TRIM(EV!D$2), Plan!$B:$B,0)-1,0)*IF(Grades!D63&gt;=0.6,1,0)</f>
        <v>0</v>
      </c>
      <c r="E63" s="30">
        <f ca="1">OFFSET(Plan!$C$1,MATCH(TRIM(EV!$B$1) &amp; ": " &amp;TRIM(EV!E$2), Plan!$B:$B,0)-1,0)*IF(Grades!E63&gt;=0.6,1,0)</f>
        <v>0</v>
      </c>
      <c r="F63" s="30">
        <f ca="1">OFFSET(Plan!$C$1,MATCH(TRIM(EV!$B$1) &amp; ": " &amp;TRIM(EV!F$2), Plan!$B:$B,0)-1,0)*IF(Grades!F63&gt;=0.6,1,0)</f>
        <v>0</v>
      </c>
      <c r="G63" s="30">
        <f ca="1">OFFSET(Plan!$C$1,MATCH(TRIM(EV!$B$1) &amp; ": " &amp;TRIM(EV!G$2), Plan!$B:$B,0)-1,0)*IF(Grades!G63&gt;=0.6,1,0)</f>
        <v>0</v>
      </c>
      <c r="H63" s="30">
        <f ca="1">OFFSET(Plan!$C$1,MATCH(TRIM(EV!$B$1) &amp; ": " &amp;TRIM(EV!H$2), Plan!$B:$B,0)-1,0)*IF(Grades!H63&gt;=0.6,1,0)</f>
        <v>0</v>
      </c>
      <c r="I63" s="30">
        <f ca="1">OFFSET(Plan!$C$1,MATCH(TRIM(EV!$B$1) &amp; ": " &amp;TRIM(EV!I$2), Plan!$B:$B,0)-1,0)*IF(Grades!I63&gt;=0.6,1,0)</f>
        <v>0</v>
      </c>
      <c r="J63" s="30">
        <f ca="1">OFFSET(Plan!$C$1,MATCH(TRIM(EV!$B$1) &amp; ": " &amp;TRIM(EV!J$2), Plan!$B:$B,0)-1,0)*IF(Grades!J63&gt;=0.6,1,0)</f>
        <v>0</v>
      </c>
      <c r="K63" s="31">
        <f ca="1">OFFSET(Plan!$C$1,MATCH(TRIM(EV!$B$1) &amp; ": " &amp;TRIM(EV!K$2), Plan!$B:$B,0)-1,0)*IF(Grades!K63&gt;=0.6,1,0)</f>
        <v>0</v>
      </c>
      <c r="L63" s="29">
        <f ca="1">OFFSET(Plan!$C$1,MATCH(TRIM(EV!$L$1) &amp; ": " &amp;TRIM(EV!L$2), Plan!$B:$B,0)-1,0)*IF(Grades!L63&gt;=0.6,1,0)</f>
        <v>0</v>
      </c>
      <c r="M63" s="30">
        <f ca="1">OFFSET(Plan!$C$1,MATCH(TRIM(EV!$L$1) &amp; ": " &amp;TRIM(EV!M$2), Plan!$B:$B,0)-1,0)*IF(Grades!M63&gt;=0.6,1,0)</f>
        <v>0</v>
      </c>
      <c r="N63" s="30">
        <f ca="1">OFFSET(Plan!$C$1,MATCH(TRIM(EV!$L$1) &amp; ": " &amp;TRIM(EV!N$2), Plan!$B:$B,0)-1,0)*IF(Grades!N63&gt;=0.6,1,0)</f>
        <v>0</v>
      </c>
      <c r="O63" s="30">
        <f ca="1">OFFSET(Plan!$C$1,MATCH(TRIM(EV!$L$1) &amp; ": " &amp;TRIM(EV!O$2), Plan!$B:$B,0)-1,0)*IF(Grades!O63&gt;=0.6,1,0)</f>
        <v>0</v>
      </c>
      <c r="P63" s="30">
        <f ca="1">OFFSET(Plan!$C$1,MATCH(TRIM(EV!$L$1) &amp; ": " &amp;TRIM(EV!P$2), Plan!$B:$B,0)-1,0)*IF(Grades!P63&gt;=0.6,1,0)</f>
        <v>0</v>
      </c>
      <c r="Q63" s="30">
        <f ca="1">OFFSET(Plan!$C$1,MATCH(TRIM(EV!$L$1) &amp; ": " &amp;TRIM(EV!Q$2), Plan!$B:$B,0)-1,0)*IF(Grades!Q63&gt;=0.6,1,0)</f>
        <v>0</v>
      </c>
      <c r="R63" s="30">
        <f ca="1">OFFSET(Plan!$C$1,MATCH(TRIM(EV!$L$1) &amp; ": " &amp;TRIM(EV!R$2), Plan!$B:$B,0)-1,0)*IF(Grades!R63&gt;=0.6,1,0)</f>
        <v>0</v>
      </c>
      <c r="S63" s="30">
        <f ca="1">OFFSET(Plan!$C$1,MATCH(TRIM(EV!$L$1) &amp; ": " &amp;TRIM(EV!S$2), Plan!$B:$B,0)-1,0)*IF(Grades!S63&gt;=0.6,1,0)</f>
        <v>0</v>
      </c>
      <c r="T63" s="30">
        <f ca="1">OFFSET(Plan!$C$1,MATCH(TRIM(EV!$L$1) &amp; ": " &amp;TRIM(EV!T$2), Plan!$B:$B,0)-1,0)*IF(Grades!T63&gt;=0.6,1,0)</f>
        <v>0</v>
      </c>
      <c r="U63" s="32">
        <f ca="1">OFFSET(Plan!$C$1,MATCH(TRIM(EV!$L$1) &amp; ": " &amp;TRIM(EV!U$2), Plan!$B:$B,0)-1,0)*IF(Grades!U63&gt;=0.6,1,0)</f>
        <v>0</v>
      </c>
      <c r="V63" s="29">
        <f ca="1">OFFSET(Plan!$C$1,MATCH(TRIM(EV!$V$1)&amp;": "&amp;TRIM(EV!V$2),Plan!$B:$B,0)-1,0)*IF(Grades!V63&gt;=0.6,1,0)</f>
        <v>0</v>
      </c>
      <c r="W63" s="30">
        <f ca="1">OFFSET(Plan!$C$1,MATCH(TRIM(EV!$V$1)&amp;": "&amp;TRIM(EV!W$2),Plan!$B:$B,0)-1,0)*IF(Grades!W63&gt;=0.6,1,0)</f>
        <v>0</v>
      </c>
      <c r="X63" s="30">
        <f ca="1">OFFSET(Plan!$C$1,MATCH(TRIM(EV!$V$1)&amp;": "&amp;TRIM(EV!X$2),Plan!$B:$B,0)-1,0)*IF(Grades!X63&gt;=0.6,1,0)</f>
        <v>0</v>
      </c>
      <c r="Y63" s="30">
        <f ca="1">OFFSET(Plan!$C$1,MATCH(TRIM(EV!$V$1)&amp;": "&amp;TRIM(EV!Y$2),Plan!$B:$B,0)-1,0)*IF(Grades!Y63&gt;=0.6,1,0)</f>
        <v>0</v>
      </c>
      <c r="Z63" s="30">
        <f ca="1">OFFSET(Plan!$C$1,MATCH(TRIM(EV!$V$1)&amp;": "&amp;TRIM(EV!Z$2),Plan!$B:$B,0)-1,0)*IF(Grades!Z63&gt;=0.6,1,0)</f>
        <v>0</v>
      </c>
      <c r="AA63" s="30">
        <f ca="1">OFFSET(Plan!$C$1,MATCH(TRIM(EV!$V$1)&amp;": "&amp;TRIM(EV!AA$2),Plan!$B:$B,0)-1,0)*IF(Grades!AA63&gt;=0.6,1,0)</f>
        <v>0</v>
      </c>
      <c r="AB63" s="30">
        <f ca="1">OFFSET(Plan!$C$1,MATCH(TRIM(EV!$V$1)&amp;": "&amp;TRIM(EV!AB$2),Plan!$B:$B,0)-1,0)*IF(Grades!AB63&gt;=0.6,1,0)</f>
        <v>0</v>
      </c>
      <c r="AC63" s="30">
        <f ca="1">OFFSET(Plan!$C$1,MATCH(TRIM(EV!$V$1)&amp;": "&amp;TRIM(EV!AC$2),Plan!$B:$B,0)-1,0)*IF(Grades!AC63&gt;=0.6,1,0)</f>
        <v>0</v>
      </c>
      <c r="AD63" s="30">
        <f ca="1">OFFSET(Plan!$C$1,MATCH(TRIM(EV!$V$1)&amp;": "&amp;TRIM(EV!AD$2),Plan!$B:$B,0)-1,0)*IF(Grades!AD63&gt;=0.6,1,0)</f>
        <v>0</v>
      </c>
      <c r="AE63" s="31">
        <f ca="1">OFFSET(Plan!$C$1,MATCH(TRIM(EV!$V$1)&amp;": "&amp;TRIM(EV!AE$2),Plan!$B:$B,0)-1,0)*IF(Grades!AE63&gt;=0.6,1,0)</f>
        <v>0</v>
      </c>
      <c r="AF63" s="16">
        <f ca="1">IFERROR(OFFSET(SAP!$B$1,MATCH(EV!$A63,SAP!$A:$A,0)-1,0),0)</f>
        <v>0</v>
      </c>
      <c r="AG63" s="17">
        <f t="shared" ca="1" si="1"/>
        <v>0</v>
      </c>
      <c r="AH63" s="17" t="str">
        <f ca="1">IF(AF63=0,"",OFFSET(Plan!$D$1,MATCH(OFFSET(SAP!$B$1, 0,COUNTIF(SAP!$C$2:$AK$2,"&lt;&gt;0")),Plan!$A:$A,0)-1,0))</f>
        <v/>
      </c>
      <c r="AI63" s="18" t="str">
        <f ca="1">IF(AF63=0,"",Plan!$D$31)</f>
        <v/>
      </c>
      <c r="AJ63" s="18"/>
      <c r="AK63" s="18"/>
      <c r="AL63" s="17">
        <f t="shared" ca="1" si="4"/>
        <v>0</v>
      </c>
      <c r="AM63" s="17" t="str">
        <f t="shared" ca="1" si="5"/>
        <v/>
      </c>
      <c r="AN63" s="17" t="str">
        <f t="shared" ca="1" si="6"/>
        <v/>
      </c>
      <c r="AO63" s="17" t="str">
        <f t="shared" ca="1" si="7"/>
        <v/>
      </c>
      <c r="AP63" s="61" t="str">
        <f t="shared" si="10"/>
        <v/>
      </c>
      <c r="AQ63" s="68">
        <f t="shared" ca="1" si="8"/>
        <v>0</v>
      </c>
      <c r="AR63" s="68" t="str">
        <f ca="1">IF(AQ63=0,"",AQ63+(1-COUNTIF(AQ$3:AQ63,AQ63))/1000)</f>
        <v/>
      </c>
      <c r="AS63" s="67" t="str">
        <f t="shared" ca="1" si="9"/>
        <v/>
      </c>
    </row>
    <row r="64" spans="1:45" x14ac:dyDescent="0.25">
      <c r="A64" s="33">
        <f>SAP!A64</f>
        <v>0</v>
      </c>
      <c r="B64" s="29">
        <f ca="1">OFFSET(Plan!$C$1,MATCH(TRIM(EV!$B$1) &amp; ": " &amp;TRIM(EV!B$2), Plan!$B:$B,0)-1,0)*IF(Grades!B64&gt;=0.6,1,0)</f>
        <v>0</v>
      </c>
      <c r="C64" s="30">
        <f ca="1">OFFSET(Plan!$C$1,MATCH(TRIM(EV!$B$1) &amp; ": " &amp;TRIM(EV!C$2), Plan!$B:$B,0)-1,0)*IF(Grades!C64&gt;=0.6,1,0)</f>
        <v>0</v>
      </c>
      <c r="D64" s="30">
        <f ca="1">OFFSET(Plan!$C$1,MATCH(TRIM(EV!$B$1) &amp; ": " &amp;TRIM(EV!D$2), Plan!$B:$B,0)-1,0)*IF(Grades!D64&gt;=0.6,1,0)</f>
        <v>0</v>
      </c>
      <c r="E64" s="30">
        <f ca="1">OFFSET(Plan!$C$1,MATCH(TRIM(EV!$B$1) &amp; ": " &amp;TRIM(EV!E$2), Plan!$B:$B,0)-1,0)*IF(Grades!E64&gt;=0.6,1,0)</f>
        <v>0</v>
      </c>
      <c r="F64" s="30">
        <f ca="1">OFFSET(Plan!$C$1,MATCH(TRIM(EV!$B$1) &amp; ": " &amp;TRIM(EV!F$2), Plan!$B:$B,0)-1,0)*IF(Grades!F64&gt;=0.6,1,0)</f>
        <v>0</v>
      </c>
      <c r="G64" s="30">
        <f ca="1">OFFSET(Plan!$C$1,MATCH(TRIM(EV!$B$1) &amp; ": " &amp;TRIM(EV!G$2), Plan!$B:$B,0)-1,0)*IF(Grades!G64&gt;=0.6,1,0)</f>
        <v>0</v>
      </c>
      <c r="H64" s="30">
        <f ca="1">OFFSET(Plan!$C$1,MATCH(TRIM(EV!$B$1) &amp; ": " &amp;TRIM(EV!H$2), Plan!$B:$B,0)-1,0)*IF(Grades!H64&gt;=0.6,1,0)</f>
        <v>0</v>
      </c>
      <c r="I64" s="30">
        <f ca="1">OFFSET(Plan!$C$1,MATCH(TRIM(EV!$B$1) &amp; ": " &amp;TRIM(EV!I$2), Plan!$B:$B,0)-1,0)*IF(Grades!I64&gt;=0.6,1,0)</f>
        <v>0</v>
      </c>
      <c r="J64" s="30">
        <f ca="1">OFFSET(Plan!$C$1,MATCH(TRIM(EV!$B$1) &amp; ": " &amp;TRIM(EV!J$2), Plan!$B:$B,0)-1,0)*IF(Grades!J64&gt;=0.6,1,0)</f>
        <v>0</v>
      </c>
      <c r="K64" s="31">
        <f ca="1">OFFSET(Plan!$C$1,MATCH(TRIM(EV!$B$1) &amp; ": " &amp;TRIM(EV!K$2), Plan!$B:$B,0)-1,0)*IF(Grades!K64&gt;=0.6,1,0)</f>
        <v>0</v>
      </c>
      <c r="L64" s="29">
        <f ca="1">OFFSET(Plan!$C$1,MATCH(TRIM(EV!$L$1) &amp; ": " &amp;TRIM(EV!L$2), Plan!$B:$B,0)-1,0)*IF(Grades!L64&gt;=0.6,1,0)</f>
        <v>0</v>
      </c>
      <c r="M64" s="30">
        <f ca="1">OFFSET(Plan!$C$1,MATCH(TRIM(EV!$L$1) &amp; ": " &amp;TRIM(EV!M$2), Plan!$B:$B,0)-1,0)*IF(Grades!M64&gt;=0.6,1,0)</f>
        <v>0</v>
      </c>
      <c r="N64" s="30">
        <f ca="1">OFFSET(Plan!$C$1,MATCH(TRIM(EV!$L$1) &amp; ": " &amp;TRIM(EV!N$2), Plan!$B:$B,0)-1,0)*IF(Grades!N64&gt;=0.6,1,0)</f>
        <v>0</v>
      </c>
      <c r="O64" s="30">
        <f ca="1">OFFSET(Plan!$C$1,MATCH(TRIM(EV!$L$1) &amp; ": " &amp;TRIM(EV!O$2), Plan!$B:$B,0)-1,0)*IF(Grades!O64&gt;=0.6,1,0)</f>
        <v>0</v>
      </c>
      <c r="P64" s="30">
        <f ca="1">OFFSET(Plan!$C$1,MATCH(TRIM(EV!$L$1) &amp; ": " &amp;TRIM(EV!P$2), Plan!$B:$B,0)-1,0)*IF(Grades!P64&gt;=0.6,1,0)</f>
        <v>0</v>
      </c>
      <c r="Q64" s="30">
        <f ca="1">OFFSET(Plan!$C$1,MATCH(TRIM(EV!$L$1) &amp; ": " &amp;TRIM(EV!Q$2), Plan!$B:$B,0)-1,0)*IF(Grades!Q64&gt;=0.6,1,0)</f>
        <v>0</v>
      </c>
      <c r="R64" s="30">
        <f ca="1">OFFSET(Plan!$C$1,MATCH(TRIM(EV!$L$1) &amp; ": " &amp;TRIM(EV!R$2), Plan!$B:$B,0)-1,0)*IF(Grades!R64&gt;=0.6,1,0)</f>
        <v>0</v>
      </c>
      <c r="S64" s="30">
        <f ca="1">OFFSET(Plan!$C$1,MATCH(TRIM(EV!$L$1) &amp; ": " &amp;TRIM(EV!S$2), Plan!$B:$B,0)-1,0)*IF(Grades!S64&gt;=0.6,1,0)</f>
        <v>0</v>
      </c>
      <c r="T64" s="30">
        <f ca="1">OFFSET(Plan!$C$1,MATCH(TRIM(EV!$L$1) &amp; ": " &amp;TRIM(EV!T$2), Plan!$B:$B,0)-1,0)*IF(Grades!T64&gt;=0.6,1,0)</f>
        <v>0</v>
      </c>
      <c r="U64" s="32">
        <f ca="1">OFFSET(Plan!$C$1,MATCH(TRIM(EV!$L$1) &amp; ": " &amp;TRIM(EV!U$2), Plan!$B:$B,0)-1,0)*IF(Grades!U64&gt;=0.6,1,0)</f>
        <v>0</v>
      </c>
      <c r="V64" s="29">
        <f ca="1">OFFSET(Plan!$C$1,MATCH(TRIM(EV!$V$1)&amp;": "&amp;TRIM(EV!V$2),Plan!$B:$B,0)-1,0)*IF(Grades!V64&gt;=0.6,1,0)</f>
        <v>0</v>
      </c>
      <c r="W64" s="30">
        <f ca="1">OFFSET(Plan!$C$1,MATCH(TRIM(EV!$V$1)&amp;": "&amp;TRIM(EV!W$2),Plan!$B:$B,0)-1,0)*IF(Grades!W64&gt;=0.6,1,0)</f>
        <v>0</v>
      </c>
      <c r="X64" s="30">
        <f ca="1">OFFSET(Plan!$C$1,MATCH(TRIM(EV!$V$1)&amp;": "&amp;TRIM(EV!X$2),Plan!$B:$B,0)-1,0)*IF(Grades!X64&gt;=0.6,1,0)</f>
        <v>0</v>
      </c>
      <c r="Y64" s="30">
        <f ca="1">OFFSET(Plan!$C$1,MATCH(TRIM(EV!$V$1)&amp;": "&amp;TRIM(EV!Y$2),Plan!$B:$B,0)-1,0)*IF(Grades!Y64&gt;=0.6,1,0)</f>
        <v>0</v>
      </c>
      <c r="Z64" s="30">
        <f ca="1">OFFSET(Plan!$C$1,MATCH(TRIM(EV!$V$1)&amp;": "&amp;TRIM(EV!Z$2),Plan!$B:$B,0)-1,0)*IF(Grades!Z64&gt;=0.6,1,0)</f>
        <v>0</v>
      </c>
      <c r="AA64" s="30">
        <f ca="1">OFFSET(Plan!$C$1,MATCH(TRIM(EV!$V$1)&amp;": "&amp;TRIM(EV!AA$2),Plan!$B:$B,0)-1,0)*IF(Grades!AA64&gt;=0.6,1,0)</f>
        <v>0</v>
      </c>
      <c r="AB64" s="30">
        <f ca="1">OFFSET(Plan!$C$1,MATCH(TRIM(EV!$V$1)&amp;": "&amp;TRIM(EV!AB$2),Plan!$B:$B,0)-1,0)*IF(Grades!AB64&gt;=0.6,1,0)</f>
        <v>0</v>
      </c>
      <c r="AC64" s="30">
        <f ca="1">OFFSET(Plan!$C$1,MATCH(TRIM(EV!$V$1)&amp;": "&amp;TRIM(EV!AC$2),Plan!$B:$B,0)-1,0)*IF(Grades!AC64&gt;=0.6,1,0)</f>
        <v>0</v>
      </c>
      <c r="AD64" s="30">
        <f ca="1">OFFSET(Plan!$C$1,MATCH(TRIM(EV!$V$1)&amp;": "&amp;TRIM(EV!AD$2),Plan!$B:$B,0)-1,0)*IF(Grades!AD64&gt;=0.6,1,0)</f>
        <v>0</v>
      </c>
      <c r="AE64" s="31">
        <f ca="1">OFFSET(Plan!$C$1,MATCH(TRIM(EV!$V$1)&amp;": "&amp;TRIM(EV!AE$2),Plan!$B:$B,0)-1,0)*IF(Grades!AE64&gt;=0.6,1,0)</f>
        <v>0</v>
      </c>
      <c r="AF64" s="16">
        <f ca="1">IFERROR(OFFSET(SAP!$B$1,MATCH(EV!$A64,SAP!$A:$A,0)-1,0),0)</f>
        <v>0</v>
      </c>
      <c r="AG64" s="17">
        <f t="shared" ca="1" si="1"/>
        <v>0</v>
      </c>
      <c r="AH64" s="17" t="str">
        <f ca="1">IF(AF64=0,"",OFFSET(Plan!$D$1,MATCH(OFFSET(SAP!$B$1, 0,COUNTIF(SAP!$C$2:$AK$2,"&lt;&gt;0")),Plan!$A:$A,0)-1,0))</f>
        <v/>
      </c>
      <c r="AI64" s="18" t="str">
        <f ca="1">IF(AF64=0,"",Plan!$D$31)</f>
        <v/>
      </c>
      <c r="AJ64" s="18"/>
      <c r="AK64" s="18"/>
      <c r="AL64" s="17">
        <f t="shared" ca="1" si="4"/>
        <v>0</v>
      </c>
      <c r="AM64" s="17" t="str">
        <f t="shared" ca="1" si="5"/>
        <v/>
      </c>
      <c r="AN64" s="17" t="str">
        <f t="shared" ca="1" si="6"/>
        <v/>
      </c>
      <c r="AO64" s="17" t="str">
        <f t="shared" ca="1" si="7"/>
        <v/>
      </c>
      <c r="AP64" s="61" t="str">
        <f t="shared" si="10"/>
        <v/>
      </c>
      <c r="AQ64" s="68">
        <f t="shared" ca="1" si="8"/>
        <v>0</v>
      </c>
      <c r="AR64" s="68" t="str">
        <f ca="1">IF(AQ64=0,"",AQ64+(1-COUNTIF(AQ$3:AQ64,AQ64))/1000)</f>
        <v/>
      </c>
      <c r="AS64" s="67" t="str">
        <f t="shared" ca="1" si="9"/>
        <v/>
      </c>
    </row>
    <row r="65" spans="1:45" x14ac:dyDescent="0.25">
      <c r="A65" s="33">
        <f>SAP!A65</f>
        <v>0</v>
      </c>
      <c r="B65" s="29">
        <f ca="1">OFFSET(Plan!$C$1,MATCH(TRIM(EV!$B$1) &amp; ": " &amp;TRIM(EV!B$2), Plan!$B:$B,0)-1,0)*IF(Grades!B65&gt;=0.6,1,0)</f>
        <v>0</v>
      </c>
      <c r="C65" s="30">
        <f ca="1">OFFSET(Plan!$C$1,MATCH(TRIM(EV!$B$1) &amp; ": " &amp;TRIM(EV!C$2), Plan!$B:$B,0)-1,0)*IF(Grades!C65&gt;=0.6,1,0)</f>
        <v>0</v>
      </c>
      <c r="D65" s="30">
        <f ca="1">OFFSET(Plan!$C$1,MATCH(TRIM(EV!$B$1) &amp; ": " &amp;TRIM(EV!D$2), Plan!$B:$B,0)-1,0)*IF(Grades!D65&gt;=0.6,1,0)</f>
        <v>0</v>
      </c>
      <c r="E65" s="30">
        <f ca="1">OFFSET(Plan!$C$1,MATCH(TRIM(EV!$B$1) &amp; ": " &amp;TRIM(EV!E$2), Plan!$B:$B,0)-1,0)*IF(Grades!E65&gt;=0.6,1,0)</f>
        <v>0</v>
      </c>
      <c r="F65" s="30">
        <f ca="1">OFFSET(Plan!$C$1,MATCH(TRIM(EV!$B$1) &amp; ": " &amp;TRIM(EV!F$2), Plan!$B:$B,0)-1,0)*IF(Grades!F65&gt;=0.6,1,0)</f>
        <v>0</v>
      </c>
      <c r="G65" s="30">
        <f ca="1">OFFSET(Plan!$C$1,MATCH(TRIM(EV!$B$1) &amp; ": " &amp;TRIM(EV!G$2), Plan!$B:$B,0)-1,0)*IF(Grades!G65&gt;=0.6,1,0)</f>
        <v>0</v>
      </c>
      <c r="H65" s="30">
        <f ca="1">OFFSET(Plan!$C$1,MATCH(TRIM(EV!$B$1) &amp; ": " &amp;TRIM(EV!H$2), Plan!$B:$B,0)-1,0)*IF(Grades!H65&gt;=0.6,1,0)</f>
        <v>0</v>
      </c>
      <c r="I65" s="30">
        <f ca="1">OFFSET(Plan!$C$1,MATCH(TRIM(EV!$B$1) &amp; ": " &amp;TRIM(EV!I$2), Plan!$B:$B,0)-1,0)*IF(Grades!I65&gt;=0.6,1,0)</f>
        <v>0</v>
      </c>
      <c r="J65" s="30">
        <f ca="1">OFFSET(Plan!$C$1,MATCH(TRIM(EV!$B$1) &amp; ": " &amp;TRIM(EV!J$2), Plan!$B:$B,0)-1,0)*IF(Grades!J65&gt;=0.6,1,0)</f>
        <v>0</v>
      </c>
      <c r="K65" s="31">
        <f ca="1">OFFSET(Plan!$C$1,MATCH(TRIM(EV!$B$1) &amp; ": " &amp;TRIM(EV!K$2), Plan!$B:$B,0)-1,0)*IF(Grades!K65&gt;=0.6,1,0)</f>
        <v>0</v>
      </c>
      <c r="L65" s="29">
        <f ca="1">OFFSET(Plan!$C$1,MATCH(TRIM(EV!$L$1) &amp; ": " &amp;TRIM(EV!L$2), Plan!$B:$B,0)-1,0)*IF(Grades!L65&gt;=0.6,1,0)</f>
        <v>0</v>
      </c>
      <c r="M65" s="30">
        <f ca="1">OFFSET(Plan!$C$1,MATCH(TRIM(EV!$L$1) &amp; ": " &amp;TRIM(EV!M$2), Plan!$B:$B,0)-1,0)*IF(Grades!M65&gt;=0.6,1,0)</f>
        <v>0</v>
      </c>
      <c r="N65" s="30">
        <f ca="1">OFFSET(Plan!$C$1,MATCH(TRIM(EV!$L$1) &amp; ": " &amp;TRIM(EV!N$2), Plan!$B:$B,0)-1,0)*IF(Grades!N65&gt;=0.6,1,0)</f>
        <v>0</v>
      </c>
      <c r="O65" s="30">
        <f ca="1">OFFSET(Plan!$C$1,MATCH(TRIM(EV!$L$1) &amp; ": " &amp;TRIM(EV!O$2), Plan!$B:$B,0)-1,0)*IF(Grades!O65&gt;=0.6,1,0)</f>
        <v>0</v>
      </c>
      <c r="P65" s="30">
        <f ca="1">OFFSET(Plan!$C$1,MATCH(TRIM(EV!$L$1) &amp; ": " &amp;TRIM(EV!P$2), Plan!$B:$B,0)-1,0)*IF(Grades!P65&gt;=0.6,1,0)</f>
        <v>0</v>
      </c>
      <c r="Q65" s="30">
        <f ca="1">OFFSET(Plan!$C$1,MATCH(TRIM(EV!$L$1) &amp; ": " &amp;TRIM(EV!Q$2), Plan!$B:$B,0)-1,0)*IF(Grades!Q65&gt;=0.6,1,0)</f>
        <v>0</v>
      </c>
      <c r="R65" s="30">
        <f ca="1">OFFSET(Plan!$C$1,MATCH(TRIM(EV!$L$1) &amp; ": " &amp;TRIM(EV!R$2), Plan!$B:$B,0)-1,0)*IF(Grades!R65&gt;=0.6,1,0)</f>
        <v>0</v>
      </c>
      <c r="S65" s="30">
        <f ca="1">OFFSET(Plan!$C$1,MATCH(TRIM(EV!$L$1) &amp; ": " &amp;TRIM(EV!S$2), Plan!$B:$B,0)-1,0)*IF(Grades!S65&gt;=0.6,1,0)</f>
        <v>0</v>
      </c>
      <c r="T65" s="30">
        <f ca="1">OFFSET(Plan!$C$1,MATCH(TRIM(EV!$L$1) &amp; ": " &amp;TRIM(EV!T$2), Plan!$B:$B,0)-1,0)*IF(Grades!T65&gt;=0.6,1,0)</f>
        <v>0</v>
      </c>
      <c r="U65" s="32">
        <f ca="1">OFFSET(Plan!$C$1,MATCH(TRIM(EV!$L$1) &amp; ": " &amp;TRIM(EV!U$2), Plan!$B:$B,0)-1,0)*IF(Grades!U65&gt;=0.6,1,0)</f>
        <v>0</v>
      </c>
      <c r="V65" s="29">
        <f ca="1">OFFSET(Plan!$C$1,MATCH(TRIM(EV!$V$1)&amp;": "&amp;TRIM(EV!V$2),Plan!$B:$B,0)-1,0)*IF(Grades!V65&gt;=0.6,1,0)</f>
        <v>0</v>
      </c>
      <c r="W65" s="30">
        <f ca="1">OFFSET(Plan!$C$1,MATCH(TRIM(EV!$V$1)&amp;": "&amp;TRIM(EV!W$2),Plan!$B:$B,0)-1,0)*IF(Grades!W65&gt;=0.6,1,0)</f>
        <v>0</v>
      </c>
      <c r="X65" s="30">
        <f ca="1">OFFSET(Plan!$C$1,MATCH(TRIM(EV!$V$1)&amp;": "&amp;TRIM(EV!X$2),Plan!$B:$B,0)-1,0)*IF(Grades!X65&gt;=0.6,1,0)</f>
        <v>0</v>
      </c>
      <c r="Y65" s="30">
        <f ca="1">OFFSET(Plan!$C$1,MATCH(TRIM(EV!$V$1)&amp;": "&amp;TRIM(EV!Y$2),Plan!$B:$B,0)-1,0)*IF(Grades!Y65&gt;=0.6,1,0)</f>
        <v>0</v>
      </c>
      <c r="Z65" s="30">
        <f ca="1">OFFSET(Plan!$C$1,MATCH(TRIM(EV!$V$1)&amp;": "&amp;TRIM(EV!Z$2),Plan!$B:$B,0)-1,0)*IF(Grades!Z65&gt;=0.6,1,0)</f>
        <v>0</v>
      </c>
      <c r="AA65" s="30">
        <f ca="1">OFFSET(Plan!$C$1,MATCH(TRIM(EV!$V$1)&amp;": "&amp;TRIM(EV!AA$2),Plan!$B:$B,0)-1,0)*IF(Grades!AA65&gt;=0.6,1,0)</f>
        <v>0</v>
      </c>
      <c r="AB65" s="30">
        <f ca="1">OFFSET(Plan!$C$1,MATCH(TRIM(EV!$V$1)&amp;": "&amp;TRIM(EV!AB$2),Plan!$B:$B,0)-1,0)*IF(Grades!AB65&gt;=0.6,1,0)</f>
        <v>0</v>
      </c>
      <c r="AC65" s="30">
        <f ca="1">OFFSET(Plan!$C$1,MATCH(TRIM(EV!$V$1)&amp;": "&amp;TRIM(EV!AC$2),Plan!$B:$B,0)-1,0)*IF(Grades!AC65&gt;=0.6,1,0)</f>
        <v>0</v>
      </c>
      <c r="AD65" s="30">
        <f ca="1">OFFSET(Plan!$C$1,MATCH(TRIM(EV!$V$1)&amp;": "&amp;TRIM(EV!AD$2),Plan!$B:$B,0)-1,0)*IF(Grades!AD65&gt;=0.6,1,0)</f>
        <v>0</v>
      </c>
      <c r="AE65" s="31">
        <f ca="1">OFFSET(Plan!$C$1,MATCH(TRIM(EV!$V$1)&amp;": "&amp;TRIM(EV!AE$2),Plan!$B:$B,0)-1,0)*IF(Grades!AE65&gt;=0.6,1,0)</f>
        <v>0</v>
      </c>
      <c r="AF65" s="16">
        <f ca="1">IFERROR(OFFSET(SAP!$B$1,MATCH(EV!$A65,SAP!$A:$A,0)-1,0),0)</f>
        <v>0</v>
      </c>
      <c r="AG65" s="17">
        <f t="shared" ca="1" si="1"/>
        <v>0</v>
      </c>
      <c r="AH65" s="17" t="str">
        <f ca="1">IF(AF65=0,"",OFFSET(Plan!$D$1,MATCH(OFFSET(SAP!$B$1, 0,COUNTIF(SAP!$C$2:$AK$2,"&lt;&gt;0")),Plan!$A:$A,0)-1,0))</f>
        <v/>
      </c>
      <c r="AI65" s="18" t="str">
        <f ca="1">IF(AF65=0,"",Plan!$D$31)</f>
        <v/>
      </c>
      <c r="AJ65" s="18"/>
      <c r="AK65" s="18"/>
      <c r="AL65" s="17">
        <f t="shared" ca="1" si="4"/>
        <v>0</v>
      </c>
      <c r="AM65" s="17" t="str">
        <f t="shared" ca="1" si="5"/>
        <v/>
      </c>
      <c r="AN65" s="17" t="str">
        <f t="shared" ca="1" si="6"/>
        <v/>
      </c>
      <c r="AO65" s="17" t="str">
        <f t="shared" ca="1" si="7"/>
        <v/>
      </c>
      <c r="AP65" s="61" t="str">
        <f t="shared" si="10"/>
        <v/>
      </c>
      <c r="AQ65" s="68">
        <f t="shared" ca="1" si="8"/>
        <v>0</v>
      </c>
      <c r="AR65" s="68" t="str">
        <f ca="1">IF(AQ65=0,"",AQ65+(1-COUNTIF(AQ$3:AQ65,AQ65))/1000)</f>
        <v/>
      </c>
      <c r="AS65" s="67" t="str">
        <f t="shared" ca="1" si="9"/>
        <v/>
      </c>
    </row>
    <row r="66" spans="1:45" x14ac:dyDescent="0.25">
      <c r="A66" s="33">
        <f>SAP!A66</f>
        <v>0</v>
      </c>
      <c r="B66" s="29">
        <f ca="1">OFFSET(Plan!$C$1,MATCH(TRIM(EV!$B$1) &amp; ": " &amp;TRIM(EV!B$2), Plan!$B:$B,0)-1,0)*IF(Grades!B66&gt;=0.6,1,0)</f>
        <v>0</v>
      </c>
      <c r="C66" s="30">
        <f ca="1">OFFSET(Plan!$C$1,MATCH(TRIM(EV!$B$1) &amp; ": " &amp;TRIM(EV!C$2), Plan!$B:$B,0)-1,0)*IF(Grades!C66&gt;=0.6,1,0)</f>
        <v>0</v>
      </c>
      <c r="D66" s="30">
        <f ca="1">OFFSET(Plan!$C$1,MATCH(TRIM(EV!$B$1) &amp; ": " &amp;TRIM(EV!D$2), Plan!$B:$B,0)-1,0)*IF(Grades!D66&gt;=0.6,1,0)</f>
        <v>0</v>
      </c>
      <c r="E66" s="30">
        <f ca="1">OFFSET(Plan!$C$1,MATCH(TRIM(EV!$B$1) &amp; ": " &amp;TRIM(EV!E$2), Plan!$B:$B,0)-1,0)*IF(Grades!E66&gt;=0.6,1,0)</f>
        <v>0</v>
      </c>
      <c r="F66" s="30">
        <f ca="1">OFFSET(Plan!$C$1,MATCH(TRIM(EV!$B$1) &amp; ": " &amp;TRIM(EV!F$2), Plan!$B:$B,0)-1,0)*IF(Grades!F66&gt;=0.6,1,0)</f>
        <v>0</v>
      </c>
      <c r="G66" s="30">
        <f ca="1">OFFSET(Plan!$C$1,MATCH(TRIM(EV!$B$1) &amp; ": " &amp;TRIM(EV!G$2), Plan!$B:$B,0)-1,0)*IF(Grades!G66&gt;=0.6,1,0)</f>
        <v>0</v>
      </c>
      <c r="H66" s="30">
        <f ca="1">OFFSET(Plan!$C$1,MATCH(TRIM(EV!$B$1) &amp; ": " &amp;TRIM(EV!H$2), Plan!$B:$B,0)-1,0)*IF(Grades!H66&gt;=0.6,1,0)</f>
        <v>0</v>
      </c>
      <c r="I66" s="30">
        <f ca="1">OFFSET(Plan!$C$1,MATCH(TRIM(EV!$B$1) &amp; ": " &amp;TRIM(EV!I$2), Plan!$B:$B,0)-1,0)*IF(Grades!I66&gt;=0.6,1,0)</f>
        <v>0</v>
      </c>
      <c r="J66" s="30">
        <f ca="1">OFFSET(Plan!$C$1,MATCH(TRIM(EV!$B$1) &amp; ": " &amp;TRIM(EV!J$2), Plan!$B:$B,0)-1,0)*IF(Grades!J66&gt;=0.6,1,0)</f>
        <v>0</v>
      </c>
      <c r="K66" s="31">
        <f ca="1">OFFSET(Plan!$C$1,MATCH(TRIM(EV!$B$1) &amp; ": " &amp;TRIM(EV!K$2), Plan!$B:$B,0)-1,0)*IF(Grades!K66&gt;=0.6,1,0)</f>
        <v>0</v>
      </c>
      <c r="L66" s="29">
        <f ca="1">OFFSET(Plan!$C$1,MATCH(TRIM(EV!$L$1) &amp; ": " &amp;TRIM(EV!L$2), Plan!$B:$B,0)-1,0)*IF(Grades!L66&gt;=0.6,1,0)</f>
        <v>0</v>
      </c>
      <c r="M66" s="30">
        <f ca="1">OFFSET(Plan!$C$1,MATCH(TRIM(EV!$L$1) &amp; ": " &amp;TRIM(EV!M$2), Plan!$B:$B,0)-1,0)*IF(Grades!M66&gt;=0.6,1,0)</f>
        <v>0</v>
      </c>
      <c r="N66" s="30">
        <f ca="1">OFFSET(Plan!$C$1,MATCH(TRIM(EV!$L$1) &amp; ": " &amp;TRIM(EV!N$2), Plan!$B:$B,0)-1,0)*IF(Grades!N66&gt;=0.6,1,0)</f>
        <v>0</v>
      </c>
      <c r="O66" s="30">
        <f ca="1">OFFSET(Plan!$C$1,MATCH(TRIM(EV!$L$1) &amp; ": " &amp;TRIM(EV!O$2), Plan!$B:$B,0)-1,0)*IF(Grades!O66&gt;=0.6,1,0)</f>
        <v>0</v>
      </c>
      <c r="P66" s="30">
        <f ca="1">OFFSET(Plan!$C$1,MATCH(TRIM(EV!$L$1) &amp; ": " &amp;TRIM(EV!P$2), Plan!$B:$B,0)-1,0)*IF(Grades!P66&gt;=0.6,1,0)</f>
        <v>0</v>
      </c>
      <c r="Q66" s="30">
        <f ca="1">OFFSET(Plan!$C$1,MATCH(TRIM(EV!$L$1) &amp; ": " &amp;TRIM(EV!Q$2), Plan!$B:$B,0)-1,0)*IF(Grades!Q66&gt;=0.6,1,0)</f>
        <v>0</v>
      </c>
      <c r="R66" s="30">
        <f ca="1">OFFSET(Plan!$C$1,MATCH(TRIM(EV!$L$1) &amp; ": " &amp;TRIM(EV!R$2), Plan!$B:$B,0)-1,0)*IF(Grades!R66&gt;=0.6,1,0)</f>
        <v>0</v>
      </c>
      <c r="S66" s="30">
        <f ca="1">OFFSET(Plan!$C$1,MATCH(TRIM(EV!$L$1) &amp; ": " &amp;TRIM(EV!S$2), Plan!$B:$B,0)-1,0)*IF(Grades!S66&gt;=0.6,1,0)</f>
        <v>0</v>
      </c>
      <c r="T66" s="30">
        <f ca="1">OFFSET(Plan!$C$1,MATCH(TRIM(EV!$L$1) &amp; ": " &amp;TRIM(EV!T$2), Plan!$B:$B,0)-1,0)*IF(Grades!T66&gt;=0.6,1,0)</f>
        <v>0</v>
      </c>
      <c r="U66" s="32">
        <f ca="1">OFFSET(Plan!$C$1,MATCH(TRIM(EV!$L$1) &amp; ": " &amp;TRIM(EV!U$2), Plan!$B:$B,0)-1,0)*IF(Grades!U66&gt;=0.6,1,0)</f>
        <v>0</v>
      </c>
      <c r="V66" s="29">
        <f ca="1">OFFSET(Plan!$C$1,MATCH(TRIM(EV!$V$1)&amp;": "&amp;TRIM(EV!V$2),Plan!$B:$B,0)-1,0)*IF(Grades!V66&gt;=0.6,1,0)</f>
        <v>0</v>
      </c>
      <c r="W66" s="30">
        <f ca="1">OFFSET(Plan!$C$1,MATCH(TRIM(EV!$V$1)&amp;": "&amp;TRIM(EV!W$2),Plan!$B:$B,0)-1,0)*IF(Grades!W66&gt;=0.6,1,0)</f>
        <v>0</v>
      </c>
      <c r="X66" s="30">
        <f ca="1">OFFSET(Plan!$C$1,MATCH(TRIM(EV!$V$1)&amp;": "&amp;TRIM(EV!X$2),Plan!$B:$B,0)-1,0)*IF(Grades!X66&gt;=0.6,1,0)</f>
        <v>0</v>
      </c>
      <c r="Y66" s="30">
        <f ca="1">OFFSET(Plan!$C$1,MATCH(TRIM(EV!$V$1)&amp;": "&amp;TRIM(EV!Y$2),Plan!$B:$B,0)-1,0)*IF(Grades!Y66&gt;=0.6,1,0)</f>
        <v>0</v>
      </c>
      <c r="Z66" s="30">
        <f ca="1">OFFSET(Plan!$C$1,MATCH(TRIM(EV!$V$1)&amp;": "&amp;TRIM(EV!Z$2),Plan!$B:$B,0)-1,0)*IF(Grades!Z66&gt;=0.6,1,0)</f>
        <v>0</v>
      </c>
      <c r="AA66" s="30">
        <f ca="1">OFFSET(Plan!$C$1,MATCH(TRIM(EV!$V$1)&amp;": "&amp;TRIM(EV!AA$2),Plan!$B:$B,0)-1,0)*IF(Grades!AA66&gt;=0.6,1,0)</f>
        <v>0</v>
      </c>
      <c r="AB66" s="30">
        <f ca="1">OFFSET(Plan!$C$1,MATCH(TRIM(EV!$V$1)&amp;": "&amp;TRIM(EV!AB$2),Plan!$B:$B,0)-1,0)*IF(Grades!AB66&gt;=0.6,1,0)</f>
        <v>0</v>
      </c>
      <c r="AC66" s="30">
        <f ca="1">OFFSET(Plan!$C$1,MATCH(TRIM(EV!$V$1)&amp;": "&amp;TRIM(EV!AC$2),Plan!$B:$B,0)-1,0)*IF(Grades!AC66&gt;=0.6,1,0)</f>
        <v>0</v>
      </c>
      <c r="AD66" s="30">
        <f ca="1">OFFSET(Plan!$C$1,MATCH(TRIM(EV!$V$1)&amp;": "&amp;TRIM(EV!AD$2),Plan!$B:$B,0)-1,0)*IF(Grades!AD66&gt;=0.6,1,0)</f>
        <v>0</v>
      </c>
      <c r="AE66" s="31">
        <f ca="1">OFFSET(Plan!$C$1,MATCH(TRIM(EV!$V$1)&amp;": "&amp;TRIM(EV!AE$2),Plan!$B:$B,0)-1,0)*IF(Grades!AE66&gt;=0.6,1,0)</f>
        <v>0</v>
      </c>
      <c r="AF66" s="16">
        <f ca="1">IFERROR(OFFSET(SAP!$B$1,MATCH(EV!$A66,SAP!$A:$A,0)-1,0),0)</f>
        <v>0</v>
      </c>
      <c r="AG66" s="17">
        <f t="shared" ca="1" si="1"/>
        <v>0</v>
      </c>
      <c r="AH66" s="17" t="str">
        <f ca="1">IF(AF66=0,"",OFFSET(Plan!$D$1,MATCH(OFFSET(SAP!$B$1, 0,COUNTIF(SAP!$C$2:$AK$2,"&lt;&gt;0")),Plan!$A:$A,0)-1,0))</f>
        <v/>
      </c>
      <c r="AI66" s="18" t="str">
        <f ca="1">IF(AF66=0,"",Plan!$D$31)</f>
        <v/>
      </c>
      <c r="AJ66" s="18"/>
      <c r="AK66" s="18"/>
      <c r="AL66" s="17">
        <f t="shared" ca="1" si="4"/>
        <v>0</v>
      </c>
      <c r="AM66" s="17" t="str">
        <f t="shared" ca="1" si="5"/>
        <v/>
      </c>
      <c r="AN66" s="17" t="str">
        <f t="shared" ca="1" si="6"/>
        <v/>
      </c>
      <c r="AO66" s="17" t="str">
        <f t="shared" ca="1" si="7"/>
        <v/>
      </c>
      <c r="AP66" s="61" t="str">
        <f t="shared" si="10"/>
        <v/>
      </c>
      <c r="AQ66" s="68">
        <f t="shared" ca="1" si="8"/>
        <v>0</v>
      </c>
      <c r="AR66" s="68" t="str">
        <f ca="1">IF(AQ66=0,"",AQ66+(1-COUNTIF(AQ$3:AQ66,AQ66))/1000)</f>
        <v/>
      </c>
      <c r="AS66" s="67" t="str">
        <f t="shared" ca="1" si="9"/>
        <v/>
      </c>
    </row>
    <row r="67" spans="1:45" x14ac:dyDescent="0.25">
      <c r="A67" s="33">
        <f>SAP!A67</f>
        <v>0</v>
      </c>
      <c r="B67" s="29">
        <f ca="1">OFFSET(Plan!$C$1,MATCH(TRIM(EV!$B$1) &amp; ": " &amp;TRIM(EV!B$2), Plan!$B:$B,0)-1,0)*IF(Grades!B67&gt;=0.6,1,0)</f>
        <v>0</v>
      </c>
      <c r="C67" s="30">
        <f ca="1">OFFSET(Plan!$C$1,MATCH(TRIM(EV!$B$1) &amp; ": " &amp;TRIM(EV!C$2), Plan!$B:$B,0)-1,0)*IF(Grades!C67&gt;=0.6,1,0)</f>
        <v>0</v>
      </c>
      <c r="D67" s="30">
        <f ca="1">OFFSET(Plan!$C$1,MATCH(TRIM(EV!$B$1) &amp; ": " &amp;TRIM(EV!D$2), Plan!$B:$B,0)-1,0)*IF(Grades!D67&gt;=0.6,1,0)</f>
        <v>0</v>
      </c>
      <c r="E67" s="30">
        <f ca="1">OFFSET(Plan!$C$1,MATCH(TRIM(EV!$B$1) &amp; ": " &amp;TRIM(EV!E$2), Plan!$B:$B,0)-1,0)*IF(Grades!E67&gt;=0.6,1,0)</f>
        <v>0</v>
      </c>
      <c r="F67" s="30">
        <f ca="1">OFFSET(Plan!$C$1,MATCH(TRIM(EV!$B$1) &amp; ": " &amp;TRIM(EV!F$2), Plan!$B:$B,0)-1,0)*IF(Grades!F67&gt;=0.6,1,0)</f>
        <v>0</v>
      </c>
      <c r="G67" s="30">
        <f ca="1">OFFSET(Plan!$C$1,MATCH(TRIM(EV!$B$1) &amp; ": " &amp;TRIM(EV!G$2), Plan!$B:$B,0)-1,0)*IF(Grades!G67&gt;=0.6,1,0)</f>
        <v>0</v>
      </c>
      <c r="H67" s="30">
        <f ca="1">OFFSET(Plan!$C$1,MATCH(TRIM(EV!$B$1) &amp; ": " &amp;TRIM(EV!H$2), Plan!$B:$B,0)-1,0)*IF(Grades!H67&gt;=0.6,1,0)</f>
        <v>0</v>
      </c>
      <c r="I67" s="30">
        <f ca="1">OFFSET(Plan!$C$1,MATCH(TRIM(EV!$B$1) &amp; ": " &amp;TRIM(EV!I$2), Plan!$B:$B,0)-1,0)*IF(Grades!I67&gt;=0.6,1,0)</f>
        <v>0</v>
      </c>
      <c r="J67" s="30">
        <f ca="1">OFFSET(Plan!$C$1,MATCH(TRIM(EV!$B$1) &amp; ": " &amp;TRIM(EV!J$2), Plan!$B:$B,0)-1,0)*IF(Grades!J67&gt;=0.6,1,0)</f>
        <v>0</v>
      </c>
      <c r="K67" s="31">
        <f ca="1">OFFSET(Plan!$C$1,MATCH(TRIM(EV!$B$1) &amp; ": " &amp;TRIM(EV!K$2), Plan!$B:$B,0)-1,0)*IF(Grades!K67&gt;=0.6,1,0)</f>
        <v>0</v>
      </c>
      <c r="L67" s="29">
        <f ca="1">OFFSET(Plan!$C$1,MATCH(TRIM(EV!$L$1) &amp; ": " &amp;TRIM(EV!L$2), Plan!$B:$B,0)-1,0)*IF(Grades!L67&gt;=0.6,1,0)</f>
        <v>0</v>
      </c>
      <c r="M67" s="30">
        <f ca="1">OFFSET(Plan!$C$1,MATCH(TRIM(EV!$L$1) &amp; ": " &amp;TRIM(EV!M$2), Plan!$B:$B,0)-1,0)*IF(Grades!M67&gt;=0.6,1,0)</f>
        <v>0</v>
      </c>
      <c r="N67" s="30">
        <f ca="1">OFFSET(Plan!$C$1,MATCH(TRIM(EV!$L$1) &amp; ": " &amp;TRIM(EV!N$2), Plan!$B:$B,0)-1,0)*IF(Grades!N67&gt;=0.6,1,0)</f>
        <v>0</v>
      </c>
      <c r="O67" s="30">
        <f ca="1">OFFSET(Plan!$C$1,MATCH(TRIM(EV!$L$1) &amp; ": " &amp;TRIM(EV!O$2), Plan!$B:$B,0)-1,0)*IF(Grades!O67&gt;=0.6,1,0)</f>
        <v>0</v>
      </c>
      <c r="P67" s="30">
        <f ca="1">OFFSET(Plan!$C$1,MATCH(TRIM(EV!$L$1) &amp; ": " &amp;TRIM(EV!P$2), Plan!$B:$B,0)-1,0)*IF(Grades!P67&gt;=0.6,1,0)</f>
        <v>0</v>
      </c>
      <c r="Q67" s="30">
        <f ca="1">OFFSET(Plan!$C$1,MATCH(TRIM(EV!$L$1) &amp; ": " &amp;TRIM(EV!Q$2), Plan!$B:$B,0)-1,0)*IF(Grades!Q67&gt;=0.6,1,0)</f>
        <v>0</v>
      </c>
      <c r="R67" s="30">
        <f ca="1">OFFSET(Plan!$C$1,MATCH(TRIM(EV!$L$1) &amp; ": " &amp;TRIM(EV!R$2), Plan!$B:$B,0)-1,0)*IF(Grades!R67&gt;=0.6,1,0)</f>
        <v>0</v>
      </c>
      <c r="S67" s="30">
        <f ca="1">OFFSET(Plan!$C$1,MATCH(TRIM(EV!$L$1) &amp; ": " &amp;TRIM(EV!S$2), Plan!$B:$B,0)-1,0)*IF(Grades!S67&gt;=0.6,1,0)</f>
        <v>0</v>
      </c>
      <c r="T67" s="30">
        <f ca="1">OFFSET(Plan!$C$1,MATCH(TRIM(EV!$L$1) &amp; ": " &amp;TRIM(EV!T$2), Plan!$B:$B,0)-1,0)*IF(Grades!T67&gt;=0.6,1,0)</f>
        <v>0</v>
      </c>
      <c r="U67" s="32">
        <f ca="1">OFFSET(Plan!$C$1,MATCH(TRIM(EV!$L$1) &amp; ": " &amp;TRIM(EV!U$2), Plan!$B:$B,0)-1,0)*IF(Grades!U67&gt;=0.6,1,0)</f>
        <v>0</v>
      </c>
      <c r="V67" s="29">
        <f ca="1">OFFSET(Plan!$C$1,MATCH(TRIM(EV!$V$1)&amp;": "&amp;TRIM(EV!V$2),Plan!$B:$B,0)-1,0)*IF(Grades!V67&gt;=0.6,1,0)</f>
        <v>0</v>
      </c>
      <c r="W67" s="30">
        <f ca="1">OFFSET(Plan!$C$1,MATCH(TRIM(EV!$V$1)&amp;": "&amp;TRIM(EV!W$2),Plan!$B:$B,0)-1,0)*IF(Grades!W67&gt;=0.6,1,0)</f>
        <v>0</v>
      </c>
      <c r="X67" s="30">
        <f ca="1">OFFSET(Plan!$C$1,MATCH(TRIM(EV!$V$1)&amp;": "&amp;TRIM(EV!X$2),Plan!$B:$B,0)-1,0)*IF(Grades!X67&gt;=0.6,1,0)</f>
        <v>0</v>
      </c>
      <c r="Y67" s="30">
        <f ca="1">OFFSET(Plan!$C$1,MATCH(TRIM(EV!$V$1)&amp;": "&amp;TRIM(EV!Y$2),Plan!$B:$B,0)-1,0)*IF(Grades!Y67&gt;=0.6,1,0)</f>
        <v>0</v>
      </c>
      <c r="Z67" s="30">
        <f ca="1">OFFSET(Plan!$C$1,MATCH(TRIM(EV!$V$1)&amp;": "&amp;TRIM(EV!Z$2),Plan!$B:$B,0)-1,0)*IF(Grades!Z67&gt;=0.6,1,0)</f>
        <v>0</v>
      </c>
      <c r="AA67" s="30">
        <f ca="1">OFFSET(Plan!$C$1,MATCH(TRIM(EV!$V$1)&amp;": "&amp;TRIM(EV!AA$2),Plan!$B:$B,0)-1,0)*IF(Grades!AA67&gt;=0.6,1,0)</f>
        <v>0</v>
      </c>
      <c r="AB67" s="30">
        <f ca="1">OFFSET(Plan!$C$1,MATCH(TRIM(EV!$V$1)&amp;": "&amp;TRIM(EV!AB$2),Plan!$B:$B,0)-1,0)*IF(Grades!AB67&gt;=0.6,1,0)</f>
        <v>0</v>
      </c>
      <c r="AC67" s="30">
        <f ca="1">OFFSET(Plan!$C$1,MATCH(TRIM(EV!$V$1)&amp;": "&amp;TRIM(EV!AC$2),Plan!$B:$B,0)-1,0)*IF(Grades!AC67&gt;=0.6,1,0)</f>
        <v>0</v>
      </c>
      <c r="AD67" s="30">
        <f ca="1">OFFSET(Plan!$C$1,MATCH(TRIM(EV!$V$1)&amp;": "&amp;TRIM(EV!AD$2),Plan!$B:$B,0)-1,0)*IF(Grades!AD67&gt;=0.6,1,0)</f>
        <v>0</v>
      </c>
      <c r="AE67" s="31">
        <f ca="1">OFFSET(Plan!$C$1,MATCH(TRIM(EV!$V$1)&amp;": "&amp;TRIM(EV!AE$2),Plan!$B:$B,0)-1,0)*IF(Grades!AE67&gt;=0.6,1,0)</f>
        <v>0</v>
      </c>
      <c r="AF67" s="16">
        <f ca="1">IFERROR(OFFSET(SAP!$B$1,MATCH(EV!$A67,SAP!$A:$A,0)-1,0),0)</f>
        <v>0</v>
      </c>
      <c r="AG67" s="17">
        <f t="shared" ca="1" si="1"/>
        <v>0</v>
      </c>
      <c r="AH67" s="17" t="str">
        <f ca="1">IF(AF67=0,"",OFFSET(Plan!$D$1,MATCH(OFFSET(SAP!$B$1, 0,COUNTIF(SAP!$C$2:$AK$2,"&lt;&gt;0")),Plan!$A:$A,0)-1,0))</f>
        <v/>
      </c>
      <c r="AI67" s="18" t="str">
        <f ca="1">IF(AF67=0,"",Plan!$D$31)</f>
        <v/>
      </c>
      <c r="AJ67" s="18"/>
      <c r="AK67" s="18"/>
      <c r="AL67" s="17">
        <f t="shared" ca="1" si="4"/>
        <v>0</v>
      </c>
      <c r="AM67" s="17" t="str">
        <f t="shared" ca="1" si="5"/>
        <v/>
      </c>
      <c r="AN67" s="17" t="str">
        <f t="shared" ca="1" si="6"/>
        <v/>
      </c>
      <c r="AO67" s="17" t="str">
        <f t="shared" ca="1" si="7"/>
        <v/>
      </c>
      <c r="AP67" s="61" t="str">
        <f t="shared" ref="AP67:AP102" si="11">IF(A67=0,"",IFERROR(VLOOKUP(IF(AND(AL67&lt;0.8,AM67&lt;0.8),"know",IF(AL67&lt;0.8,"cost",IF(AM67&lt;0.8,"sched",""))),Lookup_Counselling,2,FALSE),""))</f>
        <v/>
      </c>
      <c r="AQ67" s="68">
        <f t="shared" ca="1" si="8"/>
        <v>0</v>
      </c>
      <c r="AR67" s="68" t="str">
        <f ca="1">IF(AQ67=0,"",AQ67+(1-COUNTIF(AQ$3:AQ67,AQ67))/1000)</f>
        <v/>
      </c>
      <c r="AS67" s="67" t="str">
        <f t="shared" ca="1" si="9"/>
        <v/>
      </c>
    </row>
    <row r="68" spans="1:45" x14ac:dyDescent="0.25">
      <c r="A68" s="33">
        <f>SAP!A68</f>
        <v>0</v>
      </c>
      <c r="B68" s="29">
        <f ca="1">OFFSET(Plan!$C$1,MATCH(TRIM(EV!$B$1) &amp; ": " &amp;TRIM(EV!B$2), Plan!$B:$B,0)-1,0)*IF(Grades!B68&gt;=0.6,1,0)</f>
        <v>0</v>
      </c>
      <c r="C68" s="30">
        <f ca="1">OFFSET(Plan!$C$1,MATCH(TRIM(EV!$B$1) &amp; ": " &amp;TRIM(EV!C$2), Plan!$B:$B,0)-1,0)*IF(Grades!C68&gt;=0.6,1,0)</f>
        <v>0</v>
      </c>
      <c r="D68" s="30">
        <f ca="1">OFFSET(Plan!$C$1,MATCH(TRIM(EV!$B$1) &amp; ": " &amp;TRIM(EV!D$2), Plan!$B:$B,0)-1,0)*IF(Grades!D68&gt;=0.6,1,0)</f>
        <v>0</v>
      </c>
      <c r="E68" s="30">
        <f ca="1">OFFSET(Plan!$C$1,MATCH(TRIM(EV!$B$1) &amp; ": " &amp;TRIM(EV!E$2), Plan!$B:$B,0)-1,0)*IF(Grades!E68&gt;=0.6,1,0)</f>
        <v>0</v>
      </c>
      <c r="F68" s="30">
        <f ca="1">OFFSET(Plan!$C$1,MATCH(TRIM(EV!$B$1) &amp; ": " &amp;TRIM(EV!F$2), Plan!$B:$B,0)-1,0)*IF(Grades!F68&gt;=0.6,1,0)</f>
        <v>0</v>
      </c>
      <c r="G68" s="30">
        <f ca="1">OFFSET(Plan!$C$1,MATCH(TRIM(EV!$B$1) &amp; ": " &amp;TRIM(EV!G$2), Plan!$B:$B,0)-1,0)*IF(Grades!G68&gt;=0.6,1,0)</f>
        <v>0</v>
      </c>
      <c r="H68" s="30">
        <f ca="1">OFFSET(Plan!$C$1,MATCH(TRIM(EV!$B$1) &amp; ": " &amp;TRIM(EV!H$2), Plan!$B:$B,0)-1,0)*IF(Grades!H68&gt;=0.6,1,0)</f>
        <v>0</v>
      </c>
      <c r="I68" s="30">
        <f ca="1">OFFSET(Plan!$C$1,MATCH(TRIM(EV!$B$1) &amp; ": " &amp;TRIM(EV!I$2), Plan!$B:$B,0)-1,0)*IF(Grades!I68&gt;=0.6,1,0)</f>
        <v>0</v>
      </c>
      <c r="J68" s="30">
        <f ca="1">OFFSET(Plan!$C$1,MATCH(TRIM(EV!$B$1) &amp; ": " &amp;TRIM(EV!J$2), Plan!$B:$B,0)-1,0)*IF(Grades!J68&gt;=0.6,1,0)</f>
        <v>0</v>
      </c>
      <c r="K68" s="31">
        <f ca="1">OFFSET(Plan!$C$1,MATCH(TRIM(EV!$B$1) &amp; ": " &amp;TRIM(EV!K$2), Plan!$B:$B,0)-1,0)*IF(Grades!K68&gt;=0.6,1,0)</f>
        <v>0</v>
      </c>
      <c r="L68" s="29">
        <f ca="1">OFFSET(Plan!$C$1,MATCH(TRIM(EV!$L$1) &amp; ": " &amp;TRIM(EV!L$2), Plan!$B:$B,0)-1,0)*IF(Grades!L68&gt;=0.6,1,0)</f>
        <v>0</v>
      </c>
      <c r="M68" s="30">
        <f ca="1">OFFSET(Plan!$C$1,MATCH(TRIM(EV!$L$1) &amp; ": " &amp;TRIM(EV!M$2), Plan!$B:$B,0)-1,0)*IF(Grades!M68&gt;=0.6,1,0)</f>
        <v>0</v>
      </c>
      <c r="N68" s="30">
        <f ca="1">OFFSET(Plan!$C$1,MATCH(TRIM(EV!$L$1) &amp; ": " &amp;TRIM(EV!N$2), Plan!$B:$B,0)-1,0)*IF(Grades!N68&gt;=0.6,1,0)</f>
        <v>0</v>
      </c>
      <c r="O68" s="30">
        <f ca="1">OFFSET(Plan!$C$1,MATCH(TRIM(EV!$L$1) &amp; ": " &amp;TRIM(EV!O$2), Plan!$B:$B,0)-1,0)*IF(Grades!O68&gt;=0.6,1,0)</f>
        <v>0</v>
      </c>
      <c r="P68" s="30">
        <f ca="1">OFFSET(Plan!$C$1,MATCH(TRIM(EV!$L$1) &amp; ": " &amp;TRIM(EV!P$2), Plan!$B:$B,0)-1,0)*IF(Grades!P68&gt;=0.6,1,0)</f>
        <v>0</v>
      </c>
      <c r="Q68" s="30">
        <f ca="1">OFFSET(Plan!$C$1,MATCH(TRIM(EV!$L$1) &amp; ": " &amp;TRIM(EV!Q$2), Plan!$B:$B,0)-1,0)*IF(Grades!Q68&gt;=0.6,1,0)</f>
        <v>0</v>
      </c>
      <c r="R68" s="30">
        <f ca="1">OFFSET(Plan!$C$1,MATCH(TRIM(EV!$L$1) &amp; ": " &amp;TRIM(EV!R$2), Plan!$B:$B,0)-1,0)*IF(Grades!R68&gt;=0.6,1,0)</f>
        <v>0</v>
      </c>
      <c r="S68" s="30">
        <f ca="1">OFFSET(Plan!$C$1,MATCH(TRIM(EV!$L$1) &amp; ": " &amp;TRIM(EV!S$2), Plan!$B:$B,0)-1,0)*IF(Grades!S68&gt;=0.6,1,0)</f>
        <v>0</v>
      </c>
      <c r="T68" s="30">
        <f ca="1">OFFSET(Plan!$C$1,MATCH(TRIM(EV!$L$1) &amp; ": " &amp;TRIM(EV!T$2), Plan!$B:$B,0)-1,0)*IF(Grades!T68&gt;=0.6,1,0)</f>
        <v>0</v>
      </c>
      <c r="U68" s="32">
        <f ca="1">OFFSET(Plan!$C$1,MATCH(TRIM(EV!$L$1) &amp; ": " &amp;TRIM(EV!U$2), Plan!$B:$B,0)-1,0)*IF(Grades!U68&gt;=0.6,1,0)</f>
        <v>0</v>
      </c>
      <c r="V68" s="29">
        <f ca="1">OFFSET(Plan!$C$1,MATCH(TRIM(EV!$V$1)&amp;": "&amp;TRIM(EV!V$2),Plan!$B:$B,0)-1,0)*IF(Grades!V68&gt;=0.6,1,0)</f>
        <v>0</v>
      </c>
      <c r="W68" s="30">
        <f ca="1">OFFSET(Plan!$C$1,MATCH(TRIM(EV!$V$1)&amp;": "&amp;TRIM(EV!W$2),Plan!$B:$B,0)-1,0)*IF(Grades!W68&gt;=0.6,1,0)</f>
        <v>0</v>
      </c>
      <c r="X68" s="30">
        <f ca="1">OFFSET(Plan!$C$1,MATCH(TRIM(EV!$V$1)&amp;": "&amp;TRIM(EV!X$2),Plan!$B:$B,0)-1,0)*IF(Grades!X68&gt;=0.6,1,0)</f>
        <v>0</v>
      </c>
      <c r="Y68" s="30">
        <f ca="1">OFFSET(Plan!$C$1,MATCH(TRIM(EV!$V$1)&amp;": "&amp;TRIM(EV!Y$2),Plan!$B:$B,0)-1,0)*IF(Grades!Y68&gt;=0.6,1,0)</f>
        <v>0</v>
      </c>
      <c r="Z68" s="30">
        <f ca="1">OFFSET(Plan!$C$1,MATCH(TRIM(EV!$V$1)&amp;": "&amp;TRIM(EV!Z$2),Plan!$B:$B,0)-1,0)*IF(Grades!Z68&gt;=0.6,1,0)</f>
        <v>0</v>
      </c>
      <c r="AA68" s="30">
        <f ca="1">OFFSET(Plan!$C$1,MATCH(TRIM(EV!$V$1)&amp;": "&amp;TRIM(EV!AA$2),Plan!$B:$B,0)-1,0)*IF(Grades!AA68&gt;=0.6,1,0)</f>
        <v>0</v>
      </c>
      <c r="AB68" s="30">
        <f ca="1">OFFSET(Plan!$C$1,MATCH(TRIM(EV!$V$1)&amp;": "&amp;TRIM(EV!AB$2),Plan!$B:$B,0)-1,0)*IF(Grades!AB68&gt;=0.6,1,0)</f>
        <v>0</v>
      </c>
      <c r="AC68" s="30">
        <f ca="1">OFFSET(Plan!$C$1,MATCH(TRIM(EV!$V$1)&amp;": "&amp;TRIM(EV!AC$2),Plan!$B:$B,0)-1,0)*IF(Grades!AC68&gt;=0.6,1,0)</f>
        <v>0</v>
      </c>
      <c r="AD68" s="30">
        <f ca="1">OFFSET(Plan!$C$1,MATCH(TRIM(EV!$V$1)&amp;": "&amp;TRIM(EV!AD$2),Plan!$B:$B,0)-1,0)*IF(Grades!AD68&gt;=0.6,1,0)</f>
        <v>0</v>
      </c>
      <c r="AE68" s="31">
        <f ca="1">OFFSET(Plan!$C$1,MATCH(TRIM(EV!$V$1)&amp;": "&amp;TRIM(EV!AE$2),Plan!$B:$B,0)-1,0)*IF(Grades!AE68&gt;=0.6,1,0)</f>
        <v>0</v>
      </c>
      <c r="AF68" s="16">
        <f ca="1">IFERROR(OFFSET(SAP!$B$1,MATCH(EV!$A68,SAP!$A:$A,0)-1,0),0)</f>
        <v>0</v>
      </c>
      <c r="AG68" s="17">
        <f t="shared" ref="AG68:AG102" ca="1" si="12">SUM(B68:AE68)</f>
        <v>0</v>
      </c>
      <c r="AH68" s="17" t="str">
        <f ca="1">IF(AF68=0,"",OFFSET(Plan!$D$1,MATCH(OFFSET(SAP!$B$1, 0,COUNTIF(SAP!$C$2:$AK$2,"&lt;&gt;0")),Plan!$A:$A,0)-1,0))</f>
        <v/>
      </c>
      <c r="AI68" s="18" t="str">
        <f ca="1">IF(AF68=0,"",Plan!$D$31)</f>
        <v/>
      </c>
      <c r="AJ68" s="18"/>
      <c r="AK68" s="18"/>
      <c r="AL68" s="17">
        <f t="shared" ref="AL68:AL102" ca="1" si="13">IFERROR(AG68/AF68,0)</f>
        <v>0</v>
      </c>
      <c r="AM68" s="17" t="str">
        <f t="shared" ref="AM68:AM102" ca="1" si="14">IF(AF68=0,"",AG68/AH68)</f>
        <v/>
      </c>
      <c r="AN68" s="17" t="str">
        <f t="shared" ref="AN68:AN102" ca="1" si="15">IF(AF68=0,"",AF68 + (AI68 - AG68)/(AL68*AM68))</f>
        <v/>
      </c>
      <c r="AO68" s="17" t="str">
        <f t="shared" ref="AO68:AO102" ca="1" si="16">IF(AF68=0,"",IFERROR((AI68-AG68)/(AI68-AF68),0))</f>
        <v/>
      </c>
      <c r="AP68" s="61" t="str">
        <f t="shared" si="11"/>
        <v/>
      </c>
      <c r="AQ68" s="68">
        <f t="shared" ref="AQ68:AQ102" ca="1" si="17">IF(AF68=0,0,AI68-AN68)</f>
        <v>0</v>
      </c>
      <c r="AR68" s="68" t="str">
        <f ca="1">IF(AQ68=0,"",AQ68+(1-COUNTIF(AQ$3:AQ68,AQ68))/1000)</f>
        <v/>
      </c>
      <c r="AS68" s="67" t="str">
        <f t="shared" ref="AS68:AS102" ca="1" si="18">IF(AQ68=0,"",COUNTIFS(AR$3:AR$20,"&lt;="&amp;AR68))</f>
        <v/>
      </c>
    </row>
    <row r="69" spans="1:45" x14ac:dyDescent="0.25">
      <c r="A69" s="33">
        <f>SAP!A69</f>
        <v>0</v>
      </c>
      <c r="B69" s="29">
        <f ca="1">OFFSET(Plan!$C$1,MATCH(TRIM(EV!$B$1) &amp; ": " &amp;TRIM(EV!B$2), Plan!$B:$B,0)-1,0)*IF(Grades!B69&gt;=0.6,1,0)</f>
        <v>0</v>
      </c>
      <c r="C69" s="30">
        <f ca="1">OFFSET(Plan!$C$1,MATCH(TRIM(EV!$B$1) &amp; ": " &amp;TRIM(EV!C$2), Plan!$B:$B,0)-1,0)*IF(Grades!C69&gt;=0.6,1,0)</f>
        <v>0</v>
      </c>
      <c r="D69" s="30">
        <f ca="1">OFFSET(Plan!$C$1,MATCH(TRIM(EV!$B$1) &amp; ": " &amp;TRIM(EV!D$2), Plan!$B:$B,0)-1,0)*IF(Grades!D69&gt;=0.6,1,0)</f>
        <v>0</v>
      </c>
      <c r="E69" s="30">
        <f ca="1">OFFSET(Plan!$C$1,MATCH(TRIM(EV!$B$1) &amp; ": " &amp;TRIM(EV!E$2), Plan!$B:$B,0)-1,0)*IF(Grades!E69&gt;=0.6,1,0)</f>
        <v>0</v>
      </c>
      <c r="F69" s="30">
        <f ca="1">OFFSET(Plan!$C$1,MATCH(TRIM(EV!$B$1) &amp; ": " &amp;TRIM(EV!F$2), Plan!$B:$B,0)-1,0)*IF(Grades!F69&gt;=0.6,1,0)</f>
        <v>0</v>
      </c>
      <c r="G69" s="30">
        <f ca="1">OFFSET(Plan!$C$1,MATCH(TRIM(EV!$B$1) &amp; ": " &amp;TRIM(EV!G$2), Plan!$B:$B,0)-1,0)*IF(Grades!G69&gt;=0.6,1,0)</f>
        <v>0</v>
      </c>
      <c r="H69" s="30">
        <f ca="1">OFFSET(Plan!$C$1,MATCH(TRIM(EV!$B$1) &amp; ": " &amp;TRIM(EV!H$2), Plan!$B:$B,0)-1,0)*IF(Grades!H69&gt;=0.6,1,0)</f>
        <v>0</v>
      </c>
      <c r="I69" s="30">
        <f ca="1">OFFSET(Plan!$C$1,MATCH(TRIM(EV!$B$1) &amp; ": " &amp;TRIM(EV!I$2), Plan!$B:$B,0)-1,0)*IF(Grades!I69&gt;=0.6,1,0)</f>
        <v>0</v>
      </c>
      <c r="J69" s="30">
        <f ca="1">OFFSET(Plan!$C$1,MATCH(TRIM(EV!$B$1) &amp; ": " &amp;TRIM(EV!J$2), Plan!$B:$B,0)-1,0)*IF(Grades!J69&gt;=0.6,1,0)</f>
        <v>0</v>
      </c>
      <c r="K69" s="31">
        <f ca="1">OFFSET(Plan!$C$1,MATCH(TRIM(EV!$B$1) &amp; ": " &amp;TRIM(EV!K$2), Plan!$B:$B,0)-1,0)*IF(Grades!K69&gt;=0.6,1,0)</f>
        <v>0</v>
      </c>
      <c r="L69" s="29">
        <f ca="1">OFFSET(Plan!$C$1,MATCH(TRIM(EV!$L$1) &amp; ": " &amp;TRIM(EV!L$2), Plan!$B:$B,0)-1,0)*IF(Grades!L69&gt;=0.6,1,0)</f>
        <v>0</v>
      </c>
      <c r="M69" s="30">
        <f ca="1">OFFSET(Plan!$C$1,MATCH(TRIM(EV!$L$1) &amp; ": " &amp;TRIM(EV!M$2), Plan!$B:$B,0)-1,0)*IF(Grades!M69&gt;=0.6,1,0)</f>
        <v>0</v>
      </c>
      <c r="N69" s="30">
        <f ca="1">OFFSET(Plan!$C$1,MATCH(TRIM(EV!$L$1) &amp; ": " &amp;TRIM(EV!N$2), Plan!$B:$B,0)-1,0)*IF(Grades!N69&gt;=0.6,1,0)</f>
        <v>0</v>
      </c>
      <c r="O69" s="30">
        <f ca="1">OFFSET(Plan!$C$1,MATCH(TRIM(EV!$L$1) &amp; ": " &amp;TRIM(EV!O$2), Plan!$B:$B,0)-1,0)*IF(Grades!O69&gt;=0.6,1,0)</f>
        <v>0</v>
      </c>
      <c r="P69" s="30">
        <f ca="1">OFFSET(Plan!$C$1,MATCH(TRIM(EV!$L$1) &amp; ": " &amp;TRIM(EV!P$2), Plan!$B:$B,0)-1,0)*IF(Grades!P69&gt;=0.6,1,0)</f>
        <v>0</v>
      </c>
      <c r="Q69" s="30">
        <f ca="1">OFFSET(Plan!$C$1,MATCH(TRIM(EV!$L$1) &amp; ": " &amp;TRIM(EV!Q$2), Plan!$B:$B,0)-1,0)*IF(Grades!Q69&gt;=0.6,1,0)</f>
        <v>0</v>
      </c>
      <c r="R69" s="30">
        <f ca="1">OFFSET(Plan!$C$1,MATCH(TRIM(EV!$L$1) &amp; ": " &amp;TRIM(EV!R$2), Plan!$B:$B,0)-1,0)*IF(Grades!R69&gt;=0.6,1,0)</f>
        <v>0</v>
      </c>
      <c r="S69" s="30">
        <f ca="1">OFFSET(Plan!$C$1,MATCH(TRIM(EV!$L$1) &amp; ": " &amp;TRIM(EV!S$2), Plan!$B:$B,0)-1,0)*IF(Grades!S69&gt;=0.6,1,0)</f>
        <v>0</v>
      </c>
      <c r="T69" s="30">
        <f ca="1">OFFSET(Plan!$C$1,MATCH(TRIM(EV!$L$1) &amp; ": " &amp;TRIM(EV!T$2), Plan!$B:$B,0)-1,0)*IF(Grades!T69&gt;=0.6,1,0)</f>
        <v>0</v>
      </c>
      <c r="U69" s="32">
        <f ca="1">OFFSET(Plan!$C$1,MATCH(TRIM(EV!$L$1) &amp; ": " &amp;TRIM(EV!U$2), Plan!$B:$B,0)-1,0)*IF(Grades!U69&gt;=0.6,1,0)</f>
        <v>0</v>
      </c>
      <c r="V69" s="29">
        <f ca="1">OFFSET(Plan!$C$1,MATCH(TRIM(EV!$V$1)&amp;": "&amp;TRIM(EV!V$2),Plan!$B:$B,0)-1,0)*IF(Grades!V69&gt;=0.6,1,0)</f>
        <v>0</v>
      </c>
      <c r="W69" s="30">
        <f ca="1">OFFSET(Plan!$C$1,MATCH(TRIM(EV!$V$1)&amp;": "&amp;TRIM(EV!W$2),Plan!$B:$B,0)-1,0)*IF(Grades!W69&gt;=0.6,1,0)</f>
        <v>0</v>
      </c>
      <c r="X69" s="30">
        <f ca="1">OFFSET(Plan!$C$1,MATCH(TRIM(EV!$V$1)&amp;": "&amp;TRIM(EV!X$2),Plan!$B:$B,0)-1,0)*IF(Grades!X69&gt;=0.6,1,0)</f>
        <v>0</v>
      </c>
      <c r="Y69" s="30">
        <f ca="1">OFFSET(Plan!$C$1,MATCH(TRIM(EV!$V$1)&amp;": "&amp;TRIM(EV!Y$2),Plan!$B:$B,0)-1,0)*IF(Grades!Y69&gt;=0.6,1,0)</f>
        <v>0</v>
      </c>
      <c r="Z69" s="30">
        <f ca="1">OFFSET(Plan!$C$1,MATCH(TRIM(EV!$V$1)&amp;": "&amp;TRIM(EV!Z$2),Plan!$B:$B,0)-1,0)*IF(Grades!Z69&gt;=0.6,1,0)</f>
        <v>0</v>
      </c>
      <c r="AA69" s="30">
        <f ca="1">OFFSET(Plan!$C$1,MATCH(TRIM(EV!$V$1)&amp;": "&amp;TRIM(EV!AA$2),Plan!$B:$B,0)-1,0)*IF(Grades!AA69&gt;=0.6,1,0)</f>
        <v>0</v>
      </c>
      <c r="AB69" s="30">
        <f ca="1">OFFSET(Plan!$C$1,MATCH(TRIM(EV!$V$1)&amp;": "&amp;TRIM(EV!AB$2),Plan!$B:$B,0)-1,0)*IF(Grades!AB69&gt;=0.6,1,0)</f>
        <v>0</v>
      </c>
      <c r="AC69" s="30">
        <f ca="1">OFFSET(Plan!$C$1,MATCH(TRIM(EV!$V$1)&amp;": "&amp;TRIM(EV!AC$2),Plan!$B:$B,0)-1,0)*IF(Grades!AC69&gt;=0.6,1,0)</f>
        <v>0</v>
      </c>
      <c r="AD69" s="30">
        <f ca="1">OFFSET(Plan!$C$1,MATCH(TRIM(EV!$V$1)&amp;": "&amp;TRIM(EV!AD$2),Plan!$B:$B,0)-1,0)*IF(Grades!AD69&gt;=0.6,1,0)</f>
        <v>0</v>
      </c>
      <c r="AE69" s="31">
        <f ca="1">OFFSET(Plan!$C$1,MATCH(TRIM(EV!$V$1)&amp;": "&amp;TRIM(EV!AE$2),Plan!$B:$B,0)-1,0)*IF(Grades!AE69&gt;=0.6,1,0)</f>
        <v>0</v>
      </c>
      <c r="AF69" s="16">
        <f ca="1">IFERROR(OFFSET(SAP!$B$1,MATCH(EV!$A69,SAP!$A:$A,0)-1,0),0)</f>
        <v>0</v>
      </c>
      <c r="AG69" s="17">
        <f t="shared" ca="1" si="12"/>
        <v>0</v>
      </c>
      <c r="AH69" s="17" t="str">
        <f ca="1">IF(AF69=0,"",OFFSET(Plan!$D$1,MATCH(OFFSET(SAP!$B$1, 0,COUNTIF(SAP!$C$2:$AK$2,"&lt;&gt;0")),Plan!$A:$A,0)-1,0))</f>
        <v/>
      </c>
      <c r="AI69" s="18" t="str">
        <f ca="1">IF(AF69=0,"",Plan!$D$31)</f>
        <v/>
      </c>
      <c r="AJ69" s="18"/>
      <c r="AK69" s="18"/>
      <c r="AL69" s="17">
        <f t="shared" ca="1" si="13"/>
        <v>0</v>
      </c>
      <c r="AM69" s="17" t="str">
        <f t="shared" ca="1" si="14"/>
        <v/>
      </c>
      <c r="AN69" s="17" t="str">
        <f t="shared" ca="1" si="15"/>
        <v/>
      </c>
      <c r="AO69" s="17" t="str">
        <f t="shared" ca="1" si="16"/>
        <v/>
      </c>
      <c r="AP69" s="61" t="str">
        <f t="shared" si="11"/>
        <v/>
      </c>
      <c r="AQ69" s="68">
        <f t="shared" ca="1" si="17"/>
        <v>0</v>
      </c>
      <c r="AR69" s="68" t="str">
        <f ca="1">IF(AQ69=0,"",AQ69+(1-COUNTIF(AQ$3:AQ69,AQ69))/1000)</f>
        <v/>
      </c>
      <c r="AS69" s="67" t="str">
        <f t="shared" ca="1" si="18"/>
        <v/>
      </c>
    </row>
    <row r="70" spans="1:45" x14ac:dyDescent="0.25">
      <c r="A70" s="33">
        <f>SAP!A70</f>
        <v>0</v>
      </c>
      <c r="B70" s="29">
        <f ca="1">OFFSET(Plan!$C$1,MATCH(TRIM(EV!$B$1) &amp; ": " &amp;TRIM(EV!B$2), Plan!$B:$B,0)-1,0)*IF(Grades!B70&gt;=0.6,1,0)</f>
        <v>0</v>
      </c>
      <c r="C70" s="30">
        <f ca="1">OFFSET(Plan!$C$1,MATCH(TRIM(EV!$B$1) &amp; ": " &amp;TRIM(EV!C$2), Plan!$B:$B,0)-1,0)*IF(Grades!C70&gt;=0.6,1,0)</f>
        <v>0</v>
      </c>
      <c r="D70" s="30">
        <f ca="1">OFFSET(Plan!$C$1,MATCH(TRIM(EV!$B$1) &amp; ": " &amp;TRIM(EV!D$2), Plan!$B:$B,0)-1,0)*IF(Grades!D70&gt;=0.6,1,0)</f>
        <v>0</v>
      </c>
      <c r="E70" s="30">
        <f ca="1">OFFSET(Plan!$C$1,MATCH(TRIM(EV!$B$1) &amp; ": " &amp;TRIM(EV!E$2), Plan!$B:$B,0)-1,0)*IF(Grades!E70&gt;=0.6,1,0)</f>
        <v>0</v>
      </c>
      <c r="F70" s="30">
        <f ca="1">OFFSET(Plan!$C$1,MATCH(TRIM(EV!$B$1) &amp; ": " &amp;TRIM(EV!F$2), Plan!$B:$B,0)-1,0)*IF(Grades!F70&gt;=0.6,1,0)</f>
        <v>0</v>
      </c>
      <c r="G70" s="30">
        <f ca="1">OFFSET(Plan!$C$1,MATCH(TRIM(EV!$B$1) &amp; ": " &amp;TRIM(EV!G$2), Plan!$B:$B,0)-1,0)*IF(Grades!G70&gt;=0.6,1,0)</f>
        <v>0</v>
      </c>
      <c r="H70" s="30">
        <f ca="1">OFFSET(Plan!$C$1,MATCH(TRIM(EV!$B$1) &amp; ": " &amp;TRIM(EV!H$2), Plan!$B:$B,0)-1,0)*IF(Grades!H70&gt;=0.6,1,0)</f>
        <v>0</v>
      </c>
      <c r="I70" s="30">
        <f ca="1">OFFSET(Plan!$C$1,MATCH(TRIM(EV!$B$1) &amp; ": " &amp;TRIM(EV!I$2), Plan!$B:$B,0)-1,0)*IF(Grades!I70&gt;=0.6,1,0)</f>
        <v>0</v>
      </c>
      <c r="J70" s="30">
        <f ca="1">OFFSET(Plan!$C$1,MATCH(TRIM(EV!$B$1) &amp; ": " &amp;TRIM(EV!J$2), Plan!$B:$B,0)-1,0)*IF(Grades!J70&gt;=0.6,1,0)</f>
        <v>0</v>
      </c>
      <c r="K70" s="31">
        <f ca="1">OFFSET(Plan!$C$1,MATCH(TRIM(EV!$B$1) &amp; ": " &amp;TRIM(EV!K$2), Plan!$B:$B,0)-1,0)*IF(Grades!K70&gt;=0.6,1,0)</f>
        <v>0</v>
      </c>
      <c r="L70" s="29">
        <f ca="1">OFFSET(Plan!$C$1,MATCH(TRIM(EV!$L$1) &amp; ": " &amp;TRIM(EV!L$2), Plan!$B:$B,0)-1,0)*IF(Grades!L70&gt;=0.6,1,0)</f>
        <v>0</v>
      </c>
      <c r="M70" s="30">
        <f ca="1">OFFSET(Plan!$C$1,MATCH(TRIM(EV!$L$1) &amp; ": " &amp;TRIM(EV!M$2), Plan!$B:$B,0)-1,0)*IF(Grades!M70&gt;=0.6,1,0)</f>
        <v>0</v>
      </c>
      <c r="N70" s="30">
        <f ca="1">OFFSET(Plan!$C$1,MATCH(TRIM(EV!$L$1) &amp; ": " &amp;TRIM(EV!N$2), Plan!$B:$B,0)-1,0)*IF(Grades!N70&gt;=0.6,1,0)</f>
        <v>0</v>
      </c>
      <c r="O70" s="30">
        <f ca="1">OFFSET(Plan!$C$1,MATCH(TRIM(EV!$L$1) &amp; ": " &amp;TRIM(EV!O$2), Plan!$B:$B,0)-1,0)*IF(Grades!O70&gt;=0.6,1,0)</f>
        <v>0</v>
      </c>
      <c r="P70" s="30">
        <f ca="1">OFFSET(Plan!$C$1,MATCH(TRIM(EV!$L$1) &amp; ": " &amp;TRIM(EV!P$2), Plan!$B:$B,0)-1,0)*IF(Grades!P70&gt;=0.6,1,0)</f>
        <v>0</v>
      </c>
      <c r="Q70" s="30">
        <f ca="1">OFFSET(Plan!$C$1,MATCH(TRIM(EV!$L$1) &amp; ": " &amp;TRIM(EV!Q$2), Plan!$B:$B,0)-1,0)*IF(Grades!Q70&gt;=0.6,1,0)</f>
        <v>0</v>
      </c>
      <c r="R70" s="30">
        <f ca="1">OFFSET(Plan!$C$1,MATCH(TRIM(EV!$L$1) &amp; ": " &amp;TRIM(EV!R$2), Plan!$B:$B,0)-1,0)*IF(Grades!R70&gt;=0.6,1,0)</f>
        <v>0</v>
      </c>
      <c r="S70" s="30">
        <f ca="1">OFFSET(Plan!$C$1,MATCH(TRIM(EV!$L$1) &amp; ": " &amp;TRIM(EV!S$2), Plan!$B:$B,0)-1,0)*IF(Grades!S70&gt;=0.6,1,0)</f>
        <v>0</v>
      </c>
      <c r="T70" s="30">
        <f ca="1">OFFSET(Plan!$C$1,MATCH(TRIM(EV!$L$1) &amp; ": " &amp;TRIM(EV!T$2), Plan!$B:$B,0)-1,0)*IF(Grades!T70&gt;=0.6,1,0)</f>
        <v>0</v>
      </c>
      <c r="U70" s="32">
        <f ca="1">OFFSET(Plan!$C$1,MATCH(TRIM(EV!$L$1) &amp; ": " &amp;TRIM(EV!U$2), Plan!$B:$B,0)-1,0)*IF(Grades!U70&gt;=0.6,1,0)</f>
        <v>0</v>
      </c>
      <c r="V70" s="29">
        <f ca="1">OFFSET(Plan!$C$1,MATCH(TRIM(EV!$V$1)&amp;": "&amp;TRIM(EV!V$2),Plan!$B:$B,0)-1,0)*IF(Grades!V70&gt;=0.6,1,0)</f>
        <v>0</v>
      </c>
      <c r="W70" s="30">
        <f ca="1">OFFSET(Plan!$C$1,MATCH(TRIM(EV!$V$1)&amp;": "&amp;TRIM(EV!W$2),Plan!$B:$B,0)-1,0)*IF(Grades!W70&gt;=0.6,1,0)</f>
        <v>0</v>
      </c>
      <c r="X70" s="30">
        <f ca="1">OFFSET(Plan!$C$1,MATCH(TRIM(EV!$V$1)&amp;": "&amp;TRIM(EV!X$2),Plan!$B:$B,0)-1,0)*IF(Grades!X70&gt;=0.6,1,0)</f>
        <v>0</v>
      </c>
      <c r="Y70" s="30">
        <f ca="1">OFFSET(Plan!$C$1,MATCH(TRIM(EV!$V$1)&amp;": "&amp;TRIM(EV!Y$2),Plan!$B:$B,0)-1,0)*IF(Grades!Y70&gt;=0.6,1,0)</f>
        <v>0</v>
      </c>
      <c r="Z70" s="30">
        <f ca="1">OFFSET(Plan!$C$1,MATCH(TRIM(EV!$V$1)&amp;": "&amp;TRIM(EV!Z$2),Plan!$B:$B,0)-1,0)*IF(Grades!Z70&gt;=0.6,1,0)</f>
        <v>0</v>
      </c>
      <c r="AA70" s="30">
        <f ca="1">OFFSET(Plan!$C$1,MATCH(TRIM(EV!$V$1)&amp;": "&amp;TRIM(EV!AA$2),Plan!$B:$B,0)-1,0)*IF(Grades!AA70&gt;=0.6,1,0)</f>
        <v>0</v>
      </c>
      <c r="AB70" s="30">
        <f ca="1">OFFSET(Plan!$C$1,MATCH(TRIM(EV!$V$1)&amp;": "&amp;TRIM(EV!AB$2),Plan!$B:$B,0)-1,0)*IF(Grades!AB70&gt;=0.6,1,0)</f>
        <v>0</v>
      </c>
      <c r="AC70" s="30">
        <f ca="1">OFFSET(Plan!$C$1,MATCH(TRIM(EV!$V$1)&amp;": "&amp;TRIM(EV!AC$2),Plan!$B:$B,0)-1,0)*IF(Grades!AC70&gt;=0.6,1,0)</f>
        <v>0</v>
      </c>
      <c r="AD70" s="30">
        <f ca="1">OFFSET(Plan!$C$1,MATCH(TRIM(EV!$V$1)&amp;": "&amp;TRIM(EV!AD$2),Plan!$B:$B,0)-1,0)*IF(Grades!AD70&gt;=0.6,1,0)</f>
        <v>0</v>
      </c>
      <c r="AE70" s="31">
        <f ca="1">OFFSET(Plan!$C$1,MATCH(TRIM(EV!$V$1)&amp;": "&amp;TRIM(EV!AE$2),Plan!$B:$B,0)-1,0)*IF(Grades!AE70&gt;=0.6,1,0)</f>
        <v>0</v>
      </c>
      <c r="AF70" s="16">
        <f ca="1">IFERROR(OFFSET(SAP!$B$1,MATCH(EV!$A70,SAP!$A:$A,0)-1,0),0)</f>
        <v>0</v>
      </c>
      <c r="AG70" s="17">
        <f t="shared" ca="1" si="12"/>
        <v>0</v>
      </c>
      <c r="AH70" s="17" t="str">
        <f ca="1">IF(AF70=0,"",OFFSET(Plan!$D$1,MATCH(OFFSET(SAP!$B$1, 0,COUNTIF(SAP!$C$2:$AK$2,"&lt;&gt;0")),Plan!$A:$A,0)-1,0))</f>
        <v/>
      </c>
      <c r="AI70" s="18" t="str">
        <f ca="1">IF(AF70=0,"",Plan!$D$31)</f>
        <v/>
      </c>
      <c r="AJ70" s="18"/>
      <c r="AK70" s="18"/>
      <c r="AL70" s="17">
        <f t="shared" ca="1" si="13"/>
        <v>0</v>
      </c>
      <c r="AM70" s="17" t="str">
        <f t="shared" ca="1" si="14"/>
        <v/>
      </c>
      <c r="AN70" s="17" t="str">
        <f t="shared" ca="1" si="15"/>
        <v/>
      </c>
      <c r="AO70" s="17" t="str">
        <f t="shared" ca="1" si="16"/>
        <v/>
      </c>
      <c r="AP70" s="61" t="str">
        <f t="shared" si="11"/>
        <v/>
      </c>
      <c r="AQ70" s="68">
        <f t="shared" ca="1" si="17"/>
        <v>0</v>
      </c>
      <c r="AR70" s="68" t="str">
        <f ca="1">IF(AQ70=0,"",AQ70+(1-COUNTIF(AQ$3:AQ70,AQ70))/1000)</f>
        <v/>
      </c>
      <c r="AS70" s="67" t="str">
        <f t="shared" ca="1" si="18"/>
        <v/>
      </c>
    </row>
    <row r="71" spans="1:45" x14ac:dyDescent="0.25">
      <c r="A71" s="33">
        <f>SAP!A71</f>
        <v>0</v>
      </c>
      <c r="B71" s="29">
        <f ca="1">OFFSET(Plan!$C$1,MATCH(TRIM(EV!$B$1) &amp; ": " &amp;TRIM(EV!B$2), Plan!$B:$B,0)-1,0)*IF(Grades!B71&gt;=0.6,1,0)</f>
        <v>0</v>
      </c>
      <c r="C71" s="30">
        <f ca="1">OFFSET(Plan!$C$1,MATCH(TRIM(EV!$B$1) &amp; ": " &amp;TRIM(EV!C$2), Plan!$B:$B,0)-1,0)*IF(Grades!C71&gt;=0.6,1,0)</f>
        <v>0</v>
      </c>
      <c r="D71" s="30">
        <f ca="1">OFFSET(Plan!$C$1,MATCH(TRIM(EV!$B$1) &amp; ": " &amp;TRIM(EV!D$2), Plan!$B:$B,0)-1,0)*IF(Grades!D71&gt;=0.6,1,0)</f>
        <v>0</v>
      </c>
      <c r="E71" s="30">
        <f ca="1">OFFSET(Plan!$C$1,MATCH(TRIM(EV!$B$1) &amp; ": " &amp;TRIM(EV!E$2), Plan!$B:$B,0)-1,0)*IF(Grades!E71&gt;=0.6,1,0)</f>
        <v>0</v>
      </c>
      <c r="F71" s="30">
        <f ca="1">OFFSET(Plan!$C$1,MATCH(TRIM(EV!$B$1) &amp; ": " &amp;TRIM(EV!F$2), Plan!$B:$B,0)-1,0)*IF(Grades!F71&gt;=0.6,1,0)</f>
        <v>0</v>
      </c>
      <c r="G71" s="30">
        <f ca="1">OFFSET(Plan!$C$1,MATCH(TRIM(EV!$B$1) &amp; ": " &amp;TRIM(EV!G$2), Plan!$B:$B,0)-1,0)*IF(Grades!G71&gt;=0.6,1,0)</f>
        <v>0</v>
      </c>
      <c r="H71" s="30">
        <f ca="1">OFFSET(Plan!$C$1,MATCH(TRIM(EV!$B$1) &amp; ": " &amp;TRIM(EV!H$2), Plan!$B:$B,0)-1,0)*IF(Grades!H71&gt;=0.6,1,0)</f>
        <v>0</v>
      </c>
      <c r="I71" s="30">
        <f ca="1">OFFSET(Plan!$C$1,MATCH(TRIM(EV!$B$1) &amp; ": " &amp;TRIM(EV!I$2), Plan!$B:$B,0)-1,0)*IF(Grades!I71&gt;=0.6,1,0)</f>
        <v>0</v>
      </c>
      <c r="J71" s="30">
        <f ca="1">OFFSET(Plan!$C$1,MATCH(TRIM(EV!$B$1) &amp; ": " &amp;TRIM(EV!J$2), Plan!$B:$B,0)-1,0)*IF(Grades!J71&gt;=0.6,1,0)</f>
        <v>0</v>
      </c>
      <c r="K71" s="31">
        <f ca="1">OFFSET(Plan!$C$1,MATCH(TRIM(EV!$B$1) &amp; ": " &amp;TRIM(EV!K$2), Plan!$B:$B,0)-1,0)*IF(Grades!K71&gt;=0.6,1,0)</f>
        <v>0</v>
      </c>
      <c r="L71" s="29">
        <f ca="1">OFFSET(Plan!$C$1,MATCH(TRIM(EV!$L$1) &amp; ": " &amp;TRIM(EV!L$2), Plan!$B:$B,0)-1,0)*IF(Grades!L71&gt;=0.6,1,0)</f>
        <v>0</v>
      </c>
      <c r="M71" s="30">
        <f ca="1">OFFSET(Plan!$C$1,MATCH(TRIM(EV!$L$1) &amp; ": " &amp;TRIM(EV!M$2), Plan!$B:$B,0)-1,0)*IF(Grades!M71&gt;=0.6,1,0)</f>
        <v>0</v>
      </c>
      <c r="N71" s="30">
        <f ca="1">OFFSET(Plan!$C$1,MATCH(TRIM(EV!$L$1) &amp; ": " &amp;TRIM(EV!N$2), Plan!$B:$B,0)-1,0)*IF(Grades!N71&gt;=0.6,1,0)</f>
        <v>0</v>
      </c>
      <c r="O71" s="30">
        <f ca="1">OFFSET(Plan!$C$1,MATCH(TRIM(EV!$L$1) &amp; ": " &amp;TRIM(EV!O$2), Plan!$B:$B,0)-1,0)*IF(Grades!O71&gt;=0.6,1,0)</f>
        <v>0</v>
      </c>
      <c r="P71" s="30">
        <f ca="1">OFFSET(Plan!$C$1,MATCH(TRIM(EV!$L$1) &amp; ": " &amp;TRIM(EV!P$2), Plan!$B:$B,0)-1,0)*IF(Grades!P71&gt;=0.6,1,0)</f>
        <v>0</v>
      </c>
      <c r="Q71" s="30">
        <f ca="1">OFFSET(Plan!$C$1,MATCH(TRIM(EV!$L$1) &amp; ": " &amp;TRIM(EV!Q$2), Plan!$B:$B,0)-1,0)*IF(Grades!Q71&gt;=0.6,1,0)</f>
        <v>0</v>
      </c>
      <c r="R71" s="30">
        <f ca="1">OFFSET(Plan!$C$1,MATCH(TRIM(EV!$L$1) &amp; ": " &amp;TRIM(EV!R$2), Plan!$B:$B,0)-1,0)*IF(Grades!R71&gt;=0.6,1,0)</f>
        <v>0</v>
      </c>
      <c r="S71" s="30">
        <f ca="1">OFFSET(Plan!$C$1,MATCH(TRIM(EV!$L$1) &amp; ": " &amp;TRIM(EV!S$2), Plan!$B:$B,0)-1,0)*IF(Grades!S71&gt;=0.6,1,0)</f>
        <v>0</v>
      </c>
      <c r="T71" s="30">
        <f ca="1">OFFSET(Plan!$C$1,MATCH(TRIM(EV!$L$1) &amp; ": " &amp;TRIM(EV!T$2), Plan!$B:$B,0)-1,0)*IF(Grades!T71&gt;=0.6,1,0)</f>
        <v>0</v>
      </c>
      <c r="U71" s="32">
        <f ca="1">OFFSET(Plan!$C$1,MATCH(TRIM(EV!$L$1) &amp; ": " &amp;TRIM(EV!U$2), Plan!$B:$B,0)-1,0)*IF(Grades!U71&gt;=0.6,1,0)</f>
        <v>0</v>
      </c>
      <c r="V71" s="29">
        <f ca="1">OFFSET(Plan!$C$1,MATCH(TRIM(EV!$V$1)&amp;": "&amp;TRIM(EV!V$2),Plan!$B:$B,0)-1,0)*IF(Grades!V71&gt;=0.6,1,0)</f>
        <v>0</v>
      </c>
      <c r="W71" s="30">
        <f ca="1">OFFSET(Plan!$C$1,MATCH(TRIM(EV!$V$1)&amp;": "&amp;TRIM(EV!W$2),Plan!$B:$B,0)-1,0)*IF(Grades!W71&gt;=0.6,1,0)</f>
        <v>0</v>
      </c>
      <c r="X71" s="30">
        <f ca="1">OFFSET(Plan!$C$1,MATCH(TRIM(EV!$V$1)&amp;": "&amp;TRIM(EV!X$2),Plan!$B:$B,0)-1,0)*IF(Grades!X71&gt;=0.6,1,0)</f>
        <v>0</v>
      </c>
      <c r="Y71" s="30">
        <f ca="1">OFFSET(Plan!$C$1,MATCH(TRIM(EV!$V$1)&amp;": "&amp;TRIM(EV!Y$2),Plan!$B:$B,0)-1,0)*IF(Grades!Y71&gt;=0.6,1,0)</f>
        <v>0</v>
      </c>
      <c r="Z71" s="30">
        <f ca="1">OFFSET(Plan!$C$1,MATCH(TRIM(EV!$V$1)&amp;": "&amp;TRIM(EV!Z$2),Plan!$B:$B,0)-1,0)*IF(Grades!Z71&gt;=0.6,1,0)</f>
        <v>0</v>
      </c>
      <c r="AA71" s="30">
        <f ca="1">OFFSET(Plan!$C$1,MATCH(TRIM(EV!$V$1)&amp;": "&amp;TRIM(EV!AA$2),Plan!$B:$B,0)-1,0)*IF(Grades!AA71&gt;=0.6,1,0)</f>
        <v>0</v>
      </c>
      <c r="AB71" s="30">
        <f ca="1">OFFSET(Plan!$C$1,MATCH(TRIM(EV!$V$1)&amp;": "&amp;TRIM(EV!AB$2),Plan!$B:$B,0)-1,0)*IF(Grades!AB71&gt;=0.6,1,0)</f>
        <v>0</v>
      </c>
      <c r="AC71" s="30">
        <f ca="1">OFFSET(Plan!$C$1,MATCH(TRIM(EV!$V$1)&amp;": "&amp;TRIM(EV!AC$2),Plan!$B:$B,0)-1,0)*IF(Grades!AC71&gt;=0.6,1,0)</f>
        <v>0</v>
      </c>
      <c r="AD71" s="30">
        <f ca="1">OFFSET(Plan!$C$1,MATCH(TRIM(EV!$V$1)&amp;": "&amp;TRIM(EV!AD$2),Plan!$B:$B,0)-1,0)*IF(Grades!AD71&gt;=0.6,1,0)</f>
        <v>0</v>
      </c>
      <c r="AE71" s="31">
        <f ca="1">OFFSET(Plan!$C$1,MATCH(TRIM(EV!$V$1)&amp;": "&amp;TRIM(EV!AE$2),Plan!$B:$B,0)-1,0)*IF(Grades!AE71&gt;=0.6,1,0)</f>
        <v>0</v>
      </c>
      <c r="AF71" s="16">
        <f ca="1">IFERROR(OFFSET(SAP!$B$1,MATCH(EV!$A71,SAP!$A:$A,0)-1,0),0)</f>
        <v>0</v>
      </c>
      <c r="AG71" s="17">
        <f t="shared" ca="1" si="12"/>
        <v>0</v>
      </c>
      <c r="AH71" s="17" t="str">
        <f ca="1">IF(AF71=0,"",OFFSET(Plan!$D$1,MATCH(OFFSET(SAP!$B$1, 0,COUNTIF(SAP!$C$2:$AK$2,"&lt;&gt;0")),Plan!$A:$A,0)-1,0))</f>
        <v/>
      </c>
      <c r="AI71" s="18" t="str">
        <f ca="1">IF(AF71=0,"",Plan!$D$31)</f>
        <v/>
      </c>
      <c r="AJ71" s="18"/>
      <c r="AK71" s="18"/>
      <c r="AL71" s="17">
        <f t="shared" ca="1" si="13"/>
        <v>0</v>
      </c>
      <c r="AM71" s="17" t="str">
        <f t="shared" ca="1" si="14"/>
        <v/>
      </c>
      <c r="AN71" s="17" t="str">
        <f t="shared" ca="1" si="15"/>
        <v/>
      </c>
      <c r="AO71" s="17" t="str">
        <f t="shared" ca="1" si="16"/>
        <v/>
      </c>
      <c r="AP71" s="61" t="str">
        <f t="shared" si="11"/>
        <v/>
      </c>
      <c r="AQ71" s="68">
        <f t="shared" ca="1" si="17"/>
        <v>0</v>
      </c>
      <c r="AR71" s="68" t="str">
        <f ca="1">IF(AQ71=0,"",AQ71+(1-COUNTIF(AQ$3:AQ71,AQ71))/1000)</f>
        <v/>
      </c>
      <c r="AS71" s="67" t="str">
        <f t="shared" ca="1" si="18"/>
        <v/>
      </c>
    </row>
    <row r="72" spans="1:45" x14ac:dyDescent="0.25">
      <c r="A72" s="33">
        <f>SAP!A72</f>
        <v>0</v>
      </c>
      <c r="B72" s="29">
        <f ca="1">OFFSET(Plan!$C$1,MATCH(TRIM(EV!$B$1) &amp; ": " &amp;TRIM(EV!B$2), Plan!$B:$B,0)-1,0)*IF(Grades!B72&gt;=0.6,1,0)</f>
        <v>0</v>
      </c>
      <c r="C72" s="30">
        <f ca="1">OFFSET(Plan!$C$1,MATCH(TRIM(EV!$B$1) &amp; ": " &amp;TRIM(EV!C$2), Plan!$B:$B,0)-1,0)*IF(Grades!C72&gt;=0.6,1,0)</f>
        <v>0</v>
      </c>
      <c r="D72" s="30">
        <f ca="1">OFFSET(Plan!$C$1,MATCH(TRIM(EV!$B$1) &amp; ": " &amp;TRIM(EV!D$2), Plan!$B:$B,0)-1,0)*IF(Grades!D72&gt;=0.6,1,0)</f>
        <v>0</v>
      </c>
      <c r="E72" s="30">
        <f ca="1">OFFSET(Plan!$C$1,MATCH(TRIM(EV!$B$1) &amp; ": " &amp;TRIM(EV!E$2), Plan!$B:$B,0)-1,0)*IF(Grades!E72&gt;=0.6,1,0)</f>
        <v>0</v>
      </c>
      <c r="F72" s="30">
        <f ca="1">OFFSET(Plan!$C$1,MATCH(TRIM(EV!$B$1) &amp; ": " &amp;TRIM(EV!F$2), Plan!$B:$B,0)-1,0)*IF(Grades!F72&gt;=0.6,1,0)</f>
        <v>0</v>
      </c>
      <c r="G72" s="30">
        <f ca="1">OFFSET(Plan!$C$1,MATCH(TRIM(EV!$B$1) &amp; ": " &amp;TRIM(EV!G$2), Plan!$B:$B,0)-1,0)*IF(Grades!G72&gt;=0.6,1,0)</f>
        <v>0</v>
      </c>
      <c r="H72" s="30">
        <f ca="1">OFFSET(Plan!$C$1,MATCH(TRIM(EV!$B$1) &amp; ": " &amp;TRIM(EV!H$2), Plan!$B:$B,0)-1,0)*IF(Grades!H72&gt;=0.6,1,0)</f>
        <v>0</v>
      </c>
      <c r="I72" s="30">
        <f ca="1">OFFSET(Plan!$C$1,MATCH(TRIM(EV!$B$1) &amp; ": " &amp;TRIM(EV!I$2), Plan!$B:$B,0)-1,0)*IF(Grades!I72&gt;=0.6,1,0)</f>
        <v>0</v>
      </c>
      <c r="J72" s="30">
        <f ca="1">OFFSET(Plan!$C$1,MATCH(TRIM(EV!$B$1) &amp; ": " &amp;TRIM(EV!J$2), Plan!$B:$B,0)-1,0)*IF(Grades!J72&gt;=0.6,1,0)</f>
        <v>0</v>
      </c>
      <c r="K72" s="31">
        <f ca="1">OFFSET(Plan!$C$1,MATCH(TRIM(EV!$B$1) &amp; ": " &amp;TRIM(EV!K$2), Plan!$B:$B,0)-1,0)*IF(Grades!K72&gt;=0.6,1,0)</f>
        <v>0</v>
      </c>
      <c r="L72" s="29">
        <f ca="1">OFFSET(Plan!$C$1,MATCH(TRIM(EV!$L$1) &amp; ": " &amp;TRIM(EV!L$2), Plan!$B:$B,0)-1,0)*IF(Grades!L72&gt;=0.6,1,0)</f>
        <v>0</v>
      </c>
      <c r="M72" s="30">
        <f ca="1">OFFSET(Plan!$C$1,MATCH(TRIM(EV!$L$1) &amp; ": " &amp;TRIM(EV!M$2), Plan!$B:$B,0)-1,0)*IF(Grades!M72&gt;=0.6,1,0)</f>
        <v>0</v>
      </c>
      <c r="N72" s="30">
        <f ca="1">OFFSET(Plan!$C$1,MATCH(TRIM(EV!$L$1) &amp; ": " &amp;TRIM(EV!N$2), Plan!$B:$B,0)-1,0)*IF(Grades!N72&gt;=0.6,1,0)</f>
        <v>0</v>
      </c>
      <c r="O72" s="30">
        <f ca="1">OFFSET(Plan!$C$1,MATCH(TRIM(EV!$L$1) &amp; ": " &amp;TRIM(EV!O$2), Plan!$B:$B,0)-1,0)*IF(Grades!O72&gt;=0.6,1,0)</f>
        <v>0</v>
      </c>
      <c r="P72" s="30">
        <f ca="1">OFFSET(Plan!$C$1,MATCH(TRIM(EV!$L$1) &amp; ": " &amp;TRIM(EV!P$2), Plan!$B:$B,0)-1,0)*IF(Grades!P72&gt;=0.6,1,0)</f>
        <v>0</v>
      </c>
      <c r="Q72" s="30">
        <f ca="1">OFFSET(Plan!$C$1,MATCH(TRIM(EV!$L$1) &amp; ": " &amp;TRIM(EV!Q$2), Plan!$B:$B,0)-1,0)*IF(Grades!Q72&gt;=0.6,1,0)</f>
        <v>0</v>
      </c>
      <c r="R72" s="30">
        <f ca="1">OFFSET(Plan!$C$1,MATCH(TRIM(EV!$L$1) &amp; ": " &amp;TRIM(EV!R$2), Plan!$B:$B,0)-1,0)*IF(Grades!R72&gt;=0.6,1,0)</f>
        <v>0</v>
      </c>
      <c r="S72" s="30">
        <f ca="1">OFFSET(Plan!$C$1,MATCH(TRIM(EV!$L$1) &amp; ": " &amp;TRIM(EV!S$2), Plan!$B:$B,0)-1,0)*IF(Grades!S72&gt;=0.6,1,0)</f>
        <v>0</v>
      </c>
      <c r="T72" s="30">
        <f ca="1">OFFSET(Plan!$C$1,MATCH(TRIM(EV!$L$1) &amp; ": " &amp;TRIM(EV!T$2), Plan!$B:$B,0)-1,0)*IF(Grades!T72&gt;=0.6,1,0)</f>
        <v>0</v>
      </c>
      <c r="U72" s="32">
        <f ca="1">OFFSET(Plan!$C$1,MATCH(TRIM(EV!$L$1) &amp; ": " &amp;TRIM(EV!U$2), Plan!$B:$B,0)-1,0)*IF(Grades!U72&gt;=0.6,1,0)</f>
        <v>0</v>
      </c>
      <c r="V72" s="29">
        <f ca="1">OFFSET(Plan!$C$1,MATCH(TRIM(EV!$V$1)&amp;": "&amp;TRIM(EV!V$2),Plan!$B:$B,0)-1,0)*IF(Grades!V72&gt;=0.6,1,0)</f>
        <v>0</v>
      </c>
      <c r="W72" s="30">
        <f ca="1">OFFSET(Plan!$C$1,MATCH(TRIM(EV!$V$1)&amp;": "&amp;TRIM(EV!W$2),Plan!$B:$B,0)-1,0)*IF(Grades!W72&gt;=0.6,1,0)</f>
        <v>0</v>
      </c>
      <c r="X72" s="30">
        <f ca="1">OFFSET(Plan!$C$1,MATCH(TRIM(EV!$V$1)&amp;": "&amp;TRIM(EV!X$2),Plan!$B:$B,0)-1,0)*IF(Grades!X72&gt;=0.6,1,0)</f>
        <v>0</v>
      </c>
      <c r="Y72" s="30">
        <f ca="1">OFFSET(Plan!$C$1,MATCH(TRIM(EV!$V$1)&amp;": "&amp;TRIM(EV!Y$2),Plan!$B:$B,0)-1,0)*IF(Grades!Y72&gt;=0.6,1,0)</f>
        <v>0</v>
      </c>
      <c r="Z72" s="30">
        <f ca="1">OFFSET(Plan!$C$1,MATCH(TRIM(EV!$V$1)&amp;": "&amp;TRIM(EV!Z$2),Plan!$B:$B,0)-1,0)*IF(Grades!Z72&gt;=0.6,1,0)</f>
        <v>0</v>
      </c>
      <c r="AA72" s="30">
        <f ca="1">OFFSET(Plan!$C$1,MATCH(TRIM(EV!$V$1)&amp;": "&amp;TRIM(EV!AA$2),Plan!$B:$B,0)-1,0)*IF(Grades!AA72&gt;=0.6,1,0)</f>
        <v>0</v>
      </c>
      <c r="AB72" s="30">
        <f ca="1">OFFSET(Plan!$C$1,MATCH(TRIM(EV!$V$1)&amp;": "&amp;TRIM(EV!AB$2),Plan!$B:$B,0)-1,0)*IF(Grades!AB72&gt;=0.6,1,0)</f>
        <v>0</v>
      </c>
      <c r="AC72" s="30">
        <f ca="1">OFFSET(Plan!$C$1,MATCH(TRIM(EV!$V$1)&amp;": "&amp;TRIM(EV!AC$2),Plan!$B:$B,0)-1,0)*IF(Grades!AC72&gt;=0.6,1,0)</f>
        <v>0</v>
      </c>
      <c r="AD72" s="30">
        <f ca="1">OFFSET(Plan!$C$1,MATCH(TRIM(EV!$V$1)&amp;": "&amp;TRIM(EV!AD$2),Plan!$B:$B,0)-1,0)*IF(Grades!AD72&gt;=0.6,1,0)</f>
        <v>0</v>
      </c>
      <c r="AE72" s="31">
        <f ca="1">OFFSET(Plan!$C$1,MATCH(TRIM(EV!$V$1)&amp;": "&amp;TRIM(EV!AE$2),Plan!$B:$B,0)-1,0)*IF(Grades!AE72&gt;=0.6,1,0)</f>
        <v>0</v>
      </c>
      <c r="AF72" s="16">
        <f ca="1">IFERROR(OFFSET(SAP!$B$1,MATCH(EV!$A72,SAP!$A:$A,0)-1,0),0)</f>
        <v>0</v>
      </c>
      <c r="AG72" s="17">
        <f t="shared" ca="1" si="12"/>
        <v>0</v>
      </c>
      <c r="AH72" s="17" t="str">
        <f ca="1">IF(AF72=0,"",OFFSET(Plan!$D$1,MATCH(OFFSET(SAP!$B$1, 0,COUNTIF(SAP!$C$2:$AK$2,"&lt;&gt;0")),Plan!$A:$A,0)-1,0))</f>
        <v/>
      </c>
      <c r="AI72" s="18" t="str">
        <f ca="1">IF(AF72=0,"",Plan!$D$31)</f>
        <v/>
      </c>
      <c r="AJ72" s="18"/>
      <c r="AK72" s="18"/>
      <c r="AL72" s="17">
        <f t="shared" ca="1" si="13"/>
        <v>0</v>
      </c>
      <c r="AM72" s="17" t="str">
        <f t="shared" ca="1" si="14"/>
        <v/>
      </c>
      <c r="AN72" s="17" t="str">
        <f t="shared" ca="1" si="15"/>
        <v/>
      </c>
      <c r="AO72" s="17" t="str">
        <f t="shared" ca="1" si="16"/>
        <v/>
      </c>
      <c r="AP72" s="61" t="str">
        <f t="shared" si="11"/>
        <v/>
      </c>
      <c r="AQ72" s="68">
        <f t="shared" ca="1" si="17"/>
        <v>0</v>
      </c>
      <c r="AR72" s="68" t="str">
        <f ca="1">IF(AQ72=0,"",AQ72+(1-COUNTIF(AQ$3:AQ72,AQ72))/1000)</f>
        <v/>
      </c>
      <c r="AS72" s="67" t="str">
        <f t="shared" ca="1" si="18"/>
        <v/>
      </c>
    </row>
    <row r="73" spans="1:45" x14ac:dyDescent="0.25">
      <c r="A73" s="33">
        <f>SAP!A73</f>
        <v>0</v>
      </c>
      <c r="B73" s="29">
        <f ca="1">OFFSET(Plan!$C$1,MATCH(TRIM(EV!$B$1) &amp; ": " &amp;TRIM(EV!B$2), Plan!$B:$B,0)-1,0)*IF(Grades!B73&gt;=0.6,1,0)</f>
        <v>0</v>
      </c>
      <c r="C73" s="30">
        <f ca="1">OFFSET(Plan!$C$1,MATCH(TRIM(EV!$B$1) &amp; ": " &amp;TRIM(EV!C$2), Plan!$B:$B,0)-1,0)*IF(Grades!C73&gt;=0.6,1,0)</f>
        <v>0</v>
      </c>
      <c r="D73" s="30">
        <f ca="1">OFFSET(Plan!$C$1,MATCH(TRIM(EV!$B$1) &amp; ": " &amp;TRIM(EV!D$2), Plan!$B:$B,0)-1,0)*IF(Grades!D73&gt;=0.6,1,0)</f>
        <v>0</v>
      </c>
      <c r="E73" s="30">
        <f ca="1">OFFSET(Plan!$C$1,MATCH(TRIM(EV!$B$1) &amp; ": " &amp;TRIM(EV!E$2), Plan!$B:$B,0)-1,0)*IF(Grades!E73&gt;=0.6,1,0)</f>
        <v>0</v>
      </c>
      <c r="F73" s="30">
        <f ca="1">OFFSET(Plan!$C$1,MATCH(TRIM(EV!$B$1) &amp; ": " &amp;TRIM(EV!F$2), Plan!$B:$B,0)-1,0)*IF(Grades!F73&gt;=0.6,1,0)</f>
        <v>0</v>
      </c>
      <c r="G73" s="30">
        <f ca="1">OFFSET(Plan!$C$1,MATCH(TRIM(EV!$B$1) &amp; ": " &amp;TRIM(EV!G$2), Plan!$B:$B,0)-1,0)*IF(Grades!G73&gt;=0.6,1,0)</f>
        <v>0</v>
      </c>
      <c r="H73" s="30">
        <f ca="1">OFFSET(Plan!$C$1,MATCH(TRIM(EV!$B$1) &amp; ": " &amp;TRIM(EV!H$2), Plan!$B:$B,0)-1,0)*IF(Grades!H73&gt;=0.6,1,0)</f>
        <v>0</v>
      </c>
      <c r="I73" s="30">
        <f ca="1">OFFSET(Plan!$C$1,MATCH(TRIM(EV!$B$1) &amp; ": " &amp;TRIM(EV!I$2), Plan!$B:$B,0)-1,0)*IF(Grades!I73&gt;=0.6,1,0)</f>
        <v>0</v>
      </c>
      <c r="J73" s="30">
        <f ca="1">OFFSET(Plan!$C$1,MATCH(TRIM(EV!$B$1) &amp; ": " &amp;TRIM(EV!J$2), Plan!$B:$B,0)-1,0)*IF(Grades!J73&gt;=0.6,1,0)</f>
        <v>0</v>
      </c>
      <c r="K73" s="31">
        <f ca="1">OFFSET(Plan!$C$1,MATCH(TRIM(EV!$B$1) &amp; ": " &amp;TRIM(EV!K$2), Plan!$B:$B,0)-1,0)*IF(Grades!K73&gt;=0.6,1,0)</f>
        <v>0</v>
      </c>
      <c r="L73" s="29">
        <f ca="1">OFFSET(Plan!$C$1,MATCH(TRIM(EV!$L$1) &amp; ": " &amp;TRIM(EV!L$2), Plan!$B:$B,0)-1,0)*IF(Grades!L73&gt;=0.6,1,0)</f>
        <v>0</v>
      </c>
      <c r="M73" s="30">
        <f ca="1">OFFSET(Plan!$C$1,MATCH(TRIM(EV!$L$1) &amp; ": " &amp;TRIM(EV!M$2), Plan!$B:$B,0)-1,0)*IF(Grades!M73&gt;=0.6,1,0)</f>
        <v>0</v>
      </c>
      <c r="N73" s="30">
        <f ca="1">OFFSET(Plan!$C$1,MATCH(TRIM(EV!$L$1) &amp; ": " &amp;TRIM(EV!N$2), Plan!$B:$B,0)-1,0)*IF(Grades!N73&gt;=0.6,1,0)</f>
        <v>0</v>
      </c>
      <c r="O73" s="30">
        <f ca="1">OFFSET(Plan!$C$1,MATCH(TRIM(EV!$L$1) &amp; ": " &amp;TRIM(EV!O$2), Plan!$B:$B,0)-1,0)*IF(Grades!O73&gt;=0.6,1,0)</f>
        <v>0</v>
      </c>
      <c r="P73" s="30">
        <f ca="1">OFFSET(Plan!$C$1,MATCH(TRIM(EV!$L$1) &amp; ": " &amp;TRIM(EV!P$2), Plan!$B:$B,0)-1,0)*IF(Grades!P73&gt;=0.6,1,0)</f>
        <v>0</v>
      </c>
      <c r="Q73" s="30">
        <f ca="1">OFFSET(Plan!$C$1,MATCH(TRIM(EV!$L$1) &amp; ": " &amp;TRIM(EV!Q$2), Plan!$B:$B,0)-1,0)*IF(Grades!Q73&gt;=0.6,1,0)</f>
        <v>0</v>
      </c>
      <c r="R73" s="30">
        <f ca="1">OFFSET(Plan!$C$1,MATCH(TRIM(EV!$L$1) &amp; ": " &amp;TRIM(EV!R$2), Plan!$B:$B,0)-1,0)*IF(Grades!R73&gt;=0.6,1,0)</f>
        <v>0</v>
      </c>
      <c r="S73" s="30">
        <f ca="1">OFFSET(Plan!$C$1,MATCH(TRIM(EV!$L$1) &amp; ": " &amp;TRIM(EV!S$2), Plan!$B:$B,0)-1,0)*IF(Grades!S73&gt;=0.6,1,0)</f>
        <v>0</v>
      </c>
      <c r="T73" s="30">
        <f ca="1">OFFSET(Plan!$C$1,MATCH(TRIM(EV!$L$1) &amp; ": " &amp;TRIM(EV!T$2), Plan!$B:$B,0)-1,0)*IF(Grades!T73&gt;=0.6,1,0)</f>
        <v>0</v>
      </c>
      <c r="U73" s="32">
        <f ca="1">OFFSET(Plan!$C$1,MATCH(TRIM(EV!$L$1) &amp; ": " &amp;TRIM(EV!U$2), Plan!$B:$B,0)-1,0)*IF(Grades!U73&gt;=0.6,1,0)</f>
        <v>0</v>
      </c>
      <c r="V73" s="29">
        <f ca="1">OFFSET(Plan!$C$1,MATCH(TRIM(EV!$V$1)&amp;": "&amp;TRIM(EV!V$2),Plan!$B:$B,0)-1,0)*IF(Grades!V73&gt;=0.6,1,0)</f>
        <v>0</v>
      </c>
      <c r="W73" s="30">
        <f ca="1">OFFSET(Plan!$C$1,MATCH(TRIM(EV!$V$1)&amp;": "&amp;TRIM(EV!W$2),Plan!$B:$B,0)-1,0)*IF(Grades!W73&gt;=0.6,1,0)</f>
        <v>0</v>
      </c>
      <c r="X73" s="30">
        <f ca="1">OFFSET(Plan!$C$1,MATCH(TRIM(EV!$V$1)&amp;": "&amp;TRIM(EV!X$2),Plan!$B:$B,0)-1,0)*IF(Grades!X73&gt;=0.6,1,0)</f>
        <v>0</v>
      </c>
      <c r="Y73" s="30">
        <f ca="1">OFFSET(Plan!$C$1,MATCH(TRIM(EV!$V$1)&amp;": "&amp;TRIM(EV!Y$2),Plan!$B:$B,0)-1,0)*IF(Grades!Y73&gt;=0.6,1,0)</f>
        <v>0</v>
      </c>
      <c r="Z73" s="30">
        <f ca="1">OFFSET(Plan!$C$1,MATCH(TRIM(EV!$V$1)&amp;": "&amp;TRIM(EV!Z$2),Plan!$B:$B,0)-1,0)*IF(Grades!Z73&gt;=0.6,1,0)</f>
        <v>0</v>
      </c>
      <c r="AA73" s="30">
        <f ca="1">OFFSET(Plan!$C$1,MATCH(TRIM(EV!$V$1)&amp;": "&amp;TRIM(EV!AA$2),Plan!$B:$B,0)-1,0)*IF(Grades!AA73&gt;=0.6,1,0)</f>
        <v>0</v>
      </c>
      <c r="AB73" s="30">
        <f ca="1">OFFSET(Plan!$C$1,MATCH(TRIM(EV!$V$1)&amp;": "&amp;TRIM(EV!AB$2),Plan!$B:$B,0)-1,0)*IF(Grades!AB73&gt;=0.6,1,0)</f>
        <v>0</v>
      </c>
      <c r="AC73" s="30">
        <f ca="1">OFFSET(Plan!$C$1,MATCH(TRIM(EV!$V$1)&amp;": "&amp;TRIM(EV!AC$2),Plan!$B:$B,0)-1,0)*IF(Grades!AC73&gt;=0.6,1,0)</f>
        <v>0</v>
      </c>
      <c r="AD73" s="30">
        <f ca="1">OFFSET(Plan!$C$1,MATCH(TRIM(EV!$V$1)&amp;": "&amp;TRIM(EV!AD$2),Plan!$B:$B,0)-1,0)*IF(Grades!AD73&gt;=0.6,1,0)</f>
        <v>0</v>
      </c>
      <c r="AE73" s="31">
        <f ca="1">OFFSET(Plan!$C$1,MATCH(TRIM(EV!$V$1)&amp;": "&amp;TRIM(EV!AE$2),Plan!$B:$B,0)-1,0)*IF(Grades!AE73&gt;=0.6,1,0)</f>
        <v>0</v>
      </c>
      <c r="AF73" s="16">
        <f ca="1">IFERROR(OFFSET(SAP!$B$1,MATCH(EV!$A73,SAP!$A:$A,0)-1,0),0)</f>
        <v>0</v>
      </c>
      <c r="AG73" s="17">
        <f t="shared" ca="1" si="12"/>
        <v>0</v>
      </c>
      <c r="AH73" s="17" t="str">
        <f ca="1">IF(AF73=0,"",OFFSET(Plan!$D$1,MATCH(OFFSET(SAP!$B$1, 0,COUNTIF(SAP!$C$2:$AK$2,"&lt;&gt;0")),Plan!$A:$A,0)-1,0))</f>
        <v/>
      </c>
      <c r="AI73" s="18" t="str">
        <f ca="1">IF(AF73=0,"",Plan!$D$31)</f>
        <v/>
      </c>
      <c r="AJ73" s="18"/>
      <c r="AK73" s="18"/>
      <c r="AL73" s="17">
        <f t="shared" ca="1" si="13"/>
        <v>0</v>
      </c>
      <c r="AM73" s="17" t="str">
        <f t="shared" ca="1" si="14"/>
        <v/>
      </c>
      <c r="AN73" s="17" t="str">
        <f t="shared" ca="1" si="15"/>
        <v/>
      </c>
      <c r="AO73" s="17" t="str">
        <f t="shared" ca="1" si="16"/>
        <v/>
      </c>
      <c r="AP73" s="61" t="str">
        <f t="shared" si="11"/>
        <v/>
      </c>
      <c r="AQ73" s="68">
        <f t="shared" ca="1" si="17"/>
        <v>0</v>
      </c>
      <c r="AR73" s="68" t="str">
        <f ca="1">IF(AQ73=0,"",AQ73+(1-COUNTIF(AQ$3:AQ73,AQ73))/1000)</f>
        <v/>
      </c>
      <c r="AS73" s="67" t="str">
        <f t="shared" ca="1" si="18"/>
        <v/>
      </c>
    </row>
    <row r="74" spans="1:45" x14ac:dyDescent="0.25">
      <c r="A74" s="33">
        <f>SAP!A74</f>
        <v>0</v>
      </c>
      <c r="B74" s="29">
        <f ca="1">OFFSET(Plan!$C$1,MATCH(TRIM(EV!$B$1) &amp; ": " &amp;TRIM(EV!B$2), Plan!$B:$B,0)-1,0)*IF(Grades!B74&gt;=0.6,1,0)</f>
        <v>0</v>
      </c>
      <c r="C74" s="30">
        <f ca="1">OFFSET(Plan!$C$1,MATCH(TRIM(EV!$B$1) &amp; ": " &amp;TRIM(EV!C$2), Plan!$B:$B,0)-1,0)*IF(Grades!C74&gt;=0.6,1,0)</f>
        <v>0</v>
      </c>
      <c r="D74" s="30">
        <f ca="1">OFFSET(Plan!$C$1,MATCH(TRIM(EV!$B$1) &amp; ": " &amp;TRIM(EV!D$2), Plan!$B:$B,0)-1,0)*IF(Grades!D74&gt;=0.6,1,0)</f>
        <v>0</v>
      </c>
      <c r="E74" s="30">
        <f ca="1">OFFSET(Plan!$C$1,MATCH(TRIM(EV!$B$1) &amp; ": " &amp;TRIM(EV!E$2), Plan!$B:$B,0)-1,0)*IF(Grades!E74&gt;=0.6,1,0)</f>
        <v>0</v>
      </c>
      <c r="F74" s="30">
        <f ca="1">OFFSET(Plan!$C$1,MATCH(TRIM(EV!$B$1) &amp; ": " &amp;TRIM(EV!F$2), Plan!$B:$B,0)-1,0)*IF(Grades!F74&gt;=0.6,1,0)</f>
        <v>0</v>
      </c>
      <c r="G74" s="30">
        <f ca="1">OFFSET(Plan!$C$1,MATCH(TRIM(EV!$B$1) &amp; ": " &amp;TRIM(EV!G$2), Plan!$B:$B,0)-1,0)*IF(Grades!G74&gt;=0.6,1,0)</f>
        <v>0</v>
      </c>
      <c r="H74" s="30">
        <f ca="1">OFFSET(Plan!$C$1,MATCH(TRIM(EV!$B$1) &amp; ": " &amp;TRIM(EV!H$2), Plan!$B:$B,0)-1,0)*IF(Grades!H74&gt;=0.6,1,0)</f>
        <v>0</v>
      </c>
      <c r="I74" s="30">
        <f ca="1">OFFSET(Plan!$C$1,MATCH(TRIM(EV!$B$1) &amp; ": " &amp;TRIM(EV!I$2), Plan!$B:$B,0)-1,0)*IF(Grades!I74&gt;=0.6,1,0)</f>
        <v>0</v>
      </c>
      <c r="J74" s="30">
        <f ca="1">OFFSET(Plan!$C$1,MATCH(TRIM(EV!$B$1) &amp; ": " &amp;TRIM(EV!J$2), Plan!$B:$B,0)-1,0)*IF(Grades!J74&gt;=0.6,1,0)</f>
        <v>0</v>
      </c>
      <c r="K74" s="31">
        <f ca="1">OFFSET(Plan!$C$1,MATCH(TRIM(EV!$B$1) &amp; ": " &amp;TRIM(EV!K$2), Plan!$B:$B,0)-1,0)*IF(Grades!K74&gt;=0.6,1,0)</f>
        <v>0</v>
      </c>
      <c r="L74" s="29">
        <f ca="1">OFFSET(Plan!$C$1,MATCH(TRIM(EV!$L$1) &amp; ": " &amp;TRIM(EV!L$2), Plan!$B:$B,0)-1,0)*IF(Grades!L74&gt;=0.6,1,0)</f>
        <v>0</v>
      </c>
      <c r="M74" s="30">
        <f ca="1">OFFSET(Plan!$C$1,MATCH(TRIM(EV!$L$1) &amp; ": " &amp;TRIM(EV!M$2), Plan!$B:$B,0)-1,0)*IF(Grades!M74&gt;=0.6,1,0)</f>
        <v>0</v>
      </c>
      <c r="N74" s="30">
        <f ca="1">OFFSET(Plan!$C$1,MATCH(TRIM(EV!$L$1) &amp; ": " &amp;TRIM(EV!N$2), Plan!$B:$B,0)-1,0)*IF(Grades!N74&gt;=0.6,1,0)</f>
        <v>0</v>
      </c>
      <c r="O74" s="30">
        <f ca="1">OFFSET(Plan!$C$1,MATCH(TRIM(EV!$L$1) &amp; ": " &amp;TRIM(EV!O$2), Plan!$B:$B,0)-1,0)*IF(Grades!O74&gt;=0.6,1,0)</f>
        <v>0</v>
      </c>
      <c r="P74" s="30">
        <f ca="1">OFFSET(Plan!$C$1,MATCH(TRIM(EV!$L$1) &amp; ": " &amp;TRIM(EV!P$2), Plan!$B:$B,0)-1,0)*IF(Grades!P74&gt;=0.6,1,0)</f>
        <v>0</v>
      </c>
      <c r="Q74" s="30">
        <f ca="1">OFFSET(Plan!$C$1,MATCH(TRIM(EV!$L$1) &amp; ": " &amp;TRIM(EV!Q$2), Plan!$B:$B,0)-1,0)*IF(Grades!Q74&gt;=0.6,1,0)</f>
        <v>0</v>
      </c>
      <c r="R74" s="30">
        <f ca="1">OFFSET(Plan!$C$1,MATCH(TRIM(EV!$L$1) &amp; ": " &amp;TRIM(EV!R$2), Plan!$B:$B,0)-1,0)*IF(Grades!R74&gt;=0.6,1,0)</f>
        <v>0</v>
      </c>
      <c r="S74" s="30">
        <f ca="1">OFFSET(Plan!$C$1,MATCH(TRIM(EV!$L$1) &amp; ": " &amp;TRIM(EV!S$2), Plan!$B:$B,0)-1,0)*IF(Grades!S74&gt;=0.6,1,0)</f>
        <v>0</v>
      </c>
      <c r="T74" s="30">
        <f ca="1">OFFSET(Plan!$C$1,MATCH(TRIM(EV!$L$1) &amp; ": " &amp;TRIM(EV!T$2), Plan!$B:$B,0)-1,0)*IF(Grades!T74&gt;=0.6,1,0)</f>
        <v>0</v>
      </c>
      <c r="U74" s="32">
        <f ca="1">OFFSET(Plan!$C$1,MATCH(TRIM(EV!$L$1) &amp; ": " &amp;TRIM(EV!U$2), Plan!$B:$B,0)-1,0)*IF(Grades!U74&gt;=0.6,1,0)</f>
        <v>0</v>
      </c>
      <c r="V74" s="29">
        <f ca="1">OFFSET(Plan!$C$1,MATCH(TRIM(EV!$V$1)&amp;": "&amp;TRIM(EV!V$2),Plan!$B:$B,0)-1,0)*IF(Grades!V74&gt;=0.6,1,0)</f>
        <v>0</v>
      </c>
      <c r="W74" s="30">
        <f ca="1">OFFSET(Plan!$C$1,MATCH(TRIM(EV!$V$1)&amp;": "&amp;TRIM(EV!W$2),Plan!$B:$B,0)-1,0)*IF(Grades!W74&gt;=0.6,1,0)</f>
        <v>0</v>
      </c>
      <c r="X74" s="30">
        <f ca="1">OFFSET(Plan!$C$1,MATCH(TRIM(EV!$V$1)&amp;": "&amp;TRIM(EV!X$2),Plan!$B:$B,0)-1,0)*IF(Grades!X74&gt;=0.6,1,0)</f>
        <v>0</v>
      </c>
      <c r="Y74" s="30">
        <f ca="1">OFFSET(Plan!$C$1,MATCH(TRIM(EV!$V$1)&amp;": "&amp;TRIM(EV!Y$2),Plan!$B:$B,0)-1,0)*IF(Grades!Y74&gt;=0.6,1,0)</f>
        <v>0</v>
      </c>
      <c r="Z74" s="30">
        <f ca="1">OFFSET(Plan!$C$1,MATCH(TRIM(EV!$V$1)&amp;": "&amp;TRIM(EV!Z$2),Plan!$B:$B,0)-1,0)*IF(Grades!Z74&gt;=0.6,1,0)</f>
        <v>0</v>
      </c>
      <c r="AA74" s="30">
        <f ca="1">OFFSET(Plan!$C$1,MATCH(TRIM(EV!$V$1)&amp;": "&amp;TRIM(EV!AA$2),Plan!$B:$B,0)-1,0)*IF(Grades!AA74&gt;=0.6,1,0)</f>
        <v>0</v>
      </c>
      <c r="AB74" s="30">
        <f ca="1">OFFSET(Plan!$C$1,MATCH(TRIM(EV!$V$1)&amp;": "&amp;TRIM(EV!AB$2),Plan!$B:$B,0)-1,0)*IF(Grades!AB74&gt;=0.6,1,0)</f>
        <v>0</v>
      </c>
      <c r="AC74" s="30">
        <f ca="1">OFFSET(Plan!$C$1,MATCH(TRIM(EV!$V$1)&amp;": "&amp;TRIM(EV!AC$2),Plan!$B:$B,0)-1,0)*IF(Grades!AC74&gt;=0.6,1,0)</f>
        <v>0</v>
      </c>
      <c r="AD74" s="30">
        <f ca="1">OFFSET(Plan!$C$1,MATCH(TRIM(EV!$V$1)&amp;": "&amp;TRIM(EV!AD$2),Plan!$B:$B,0)-1,0)*IF(Grades!AD74&gt;=0.6,1,0)</f>
        <v>0</v>
      </c>
      <c r="AE74" s="31">
        <f ca="1">OFFSET(Plan!$C$1,MATCH(TRIM(EV!$V$1)&amp;": "&amp;TRIM(EV!AE$2),Plan!$B:$B,0)-1,0)*IF(Grades!AE74&gt;=0.6,1,0)</f>
        <v>0</v>
      </c>
      <c r="AF74" s="16">
        <f ca="1">IFERROR(OFFSET(SAP!$B$1,MATCH(EV!$A74,SAP!$A:$A,0)-1,0),0)</f>
        <v>0</v>
      </c>
      <c r="AG74" s="17">
        <f t="shared" ca="1" si="12"/>
        <v>0</v>
      </c>
      <c r="AH74" s="17" t="str">
        <f ca="1">IF(AF74=0,"",OFFSET(Plan!$D$1,MATCH(OFFSET(SAP!$B$1, 0,COUNTIF(SAP!$C$2:$AK$2,"&lt;&gt;0")),Plan!$A:$A,0)-1,0))</f>
        <v/>
      </c>
      <c r="AI74" s="18" t="str">
        <f ca="1">IF(AF74=0,"",Plan!$D$31)</f>
        <v/>
      </c>
      <c r="AJ74" s="18"/>
      <c r="AK74" s="18"/>
      <c r="AL74" s="17">
        <f t="shared" ca="1" si="13"/>
        <v>0</v>
      </c>
      <c r="AM74" s="17" t="str">
        <f t="shared" ca="1" si="14"/>
        <v/>
      </c>
      <c r="AN74" s="17" t="str">
        <f t="shared" ca="1" si="15"/>
        <v/>
      </c>
      <c r="AO74" s="17" t="str">
        <f t="shared" ca="1" si="16"/>
        <v/>
      </c>
      <c r="AP74" s="61" t="str">
        <f t="shared" si="11"/>
        <v/>
      </c>
      <c r="AQ74" s="68">
        <f t="shared" ca="1" si="17"/>
        <v>0</v>
      </c>
      <c r="AR74" s="68" t="str">
        <f ca="1">IF(AQ74=0,"",AQ74+(1-COUNTIF(AQ$3:AQ74,AQ74))/1000)</f>
        <v/>
      </c>
      <c r="AS74" s="67" t="str">
        <f t="shared" ca="1" si="18"/>
        <v/>
      </c>
    </row>
    <row r="75" spans="1:45" x14ac:dyDescent="0.25">
      <c r="A75" s="33">
        <f>SAP!A75</f>
        <v>0</v>
      </c>
      <c r="B75" s="29">
        <f ca="1">OFFSET(Plan!$C$1,MATCH(TRIM(EV!$B$1) &amp; ": " &amp;TRIM(EV!B$2), Plan!$B:$B,0)-1,0)*IF(Grades!B75&gt;=0.6,1,0)</f>
        <v>0</v>
      </c>
      <c r="C75" s="30">
        <f ca="1">OFFSET(Plan!$C$1,MATCH(TRIM(EV!$B$1) &amp; ": " &amp;TRIM(EV!C$2), Plan!$B:$B,0)-1,0)*IF(Grades!C75&gt;=0.6,1,0)</f>
        <v>0</v>
      </c>
      <c r="D75" s="30">
        <f ca="1">OFFSET(Plan!$C$1,MATCH(TRIM(EV!$B$1) &amp; ": " &amp;TRIM(EV!D$2), Plan!$B:$B,0)-1,0)*IF(Grades!D75&gt;=0.6,1,0)</f>
        <v>0</v>
      </c>
      <c r="E75" s="30">
        <f ca="1">OFFSET(Plan!$C$1,MATCH(TRIM(EV!$B$1) &amp; ": " &amp;TRIM(EV!E$2), Plan!$B:$B,0)-1,0)*IF(Grades!E75&gt;=0.6,1,0)</f>
        <v>0</v>
      </c>
      <c r="F75" s="30">
        <f ca="1">OFFSET(Plan!$C$1,MATCH(TRIM(EV!$B$1) &amp; ": " &amp;TRIM(EV!F$2), Plan!$B:$B,0)-1,0)*IF(Grades!F75&gt;=0.6,1,0)</f>
        <v>0</v>
      </c>
      <c r="G75" s="30">
        <f ca="1">OFFSET(Plan!$C$1,MATCH(TRIM(EV!$B$1) &amp; ": " &amp;TRIM(EV!G$2), Plan!$B:$B,0)-1,0)*IF(Grades!G75&gt;=0.6,1,0)</f>
        <v>0</v>
      </c>
      <c r="H75" s="30">
        <f ca="1">OFFSET(Plan!$C$1,MATCH(TRIM(EV!$B$1) &amp; ": " &amp;TRIM(EV!H$2), Plan!$B:$B,0)-1,0)*IF(Grades!H75&gt;=0.6,1,0)</f>
        <v>0</v>
      </c>
      <c r="I75" s="30">
        <f ca="1">OFFSET(Plan!$C$1,MATCH(TRIM(EV!$B$1) &amp; ": " &amp;TRIM(EV!I$2), Plan!$B:$B,0)-1,0)*IF(Grades!I75&gt;=0.6,1,0)</f>
        <v>0</v>
      </c>
      <c r="J75" s="30">
        <f ca="1">OFFSET(Plan!$C$1,MATCH(TRIM(EV!$B$1) &amp; ": " &amp;TRIM(EV!J$2), Plan!$B:$B,0)-1,0)*IF(Grades!J75&gt;=0.6,1,0)</f>
        <v>0</v>
      </c>
      <c r="K75" s="31">
        <f ca="1">OFFSET(Plan!$C$1,MATCH(TRIM(EV!$B$1) &amp; ": " &amp;TRIM(EV!K$2), Plan!$B:$B,0)-1,0)*IF(Grades!K75&gt;=0.6,1,0)</f>
        <v>0</v>
      </c>
      <c r="L75" s="29">
        <f ca="1">OFFSET(Plan!$C$1,MATCH(TRIM(EV!$L$1) &amp; ": " &amp;TRIM(EV!L$2), Plan!$B:$B,0)-1,0)*IF(Grades!L75&gt;=0.6,1,0)</f>
        <v>0</v>
      </c>
      <c r="M75" s="30">
        <f ca="1">OFFSET(Plan!$C$1,MATCH(TRIM(EV!$L$1) &amp; ": " &amp;TRIM(EV!M$2), Plan!$B:$B,0)-1,0)*IF(Grades!M75&gt;=0.6,1,0)</f>
        <v>0</v>
      </c>
      <c r="N75" s="30">
        <f ca="1">OFFSET(Plan!$C$1,MATCH(TRIM(EV!$L$1) &amp; ": " &amp;TRIM(EV!N$2), Plan!$B:$B,0)-1,0)*IF(Grades!N75&gt;=0.6,1,0)</f>
        <v>0</v>
      </c>
      <c r="O75" s="30">
        <f ca="1">OFFSET(Plan!$C$1,MATCH(TRIM(EV!$L$1) &amp; ": " &amp;TRIM(EV!O$2), Plan!$B:$B,0)-1,0)*IF(Grades!O75&gt;=0.6,1,0)</f>
        <v>0</v>
      </c>
      <c r="P75" s="30">
        <f ca="1">OFFSET(Plan!$C$1,MATCH(TRIM(EV!$L$1) &amp; ": " &amp;TRIM(EV!P$2), Plan!$B:$B,0)-1,0)*IF(Grades!P75&gt;=0.6,1,0)</f>
        <v>0</v>
      </c>
      <c r="Q75" s="30">
        <f ca="1">OFFSET(Plan!$C$1,MATCH(TRIM(EV!$L$1) &amp; ": " &amp;TRIM(EV!Q$2), Plan!$B:$B,0)-1,0)*IF(Grades!Q75&gt;=0.6,1,0)</f>
        <v>0</v>
      </c>
      <c r="R75" s="30">
        <f ca="1">OFFSET(Plan!$C$1,MATCH(TRIM(EV!$L$1) &amp; ": " &amp;TRIM(EV!R$2), Plan!$B:$B,0)-1,0)*IF(Grades!R75&gt;=0.6,1,0)</f>
        <v>0</v>
      </c>
      <c r="S75" s="30">
        <f ca="1">OFFSET(Plan!$C$1,MATCH(TRIM(EV!$L$1) &amp; ": " &amp;TRIM(EV!S$2), Plan!$B:$B,0)-1,0)*IF(Grades!S75&gt;=0.6,1,0)</f>
        <v>0</v>
      </c>
      <c r="T75" s="30">
        <f ca="1">OFFSET(Plan!$C$1,MATCH(TRIM(EV!$L$1) &amp; ": " &amp;TRIM(EV!T$2), Plan!$B:$B,0)-1,0)*IF(Grades!T75&gt;=0.6,1,0)</f>
        <v>0</v>
      </c>
      <c r="U75" s="32">
        <f ca="1">OFFSET(Plan!$C$1,MATCH(TRIM(EV!$L$1) &amp; ": " &amp;TRIM(EV!U$2), Plan!$B:$B,0)-1,0)*IF(Grades!U75&gt;=0.6,1,0)</f>
        <v>0</v>
      </c>
      <c r="V75" s="29">
        <f ca="1">OFFSET(Plan!$C$1,MATCH(TRIM(EV!$V$1)&amp;": "&amp;TRIM(EV!V$2),Plan!$B:$B,0)-1,0)*IF(Grades!V75&gt;=0.6,1,0)</f>
        <v>0</v>
      </c>
      <c r="W75" s="30">
        <f ca="1">OFFSET(Plan!$C$1,MATCH(TRIM(EV!$V$1)&amp;": "&amp;TRIM(EV!W$2),Plan!$B:$B,0)-1,0)*IF(Grades!W75&gt;=0.6,1,0)</f>
        <v>0</v>
      </c>
      <c r="X75" s="30">
        <f ca="1">OFFSET(Plan!$C$1,MATCH(TRIM(EV!$V$1)&amp;": "&amp;TRIM(EV!X$2),Plan!$B:$B,0)-1,0)*IF(Grades!X75&gt;=0.6,1,0)</f>
        <v>0</v>
      </c>
      <c r="Y75" s="30">
        <f ca="1">OFFSET(Plan!$C$1,MATCH(TRIM(EV!$V$1)&amp;": "&amp;TRIM(EV!Y$2),Plan!$B:$B,0)-1,0)*IF(Grades!Y75&gt;=0.6,1,0)</f>
        <v>0</v>
      </c>
      <c r="Z75" s="30">
        <f ca="1">OFFSET(Plan!$C$1,MATCH(TRIM(EV!$V$1)&amp;": "&amp;TRIM(EV!Z$2),Plan!$B:$B,0)-1,0)*IF(Grades!Z75&gt;=0.6,1,0)</f>
        <v>0</v>
      </c>
      <c r="AA75" s="30">
        <f ca="1">OFFSET(Plan!$C$1,MATCH(TRIM(EV!$V$1)&amp;": "&amp;TRIM(EV!AA$2),Plan!$B:$B,0)-1,0)*IF(Grades!AA75&gt;=0.6,1,0)</f>
        <v>0</v>
      </c>
      <c r="AB75" s="30">
        <f ca="1">OFFSET(Plan!$C$1,MATCH(TRIM(EV!$V$1)&amp;": "&amp;TRIM(EV!AB$2),Plan!$B:$B,0)-1,0)*IF(Grades!AB75&gt;=0.6,1,0)</f>
        <v>0</v>
      </c>
      <c r="AC75" s="30">
        <f ca="1">OFFSET(Plan!$C$1,MATCH(TRIM(EV!$V$1)&amp;": "&amp;TRIM(EV!AC$2),Plan!$B:$B,0)-1,0)*IF(Grades!AC75&gt;=0.6,1,0)</f>
        <v>0</v>
      </c>
      <c r="AD75" s="30">
        <f ca="1">OFFSET(Plan!$C$1,MATCH(TRIM(EV!$V$1)&amp;": "&amp;TRIM(EV!AD$2),Plan!$B:$B,0)-1,0)*IF(Grades!AD75&gt;=0.6,1,0)</f>
        <v>0</v>
      </c>
      <c r="AE75" s="31">
        <f ca="1">OFFSET(Plan!$C$1,MATCH(TRIM(EV!$V$1)&amp;": "&amp;TRIM(EV!AE$2),Plan!$B:$B,0)-1,0)*IF(Grades!AE75&gt;=0.6,1,0)</f>
        <v>0</v>
      </c>
      <c r="AF75" s="16">
        <f ca="1">IFERROR(OFFSET(SAP!$B$1,MATCH(EV!$A75,SAP!$A:$A,0)-1,0),0)</f>
        <v>0</v>
      </c>
      <c r="AG75" s="17">
        <f t="shared" ca="1" si="12"/>
        <v>0</v>
      </c>
      <c r="AH75" s="17" t="str">
        <f ca="1">IF(AF75=0,"",OFFSET(Plan!$D$1,MATCH(OFFSET(SAP!$B$1, 0,COUNTIF(SAP!$C$2:$AK$2,"&lt;&gt;0")),Plan!$A:$A,0)-1,0))</f>
        <v/>
      </c>
      <c r="AI75" s="18" t="str">
        <f ca="1">IF(AF75=0,"",Plan!$D$31)</f>
        <v/>
      </c>
      <c r="AJ75" s="18"/>
      <c r="AK75" s="18"/>
      <c r="AL75" s="17">
        <f t="shared" ca="1" si="13"/>
        <v>0</v>
      </c>
      <c r="AM75" s="17" t="str">
        <f t="shared" ca="1" si="14"/>
        <v/>
      </c>
      <c r="AN75" s="17" t="str">
        <f t="shared" ca="1" si="15"/>
        <v/>
      </c>
      <c r="AO75" s="17" t="str">
        <f t="shared" ca="1" si="16"/>
        <v/>
      </c>
      <c r="AP75" s="61" t="str">
        <f t="shared" si="11"/>
        <v/>
      </c>
      <c r="AQ75" s="68">
        <f t="shared" ca="1" si="17"/>
        <v>0</v>
      </c>
      <c r="AR75" s="68" t="str">
        <f ca="1">IF(AQ75=0,"",AQ75+(1-COUNTIF(AQ$3:AQ75,AQ75))/1000)</f>
        <v/>
      </c>
      <c r="AS75" s="67" t="str">
        <f t="shared" ca="1" si="18"/>
        <v/>
      </c>
    </row>
    <row r="76" spans="1:45" x14ac:dyDescent="0.25">
      <c r="A76" s="33">
        <f>SAP!A76</f>
        <v>0</v>
      </c>
      <c r="B76" s="29">
        <f ca="1">OFFSET(Plan!$C$1,MATCH(TRIM(EV!$B$1) &amp; ": " &amp;TRIM(EV!B$2), Plan!$B:$B,0)-1,0)*IF(Grades!B76&gt;=0.6,1,0)</f>
        <v>0</v>
      </c>
      <c r="C76" s="30">
        <f ca="1">OFFSET(Plan!$C$1,MATCH(TRIM(EV!$B$1) &amp; ": " &amp;TRIM(EV!C$2), Plan!$B:$B,0)-1,0)*IF(Grades!C76&gt;=0.6,1,0)</f>
        <v>0</v>
      </c>
      <c r="D76" s="30">
        <f ca="1">OFFSET(Plan!$C$1,MATCH(TRIM(EV!$B$1) &amp; ": " &amp;TRIM(EV!D$2), Plan!$B:$B,0)-1,0)*IF(Grades!D76&gt;=0.6,1,0)</f>
        <v>0</v>
      </c>
      <c r="E76" s="30">
        <f ca="1">OFFSET(Plan!$C$1,MATCH(TRIM(EV!$B$1) &amp; ": " &amp;TRIM(EV!E$2), Plan!$B:$B,0)-1,0)*IF(Grades!E76&gt;=0.6,1,0)</f>
        <v>0</v>
      </c>
      <c r="F76" s="30">
        <f ca="1">OFFSET(Plan!$C$1,MATCH(TRIM(EV!$B$1) &amp; ": " &amp;TRIM(EV!F$2), Plan!$B:$B,0)-1,0)*IF(Grades!F76&gt;=0.6,1,0)</f>
        <v>0</v>
      </c>
      <c r="G76" s="30">
        <f ca="1">OFFSET(Plan!$C$1,MATCH(TRIM(EV!$B$1) &amp; ": " &amp;TRIM(EV!G$2), Plan!$B:$B,0)-1,0)*IF(Grades!G76&gt;=0.6,1,0)</f>
        <v>0</v>
      </c>
      <c r="H76" s="30">
        <f ca="1">OFFSET(Plan!$C$1,MATCH(TRIM(EV!$B$1) &amp; ": " &amp;TRIM(EV!H$2), Plan!$B:$B,0)-1,0)*IF(Grades!H76&gt;=0.6,1,0)</f>
        <v>0</v>
      </c>
      <c r="I76" s="30">
        <f ca="1">OFFSET(Plan!$C$1,MATCH(TRIM(EV!$B$1) &amp; ": " &amp;TRIM(EV!I$2), Plan!$B:$B,0)-1,0)*IF(Grades!I76&gt;=0.6,1,0)</f>
        <v>0</v>
      </c>
      <c r="J76" s="30">
        <f ca="1">OFFSET(Plan!$C$1,MATCH(TRIM(EV!$B$1) &amp; ": " &amp;TRIM(EV!J$2), Plan!$B:$B,0)-1,0)*IF(Grades!J76&gt;=0.6,1,0)</f>
        <v>0</v>
      </c>
      <c r="K76" s="31">
        <f ca="1">OFFSET(Plan!$C$1,MATCH(TRIM(EV!$B$1) &amp; ": " &amp;TRIM(EV!K$2), Plan!$B:$B,0)-1,0)*IF(Grades!K76&gt;=0.6,1,0)</f>
        <v>0</v>
      </c>
      <c r="L76" s="29">
        <f ca="1">OFFSET(Plan!$C$1,MATCH(TRIM(EV!$L$1) &amp; ": " &amp;TRIM(EV!L$2), Plan!$B:$B,0)-1,0)*IF(Grades!L76&gt;=0.6,1,0)</f>
        <v>0</v>
      </c>
      <c r="M76" s="30">
        <f ca="1">OFFSET(Plan!$C$1,MATCH(TRIM(EV!$L$1) &amp; ": " &amp;TRIM(EV!M$2), Plan!$B:$B,0)-1,0)*IF(Grades!M76&gt;=0.6,1,0)</f>
        <v>0</v>
      </c>
      <c r="N76" s="30">
        <f ca="1">OFFSET(Plan!$C$1,MATCH(TRIM(EV!$L$1) &amp; ": " &amp;TRIM(EV!N$2), Plan!$B:$B,0)-1,0)*IF(Grades!N76&gt;=0.6,1,0)</f>
        <v>0</v>
      </c>
      <c r="O76" s="30">
        <f ca="1">OFFSET(Plan!$C$1,MATCH(TRIM(EV!$L$1) &amp; ": " &amp;TRIM(EV!O$2), Plan!$B:$B,0)-1,0)*IF(Grades!O76&gt;=0.6,1,0)</f>
        <v>0</v>
      </c>
      <c r="P76" s="30">
        <f ca="1">OFFSET(Plan!$C$1,MATCH(TRIM(EV!$L$1) &amp; ": " &amp;TRIM(EV!P$2), Plan!$B:$B,0)-1,0)*IF(Grades!P76&gt;=0.6,1,0)</f>
        <v>0</v>
      </c>
      <c r="Q76" s="30">
        <f ca="1">OFFSET(Plan!$C$1,MATCH(TRIM(EV!$L$1) &amp; ": " &amp;TRIM(EV!Q$2), Plan!$B:$B,0)-1,0)*IF(Grades!Q76&gt;=0.6,1,0)</f>
        <v>0</v>
      </c>
      <c r="R76" s="30">
        <f ca="1">OFFSET(Plan!$C$1,MATCH(TRIM(EV!$L$1) &amp; ": " &amp;TRIM(EV!R$2), Plan!$B:$B,0)-1,0)*IF(Grades!R76&gt;=0.6,1,0)</f>
        <v>0</v>
      </c>
      <c r="S76" s="30">
        <f ca="1">OFFSET(Plan!$C$1,MATCH(TRIM(EV!$L$1) &amp; ": " &amp;TRIM(EV!S$2), Plan!$B:$B,0)-1,0)*IF(Grades!S76&gt;=0.6,1,0)</f>
        <v>0</v>
      </c>
      <c r="T76" s="30">
        <f ca="1">OFFSET(Plan!$C$1,MATCH(TRIM(EV!$L$1) &amp; ": " &amp;TRIM(EV!T$2), Plan!$B:$B,0)-1,0)*IF(Grades!T76&gt;=0.6,1,0)</f>
        <v>0</v>
      </c>
      <c r="U76" s="32">
        <f ca="1">OFFSET(Plan!$C$1,MATCH(TRIM(EV!$L$1) &amp; ": " &amp;TRIM(EV!U$2), Plan!$B:$B,0)-1,0)*IF(Grades!U76&gt;=0.6,1,0)</f>
        <v>0</v>
      </c>
      <c r="V76" s="29">
        <f ca="1">OFFSET(Plan!$C$1,MATCH(TRIM(EV!$V$1)&amp;": "&amp;TRIM(EV!V$2),Plan!$B:$B,0)-1,0)*IF(Grades!V76&gt;=0.6,1,0)</f>
        <v>0</v>
      </c>
      <c r="W76" s="30">
        <f ca="1">OFFSET(Plan!$C$1,MATCH(TRIM(EV!$V$1)&amp;": "&amp;TRIM(EV!W$2),Plan!$B:$B,0)-1,0)*IF(Grades!W76&gt;=0.6,1,0)</f>
        <v>0</v>
      </c>
      <c r="X76" s="30">
        <f ca="1">OFFSET(Plan!$C$1,MATCH(TRIM(EV!$V$1)&amp;": "&amp;TRIM(EV!X$2),Plan!$B:$B,0)-1,0)*IF(Grades!X76&gt;=0.6,1,0)</f>
        <v>0</v>
      </c>
      <c r="Y76" s="30">
        <f ca="1">OFFSET(Plan!$C$1,MATCH(TRIM(EV!$V$1)&amp;": "&amp;TRIM(EV!Y$2),Plan!$B:$B,0)-1,0)*IF(Grades!Y76&gt;=0.6,1,0)</f>
        <v>0</v>
      </c>
      <c r="Z76" s="30">
        <f ca="1">OFFSET(Plan!$C$1,MATCH(TRIM(EV!$V$1)&amp;": "&amp;TRIM(EV!Z$2),Plan!$B:$B,0)-1,0)*IF(Grades!Z76&gt;=0.6,1,0)</f>
        <v>0</v>
      </c>
      <c r="AA76" s="30">
        <f ca="1">OFFSET(Plan!$C$1,MATCH(TRIM(EV!$V$1)&amp;": "&amp;TRIM(EV!AA$2),Plan!$B:$B,0)-1,0)*IF(Grades!AA76&gt;=0.6,1,0)</f>
        <v>0</v>
      </c>
      <c r="AB76" s="30">
        <f ca="1">OFFSET(Plan!$C$1,MATCH(TRIM(EV!$V$1)&amp;": "&amp;TRIM(EV!AB$2),Plan!$B:$B,0)-1,0)*IF(Grades!AB76&gt;=0.6,1,0)</f>
        <v>0</v>
      </c>
      <c r="AC76" s="30">
        <f ca="1">OFFSET(Plan!$C$1,MATCH(TRIM(EV!$V$1)&amp;": "&amp;TRIM(EV!AC$2),Plan!$B:$B,0)-1,0)*IF(Grades!AC76&gt;=0.6,1,0)</f>
        <v>0</v>
      </c>
      <c r="AD76" s="30">
        <f ca="1">OFFSET(Plan!$C$1,MATCH(TRIM(EV!$V$1)&amp;": "&amp;TRIM(EV!AD$2),Plan!$B:$B,0)-1,0)*IF(Grades!AD76&gt;=0.6,1,0)</f>
        <v>0</v>
      </c>
      <c r="AE76" s="31">
        <f ca="1">OFFSET(Plan!$C$1,MATCH(TRIM(EV!$V$1)&amp;": "&amp;TRIM(EV!AE$2),Plan!$B:$B,0)-1,0)*IF(Grades!AE76&gt;=0.6,1,0)</f>
        <v>0</v>
      </c>
      <c r="AF76" s="16">
        <f ca="1">IFERROR(OFFSET(SAP!$B$1,MATCH(EV!$A76,SAP!$A:$A,0)-1,0),0)</f>
        <v>0</v>
      </c>
      <c r="AG76" s="17">
        <f t="shared" ca="1" si="12"/>
        <v>0</v>
      </c>
      <c r="AH76" s="17" t="str">
        <f ca="1">IF(AF76=0,"",OFFSET(Plan!$D$1,MATCH(OFFSET(SAP!$B$1, 0,COUNTIF(SAP!$C$2:$AK$2,"&lt;&gt;0")),Plan!$A:$A,0)-1,0))</f>
        <v/>
      </c>
      <c r="AI76" s="18" t="str">
        <f ca="1">IF(AF76=0,"",Plan!$D$31)</f>
        <v/>
      </c>
      <c r="AJ76" s="18"/>
      <c r="AK76" s="18"/>
      <c r="AL76" s="17">
        <f t="shared" ca="1" si="13"/>
        <v>0</v>
      </c>
      <c r="AM76" s="17" t="str">
        <f t="shared" ca="1" si="14"/>
        <v/>
      </c>
      <c r="AN76" s="17" t="str">
        <f t="shared" ca="1" si="15"/>
        <v/>
      </c>
      <c r="AO76" s="17" t="str">
        <f t="shared" ca="1" si="16"/>
        <v/>
      </c>
      <c r="AP76" s="61" t="str">
        <f t="shared" si="11"/>
        <v/>
      </c>
      <c r="AQ76" s="68">
        <f t="shared" ca="1" si="17"/>
        <v>0</v>
      </c>
      <c r="AR76" s="68" t="str">
        <f ca="1">IF(AQ76=0,"",AQ76+(1-COUNTIF(AQ$3:AQ76,AQ76))/1000)</f>
        <v/>
      </c>
      <c r="AS76" s="67" t="str">
        <f t="shared" ca="1" si="18"/>
        <v/>
      </c>
    </row>
    <row r="77" spans="1:45" x14ac:dyDescent="0.25">
      <c r="A77" s="33">
        <f>SAP!A77</f>
        <v>0</v>
      </c>
      <c r="B77" s="29">
        <f ca="1">OFFSET(Plan!$C$1,MATCH(TRIM(EV!$B$1) &amp; ": " &amp;TRIM(EV!B$2), Plan!$B:$B,0)-1,0)*IF(Grades!B77&gt;=0.6,1,0)</f>
        <v>0</v>
      </c>
      <c r="C77" s="30">
        <f ca="1">OFFSET(Plan!$C$1,MATCH(TRIM(EV!$B$1) &amp; ": " &amp;TRIM(EV!C$2), Plan!$B:$B,0)-1,0)*IF(Grades!C77&gt;=0.6,1,0)</f>
        <v>0</v>
      </c>
      <c r="D77" s="30">
        <f ca="1">OFFSET(Plan!$C$1,MATCH(TRIM(EV!$B$1) &amp; ": " &amp;TRIM(EV!D$2), Plan!$B:$B,0)-1,0)*IF(Grades!D77&gt;=0.6,1,0)</f>
        <v>0</v>
      </c>
      <c r="E77" s="30">
        <f ca="1">OFFSET(Plan!$C$1,MATCH(TRIM(EV!$B$1) &amp; ": " &amp;TRIM(EV!E$2), Plan!$B:$B,0)-1,0)*IF(Grades!E77&gt;=0.6,1,0)</f>
        <v>0</v>
      </c>
      <c r="F77" s="30">
        <f ca="1">OFFSET(Plan!$C$1,MATCH(TRIM(EV!$B$1) &amp; ": " &amp;TRIM(EV!F$2), Plan!$B:$B,0)-1,0)*IF(Grades!F77&gt;=0.6,1,0)</f>
        <v>0</v>
      </c>
      <c r="G77" s="30">
        <f ca="1">OFFSET(Plan!$C$1,MATCH(TRIM(EV!$B$1) &amp; ": " &amp;TRIM(EV!G$2), Plan!$B:$B,0)-1,0)*IF(Grades!G77&gt;=0.6,1,0)</f>
        <v>0</v>
      </c>
      <c r="H77" s="30">
        <f ca="1">OFFSET(Plan!$C$1,MATCH(TRIM(EV!$B$1) &amp; ": " &amp;TRIM(EV!H$2), Plan!$B:$B,0)-1,0)*IF(Grades!H77&gt;=0.6,1,0)</f>
        <v>0</v>
      </c>
      <c r="I77" s="30">
        <f ca="1">OFFSET(Plan!$C$1,MATCH(TRIM(EV!$B$1) &amp; ": " &amp;TRIM(EV!I$2), Plan!$B:$B,0)-1,0)*IF(Grades!I77&gt;=0.6,1,0)</f>
        <v>0</v>
      </c>
      <c r="J77" s="30">
        <f ca="1">OFFSET(Plan!$C$1,MATCH(TRIM(EV!$B$1) &amp; ": " &amp;TRIM(EV!J$2), Plan!$B:$B,0)-1,0)*IF(Grades!J77&gt;=0.6,1,0)</f>
        <v>0</v>
      </c>
      <c r="K77" s="31">
        <f ca="1">OFFSET(Plan!$C$1,MATCH(TRIM(EV!$B$1) &amp; ": " &amp;TRIM(EV!K$2), Plan!$B:$B,0)-1,0)*IF(Grades!K77&gt;=0.6,1,0)</f>
        <v>0</v>
      </c>
      <c r="L77" s="29">
        <f ca="1">OFFSET(Plan!$C$1,MATCH(TRIM(EV!$L$1) &amp; ": " &amp;TRIM(EV!L$2), Plan!$B:$B,0)-1,0)*IF(Grades!L77&gt;=0.6,1,0)</f>
        <v>0</v>
      </c>
      <c r="M77" s="30">
        <f ca="1">OFFSET(Plan!$C$1,MATCH(TRIM(EV!$L$1) &amp; ": " &amp;TRIM(EV!M$2), Plan!$B:$B,0)-1,0)*IF(Grades!M77&gt;=0.6,1,0)</f>
        <v>0</v>
      </c>
      <c r="N77" s="30">
        <f ca="1">OFFSET(Plan!$C$1,MATCH(TRIM(EV!$L$1) &amp; ": " &amp;TRIM(EV!N$2), Plan!$B:$B,0)-1,0)*IF(Grades!N77&gt;=0.6,1,0)</f>
        <v>0</v>
      </c>
      <c r="O77" s="30">
        <f ca="1">OFFSET(Plan!$C$1,MATCH(TRIM(EV!$L$1) &amp; ": " &amp;TRIM(EV!O$2), Plan!$B:$B,0)-1,0)*IF(Grades!O77&gt;=0.6,1,0)</f>
        <v>0</v>
      </c>
      <c r="P77" s="30">
        <f ca="1">OFFSET(Plan!$C$1,MATCH(TRIM(EV!$L$1) &amp; ": " &amp;TRIM(EV!P$2), Plan!$B:$B,0)-1,0)*IF(Grades!P77&gt;=0.6,1,0)</f>
        <v>0</v>
      </c>
      <c r="Q77" s="30">
        <f ca="1">OFFSET(Plan!$C$1,MATCH(TRIM(EV!$L$1) &amp; ": " &amp;TRIM(EV!Q$2), Plan!$B:$B,0)-1,0)*IF(Grades!Q77&gt;=0.6,1,0)</f>
        <v>0</v>
      </c>
      <c r="R77" s="30">
        <f ca="1">OFFSET(Plan!$C$1,MATCH(TRIM(EV!$L$1) &amp; ": " &amp;TRIM(EV!R$2), Plan!$B:$B,0)-1,0)*IF(Grades!R77&gt;=0.6,1,0)</f>
        <v>0</v>
      </c>
      <c r="S77" s="30">
        <f ca="1">OFFSET(Plan!$C$1,MATCH(TRIM(EV!$L$1) &amp; ": " &amp;TRIM(EV!S$2), Plan!$B:$B,0)-1,0)*IF(Grades!S77&gt;=0.6,1,0)</f>
        <v>0</v>
      </c>
      <c r="T77" s="30">
        <f ca="1">OFFSET(Plan!$C$1,MATCH(TRIM(EV!$L$1) &amp; ": " &amp;TRIM(EV!T$2), Plan!$B:$B,0)-1,0)*IF(Grades!T77&gt;=0.6,1,0)</f>
        <v>0</v>
      </c>
      <c r="U77" s="32">
        <f ca="1">OFFSET(Plan!$C$1,MATCH(TRIM(EV!$L$1) &amp; ": " &amp;TRIM(EV!U$2), Plan!$B:$B,0)-1,0)*IF(Grades!U77&gt;=0.6,1,0)</f>
        <v>0</v>
      </c>
      <c r="V77" s="29">
        <f ca="1">OFFSET(Plan!$C$1,MATCH(TRIM(EV!$V$1)&amp;": "&amp;TRIM(EV!V$2),Plan!$B:$B,0)-1,0)*IF(Grades!V77&gt;=0.6,1,0)</f>
        <v>0</v>
      </c>
      <c r="W77" s="30">
        <f ca="1">OFFSET(Plan!$C$1,MATCH(TRIM(EV!$V$1)&amp;": "&amp;TRIM(EV!W$2),Plan!$B:$B,0)-1,0)*IF(Grades!W77&gt;=0.6,1,0)</f>
        <v>0</v>
      </c>
      <c r="X77" s="30">
        <f ca="1">OFFSET(Plan!$C$1,MATCH(TRIM(EV!$V$1)&amp;": "&amp;TRIM(EV!X$2),Plan!$B:$B,0)-1,0)*IF(Grades!X77&gt;=0.6,1,0)</f>
        <v>0</v>
      </c>
      <c r="Y77" s="30">
        <f ca="1">OFFSET(Plan!$C$1,MATCH(TRIM(EV!$V$1)&amp;": "&amp;TRIM(EV!Y$2),Plan!$B:$B,0)-1,0)*IF(Grades!Y77&gt;=0.6,1,0)</f>
        <v>0</v>
      </c>
      <c r="Z77" s="30">
        <f ca="1">OFFSET(Plan!$C$1,MATCH(TRIM(EV!$V$1)&amp;": "&amp;TRIM(EV!Z$2),Plan!$B:$B,0)-1,0)*IF(Grades!Z77&gt;=0.6,1,0)</f>
        <v>0</v>
      </c>
      <c r="AA77" s="30">
        <f ca="1">OFFSET(Plan!$C$1,MATCH(TRIM(EV!$V$1)&amp;": "&amp;TRIM(EV!AA$2),Plan!$B:$B,0)-1,0)*IF(Grades!AA77&gt;=0.6,1,0)</f>
        <v>0</v>
      </c>
      <c r="AB77" s="30">
        <f ca="1">OFFSET(Plan!$C$1,MATCH(TRIM(EV!$V$1)&amp;": "&amp;TRIM(EV!AB$2),Plan!$B:$B,0)-1,0)*IF(Grades!AB77&gt;=0.6,1,0)</f>
        <v>0</v>
      </c>
      <c r="AC77" s="30">
        <f ca="1">OFFSET(Plan!$C$1,MATCH(TRIM(EV!$V$1)&amp;": "&amp;TRIM(EV!AC$2),Plan!$B:$B,0)-1,0)*IF(Grades!AC77&gt;=0.6,1,0)</f>
        <v>0</v>
      </c>
      <c r="AD77" s="30">
        <f ca="1">OFFSET(Plan!$C$1,MATCH(TRIM(EV!$V$1)&amp;": "&amp;TRIM(EV!AD$2),Plan!$B:$B,0)-1,0)*IF(Grades!AD77&gt;=0.6,1,0)</f>
        <v>0</v>
      </c>
      <c r="AE77" s="31">
        <f ca="1">OFFSET(Plan!$C$1,MATCH(TRIM(EV!$V$1)&amp;": "&amp;TRIM(EV!AE$2),Plan!$B:$B,0)-1,0)*IF(Grades!AE77&gt;=0.6,1,0)</f>
        <v>0</v>
      </c>
      <c r="AF77" s="16">
        <f ca="1">IFERROR(OFFSET(SAP!$B$1,MATCH(EV!$A77,SAP!$A:$A,0)-1,0),0)</f>
        <v>0</v>
      </c>
      <c r="AG77" s="17">
        <f t="shared" ca="1" si="12"/>
        <v>0</v>
      </c>
      <c r="AH77" s="17" t="str">
        <f ca="1">IF(AF77=0,"",OFFSET(Plan!$D$1,MATCH(OFFSET(SAP!$B$1, 0,COUNTIF(SAP!$C$2:$AK$2,"&lt;&gt;0")),Plan!$A:$A,0)-1,0))</f>
        <v/>
      </c>
      <c r="AI77" s="18" t="str">
        <f ca="1">IF(AF77=0,"",Plan!$D$31)</f>
        <v/>
      </c>
      <c r="AJ77" s="18"/>
      <c r="AK77" s="18"/>
      <c r="AL77" s="17">
        <f t="shared" ca="1" si="13"/>
        <v>0</v>
      </c>
      <c r="AM77" s="17" t="str">
        <f t="shared" ca="1" si="14"/>
        <v/>
      </c>
      <c r="AN77" s="17" t="str">
        <f t="shared" ca="1" si="15"/>
        <v/>
      </c>
      <c r="AO77" s="17" t="str">
        <f t="shared" ca="1" si="16"/>
        <v/>
      </c>
      <c r="AP77" s="61" t="str">
        <f t="shared" si="11"/>
        <v/>
      </c>
      <c r="AQ77" s="68">
        <f t="shared" ca="1" si="17"/>
        <v>0</v>
      </c>
      <c r="AR77" s="68" t="str">
        <f ca="1">IF(AQ77=0,"",AQ77+(1-COUNTIF(AQ$3:AQ77,AQ77))/1000)</f>
        <v/>
      </c>
      <c r="AS77" s="67" t="str">
        <f t="shared" ca="1" si="18"/>
        <v/>
      </c>
    </row>
    <row r="78" spans="1:45" x14ac:dyDescent="0.25">
      <c r="A78" s="33">
        <f>SAP!A78</f>
        <v>0</v>
      </c>
      <c r="B78" s="29">
        <f ca="1">OFFSET(Plan!$C$1,MATCH(TRIM(EV!$B$1) &amp; ": " &amp;TRIM(EV!B$2), Plan!$B:$B,0)-1,0)*IF(Grades!B78&gt;=0.6,1,0)</f>
        <v>0</v>
      </c>
      <c r="C78" s="30">
        <f ca="1">OFFSET(Plan!$C$1,MATCH(TRIM(EV!$B$1) &amp; ": " &amp;TRIM(EV!C$2), Plan!$B:$B,0)-1,0)*IF(Grades!C78&gt;=0.6,1,0)</f>
        <v>0</v>
      </c>
      <c r="D78" s="30">
        <f ca="1">OFFSET(Plan!$C$1,MATCH(TRIM(EV!$B$1) &amp; ": " &amp;TRIM(EV!D$2), Plan!$B:$B,0)-1,0)*IF(Grades!D78&gt;=0.6,1,0)</f>
        <v>0</v>
      </c>
      <c r="E78" s="30">
        <f ca="1">OFFSET(Plan!$C$1,MATCH(TRIM(EV!$B$1) &amp; ": " &amp;TRIM(EV!E$2), Plan!$B:$B,0)-1,0)*IF(Grades!E78&gt;=0.6,1,0)</f>
        <v>0</v>
      </c>
      <c r="F78" s="30">
        <f ca="1">OFFSET(Plan!$C$1,MATCH(TRIM(EV!$B$1) &amp; ": " &amp;TRIM(EV!F$2), Plan!$B:$B,0)-1,0)*IF(Grades!F78&gt;=0.6,1,0)</f>
        <v>0</v>
      </c>
      <c r="G78" s="30">
        <f ca="1">OFFSET(Plan!$C$1,MATCH(TRIM(EV!$B$1) &amp; ": " &amp;TRIM(EV!G$2), Plan!$B:$B,0)-1,0)*IF(Grades!G78&gt;=0.6,1,0)</f>
        <v>0</v>
      </c>
      <c r="H78" s="30">
        <f ca="1">OFFSET(Plan!$C$1,MATCH(TRIM(EV!$B$1) &amp; ": " &amp;TRIM(EV!H$2), Plan!$B:$B,0)-1,0)*IF(Grades!H78&gt;=0.6,1,0)</f>
        <v>0</v>
      </c>
      <c r="I78" s="30">
        <f ca="1">OFFSET(Plan!$C$1,MATCH(TRIM(EV!$B$1) &amp; ": " &amp;TRIM(EV!I$2), Plan!$B:$B,0)-1,0)*IF(Grades!I78&gt;=0.6,1,0)</f>
        <v>0</v>
      </c>
      <c r="J78" s="30">
        <f ca="1">OFFSET(Plan!$C$1,MATCH(TRIM(EV!$B$1) &amp; ": " &amp;TRIM(EV!J$2), Plan!$B:$B,0)-1,0)*IF(Grades!J78&gt;=0.6,1,0)</f>
        <v>0</v>
      </c>
      <c r="K78" s="31">
        <f ca="1">OFFSET(Plan!$C$1,MATCH(TRIM(EV!$B$1) &amp; ": " &amp;TRIM(EV!K$2), Plan!$B:$B,0)-1,0)*IF(Grades!K78&gt;=0.6,1,0)</f>
        <v>0</v>
      </c>
      <c r="L78" s="29">
        <f ca="1">OFFSET(Plan!$C$1,MATCH(TRIM(EV!$L$1) &amp; ": " &amp;TRIM(EV!L$2), Plan!$B:$B,0)-1,0)*IF(Grades!L78&gt;=0.6,1,0)</f>
        <v>0</v>
      </c>
      <c r="M78" s="30">
        <f ca="1">OFFSET(Plan!$C$1,MATCH(TRIM(EV!$L$1) &amp; ": " &amp;TRIM(EV!M$2), Plan!$B:$B,0)-1,0)*IF(Grades!M78&gt;=0.6,1,0)</f>
        <v>0</v>
      </c>
      <c r="N78" s="30">
        <f ca="1">OFFSET(Plan!$C$1,MATCH(TRIM(EV!$L$1) &amp; ": " &amp;TRIM(EV!N$2), Plan!$B:$B,0)-1,0)*IF(Grades!N78&gt;=0.6,1,0)</f>
        <v>0</v>
      </c>
      <c r="O78" s="30">
        <f ca="1">OFFSET(Plan!$C$1,MATCH(TRIM(EV!$L$1) &amp; ": " &amp;TRIM(EV!O$2), Plan!$B:$B,0)-1,0)*IF(Grades!O78&gt;=0.6,1,0)</f>
        <v>0</v>
      </c>
      <c r="P78" s="30">
        <f ca="1">OFFSET(Plan!$C$1,MATCH(TRIM(EV!$L$1) &amp; ": " &amp;TRIM(EV!P$2), Plan!$B:$B,0)-1,0)*IF(Grades!P78&gt;=0.6,1,0)</f>
        <v>0</v>
      </c>
      <c r="Q78" s="30">
        <f ca="1">OFFSET(Plan!$C$1,MATCH(TRIM(EV!$L$1) &amp; ": " &amp;TRIM(EV!Q$2), Plan!$B:$B,0)-1,0)*IF(Grades!Q78&gt;=0.6,1,0)</f>
        <v>0</v>
      </c>
      <c r="R78" s="30">
        <f ca="1">OFFSET(Plan!$C$1,MATCH(TRIM(EV!$L$1) &amp; ": " &amp;TRIM(EV!R$2), Plan!$B:$B,0)-1,0)*IF(Grades!R78&gt;=0.6,1,0)</f>
        <v>0</v>
      </c>
      <c r="S78" s="30">
        <f ca="1">OFFSET(Plan!$C$1,MATCH(TRIM(EV!$L$1) &amp; ": " &amp;TRIM(EV!S$2), Plan!$B:$B,0)-1,0)*IF(Grades!S78&gt;=0.6,1,0)</f>
        <v>0</v>
      </c>
      <c r="T78" s="30">
        <f ca="1">OFFSET(Plan!$C$1,MATCH(TRIM(EV!$L$1) &amp; ": " &amp;TRIM(EV!T$2), Plan!$B:$B,0)-1,0)*IF(Grades!T78&gt;=0.6,1,0)</f>
        <v>0</v>
      </c>
      <c r="U78" s="32">
        <f ca="1">OFFSET(Plan!$C$1,MATCH(TRIM(EV!$L$1) &amp; ": " &amp;TRIM(EV!U$2), Plan!$B:$B,0)-1,0)*IF(Grades!U78&gt;=0.6,1,0)</f>
        <v>0</v>
      </c>
      <c r="V78" s="29">
        <f ca="1">OFFSET(Plan!$C$1,MATCH(TRIM(EV!$V$1)&amp;": "&amp;TRIM(EV!V$2),Plan!$B:$B,0)-1,0)*IF(Grades!V78&gt;=0.6,1,0)</f>
        <v>0</v>
      </c>
      <c r="W78" s="30">
        <f ca="1">OFFSET(Plan!$C$1,MATCH(TRIM(EV!$V$1)&amp;": "&amp;TRIM(EV!W$2),Plan!$B:$B,0)-1,0)*IF(Grades!W78&gt;=0.6,1,0)</f>
        <v>0</v>
      </c>
      <c r="X78" s="30">
        <f ca="1">OFFSET(Plan!$C$1,MATCH(TRIM(EV!$V$1)&amp;": "&amp;TRIM(EV!X$2),Plan!$B:$B,0)-1,0)*IF(Grades!X78&gt;=0.6,1,0)</f>
        <v>0</v>
      </c>
      <c r="Y78" s="30">
        <f ca="1">OFFSET(Plan!$C$1,MATCH(TRIM(EV!$V$1)&amp;": "&amp;TRIM(EV!Y$2),Plan!$B:$B,0)-1,0)*IF(Grades!Y78&gt;=0.6,1,0)</f>
        <v>0</v>
      </c>
      <c r="Z78" s="30">
        <f ca="1">OFFSET(Plan!$C$1,MATCH(TRIM(EV!$V$1)&amp;": "&amp;TRIM(EV!Z$2),Plan!$B:$B,0)-1,0)*IF(Grades!Z78&gt;=0.6,1,0)</f>
        <v>0</v>
      </c>
      <c r="AA78" s="30">
        <f ca="1">OFFSET(Plan!$C$1,MATCH(TRIM(EV!$V$1)&amp;": "&amp;TRIM(EV!AA$2),Plan!$B:$B,0)-1,0)*IF(Grades!AA78&gt;=0.6,1,0)</f>
        <v>0</v>
      </c>
      <c r="AB78" s="30">
        <f ca="1">OFFSET(Plan!$C$1,MATCH(TRIM(EV!$V$1)&amp;": "&amp;TRIM(EV!AB$2),Plan!$B:$B,0)-1,0)*IF(Grades!AB78&gt;=0.6,1,0)</f>
        <v>0</v>
      </c>
      <c r="AC78" s="30">
        <f ca="1">OFFSET(Plan!$C$1,MATCH(TRIM(EV!$V$1)&amp;": "&amp;TRIM(EV!AC$2),Plan!$B:$B,0)-1,0)*IF(Grades!AC78&gt;=0.6,1,0)</f>
        <v>0</v>
      </c>
      <c r="AD78" s="30">
        <f ca="1">OFFSET(Plan!$C$1,MATCH(TRIM(EV!$V$1)&amp;": "&amp;TRIM(EV!AD$2),Plan!$B:$B,0)-1,0)*IF(Grades!AD78&gt;=0.6,1,0)</f>
        <v>0</v>
      </c>
      <c r="AE78" s="31">
        <f ca="1">OFFSET(Plan!$C$1,MATCH(TRIM(EV!$V$1)&amp;": "&amp;TRIM(EV!AE$2),Plan!$B:$B,0)-1,0)*IF(Grades!AE78&gt;=0.6,1,0)</f>
        <v>0</v>
      </c>
      <c r="AF78" s="16">
        <f ca="1">IFERROR(OFFSET(SAP!$B$1,MATCH(EV!$A78,SAP!$A:$A,0)-1,0),0)</f>
        <v>0</v>
      </c>
      <c r="AG78" s="17">
        <f t="shared" ca="1" si="12"/>
        <v>0</v>
      </c>
      <c r="AH78" s="17" t="str">
        <f ca="1">IF(AF78=0,"",OFFSET(Plan!$D$1,MATCH(OFFSET(SAP!$B$1, 0,COUNTIF(SAP!$C$2:$AK$2,"&lt;&gt;0")),Plan!$A:$A,0)-1,0))</f>
        <v/>
      </c>
      <c r="AI78" s="18" t="str">
        <f ca="1">IF(AF78=0,"",Plan!$D$31)</f>
        <v/>
      </c>
      <c r="AJ78" s="18"/>
      <c r="AK78" s="18"/>
      <c r="AL78" s="17">
        <f t="shared" ca="1" si="13"/>
        <v>0</v>
      </c>
      <c r="AM78" s="17" t="str">
        <f t="shared" ca="1" si="14"/>
        <v/>
      </c>
      <c r="AN78" s="17" t="str">
        <f t="shared" ca="1" si="15"/>
        <v/>
      </c>
      <c r="AO78" s="17" t="str">
        <f t="shared" ca="1" si="16"/>
        <v/>
      </c>
      <c r="AP78" s="61" t="str">
        <f t="shared" si="11"/>
        <v/>
      </c>
      <c r="AQ78" s="68">
        <f t="shared" ca="1" si="17"/>
        <v>0</v>
      </c>
      <c r="AR78" s="68" t="str">
        <f ca="1">IF(AQ78=0,"",AQ78+(1-COUNTIF(AQ$3:AQ78,AQ78))/1000)</f>
        <v/>
      </c>
      <c r="AS78" s="67" t="str">
        <f t="shared" ca="1" si="18"/>
        <v/>
      </c>
    </row>
    <row r="79" spans="1:45" x14ac:dyDescent="0.25">
      <c r="A79" s="33">
        <f>SAP!A79</f>
        <v>0</v>
      </c>
      <c r="B79" s="29">
        <f ca="1">OFFSET(Plan!$C$1,MATCH(TRIM(EV!$B$1) &amp; ": " &amp;TRIM(EV!B$2), Plan!$B:$B,0)-1,0)*IF(Grades!B79&gt;=0.6,1,0)</f>
        <v>0</v>
      </c>
      <c r="C79" s="30">
        <f ca="1">OFFSET(Plan!$C$1,MATCH(TRIM(EV!$B$1) &amp; ": " &amp;TRIM(EV!C$2), Plan!$B:$B,0)-1,0)*IF(Grades!C79&gt;=0.6,1,0)</f>
        <v>0</v>
      </c>
      <c r="D79" s="30">
        <f ca="1">OFFSET(Plan!$C$1,MATCH(TRIM(EV!$B$1) &amp; ": " &amp;TRIM(EV!D$2), Plan!$B:$B,0)-1,0)*IF(Grades!D79&gt;=0.6,1,0)</f>
        <v>0</v>
      </c>
      <c r="E79" s="30">
        <f ca="1">OFFSET(Plan!$C$1,MATCH(TRIM(EV!$B$1) &amp; ": " &amp;TRIM(EV!E$2), Plan!$B:$B,0)-1,0)*IF(Grades!E79&gt;=0.6,1,0)</f>
        <v>0</v>
      </c>
      <c r="F79" s="30">
        <f ca="1">OFFSET(Plan!$C$1,MATCH(TRIM(EV!$B$1) &amp; ": " &amp;TRIM(EV!F$2), Plan!$B:$B,0)-1,0)*IF(Grades!F79&gt;=0.6,1,0)</f>
        <v>0</v>
      </c>
      <c r="G79" s="30">
        <f ca="1">OFFSET(Plan!$C$1,MATCH(TRIM(EV!$B$1) &amp; ": " &amp;TRIM(EV!G$2), Plan!$B:$B,0)-1,0)*IF(Grades!G79&gt;=0.6,1,0)</f>
        <v>0</v>
      </c>
      <c r="H79" s="30">
        <f ca="1">OFFSET(Plan!$C$1,MATCH(TRIM(EV!$B$1) &amp; ": " &amp;TRIM(EV!H$2), Plan!$B:$B,0)-1,0)*IF(Grades!H79&gt;=0.6,1,0)</f>
        <v>0</v>
      </c>
      <c r="I79" s="30">
        <f ca="1">OFFSET(Plan!$C$1,MATCH(TRIM(EV!$B$1) &amp; ": " &amp;TRIM(EV!I$2), Plan!$B:$B,0)-1,0)*IF(Grades!I79&gt;=0.6,1,0)</f>
        <v>0</v>
      </c>
      <c r="J79" s="30">
        <f ca="1">OFFSET(Plan!$C$1,MATCH(TRIM(EV!$B$1) &amp; ": " &amp;TRIM(EV!J$2), Plan!$B:$B,0)-1,0)*IF(Grades!J79&gt;=0.6,1,0)</f>
        <v>0</v>
      </c>
      <c r="K79" s="31">
        <f ca="1">OFFSET(Plan!$C$1,MATCH(TRIM(EV!$B$1) &amp; ": " &amp;TRIM(EV!K$2), Plan!$B:$B,0)-1,0)*IF(Grades!K79&gt;=0.6,1,0)</f>
        <v>0</v>
      </c>
      <c r="L79" s="29">
        <f ca="1">OFFSET(Plan!$C$1,MATCH(TRIM(EV!$L$1) &amp; ": " &amp;TRIM(EV!L$2), Plan!$B:$B,0)-1,0)*IF(Grades!L79&gt;=0.6,1,0)</f>
        <v>0</v>
      </c>
      <c r="M79" s="30">
        <f ca="1">OFFSET(Plan!$C$1,MATCH(TRIM(EV!$L$1) &amp; ": " &amp;TRIM(EV!M$2), Plan!$B:$B,0)-1,0)*IF(Grades!M79&gt;=0.6,1,0)</f>
        <v>0</v>
      </c>
      <c r="N79" s="30">
        <f ca="1">OFFSET(Plan!$C$1,MATCH(TRIM(EV!$L$1) &amp; ": " &amp;TRIM(EV!N$2), Plan!$B:$B,0)-1,0)*IF(Grades!N79&gt;=0.6,1,0)</f>
        <v>0</v>
      </c>
      <c r="O79" s="30">
        <f ca="1">OFFSET(Plan!$C$1,MATCH(TRIM(EV!$L$1) &amp; ": " &amp;TRIM(EV!O$2), Plan!$B:$B,0)-1,0)*IF(Grades!O79&gt;=0.6,1,0)</f>
        <v>0</v>
      </c>
      <c r="P79" s="30">
        <f ca="1">OFFSET(Plan!$C$1,MATCH(TRIM(EV!$L$1) &amp; ": " &amp;TRIM(EV!P$2), Plan!$B:$B,0)-1,0)*IF(Grades!P79&gt;=0.6,1,0)</f>
        <v>0</v>
      </c>
      <c r="Q79" s="30">
        <f ca="1">OFFSET(Plan!$C$1,MATCH(TRIM(EV!$L$1) &amp; ": " &amp;TRIM(EV!Q$2), Plan!$B:$B,0)-1,0)*IF(Grades!Q79&gt;=0.6,1,0)</f>
        <v>0</v>
      </c>
      <c r="R79" s="30">
        <f ca="1">OFFSET(Plan!$C$1,MATCH(TRIM(EV!$L$1) &amp; ": " &amp;TRIM(EV!R$2), Plan!$B:$B,0)-1,0)*IF(Grades!R79&gt;=0.6,1,0)</f>
        <v>0</v>
      </c>
      <c r="S79" s="30">
        <f ca="1">OFFSET(Plan!$C$1,MATCH(TRIM(EV!$L$1) &amp; ": " &amp;TRIM(EV!S$2), Plan!$B:$B,0)-1,0)*IF(Grades!S79&gt;=0.6,1,0)</f>
        <v>0</v>
      </c>
      <c r="T79" s="30">
        <f ca="1">OFFSET(Plan!$C$1,MATCH(TRIM(EV!$L$1) &amp; ": " &amp;TRIM(EV!T$2), Plan!$B:$B,0)-1,0)*IF(Grades!T79&gt;=0.6,1,0)</f>
        <v>0</v>
      </c>
      <c r="U79" s="32">
        <f ca="1">OFFSET(Plan!$C$1,MATCH(TRIM(EV!$L$1) &amp; ": " &amp;TRIM(EV!U$2), Plan!$B:$B,0)-1,0)*IF(Grades!U79&gt;=0.6,1,0)</f>
        <v>0</v>
      </c>
      <c r="V79" s="29">
        <f ca="1">OFFSET(Plan!$C$1,MATCH(TRIM(EV!$V$1)&amp;": "&amp;TRIM(EV!V$2),Plan!$B:$B,0)-1,0)*IF(Grades!V79&gt;=0.6,1,0)</f>
        <v>0</v>
      </c>
      <c r="W79" s="30">
        <f ca="1">OFFSET(Plan!$C$1,MATCH(TRIM(EV!$V$1)&amp;": "&amp;TRIM(EV!W$2),Plan!$B:$B,0)-1,0)*IF(Grades!W79&gt;=0.6,1,0)</f>
        <v>0</v>
      </c>
      <c r="X79" s="30">
        <f ca="1">OFFSET(Plan!$C$1,MATCH(TRIM(EV!$V$1)&amp;": "&amp;TRIM(EV!X$2),Plan!$B:$B,0)-1,0)*IF(Grades!X79&gt;=0.6,1,0)</f>
        <v>0</v>
      </c>
      <c r="Y79" s="30">
        <f ca="1">OFFSET(Plan!$C$1,MATCH(TRIM(EV!$V$1)&amp;": "&amp;TRIM(EV!Y$2),Plan!$B:$B,0)-1,0)*IF(Grades!Y79&gt;=0.6,1,0)</f>
        <v>0</v>
      </c>
      <c r="Z79" s="30">
        <f ca="1">OFFSET(Plan!$C$1,MATCH(TRIM(EV!$V$1)&amp;": "&amp;TRIM(EV!Z$2),Plan!$B:$B,0)-1,0)*IF(Grades!Z79&gt;=0.6,1,0)</f>
        <v>0</v>
      </c>
      <c r="AA79" s="30">
        <f ca="1">OFFSET(Plan!$C$1,MATCH(TRIM(EV!$V$1)&amp;": "&amp;TRIM(EV!AA$2),Plan!$B:$B,0)-1,0)*IF(Grades!AA79&gt;=0.6,1,0)</f>
        <v>0</v>
      </c>
      <c r="AB79" s="30">
        <f ca="1">OFFSET(Plan!$C$1,MATCH(TRIM(EV!$V$1)&amp;": "&amp;TRIM(EV!AB$2),Plan!$B:$B,0)-1,0)*IF(Grades!AB79&gt;=0.6,1,0)</f>
        <v>0</v>
      </c>
      <c r="AC79" s="30">
        <f ca="1">OFFSET(Plan!$C$1,MATCH(TRIM(EV!$V$1)&amp;": "&amp;TRIM(EV!AC$2),Plan!$B:$B,0)-1,0)*IF(Grades!AC79&gt;=0.6,1,0)</f>
        <v>0</v>
      </c>
      <c r="AD79" s="30">
        <f ca="1">OFFSET(Plan!$C$1,MATCH(TRIM(EV!$V$1)&amp;": "&amp;TRIM(EV!AD$2),Plan!$B:$B,0)-1,0)*IF(Grades!AD79&gt;=0.6,1,0)</f>
        <v>0</v>
      </c>
      <c r="AE79" s="31">
        <f ca="1">OFFSET(Plan!$C$1,MATCH(TRIM(EV!$V$1)&amp;": "&amp;TRIM(EV!AE$2),Plan!$B:$B,0)-1,0)*IF(Grades!AE79&gt;=0.6,1,0)</f>
        <v>0</v>
      </c>
      <c r="AF79" s="16">
        <f ca="1">IFERROR(OFFSET(SAP!$B$1,MATCH(EV!$A79,SAP!$A:$A,0)-1,0),0)</f>
        <v>0</v>
      </c>
      <c r="AG79" s="17">
        <f t="shared" ca="1" si="12"/>
        <v>0</v>
      </c>
      <c r="AH79" s="17" t="str">
        <f ca="1">IF(AF79=0,"",OFFSET(Plan!$D$1,MATCH(OFFSET(SAP!$B$1, 0,COUNTIF(SAP!$C$2:$AK$2,"&lt;&gt;0")),Plan!$A:$A,0)-1,0))</f>
        <v/>
      </c>
      <c r="AI79" s="18" t="str">
        <f ca="1">IF(AF79=0,"",Plan!$D$31)</f>
        <v/>
      </c>
      <c r="AJ79" s="18"/>
      <c r="AK79" s="18"/>
      <c r="AL79" s="17">
        <f t="shared" ca="1" si="13"/>
        <v>0</v>
      </c>
      <c r="AM79" s="17" t="str">
        <f t="shared" ca="1" si="14"/>
        <v/>
      </c>
      <c r="AN79" s="17" t="str">
        <f t="shared" ca="1" si="15"/>
        <v/>
      </c>
      <c r="AO79" s="17" t="str">
        <f t="shared" ca="1" si="16"/>
        <v/>
      </c>
      <c r="AP79" s="61" t="str">
        <f t="shared" si="11"/>
        <v/>
      </c>
      <c r="AQ79" s="68">
        <f t="shared" ca="1" si="17"/>
        <v>0</v>
      </c>
      <c r="AR79" s="68" t="str">
        <f ca="1">IF(AQ79=0,"",AQ79+(1-COUNTIF(AQ$3:AQ79,AQ79))/1000)</f>
        <v/>
      </c>
      <c r="AS79" s="67" t="str">
        <f t="shared" ca="1" si="18"/>
        <v/>
      </c>
    </row>
    <row r="80" spans="1:45" x14ac:dyDescent="0.25">
      <c r="A80" s="33">
        <f>SAP!A80</f>
        <v>0</v>
      </c>
      <c r="B80" s="29">
        <f ca="1">OFFSET(Plan!$C$1,MATCH(TRIM(EV!$B$1) &amp; ": " &amp;TRIM(EV!B$2), Plan!$B:$B,0)-1,0)*IF(Grades!B80&gt;=0.6,1,0)</f>
        <v>0</v>
      </c>
      <c r="C80" s="30">
        <f ca="1">OFFSET(Plan!$C$1,MATCH(TRIM(EV!$B$1) &amp; ": " &amp;TRIM(EV!C$2), Plan!$B:$B,0)-1,0)*IF(Grades!C80&gt;=0.6,1,0)</f>
        <v>0</v>
      </c>
      <c r="D80" s="30">
        <f ca="1">OFFSET(Plan!$C$1,MATCH(TRIM(EV!$B$1) &amp; ": " &amp;TRIM(EV!D$2), Plan!$B:$B,0)-1,0)*IF(Grades!D80&gt;=0.6,1,0)</f>
        <v>0</v>
      </c>
      <c r="E80" s="30">
        <f ca="1">OFFSET(Plan!$C$1,MATCH(TRIM(EV!$B$1) &amp; ": " &amp;TRIM(EV!E$2), Plan!$B:$B,0)-1,0)*IF(Grades!E80&gt;=0.6,1,0)</f>
        <v>0</v>
      </c>
      <c r="F80" s="30">
        <f ca="1">OFFSET(Plan!$C$1,MATCH(TRIM(EV!$B$1) &amp; ": " &amp;TRIM(EV!F$2), Plan!$B:$B,0)-1,0)*IF(Grades!F80&gt;=0.6,1,0)</f>
        <v>0</v>
      </c>
      <c r="G80" s="30">
        <f ca="1">OFFSET(Plan!$C$1,MATCH(TRIM(EV!$B$1) &amp; ": " &amp;TRIM(EV!G$2), Plan!$B:$B,0)-1,0)*IF(Grades!G80&gt;=0.6,1,0)</f>
        <v>0</v>
      </c>
      <c r="H80" s="30">
        <f ca="1">OFFSET(Plan!$C$1,MATCH(TRIM(EV!$B$1) &amp; ": " &amp;TRIM(EV!H$2), Plan!$B:$B,0)-1,0)*IF(Grades!H80&gt;=0.6,1,0)</f>
        <v>0</v>
      </c>
      <c r="I80" s="30">
        <f ca="1">OFFSET(Plan!$C$1,MATCH(TRIM(EV!$B$1) &amp; ": " &amp;TRIM(EV!I$2), Plan!$B:$B,0)-1,0)*IF(Grades!I80&gt;=0.6,1,0)</f>
        <v>0</v>
      </c>
      <c r="J80" s="30">
        <f ca="1">OFFSET(Plan!$C$1,MATCH(TRIM(EV!$B$1) &amp; ": " &amp;TRIM(EV!J$2), Plan!$B:$B,0)-1,0)*IF(Grades!J80&gt;=0.6,1,0)</f>
        <v>0</v>
      </c>
      <c r="K80" s="31">
        <f ca="1">OFFSET(Plan!$C$1,MATCH(TRIM(EV!$B$1) &amp; ": " &amp;TRIM(EV!K$2), Plan!$B:$B,0)-1,0)*IF(Grades!K80&gt;=0.6,1,0)</f>
        <v>0</v>
      </c>
      <c r="L80" s="29">
        <f ca="1">OFFSET(Plan!$C$1,MATCH(TRIM(EV!$L$1) &amp; ": " &amp;TRIM(EV!L$2), Plan!$B:$B,0)-1,0)*IF(Grades!L80&gt;=0.6,1,0)</f>
        <v>0</v>
      </c>
      <c r="M80" s="30">
        <f ca="1">OFFSET(Plan!$C$1,MATCH(TRIM(EV!$L$1) &amp; ": " &amp;TRIM(EV!M$2), Plan!$B:$B,0)-1,0)*IF(Grades!M80&gt;=0.6,1,0)</f>
        <v>0</v>
      </c>
      <c r="N80" s="30">
        <f ca="1">OFFSET(Plan!$C$1,MATCH(TRIM(EV!$L$1) &amp; ": " &amp;TRIM(EV!N$2), Plan!$B:$B,0)-1,0)*IF(Grades!N80&gt;=0.6,1,0)</f>
        <v>0</v>
      </c>
      <c r="O80" s="30">
        <f ca="1">OFFSET(Plan!$C$1,MATCH(TRIM(EV!$L$1) &amp; ": " &amp;TRIM(EV!O$2), Plan!$B:$B,0)-1,0)*IF(Grades!O80&gt;=0.6,1,0)</f>
        <v>0</v>
      </c>
      <c r="P80" s="30">
        <f ca="1">OFFSET(Plan!$C$1,MATCH(TRIM(EV!$L$1) &amp; ": " &amp;TRIM(EV!P$2), Plan!$B:$B,0)-1,0)*IF(Grades!P80&gt;=0.6,1,0)</f>
        <v>0</v>
      </c>
      <c r="Q80" s="30">
        <f ca="1">OFFSET(Plan!$C$1,MATCH(TRIM(EV!$L$1) &amp; ": " &amp;TRIM(EV!Q$2), Plan!$B:$B,0)-1,0)*IF(Grades!Q80&gt;=0.6,1,0)</f>
        <v>0</v>
      </c>
      <c r="R80" s="30">
        <f ca="1">OFFSET(Plan!$C$1,MATCH(TRIM(EV!$L$1) &amp; ": " &amp;TRIM(EV!R$2), Plan!$B:$B,0)-1,0)*IF(Grades!R80&gt;=0.6,1,0)</f>
        <v>0</v>
      </c>
      <c r="S80" s="30">
        <f ca="1">OFFSET(Plan!$C$1,MATCH(TRIM(EV!$L$1) &amp; ": " &amp;TRIM(EV!S$2), Plan!$B:$B,0)-1,0)*IF(Grades!S80&gt;=0.6,1,0)</f>
        <v>0</v>
      </c>
      <c r="T80" s="30">
        <f ca="1">OFFSET(Plan!$C$1,MATCH(TRIM(EV!$L$1) &amp; ": " &amp;TRIM(EV!T$2), Plan!$B:$B,0)-1,0)*IF(Grades!T80&gt;=0.6,1,0)</f>
        <v>0</v>
      </c>
      <c r="U80" s="32">
        <f ca="1">OFFSET(Plan!$C$1,MATCH(TRIM(EV!$L$1) &amp; ": " &amp;TRIM(EV!U$2), Plan!$B:$B,0)-1,0)*IF(Grades!U80&gt;=0.6,1,0)</f>
        <v>0</v>
      </c>
      <c r="V80" s="29">
        <f ca="1">OFFSET(Plan!$C$1,MATCH(TRIM(EV!$V$1)&amp;": "&amp;TRIM(EV!V$2),Plan!$B:$B,0)-1,0)*IF(Grades!V80&gt;=0.6,1,0)</f>
        <v>0</v>
      </c>
      <c r="W80" s="30">
        <f ca="1">OFFSET(Plan!$C$1,MATCH(TRIM(EV!$V$1)&amp;": "&amp;TRIM(EV!W$2),Plan!$B:$B,0)-1,0)*IF(Grades!W80&gt;=0.6,1,0)</f>
        <v>0</v>
      </c>
      <c r="X80" s="30">
        <f ca="1">OFFSET(Plan!$C$1,MATCH(TRIM(EV!$V$1)&amp;": "&amp;TRIM(EV!X$2),Plan!$B:$B,0)-1,0)*IF(Grades!X80&gt;=0.6,1,0)</f>
        <v>0</v>
      </c>
      <c r="Y80" s="30">
        <f ca="1">OFFSET(Plan!$C$1,MATCH(TRIM(EV!$V$1)&amp;": "&amp;TRIM(EV!Y$2),Plan!$B:$B,0)-1,0)*IF(Grades!Y80&gt;=0.6,1,0)</f>
        <v>0</v>
      </c>
      <c r="Z80" s="30">
        <f ca="1">OFFSET(Plan!$C$1,MATCH(TRIM(EV!$V$1)&amp;": "&amp;TRIM(EV!Z$2),Plan!$B:$B,0)-1,0)*IF(Grades!Z80&gt;=0.6,1,0)</f>
        <v>0</v>
      </c>
      <c r="AA80" s="30">
        <f ca="1">OFFSET(Plan!$C$1,MATCH(TRIM(EV!$V$1)&amp;": "&amp;TRIM(EV!AA$2),Plan!$B:$B,0)-1,0)*IF(Grades!AA80&gt;=0.6,1,0)</f>
        <v>0</v>
      </c>
      <c r="AB80" s="30">
        <f ca="1">OFFSET(Plan!$C$1,MATCH(TRIM(EV!$V$1)&amp;": "&amp;TRIM(EV!AB$2),Plan!$B:$B,0)-1,0)*IF(Grades!AB80&gt;=0.6,1,0)</f>
        <v>0</v>
      </c>
      <c r="AC80" s="30">
        <f ca="1">OFFSET(Plan!$C$1,MATCH(TRIM(EV!$V$1)&amp;": "&amp;TRIM(EV!AC$2),Plan!$B:$B,0)-1,0)*IF(Grades!AC80&gt;=0.6,1,0)</f>
        <v>0</v>
      </c>
      <c r="AD80" s="30">
        <f ca="1">OFFSET(Plan!$C$1,MATCH(TRIM(EV!$V$1)&amp;": "&amp;TRIM(EV!AD$2),Plan!$B:$B,0)-1,0)*IF(Grades!AD80&gt;=0.6,1,0)</f>
        <v>0</v>
      </c>
      <c r="AE80" s="31">
        <f ca="1">OFFSET(Plan!$C$1,MATCH(TRIM(EV!$V$1)&amp;": "&amp;TRIM(EV!AE$2),Plan!$B:$B,0)-1,0)*IF(Grades!AE80&gt;=0.6,1,0)</f>
        <v>0</v>
      </c>
      <c r="AF80" s="16">
        <f ca="1">IFERROR(OFFSET(SAP!$B$1,MATCH(EV!$A80,SAP!$A:$A,0)-1,0),0)</f>
        <v>0</v>
      </c>
      <c r="AG80" s="17">
        <f t="shared" ca="1" si="12"/>
        <v>0</v>
      </c>
      <c r="AH80" s="17" t="str">
        <f ca="1">IF(AF80=0,"",OFFSET(Plan!$D$1,MATCH(OFFSET(SAP!$B$1, 0,COUNTIF(SAP!$C$2:$AK$2,"&lt;&gt;0")),Plan!$A:$A,0)-1,0))</f>
        <v/>
      </c>
      <c r="AI80" s="18" t="str">
        <f ca="1">IF(AF80=0,"",Plan!$D$31)</f>
        <v/>
      </c>
      <c r="AJ80" s="18"/>
      <c r="AK80" s="18"/>
      <c r="AL80" s="17">
        <f t="shared" ca="1" si="13"/>
        <v>0</v>
      </c>
      <c r="AM80" s="17" t="str">
        <f t="shared" ca="1" si="14"/>
        <v/>
      </c>
      <c r="AN80" s="17" t="str">
        <f t="shared" ca="1" si="15"/>
        <v/>
      </c>
      <c r="AO80" s="17" t="str">
        <f t="shared" ca="1" si="16"/>
        <v/>
      </c>
      <c r="AP80" s="61" t="str">
        <f t="shared" si="11"/>
        <v/>
      </c>
      <c r="AQ80" s="68">
        <f t="shared" ca="1" si="17"/>
        <v>0</v>
      </c>
      <c r="AR80" s="68" t="str">
        <f ca="1">IF(AQ80=0,"",AQ80+(1-COUNTIF(AQ$3:AQ80,AQ80))/1000)</f>
        <v/>
      </c>
      <c r="AS80" s="67" t="str">
        <f t="shared" ca="1" si="18"/>
        <v/>
      </c>
    </row>
    <row r="81" spans="1:45" x14ac:dyDescent="0.25">
      <c r="A81" s="33">
        <f>SAP!A81</f>
        <v>0</v>
      </c>
      <c r="B81" s="29">
        <f ca="1">OFFSET(Plan!$C$1,MATCH(TRIM(EV!$B$1) &amp; ": " &amp;TRIM(EV!B$2), Plan!$B:$B,0)-1,0)*IF(Grades!B81&gt;=0.6,1,0)</f>
        <v>0</v>
      </c>
      <c r="C81" s="30">
        <f ca="1">OFFSET(Plan!$C$1,MATCH(TRIM(EV!$B$1) &amp; ": " &amp;TRIM(EV!C$2), Plan!$B:$B,0)-1,0)*IF(Grades!C81&gt;=0.6,1,0)</f>
        <v>0</v>
      </c>
      <c r="D81" s="30">
        <f ca="1">OFFSET(Plan!$C$1,MATCH(TRIM(EV!$B$1) &amp; ": " &amp;TRIM(EV!D$2), Plan!$B:$B,0)-1,0)*IF(Grades!D81&gt;=0.6,1,0)</f>
        <v>0</v>
      </c>
      <c r="E81" s="30">
        <f ca="1">OFFSET(Plan!$C$1,MATCH(TRIM(EV!$B$1) &amp; ": " &amp;TRIM(EV!E$2), Plan!$B:$B,0)-1,0)*IF(Grades!E81&gt;=0.6,1,0)</f>
        <v>0</v>
      </c>
      <c r="F81" s="30">
        <f ca="1">OFFSET(Plan!$C$1,MATCH(TRIM(EV!$B$1) &amp; ": " &amp;TRIM(EV!F$2), Plan!$B:$B,0)-1,0)*IF(Grades!F81&gt;=0.6,1,0)</f>
        <v>0</v>
      </c>
      <c r="G81" s="30">
        <f ca="1">OFFSET(Plan!$C$1,MATCH(TRIM(EV!$B$1) &amp; ": " &amp;TRIM(EV!G$2), Plan!$B:$B,0)-1,0)*IF(Grades!G81&gt;=0.6,1,0)</f>
        <v>0</v>
      </c>
      <c r="H81" s="30">
        <f ca="1">OFFSET(Plan!$C$1,MATCH(TRIM(EV!$B$1) &amp; ": " &amp;TRIM(EV!H$2), Plan!$B:$B,0)-1,0)*IF(Grades!H81&gt;=0.6,1,0)</f>
        <v>0</v>
      </c>
      <c r="I81" s="30">
        <f ca="1">OFFSET(Plan!$C$1,MATCH(TRIM(EV!$B$1) &amp; ": " &amp;TRIM(EV!I$2), Plan!$B:$B,0)-1,0)*IF(Grades!I81&gt;=0.6,1,0)</f>
        <v>0</v>
      </c>
      <c r="J81" s="30">
        <f ca="1">OFFSET(Plan!$C$1,MATCH(TRIM(EV!$B$1) &amp; ": " &amp;TRIM(EV!J$2), Plan!$B:$B,0)-1,0)*IF(Grades!J81&gt;=0.6,1,0)</f>
        <v>0</v>
      </c>
      <c r="K81" s="31">
        <f ca="1">OFFSET(Plan!$C$1,MATCH(TRIM(EV!$B$1) &amp; ": " &amp;TRIM(EV!K$2), Plan!$B:$B,0)-1,0)*IF(Grades!K81&gt;=0.6,1,0)</f>
        <v>0</v>
      </c>
      <c r="L81" s="29">
        <f ca="1">OFFSET(Plan!$C$1,MATCH(TRIM(EV!$L$1) &amp; ": " &amp;TRIM(EV!L$2), Plan!$B:$B,0)-1,0)*IF(Grades!L81&gt;=0.6,1,0)</f>
        <v>0</v>
      </c>
      <c r="M81" s="30">
        <f ca="1">OFFSET(Plan!$C$1,MATCH(TRIM(EV!$L$1) &amp; ": " &amp;TRIM(EV!M$2), Plan!$B:$B,0)-1,0)*IF(Grades!M81&gt;=0.6,1,0)</f>
        <v>0</v>
      </c>
      <c r="N81" s="30">
        <f ca="1">OFFSET(Plan!$C$1,MATCH(TRIM(EV!$L$1) &amp; ": " &amp;TRIM(EV!N$2), Plan!$B:$B,0)-1,0)*IF(Grades!N81&gt;=0.6,1,0)</f>
        <v>0</v>
      </c>
      <c r="O81" s="30">
        <f ca="1">OFFSET(Plan!$C$1,MATCH(TRIM(EV!$L$1) &amp; ": " &amp;TRIM(EV!O$2), Plan!$B:$B,0)-1,0)*IF(Grades!O81&gt;=0.6,1,0)</f>
        <v>0</v>
      </c>
      <c r="P81" s="30">
        <f ca="1">OFFSET(Plan!$C$1,MATCH(TRIM(EV!$L$1) &amp; ": " &amp;TRIM(EV!P$2), Plan!$B:$B,0)-1,0)*IF(Grades!P81&gt;=0.6,1,0)</f>
        <v>0</v>
      </c>
      <c r="Q81" s="30">
        <f ca="1">OFFSET(Plan!$C$1,MATCH(TRIM(EV!$L$1) &amp; ": " &amp;TRIM(EV!Q$2), Plan!$B:$B,0)-1,0)*IF(Grades!Q81&gt;=0.6,1,0)</f>
        <v>0</v>
      </c>
      <c r="R81" s="30">
        <f ca="1">OFFSET(Plan!$C$1,MATCH(TRIM(EV!$L$1) &amp; ": " &amp;TRIM(EV!R$2), Plan!$B:$B,0)-1,0)*IF(Grades!R81&gt;=0.6,1,0)</f>
        <v>0</v>
      </c>
      <c r="S81" s="30">
        <f ca="1">OFFSET(Plan!$C$1,MATCH(TRIM(EV!$L$1) &amp; ": " &amp;TRIM(EV!S$2), Plan!$B:$B,0)-1,0)*IF(Grades!S81&gt;=0.6,1,0)</f>
        <v>0</v>
      </c>
      <c r="T81" s="30">
        <f ca="1">OFFSET(Plan!$C$1,MATCH(TRIM(EV!$L$1) &amp; ": " &amp;TRIM(EV!T$2), Plan!$B:$B,0)-1,0)*IF(Grades!T81&gt;=0.6,1,0)</f>
        <v>0</v>
      </c>
      <c r="U81" s="32">
        <f ca="1">OFFSET(Plan!$C$1,MATCH(TRIM(EV!$L$1) &amp; ": " &amp;TRIM(EV!U$2), Plan!$B:$B,0)-1,0)*IF(Grades!U81&gt;=0.6,1,0)</f>
        <v>0</v>
      </c>
      <c r="V81" s="29">
        <f ca="1">OFFSET(Plan!$C$1,MATCH(TRIM(EV!$V$1)&amp;": "&amp;TRIM(EV!V$2),Plan!$B:$B,0)-1,0)*IF(Grades!V81&gt;=0.6,1,0)</f>
        <v>0</v>
      </c>
      <c r="W81" s="30">
        <f ca="1">OFFSET(Plan!$C$1,MATCH(TRIM(EV!$V$1)&amp;": "&amp;TRIM(EV!W$2),Plan!$B:$B,0)-1,0)*IF(Grades!W81&gt;=0.6,1,0)</f>
        <v>0</v>
      </c>
      <c r="X81" s="30">
        <f ca="1">OFFSET(Plan!$C$1,MATCH(TRIM(EV!$V$1)&amp;": "&amp;TRIM(EV!X$2),Plan!$B:$B,0)-1,0)*IF(Grades!X81&gt;=0.6,1,0)</f>
        <v>0</v>
      </c>
      <c r="Y81" s="30">
        <f ca="1">OFFSET(Plan!$C$1,MATCH(TRIM(EV!$V$1)&amp;": "&amp;TRIM(EV!Y$2),Plan!$B:$B,0)-1,0)*IF(Grades!Y81&gt;=0.6,1,0)</f>
        <v>0</v>
      </c>
      <c r="Z81" s="30">
        <f ca="1">OFFSET(Plan!$C$1,MATCH(TRIM(EV!$V$1)&amp;": "&amp;TRIM(EV!Z$2),Plan!$B:$B,0)-1,0)*IF(Grades!Z81&gt;=0.6,1,0)</f>
        <v>0</v>
      </c>
      <c r="AA81" s="30">
        <f ca="1">OFFSET(Plan!$C$1,MATCH(TRIM(EV!$V$1)&amp;": "&amp;TRIM(EV!AA$2),Plan!$B:$B,0)-1,0)*IF(Grades!AA81&gt;=0.6,1,0)</f>
        <v>0</v>
      </c>
      <c r="AB81" s="30">
        <f ca="1">OFFSET(Plan!$C$1,MATCH(TRIM(EV!$V$1)&amp;": "&amp;TRIM(EV!AB$2),Plan!$B:$B,0)-1,0)*IF(Grades!AB81&gt;=0.6,1,0)</f>
        <v>0</v>
      </c>
      <c r="AC81" s="30">
        <f ca="1">OFFSET(Plan!$C$1,MATCH(TRIM(EV!$V$1)&amp;": "&amp;TRIM(EV!AC$2),Plan!$B:$B,0)-1,0)*IF(Grades!AC81&gt;=0.6,1,0)</f>
        <v>0</v>
      </c>
      <c r="AD81" s="30">
        <f ca="1">OFFSET(Plan!$C$1,MATCH(TRIM(EV!$V$1)&amp;": "&amp;TRIM(EV!AD$2),Plan!$B:$B,0)-1,0)*IF(Grades!AD81&gt;=0.6,1,0)</f>
        <v>0</v>
      </c>
      <c r="AE81" s="31">
        <f ca="1">OFFSET(Plan!$C$1,MATCH(TRIM(EV!$V$1)&amp;": "&amp;TRIM(EV!AE$2),Plan!$B:$B,0)-1,0)*IF(Grades!AE81&gt;=0.6,1,0)</f>
        <v>0</v>
      </c>
      <c r="AF81" s="16">
        <f ca="1">IFERROR(OFFSET(SAP!$B$1,MATCH(EV!$A81,SAP!$A:$A,0)-1,0),0)</f>
        <v>0</v>
      </c>
      <c r="AG81" s="17">
        <f t="shared" ca="1" si="12"/>
        <v>0</v>
      </c>
      <c r="AH81" s="17" t="str">
        <f ca="1">IF(AF81=0,"",OFFSET(Plan!$D$1,MATCH(OFFSET(SAP!$B$1, 0,COUNTIF(SAP!$C$2:$AK$2,"&lt;&gt;0")),Plan!$A:$A,0)-1,0))</f>
        <v/>
      </c>
      <c r="AI81" s="18" t="str">
        <f ca="1">IF(AF81=0,"",Plan!$D$31)</f>
        <v/>
      </c>
      <c r="AJ81" s="18"/>
      <c r="AK81" s="18"/>
      <c r="AL81" s="17">
        <f t="shared" ca="1" si="13"/>
        <v>0</v>
      </c>
      <c r="AM81" s="17" t="str">
        <f t="shared" ca="1" si="14"/>
        <v/>
      </c>
      <c r="AN81" s="17" t="str">
        <f t="shared" ca="1" si="15"/>
        <v/>
      </c>
      <c r="AO81" s="17" t="str">
        <f t="shared" ca="1" si="16"/>
        <v/>
      </c>
      <c r="AP81" s="61" t="str">
        <f t="shared" si="11"/>
        <v/>
      </c>
      <c r="AQ81" s="68">
        <f t="shared" ca="1" si="17"/>
        <v>0</v>
      </c>
      <c r="AR81" s="68" t="str">
        <f ca="1">IF(AQ81=0,"",AQ81+(1-COUNTIF(AQ$3:AQ81,AQ81))/1000)</f>
        <v/>
      </c>
      <c r="AS81" s="67" t="str">
        <f t="shared" ca="1" si="18"/>
        <v/>
      </c>
    </row>
    <row r="82" spans="1:45" x14ac:dyDescent="0.25">
      <c r="A82" s="33">
        <f>SAP!A82</f>
        <v>0</v>
      </c>
      <c r="B82" s="29">
        <f ca="1">OFFSET(Plan!$C$1,MATCH(TRIM(EV!$B$1) &amp; ": " &amp;TRIM(EV!B$2), Plan!$B:$B,0)-1,0)*IF(Grades!B82&gt;=0.6,1,0)</f>
        <v>0</v>
      </c>
      <c r="C82" s="30">
        <f ca="1">OFFSET(Plan!$C$1,MATCH(TRIM(EV!$B$1) &amp; ": " &amp;TRIM(EV!C$2), Plan!$B:$B,0)-1,0)*IF(Grades!C82&gt;=0.6,1,0)</f>
        <v>0</v>
      </c>
      <c r="D82" s="30">
        <f ca="1">OFFSET(Plan!$C$1,MATCH(TRIM(EV!$B$1) &amp; ": " &amp;TRIM(EV!D$2), Plan!$B:$B,0)-1,0)*IF(Grades!D82&gt;=0.6,1,0)</f>
        <v>0</v>
      </c>
      <c r="E82" s="30">
        <f ca="1">OFFSET(Plan!$C$1,MATCH(TRIM(EV!$B$1) &amp; ": " &amp;TRIM(EV!E$2), Plan!$B:$B,0)-1,0)*IF(Grades!E82&gt;=0.6,1,0)</f>
        <v>0</v>
      </c>
      <c r="F82" s="30">
        <f ca="1">OFFSET(Plan!$C$1,MATCH(TRIM(EV!$B$1) &amp; ": " &amp;TRIM(EV!F$2), Plan!$B:$B,0)-1,0)*IF(Grades!F82&gt;=0.6,1,0)</f>
        <v>0</v>
      </c>
      <c r="G82" s="30">
        <f ca="1">OFFSET(Plan!$C$1,MATCH(TRIM(EV!$B$1) &amp; ": " &amp;TRIM(EV!G$2), Plan!$B:$B,0)-1,0)*IF(Grades!G82&gt;=0.6,1,0)</f>
        <v>0</v>
      </c>
      <c r="H82" s="30">
        <f ca="1">OFFSET(Plan!$C$1,MATCH(TRIM(EV!$B$1) &amp; ": " &amp;TRIM(EV!H$2), Plan!$B:$B,0)-1,0)*IF(Grades!H82&gt;=0.6,1,0)</f>
        <v>0</v>
      </c>
      <c r="I82" s="30">
        <f ca="1">OFFSET(Plan!$C$1,MATCH(TRIM(EV!$B$1) &amp; ": " &amp;TRIM(EV!I$2), Plan!$B:$B,0)-1,0)*IF(Grades!I82&gt;=0.6,1,0)</f>
        <v>0</v>
      </c>
      <c r="J82" s="30">
        <f ca="1">OFFSET(Plan!$C$1,MATCH(TRIM(EV!$B$1) &amp; ": " &amp;TRIM(EV!J$2), Plan!$B:$B,0)-1,0)*IF(Grades!J82&gt;=0.6,1,0)</f>
        <v>0</v>
      </c>
      <c r="K82" s="31">
        <f ca="1">OFFSET(Plan!$C$1,MATCH(TRIM(EV!$B$1) &amp; ": " &amp;TRIM(EV!K$2), Plan!$B:$B,0)-1,0)*IF(Grades!K82&gt;=0.6,1,0)</f>
        <v>0</v>
      </c>
      <c r="L82" s="29">
        <f ca="1">OFFSET(Plan!$C$1,MATCH(TRIM(EV!$L$1) &amp; ": " &amp;TRIM(EV!L$2), Plan!$B:$B,0)-1,0)*IF(Grades!L82&gt;=0.6,1,0)</f>
        <v>0</v>
      </c>
      <c r="M82" s="30">
        <f ca="1">OFFSET(Plan!$C$1,MATCH(TRIM(EV!$L$1) &amp; ": " &amp;TRIM(EV!M$2), Plan!$B:$B,0)-1,0)*IF(Grades!M82&gt;=0.6,1,0)</f>
        <v>0</v>
      </c>
      <c r="N82" s="30">
        <f ca="1">OFFSET(Plan!$C$1,MATCH(TRIM(EV!$L$1) &amp; ": " &amp;TRIM(EV!N$2), Plan!$B:$B,0)-1,0)*IF(Grades!N82&gt;=0.6,1,0)</f>
        <v>0</v>
      </c>
      <c r="O82" s="30">
        <f ca="1">OFFSET(Plan!$C$1,MATCH(TRIM(EV!$L$1) &amp; ": " &amp;TRIM(EV!O$2), Plan!$B:$B,0)-1,0)*IF(Grades!O82&gt;=0.6,1,0)</f>
        <v>0</v>
      </c>
      <c r="P82" s="30">
        <f ca="1">OFFSET(Plan!$C$1,MATCH(TRIM(EV!$L$1) &amp; ": " &amp;TRIM(EV!P$2), Plan!$B:$B,0)-1,0)*IF(Grades!P82&gt;=0.6,1,0)</f>
        <v>0</v>
      </c>
      <c r="Q82" s="30">
        <f ca="1">OFFSET(Plan!$C$1,MATCH(TRIM(EV!$L$1) &amp; ": " &amp;TRIM(EV!Q$2), Plan!$B:$B,0)-1,0)*IF(Grades!Q82&gt;=0.6,1,0)</f>
        <v>0</v>
      </c>
      <c r="R82" s="30">
        <f ca="1">OFFSET(Plan!$C$1,MATCH(TRIM(EV!$L$1) &amp; ": " &amp;TRIM(EV!R$2), Plan!$B:$B,0)-1,0)*IF(Grades!R82&gt;=0.6,1,0)</f>
        <v>0</v>
      </c>
      <c r="S82" s="30">
        <f ca="1">OFFSET(Plan!$C$1,MATCH(TRIM(EV!$L$1) &amp; ": " &amp;TRIM(EV!S$2), Plan!$B:$B,0)-1,0)*IF(Grades!S82&gt;=0.6,1,0)</f>
        <v>0</v>
      </c>
      <c r="T82" s="30">
        <f ca="1">OFFSET(Plan!$C$1,MATCH(TRIM(EV!$L$1) &amp; ": " &amp;TRIM(EV!T$2), Plan!$B:$B,0)-1,0)*IF(Grades!T82&gt;=0.6,1,0)</f>
        <v>0</v>
      </c>
      <c r="U82" s="32">
        <f ca="1">OFFSET(Plan!$C$1,MATCH(TRIM(EV!$L$1) &amp; ": " &amp;TRIM(EV!U$2), Plan!$B:$B,0)-1,0)*IF(Grades!U82&gt;=0.6,1,0)</f>
        <v>0</v>
      </c>
      <c r="V82" s="29">
        <f ca="1">OFFSET(Plan!$C$1,MATCH(TRIM(EV!$V$1)&amp;": "&amp;TRIM(EV!V$2),Plan!$B:$B,0)-1,0)*IF(Grades!V82&gt;=0.6,1,0)</f>
        <v>0</v>
      </c>
      <c r="W82" s="30">
        <f ca="1">OFFSET(Plan!$C$1,MATCH(TRIM(EV!$V$1)&amp;": "&amp;TRIM(EV!W$2),Plan!$B:$B,0)-1,0)*IF(Grades!W82&gt;=0.6,1,0)</f>
        <v>0</v>
      </c>
      <c r="X82" s="30">
        <f ca="1">OFFSET(Plan!$C$1,MATCH(TRIM(EV!$V$1)&amp;": "&amp;TRIM(EV!X$2),Plan!$B:$B,0)-1,0)*IF(Grades!X82&gt;=0.6,1,0)</f>
        <v>0</v>
      </c>
      <c r="Y82" s="30">
        <f ca="1">OFFSET(Plan!$C$1,MATCH(TRIM(EV!$V$1)&amp;": "&amp;TRIM(EV!Y$2),Plan!$B:$B,0)-1,0)*IF(Grades!Y82&gt;=0.6,1,0)</f>
        <v>0</v>
      </c>
      <c r="Z82" s="30">
        <f ca="1">OFFSET(Plan!$C$1,MATCH(TRIM(EV!$V$1)&amp;": "&amp;TRIM(EV!Z$2),Plan!$B:$B,0)-1,0)*IF(Grades!Z82&gt;=0.6,1,0)</f>
        <v>0</v>
      </c>
      <c r="AA82" s="30">
        <f ca="1">OFFSET(Plan!$C$1,MATCH(TRIM(EV!$V$1)&amp;": "&amp;TRIM(EV!AA$2),Plan!$B:$B,0)-1,0)*IF(Grades!AA82&gt;=0.6,1,0)</f>
        <v>0</v>
      </c>
      <c r="AB82" s="30">
        <f ca="1">OFFSET(Plan!$C$1,MATCH(TRIM(EV!$V$1)&amp;": "&amp;TRIM(EV!AB$2),Plan!$B:$B,0)-1,0)*IF(Grades!AB82&gt;=0.6,1,0)</f>
        <v>0</v>
      </c>
      <c r="AC82" s="30">
        <f ca="1">OFFSET(Plan!$C$1,MATCH(TRIM(EV!$V$1)&amp;": "&amp;TRIM(EV!AC$2),Plan!$B:$B,0)-1,0)*IF(Grades!AC82&gt;=0.6,1,0)</f>
        <v>0</v>
      </c>
      <c r="AD82" s="30">
        <f ca="1">OFFSET(Plan!$C$1,MATCH(TRIM(EV!$V$1)&amp;": "&amp;TRIM(EV!AD$2),Plan!$B:$B,0)-1,0)*IF(Grades!AD82&gt;=0.6,1,0)</f>
        <v>0</v>
      </c>
      <c r="AE82" s="31">
        <f ca="1">OFFSET(Plan!$C$1,MATCH(TRIM(EV!$V$1)&amp;": "&amp;TRIM(EV!AE$2),Plan!$B:$B,0)-1,0)*IF(Grades!AE82&gt;=0.6,1,0)</f>
        <v>0</v>
      </c>
      <c r="AF82" s="16">
        <f ca="1">IFERROR(OFFSET(SAP!$B$1,MATCH(EV!$A82,SAP!$A:$A,0)-1,0),0)</f>
        <v>0</v>
      </c>
      <c r="AG82" s="17">
        <f t="shared" ca="1" si="12"/>
        <v>0</v>
      </c>
      <c r="AH82" s="17" t="str">
        <f ca="1">IF(AF82=0,"",OFFSET(Plan!$D$1,MATCH(OFFSET(SAP!$B$1, 0,COUNTIF(SAP!$C$2:$AK$2,"&lt;&gt;0")),Plan!$A:$A,0)-1,0))</f>
        <v/>
      </c>
      <c r="AI82" s="18" t="str">
        <f ca="1">IF(AF82=0,"",Plan!$D$31)</f>
        <v/>
      </c>
      <c r="AJ82" s="18"/>
      <c r="AK82" s="18"/>
      <c r="AL82" s="17">
        <f t="shared" ca="1" si="13"/>
        <v>0</v>
      </c>
      <c r="AM82" s="17" t="str">
        <f t="shared" ca="1" si="14"/>
        <v/>
      </c>
      <c r="AN82" s="17" t="str">
        <f t="shared" ca="1" si="15"/>
        <v/>
      </c>
      <c r="AO82" s="17" t="str">
        <f t="shared" ca="1" si="16"/>
        <v/>
      </c>
      <c r="AP82" s="61" t="str">
        <f t="shared" si="11"/>
        <v/>
      </c>
      <c r="AQ82" s="68">
        <f t="shared" ca="1" si="17"/>
        <v>0</v>
      </c>
      <c r="AR82" s="68" t="str">
        <f ca="1">IF(AQ82=0,"",AQ82+(1-COUNTIF(AQ$3:AQ82,AQ82))/1000)</f>
        <v/>
      </c>
      <c r="AS82" s="67" t="str">
        <f t="shared" ca="1" si="18"/>
        <v/>
      </c>
    </row>
    <row r="83" spans="1:45" x14ac:dyDescent="0.25">
      <c r="A83" s="33">
        <f>SAP!A83</f>
        <v>0</v>
      </c>
      <c r="B83" s="29">
        <f ca="1">OFFSET(Plan!$C$1,MATCH(TRIM(EV!$B$1) &amp; ": " &amp;TRIM(EV!B$2), Plan!$B:$B,0)-1,0)*IF(Grades!B83&gt;=0.6,1,0)</f>
        <v>0</v>
      </c>
      <c r="C83" s="30">
        <f ca="1">OFFSET(Plan!$C$1,MATCH(TRIM(EV!$B$1) &amp; ": " &amp;TRIM(EV!C$2), Plan!$B:$B,0)-1,0)*IF(Grades!C83&gt;=0.6,1,0)</f>
        <v>0</v>
      </c>
      <c r="D83" s="30">
        <f ca="1">OFFSET(Plan!$C$1,MATCH(TRIM(EV!$B$1) &amp; ": " &amp;TRIM(EV!D$2), Plan!$B:$B,0)-1,0)*IF(Grades!D83&gt;=0.6,1,0)</f>
        <v>0</v>
      </c>
      <c r="E83" s="30">
        <f ca="1">OFFSET(Plan!$C$1,MATCH(TRIM(EV!$B$1) &amp; ": " &amp;TRIM(EV!E$2), Plan!$B:$B,0)-1,0)*IF(Grades!E83&gt;=0.6,1,0)</f>
        <v>0</v>
      </c>
      <c r="F83" s="30">
        <f ca="1">OFFSET(Plan!$C$1,MATCH(TRIM(EV!$B$1) &amp; ": " &amp;TRIM(EV!F$2), Plan!$B:$B,0)-1,0)*IF(Grades!F83&gt;=0.6,1,0)</f>
        <v>0</v>
      </c>
      <c r="G83" s="30">
        <f ca="1">OFFSET(Plan!$C$1,MATCH(TRIM(EV!$B$1) &amp; ": " &amp;TRIM(EV!G$2), Plan!$B:$B,0)-1,0)*IF(Grades!G83&gt;=0.6,1,0)</f>
        <v>0</v>
      </c>
      <c r="H83" s="30">
        <f ca="1">OFFSET(Plan!$C$1,MATCH(TRIM(EV!$B$1) &amp; ": " &amp;TRIM(EV!H$2), Plan!$B:$B,0)-1,0)*IF(Grades!H83&gt;=0.6,1,0)</f>
        <v>0</v>
      </c>
      <c r="I83" s="30">
        <f ca="1">OFFSET(Plan!$C$1,MATCH(TRIM(EV!$B$1) &amp; ": " &amp;TRIM(EV!I$2), Plan!$B:$B,0)-1,0)*IF(Grades!I83&gt;=0.6,1,0)</f>
        <v>0</v>
      </c>
      <c r="J83" s="30">
        <f ca="1">OFFSET(Plan!$C$1,MATCH(TRIM(EV!$B$1) &amp; ": " &amp;TRIM(EV!J$2), Plan!$B:$B,0)-1,0)*IF(Grades!J83&gt;=0.6,1,0)</f>
        <v>0</v>
      </c>
      <c r="K83" s="31">
        <f ca="1">OFFSET(Plan!$C$1,MATCH(TRIM(EV!$B$1) &amp; ": " &amp;TRIM(EV!K$2), Plan!$B:$B,0)-1,0)*IF(Grades!K83&gt;=0.6,1,0)</f>
        <v>0</v>
      </c>
      <c r="L83" s="29">
        <f ca="1">OFFSET(Plan!$C$1,MATCH(TRIM(EV!$L$1) &amp; ": " &amp;TRIM(EV!L$2), Plan!$B:$B,0)-1,0)*IF(Grades!L83&gt;=0.6,1,0)</f>
        <v>0</v>
      </c>
      <c r="M83" s="30">
        <f ca="1">OFFSET(Plan!$C$1,MATCH(TRIM(EV!$L$1) &amp; ": " &amp;TRIM(EV!M$2), Plan!$B:$B,0)-1,0)*IF(Grades!M83&gt;=0.6,1,0)</f>
        <v>0</v>
      </c>
      <c r="N83" s="30">
        <f ca="1">OFFSET(Plan!$C$1,MATCH(TRIM(EV!$L$1) &amp; ": " &amp;TRIM(EV!N$2), Plan!$B:$B,0)-1,0)*IF(Grades!N83&gt;=0.6,1,0)</f>
        <v>0</v>
      </c>
      <c r="O83" s="30">
        <f ca="1">OFFSET(Plan!$C$1,MATCH(TRIM(EV!$L$1) &amp; ": " &amp;TRIM(EV!O$2), Plan!$B:$B,0)-1,0)*IF(Grades!O83&gt;=0.6,1,0)</f>
        <v>0</v>
      </c>
      <c r="P83" s="30">
        <f ca="1">OFFSET(Plan!$C$1,MATCH(TRIM(EV!$L$1) &amp; ": " &amp;TRIM(EV!P$2), Plan!$B:$B,0)-1,0)*IF(Grades!P83&gt;=0.6,1,0)</f>
        <v>0</v>
      </c>
      <c r="Q83" s="30">
        <f ca="1">OFFSET(Plan!$C$1,MATCH(TRIM(EV!$L$1) &amp; ": " &amp;TRIM(EV!Q$2), Plan!$B:$B,0)-1,0)*IF(Grades!Q83&gt;=0.6,1,0)</f>
        <v>0</v>
      </c>
      <c r="R83" s="30">
        <f ca="1">OFFSET(Plan!$C$1,MATCH(TRIM(EV!$L$1) &amp; ": " &amp;TRIM(EV!R$2), Plan!$B:$B,0)-1,0)*IF(Grades!R83&gt;=0.6,1,0)</f>
        <v>0</v>
      </c>
      <c r="S83" s="30">
        <f ca="1">OFFSET(Plan!$C$1,MATCH(TRIM(EV!$L$1) &amp; ": " &amp;TRIM(EV!S$2), Plan!$B:$B,0)-1,0)*IF(Grades!S83&gt;=0.6,1,0)</f>
        <v>0</v>
      </c>
      <c r="T83" s="30">
        <f ca="1">OFFSET(Plan!$C$1,MATCH(TRIM(EV!$L$1) &amp; ": " &amp;TRIM(EV!T$2), Plan!$B:$B,0)-1,0)*IF(Grades!T83&gt;=0.6,1,0)</f>
        <v>0</v>
      </c>
      <c r="U83" s="32">
        <f ca="1">OFFSET(Plan!$C$1,MATCH(TRIM(EV!$L$1) &amp; ": " &amp;TRIM(EV!U$2), Plan!$B:$B,0)-1,0)*IF(Grades!U83&gt;=0.6,1,0)</f>
        <v>0</v>
      </c>
      <c r="V83" s="29">
        <f ca="1">OFFSET(Plan!$C$1,MATCH(TRIM(EV!$V$1)&amp;": "&amp;TRIM(EV!V$2),Plan!$B:$B,0)-1,0)*IF(Grades!V83&gt;=0.6,1,0)</f>
        <v>0</v>
      </c>
      <c r="W83" s="30">
        <f ca="1">OFFSET(Plan!$C$1,MATCH(TRIM(EV!$V$1)&amp;": "&amp;TRIM(EV!W$2),Plan!$B:$B,0)-1,0)*IF(Grades!W83&gt;=0.6,1,0)</f>
        <v>0</v>
      </c>
      <c r="X83" s="30">
        <f ca="1">OFFSET(Plan!$C$1,MATCH(TRIM(EV!$V$1)&amp;": "&amp;TRIM(EV!X$2),Plan!$B:$B,0)-1,0)*IF(Grades!X83&gt;=0.6,1,0)</f>
        <v>0</v>
      </c>
      <c r="Y83" s="30">
        <f ca="1">OFFSET(Plan!$C$1,MATCH(TRIM(EV!$V$1)&amp;": "&amp;TRIM(EV!Y$2),Plan!$B:$B,0)-1,0)*IF(Grades!Y83&gt;=0.6,1,0)</f>
        <v>0</v>
      </c>
      <c r="Z83" s="30">
        <f ca="1">OFFSET(Plan!$C$1,MATCH(TRIM(EV!$V$1)&amp;": "&amp;TRIM(EV!Z$2),Plan!$B:$B,0)-1,0)*IF(Grades!Z83&gt;=0.6,1,0)</f>
        <v>0</v>
      </c>
      <c r="AA83" s="30">
        <f ca="1">OFFSET(Plan!$C$1,MATCH(TRIM(EV!$V$1)&amp;": "&amp;TRIM(EV!AA$2),Plan!$B:$B,0)-1,0)*IF(Grades!AA83&gt;=0.6,1,0)</f>
        <v>0</v>
      </c>
      <c r="AB83" s="30">
        <f ca="1">OFFSET(Plan!$C$1,MATCH(TRIM(EV!$V$1)&amp;": "&amp;TRIM(EV!AB$2),Plan!$B:$B,0)-1,0)*IF(Grades!AB83&gt;=0.6,1,0)</f>
        <v>0</v>
      </c>
      <c r="AC83" s="30">
        <f ca="1">OFFSET(Plan!$C$1,MATCH(TRIM(EV!$V$1)&amp;": "&amp;TRIM(EV!AC$2),Plan!$B:$B,0)-1,0)*IF(Grades!AC83&gt;=0.6,1,0)</f>
        <v>0</v>
      </c>
      <c r="AD83" s="30">
        <f ca="1">OFFSET(Plan!$C$1,MATCH(TRIM(EV!$V$1)&amp;": "&amp;TRIM(EV!AD$2),Plan!$B:$B,0)-1,0)*IF(Grades!AD83&gt;=0.6,1,0)</f>
        <v>0</v>
      </c>
      <c r="AE83" s="31">
        <f ca="1">OFFSET(Plan!$C$1,MATCH(TRIM(EV!$V$1)&amp;": "&amp;TRIM(EV!AE$2),Plan!$B:$B,0)-1,0)*IF(Grades!AE83&gt;=0.6,1,0)</f>
        <v>0</v>
      </c>
      <c r="AF83" s="16">
        <f ca="1">IFERROR(OFFSET(SAP!$B$1,MATCH(EV!$A83,SAP!$A:$A,0)-1,0),0)</f>
        <v>0</v>
      </c>
      <c r="AG83" s="17">
        <f t="shared" ca="1" si="12"/>
        <v>0</v>
      </c>
      <c r="AH83" s="17" t="str">
        <f ca="1">IF(AF83=0,"",OFFSET(Plan!$D$1,MATCH(OFFSET(SAP!$B$1, 0,COUNTIF(SAP!$C$2:$AK$2,"&lt;&gt;0")),Plan!$A:$A,0)-1,0))</f>
        <v/>
      </c>
      <c r="AI83" s="18" t="str">
        <f ca="1">IF(AF83=0,"",Plan!$D$31)</f>
        <v/>
      </c>
      <c r="AJ83" s="18"/>
      <c r="AK83" s="18"/>
      <c r="AL83" s="17">
        <f t="shared" ca="1" si="13"/>
        <v>0</v>
      </c>
      <c r="AM83" s="17" t="str">
        <f t="shared" ca="1" si="14"/>
        <v/>
      </c>
      <c r="AN83" s="17" t="str">
        <f t="shared" ca="1" si="15"/>
        <v/>
      </c>
      <c r="AO83" s="17" t="str">
        <f t="shared" ca="1" si="16"/>
        <v/>
      </c>
      <c r="AP83" s="61" t="str">
        <f t="shared" si="11"/>
        <v/>
      </c>
      <c r="AQ83" s="68">
        <f t="shared" ca="1" si="17"/>
        <v>0</v>
      </c>
      <c r="AR83" s="68" t="str">
        <f ca="1">IF(AQ83=0,"",AQ83+(1-COUNTIF(AQ$3:AQ83,AQ83))/1000)</f>
        <v/>
      </c>
      <c r="AS83" s="67" t="str">
        <f t="shared" ca="1" si="18"/>
        <v/>
      </c>
    </row>
    <row r="84" spans="1:45" x14ac:dyDescent="0.25">
      <c r="A84" s="33">
        <f>SAP!A84</f>
        <v>0</v>
      </c>
      <c r="B84" s="29">
        <f ca="1">OFFSET(Plan!$C$1,MATCH(TRIM(EV!$B$1) &amp; ": " &amp;TRIM(EV!B$2), Plan!$B:$B,0)-1,0)*IF(Grades!B84&gt;=0.6,1,0)</f>
        <v>0</v>
      </c>
      <c r="C84" s="30">
        <f ca="1">OFFSET(Plan!$C$1,MATCH(TRIM(EV!$B$1) &amp; ": " &amp;TRIM(EV!C$2), Plan!$B:$B,0)-1,0)*IF(Grades!C84&gt;=0.6,1,0)</f>
        <v>0</v>
      </c>
      <c r="D84" s="30">
        <f ca="1">OFFSET(Plan!$C$1,MATCH(TRIM(EV!$B$1) &amp; ": " &amp;TRIM(EV!D$2), Plan!$B:$B,0)-1,0)*IF(Grades!D84&gt;=0.6,1,0)</f>
        <v>0</v>
      </c>
      <c r="E84" s="30">
        <f ca="1">OFFSET(Plan!$C$1,MATCH(TRIM(EV!$B$1) &amp; ": " &amp;TRIM(EV!E$2), Plan!$B:$B,0)-1,0)*IF(Grades!E84&gt;=0.6,1,0)</f>
        <v>0</v>
      </c>
      <c r="F84" s="30">
        <f ca="1">OFFSET(Plan!$C$1,MATCH(TRIM(EV!$B$1) &amp; ": " &amp;TRIM(EV!F$2), Plan!$B:$B,0)-1,0)*IF(Grades!F84&gt;=0.6,1,0)</f>
        <v>0</v>
      </c>
      <c r="G84" s="30">
        <f ca="1">OFFSET(Plan!$C$1,MATCH(TRIM(EV!$B$1) &amp; ": " &amp;TRIM(EV!G$2), Plan!$B:$B,0)-1,0)*IF(Grades!G84&gt;=0.6,1,0)</f>
        <v>0</v>
      </c>
      <c r="H84" s="30">
        <f ca="1">OFFSET(Plan!$C$1,MATCH(TRIM(EV!$B$1) &amp; ": " &amp;TRIM(EV!H$2), Plan!$B:$B,0)-1,0)*IF(Grades!H84&gt;=0.6,1,0)</f>
        <v>0</v>
      </c>
      <c r="I84" s="30">
        <f ca="1">OFFSET(Plan!$C$1,MATCH(TRIM(EV!$B$1) &amp; ": " &amp;TRIM(EV!I$2), Plan!$B:$B,0)-1,0)*IF(Grades!I84&gt;=0.6,1,0)</f>
        <v>0</v>
      </c>
      <c r="J84" s="30">
        <f ca="1">OFFSET(Plan!$C$1,MATCH(TRIM(EV!$B$1) &amp; ": " &amp;TRIM(EV!J$2), Plan!$B:$B,0)-1,0)*IF(Grades!J84&gt;=0.6,1,0)</f>
        <v>0</v>
      </c>
      <c r="K84" s="31">
        <f ca="1">OFFSET(Plan!$C$1,MATCH(TRIM(EV!$B$1) &amp; ": " &amp;TRIM(EV!K$2), Plan!$B:$B,0)-1,0)*IF(Grades!K84&gt;=0.6,1,0)</f>
        <v>0</v>
      </c>
      <c r="L84" s="29">
        <f ca="1">OFFSET(Plan!$C$1,MATCH(TRIM(EV!$L$1) &amp; ": " &amp;TRIM(EV!L$2), Plan!$B:$B,0)-1,0)*IF(Grades!L84&gt;=0.6,1,0)</f>
        <v>0</v>
      </c>
      <c r="M84" s="30">
        <f ca="1">OFFSET(Plan!$C$1,MATCH(TRIM(EV!$L$1) &amp; ": " &amp;TRIM(EV!M$2), Plan!$B:$B,0)-1,0)*IF(Grades!M84&gt;=0.6,1,0)</f>
        <v>0</v>
      </c>
      <c r="N84" s="30">
        <f ca="1">OFFSET(Plan!$C$1,MATCH(TRIM(EV!$L$1) &amp; ": " &amp;TRIM(EV!N$2), Plan!$B:$B,0)-1,0)*IF(Grades!N84&gt;=0.6,1,0)</f>
        <v>0</v>
      </c>
      <c r="O84" s="30">
        <f ca="1">OFFSET(Plan!$C$1,MATCH(TRIM(EV!$L$1) &amp; ": " &amp;TRIM(EV!O$2), Plan!$B:$B,0)-1,0)*IF(Grades!O84&gt;=0.6,1,0)</f>
        <v>0</v>
      </c>
      <c r="P84" s="30">
        <f ca="1">OFFSET(Plan!$C$1,MATCH(TRIM(EV!$L$1) &amp; ": " &amp;TRIM(EV!P$2), Plan!$B:$B,0)-1,0)*IF(Grades!P84&gt;=0.6,1,0)</f>
        <v>0</v>
      </c>
      <c r="Q84" s="30">
        <f ca="1">OFFSET(Plan!$C$1,MATCH(TRIM(EV!$L$1) &amp; ": " &amp;TRIM(EV!Q$2), Plan!$B:$B,0)-1,0)*IF(Grades!Q84&gt;=0.6,1,0)</f>
        <v>0</v>
      </c>
      <c r="R84" s="30">
        <f ca="1">OFFSET(Plan!$C$1,MATCH(TRIM(EV!$L$1) &amp; ": " &amp;TRIM(EV!R$2), Plan!$B:$B,0)-1,0)*IF(Grades!R84&gt;=0.6,1,0)</f>
        <v>0</v>
      </c>
      <c r="S84" s="30">
        <f ca="1">OFFSET(Plan!$C$1,MATCH(TRIM(EV!$L$1) &amp; ": " &amp;TRIM(EV!S$2), Plan!$B:$B,0)-1,0)*IF(Grades!S84&gt;=0.6,1,0)</f>
        <v>0</v>
      </c>
      <c r="T84" s="30">
        <f ca="1">OFFSET(Plan!$C$1,MATCH(TRIM(EV!$L$1) &amp; ": " &amp;TRIM(EV!T$2), Plan!$B:$B,0)-1,0)*IF(Grades!T84&gt;=0.6,1,0)</f>
        <v>0</v>
      </c>
      <c r="U84" s="32">
        <f ca="1">OFFSET(Plan!$C$1,MATCH(TRIM(EV!$L$1) &amp; ": " &amp;TRIM(EV!U$2), Plan!$B:$B,0)-1,0)*IF(Grades!U84&gt;=0.6,1,0)</f>
        <v>0</v>
      </c>
      <c r="V84" s="29">
        <f ca="1">OFFSET(Plan!$C$1,MATCH(TRIM(EV!$V$1)&amp;": "&amp;TRIM(EV!V$2),Plan!$B:$B,0)-1,0)*IF(Grades!V84&gt;=0.6,1,0)</f>
        <v>0</v>
      </c>
      <c r="W84" s="30">
        <f ca="1">OFFSET(Plan!$C$1,MATCH(TRIM(EV!$V$1)&amp;": "&amp;TRIM(EV!W$2),Plan!$B:$B,0)-1,0)*IF(Grades!W84&gt;=0.6,1,0)</f>
        <v>0</v>
      </c>
      <c r="X84" s="30">
        <f ca="1">OFFSET(Plan!$C$1,MATCH(TRIM(EV!$V$1)&amp;": "&amp;TRIM(EV!X$2),Plan!$B:$B,0)-1,0)*IF(Grades!X84&gt;=0.6,1,0)</f>
        <v>0</v>
      </c>
      <c r="Y84" s="30">
        <f ca="1">OFFSET(Plan!$C$1,MATCH(TRIM(EV!$V$1)&amp;": "&amp;TRIM(EV!Y$2),Plan!$B:$B,0)-1,0)*IF(Grades!Y84&gt;=0.6,1,0)</f>
        <v>0</v>
      </c>
      <c r="Z84" s="30">
        <f ca="1">OFFSET(Plan!$C$1,MATCH(TRIM(EV!$V$1)&amp;": "&amp;TRIM(EV!Z$2),Plan!$B:$B,0)-1,0)*IF(Grades!Z84&gt;=0.6,1,0)</f>
        <v>0</v>
      </c>
      <c r="AA84" s="30">
        <f ca="1">OFFSET(Plan!$C$1,MATCH(TRIM(EV!$V$1)&amp;": "&amp;TRIM(EV!AA$2),Plan!$B:$B,0)-1,0)*IF(Grades!AA84&gt;=0.6,1,0)</f>
        <v>0</v>
      </c>
      <c r="AB84" s="30">
        <f ca="1">OFFSET(Plan!$C$1,MATCH(TRIM(EV!$V$1)&amp;": "&amp;TRIM(EV!AB$2),Plan!$B:$B,0)-1,0)*IF(Grades!AB84&gt;=0.6,1,0)</f>
        <v>0</v>
      </c>
      <c r="AC84" s="30">
        <f ca="1">OFFSET(Plan!$C$1,MATCH(TRIM(EV!$V$1)&amp;": "&amp;TRIM(EV!AC$2),Plan!$B:$B,0)-1,0)*IF(Grades!AC84&gt;=0.6,1,0)</f>
        <v>0</v>
      </c>
      <c r="AD84" s="30">
        <f ca="1">OFFSET(Plan!$C$1,MATCH(TRIM(EV!$V$1)&amp;": "&amp;TRIM(EV!AD$2),Plan!$B:$B,0)-1,0)*IF(Grades!AD84&gt;=0.6,1,0)</f>
        <v>0</v>
      </c>
      <c r="AE84" s="31">
        <f ca="1">OFFSET(Plan!$C$1,MATCH(TRIM(EV!$V$1)&amp;": "&amp;TRIM(EV!AE$2),Plan!$B:$B,0)-1,0)*IF(Grades!AE84&gt;=0.6,1,0)</f>
        <v>0</v>
      </c>
      <c r="AF84" s="16">
        <f ca="1">IFERROR(OFFSET(SAP!$B$1,MATCH(EV!$A84,SAP!$A:$A,0)-1,0),0)</f>
        <v>0</v>
      </c>
      <c r="AG84" s="17">
        <f t="shared" ca="1" si="12"/>
        <v>0</v>
      </c>
      <c r="AH84" s="17" t="str">
        <f ca="1">IF(AF84=0,"",OFFSET(Plan!$D$1,MATCH(OFFSET(SAP!$B$1, 0,COUNTIF(SAP!$C$2:$AK$2,"&lt;&gt;0")),Plan!$A:$A,0)-1,0))</f>
        <v/>
      </c>
      <c r="AI84" s="18" t="str">
        <f ca="1">IF(AF84=0,"",Plan!$D$31)</f>
        <v/>
      </c>
      <c r="AJ84" s="18"/>
      <c r="AK84" s="18"/>
      <c r="AL84" s="17">
        <f t="shared" ca="1" si="13"/>
        <v>0</v>
      </c>
      <c r="AM84" s="17" t="str">
        <f t="shared" ca="1" si="14"/>
        <v/>
      </c>
      <c r="AN84" s="17" t="str">
        <f t="shared" ca="1" si="15"/>
        <v/>
      </c>
      <c r="AO84" s="17" t="str">
        <f t="shared" ca="1" si="16"/>
        <v/>
      </c>
      <c r="AP84" s="61" t="str">
        <f t="shared" si="11"/>
        <v/>
      </c>
      <c r="AQ84" s="68">
        <f t="shared" ca="1" si="17"/>
        <v>0</v>
      </c>
      <c r="AR84" s="68" t="str">
        <f ca="1">IF(AQ84=0,"",AQ84+(1-COUNTIF(AQ$3:AQ84,AQ84))/1000)</f>
        <v/>
      </c>
      <c r="AS84" s="67" t="str">
        <f t="shared" ca="1" si="18"/>
        <v/>
      </c>
    </row>
    <row r="85" spans="1:45" x14ac:dyDescent="0.25">
      <c r="A85" s="33">
        <f>SAP!A85</f>
        <v>0</v>
      </c>
      <c r="B85" s="29">
        <f ca="1">OFFSET(Plan!$C$1,MATCH(TRIM(EV!$B$1) &amp; ": " &amp;TRIM(EV!B$2), Plan!$B:$B,0)-1,0)*IF(Grades!B85&gt;=0.6,1,0)</f>
        <v>0</v>
      </c>
      <c r="C85" s="30">
        <f ca="1">OFFSET(Plan!$C$1,MATCH(TRIM(EV!$B$1) &amp; ": " &amp;TRIM(EV!C$2), Plan!$B:$B,0)-1,0)*IF(Grades!C85&gt;=0.6,1,0)</f>
        <v>0</v>
      </c>
      <c r="D85" s="30">
        <f ca="1">OFFSET(Plan!$C$1,MATCH(TRIM(EV!$B$1) &amp; ": " &amp;TRIM(EV!D$2), Plan!$B:$B,0)-1,0)*IF(Grades!D85&gt;=0.6,1,0)</f>
        <v>0</v>
      </c>
      <c r="E85" s="30">
        <f ca="1">OFFSET(Plan!$C$1,MATCH(TRIM(EV!$B$1) &amp; ": " &amp;TRIM(EV!E$2), Plan!$B:$B,0)-1,0)*IF(Grades!E85&gt;=0.6,1,0)</f>
        <v>0</v>
      </c>
      <c r="F85" s="30">
        <f ca="1">OFFSET(Plan!$C$1,MATCH(TRIM(EV!$B$1) &amp; ": " &amp;TRIM(EV!F$2), Plan!$B:$B,0)-1,0)*IF(Grades!F85&gt;=0.6,1,0)</f>
        <v>0</v>
      </c>
      <c r="G85" s="30">
        <f ca="1">OFFSET(Plan!$C$1,MATCH(TRIM(EV!$B$1) &amp; ": " &amp;TRIM(EV!G$2), Plan!$B:$B,0)-1,0)*IF(Grades!G85&gt;=0.6,1,0)</f>
        <v>0</v>
      </c>
      <c r="H85" s="30">
        <f ca="1">OFFSET(Plan!$C$1,MATCH(TRIM(EV!$B$1) &amp; ": " &amp;TRIM(EV!H$2), Plan!$B:$B,0)-1,0)*IF(Grades!H85&gt;=0.6,1,0)</f>
        <v>0</v>
      </c>
      <c r="I85" s="30">
        <f ca="1">OFFSET(Plan!$C$1,MATCH(TRIM(EV!$B$1) &amp; ": " &amp;TRIM(EV!I$2), Plan!$B:$B,0)-1,0)*IF(Grades!I85&gt;=0.6,1,0)</f>
        <v>0</v>
      </c>
      <c r="J85" s="30">
        <f ca="1">OFFSET(Plan!$C$1,MATCH(TRIM(EV!$B$1) &amp; ": " &amp;TRIM(EV!J$2), Plan!$B:$B,0)-1,0)*IF(Grades!J85&gt;=0.6,1,0)</f>
        <v>0</v>
      </c>
      <c r="K85" s="31">
        <f ca="1">OFFSET(Plan!$C$1,MATCH(TRIM(EV!$B$1) &amp; ": " &amp;TRIM(EV!K$2), Plan!$B:$B,0)-1,0)*IF(Grades!K85&gt;=0.6,1,0)</f>
        <v>0</v>
      </c>
      <c r="L85" s="29">
        <f ca="1">OFFSET(Plan!$C$1,MATCH(TRIM(EV!$L$1) &amp; ": " &amp;TRIM(EV!L$2), Plan!$B:$B,0)-1,0)*IF(Grades!L85&gt;=0.6,1,0)</f>
        <v>0</v>
      </c>
      <c r="M85" s="30">
        <f ca="1">OFFSET(Plan!$C$1,MATCH(TRIM(EV!$L$1) &amp; ": " &amp;TRIM(EV!M$2), Plan!$B:$B,0)-1,0)*IF(Grades!M85&gt;=0.6,1,0)</f>
        <v>0</v>
      </c>
      <c r="N85" s="30">
        <f ca="1">OFFSET(Plan!$C$1,MATCH(TRIM(EV!$L$1) &amp; ": " &amp;TRIM(EV!N$2), Plan!$B:$B,0)-1,0)*IF(Grades!N85&gt;=0.6,1,0)</f>
        <v>0</v>
      </c>
      <c r="O85" s="30">
        <f ca="1">OFFSET(Plan!$C$1,MATCH(TRIM(EV!$L$1) &amp; ": " &amp;TRIM(EV!O$2), Plan!$B:$B,0)-1,0)*IF(Grades!O85&gt;=0.6,1,0)</f>
        <v>0</v>
      </c>
      <c r="P85" s="30">
        <f ca="1">OFFSET(Plan!$C$1,MATCH(TRIM(EV!$L$1) &amp; ": " &amp;TRIM(EV!P$2), Plan!$B:$B,0)-1,0)*IF(Grades!P85&gt;=0.6,1,0)</f>
        <v>0</v>
      </c>
      <c r="Q85" s="30">
        <f ca="1">OFFSET(Plan!$C$1,MATCH(TRIM(EV!$L$1) &amp; ": " &amp;TRIM(EV!Q$2), Plan!$B:$B,0)-1,0)*IF(Grades!Q85&gt;=0.6,1,0)</f>
        <v>0</v>
      </c>
      <c r="R85" s="30">
        <f ca="1">OFFSET(Plan!$C$1,MATCH(TRIM(EV!$L$1) &amp; ": " &amp;TRIM(EV!R$2), Plan!$B:$B,0)-1,0)*IF(Grades!R85&gt;=0.6,1,0)</f>
        <v>0</v>
      </c>
      <c r="S85" s="30">
        <f ca="1">OFFSET(Plan!$C$1,MATCH(TRIM(EV!$L$1) &amp; ": " &amp;TRIM(EV!S$2), Plan!$B:$B,0)-1,0)*IF(Grades!S85&gt;=0.6,1,0)</f>
        <v>0</v>
      </c>
      <c r="T85" s="30">
        <f ca="1">OFFSET(Plan!$C$1,MATCH(TRIM(EV!$L$1) &amp; ": " &amp;TRIM(EV!T$2), Plan!$B:$B,0)-1,0)*IF(Grades!T85&gt;=0.6,1,0)</f>
        <v>0</v>
      </c>
      <c r="U85" s="32">
        <f ca="1">OFFSET(Plan!$C$1,MATCH(TRIM(EV!$L$1) &amp; ": " &amp;TRIM(EV!U$2), Plan!$B:$B,0)-1,0)*IF(Grades!U85&gt;=0.6,1,0)</f>
        <v>0</v>
      </c>
      <c r="V85" s="29">
        <f ca="1">OFFSET(Plan!$C$1,MATCH(TRIM(EV!$V$1)&amp;": "&amp;TRIM(EV!V$2),Plan!$B:$B,0)-1,0)*IF(Grades!V85&gt;=0.6,1,0)</f>
        <v>0</v>
      </c>
      <c r="W85" s="30">
        <f ca="1">OFFSET(Plan!$C$1,MATCH(TRIM(EV!$V$1)&amp;": "&amp;TRIM(EV!W$2),Plan!$B:$B,0)-1,0)*IF(Grades!W85&gt;=0.6,1,0)</f>
        <v>0</v>
      </c>
      <c r="X85" s="30">
        <f ca="1">OFFSET(Plan!$C$1,MATCH(TRIM(EV!$V$1)&amp;": "&amp;TRIM(EV!X$2),Plan!$B:$B,0)-1,0)*IF(Grades!X85&gt;=0.6,1,0)</f>
        <v>0</v>
      </c>
      <c r="Y85" s="30">
        <f ca="1">OFFSET(Plan!$C$1,MATCH(TRIM(EV!$V$1)&amp;": "&amp;TRIM(EV!Y$2),Plan!$B:$B,0)-1,0)*IF(Grades!Y85&gt;=0.6,1,0)</f>
        <v>0</v>
      </c>
      <c r="Z85" s="30">
        <f ca="1">OFFSET(Plan!$C$1,MATCH(TRIM(EV!$V$1)&amp;": "&amp;TRIM(EV!Z$2),Plan!$B:$B,0)-1,0)*IF(Grades!Z85&gt;=0.6,1,0)</f>
        <v>0</v>
      </c>
      <c r="AA85" s="30">
        <f ca="1">OFFSET(Plan!$C$1,MATCH(TRIM(EV!$V$1)&amp;": "&amp;TRIM(EV!AA$2),Plan!$B:$B,0)-1,0)*IF(Grades!AA85&gt;=0.6,1,0)</f>
        <v>0</v>
      </c>
      <c r="AB85" s="30">
        <f ca="1">OFFSET(Plan!$C$1,MATCH(TRIM(EV!$V$1)&amp;": "&amp;TRIM(EV!AB$2),Plan!$B:$B,0)-1,0)*IF(Grades!AB85&gt;=0.6,1,0)</f>
        <v>0</v>
      </c>
      <c r="AC85" s="30">
        <f ca="1">OFFSET(Plan!$C$1,MATCH(TRIM(EV!$V$1)&amp;": "&amp;TRIM(EV!AC$2),Plan!$B:$B,0)-1,0)*IF(Grades!AC85&gt;=0.6,1,0)</f>
        <v>0</v>
      </c>
      <c r="AD85" s="30">
        <f ca="1">OFFSET(Plan!$C$1,MATCH(TRIM(EV!$V$1)&amp;": "&amp;TRIM(EV!AD$2),Plan!$B:$B,0)-1,0)*IF(Grades!AD85&gt;=0.6,1,0)</f>
        <v>0</v>
      </c>
      <c r="AE85" s="31">
        <f ca="1">OFFSET(Plan!$C$1,MATCH(TRIM(EV!$V$1)&amp;": "&amp;TRIM(EV!AE$2),Plan!$B:$B,0)-1,0)*IF(Grades!AE85&gt;=0.6,1,0)</f>
        <v>0</v>
      </c>
      <c r="AF85" s="16">
        <f ca="1">IFERROR(OFFSET(SAP!$B$1,MATCH(EV!$A85,SAP!$A:$A,0)-1,0),0)</f>
        <v>0</v>
      </c>
      <c r="AG85" s="17">
        <f t="shared" ca="1" si="12"/>
        <v>0</v>
      </c>
      <c r="AH85" s="17" t="str">
        <f ca="1">IF(AF85=0,"",OFFSET(Plan!$D$1,MATCH(OFFSET(SAP!$B$1, 0,COUNTIF(SAP!$C$2:$AK$2,"&lt;&gt;0")),Plan!$A:$A,0)-1,0))</f>
        <v/>
      </c>
      <c r="AI85" s="18" t="str">
        <f ca="1">IF(AF85=0,"",Plan!$D$31)</f>
        <v/>
      </c>
      <c r="AJ85" s="18"/>
      <c r="AK85" s="18"/>
      <c r="AL85" s="17">
        <f t="shared" ca="1" si="13"/>
        <v>0</v>
      </c>
      <c r="AM85" s="17" t="str">
        <f t="shared" ca="1" si="14"/>
        <v/>
      </c>
      <c r="AN85" s="17" t="str">
        <f t="shared" ca="1" si="15"/>
        <v/>
      </c>
      <c r="AO85" s="17" t="str">
        <f t="shared" ca="1" si="16"/>
        <v/>
      </c>
      <c r="AP85" s="61" t="str">
        <f t="shared" si="11"/>
        <v/>
      </c>
      <c r="AQ85" s="68">
        <f t="shared" ca="1" si="17"/>
        <v>0</v>
      </c>
      <c r="AR85" s="68" t="str">
        <f ca="1">IF(AQ85=0,"",AQ85+(1-COUNTIF(AQ$3:AQ85,AQ85))/1000)</f>
        <v/>
      </c>
      <c r="AS85" s="67" t="str">
        <f t="shared" ca="1" si="18"/>
        <v/>
      </c>
    </row>
    <row r="86" spans="1:45" x14ac:dyDescent="0.25">
      <c r="A86" s="33">
        <f>SAP!A86</f>
        <v>0</v>
      </c>
      <c r="B86" s="29">
        <f ca="1">OFFSET(Plan!$C$1,MATCH(TRIM(EV!$B$1) &amp; ": " &amp;TRIM(EV!B$2), Plan!$B:$B,0)-1,0)*IF(Grades!B86&gt;=0.6,1,0)</f>
        <v>0</v>
      </c>
      <c r="C86" s="30">
        <f ca="1">OFFSET(Plan!$C$1,MATCH(TRIM(EV!$B$1) &amp; ": " &amp;TRIM(EV!C$2), Plan!$B:$B,0)-1,0)*IF(Grades!C86&gt;=0.6,1,0)</f>
        <v>0</v>
      </c>
      <c r="D86" s="30">
        <f ca="1">OFFSET(Plan!$C$1,MATCH(TRIM(EV!$B$1) &amp; ": " &amp;TRIM(EV!D$2), Plan!$B:$B,0)-1,0)*IF(Grades!D86&gt;=0.6,1,0)</f>
        <v>0</v>
      </c>
      <c r="E86" s="30">
        <f ca="1">OFFSET(Plan!$C$1,MATCH(TRIM(EV!$B$1) &amp; ": " &amp;TRIM(EV!E$2), Plan!$B:$B,0)-1,0)*IF(Grades!E86&gt;=0.6,1,0)</f>
        <v>0</v>
      </c>
      <c r="F86" s="30">
        <f ca="1">OFFSET(Plan!$C$1,MATCH(TRIM(EV!$B$1) &amp; ": " &amp;TRIM(EV!F$2), Plan!$B:$B,0)-1,0)*IF(Grades!F86&gt;=0.6,1,0)</f>
        <v>0</v>
      </c>
      <c r="G86" s="30">
        <f ca="1">OFFSET(Plan!$C$1,MATCH(TRIM(EV!$B$1) &amp; ": " &amp;TRIM(EV!G$2), Plan!$B:$B,0)-1,0)*IF(Grades!G86&gt;=0.6,1,0)</f>
        <v>0</v>
      </c>
      <c r="H86" s="30">
        <f ca="1">OFFSET(Plan!$C$1,MATCH(TRIM(EV!$B$1) &amp; ": " &amp;TRIM(EV!H$2), Plan!$B:$B,0)-1,0)*IF(Grades!H86&gt;=0.6,1,0)</f>
        <v>0</v>
      </c>
      <c r="I86" s="30">
        <f ca="1">OFFSET(Plan!$C$1,MATCH(TRIM(EV!$B$1) &amp; ": " &amp;TRIM(EV!I$2), Plan!$B:$B,0)-1,0)*IF(Grades!I86&gt;=0.6,1,0)</f>
        <v>0</v>
      </c>
      <c r="J86" s="30">
        <f ca="1">OFFSET(Plan!$C$1,MATCH(TRIM(EV!$B$1) &amp; ": " &amp;TRIM(EV!J$2), Plan!$B:$B,0)-1,0)*IF(Grades!J86&gt;=0.6,1,0)</f>
        <v>0</v>
      </c>
      <c r="K86" s="31">
        <f ca="1">OFFSET(Plan!$C$1,MATCH(TRIM(EV!$B$1) &amp; ": " &amp;TRIM(EV!K$2), Plan!$B:$B,0)-1,0)*IF(Grades!K86&gt;=0.6,1,0)</f>
        <v>0</v>
      </c>
      <c r="L86" s="29">
        <f ca="1">OFFSET(Plan!$C$1,MATCH(TRIM(EV!$L$1) &amp; ": " &amp;TRIM(EV!L$2), Plan!$B:$B,0)-1,0)*IF(Grades!L86&gt;=0.6,1,0)</f>
        <v>0</v>
      </c>
      <c r="M86" s="30">
        <f ca="1">OFFSET(Plan!$C$1,MATCH(TRIM(EV!$L$1) &amp; ": " &amp;TRIM(EV!M$2), Plan!$B:$B,0)-1,0)*IF(Grades!M86&gt;=0.6,1,0)</f>
        <v>0</v>
      </c>
      <c r="N86" s="30">
        <f ca="1">OFFSET(Plan!$C$1,MATCH(TRIM(EV!$L$1) &amp; ": " &amp;TRIM(EV!N$2), Plan!$B:$B,0)-1,0)*IF(Grades!N86&gt;=0.6,1,0)</f>
        <v>0</v>
      </c>
      <c r="O86" s="30">
        <f ca="1">OFFSET(Plan!$C$1,MATCH(TRIM(EV!$L$1) &amp; ": " &amp;TRIM(EV!O$2), Plan!$B:$B,0)-1,0)*IF(Grades!O86&gt;=0.6,1,0)</f>
        <v>0</v>
      </c>
      <c r="P86" s="30">
        <f ca="1">OFFSET(Plan!$C$1,MATCH(TRIM(EV!$L$1) &amp; ": " &amp;TRIM(EV!P$2), Plan!$B:$B,0)-1,0)*IF(Grades!P86&gt;=0.6,1,0)</f>
        <v>0</v>
      </c>
      <c r="Q86" s="30">
        <f ca="1">OFFSET(Plan!$C$1,MATCH(TRIM(EV!$L$1) &amp; ": " &amp;TRIM(EV!Q$2), Plan!$B:$B,0)-1,0)*IF(Grades!Q86&gt;=0.6,1,0)</f>
        <v>0</v>
      </c>
      <c r="R86" s="30">
        <f ca="1">OFFSET(Plan!$C$1,MATCH(TRIM(EV!$L$1) &amp; ": " &amp;TRIM(EV!R$2), Plan!$B:$B,0)-1,0)*IF(Grades!R86&gt;=0.6,1,0)</f>
        <v>0</v>
      </c>
      <c r="S86" s="30">
        <f ca="1">OFFSET(Plan!$C$1,MATCH(TRIM(EV!$L$1) &amp; ": " &amp;TRIM(EV!S$2), Plan!$B:$B,0)-1,0)*IF(Grades!S86&gt;=0.6,1,0)</f>
        <v>0</v>
      </c>
      <c r="T86" s="30">
        <f ca="1">OFFSET(Plan!$C$1,MATCH(TRIM(EV!$L$1) &amp; ": " &amp;TRIM(EV!T$2), Plan!$B:$B,0)-1,0)*IF(Grades!T86&gt;=0.6,1,0)</f>
        <v>0</v>
      </c>
      <c r="U86" s="32">
        <f ca="1">OFFSET(Plan!$C$1,MATCH(TRIM(EV!$L$1) &amp; ": " &amp;TRIM(EV!U$2), Plan!$B:$B,0)-1,0)*IF(Grades!U86&gt;=0.6,1,0)</f>
        <v>0</v>
      </c>
      <c r="V86" s="29">
        <f ca="1">OFFSET(Plan!$C$1,MATCH(TRIM(EV!$V$1)&amp;": "&amp;TRIM(EV!V$2),Plan!$B:$B,0)-1,0)*IF(Grades!V86&gt;=0.6,1,0)</f>
        <v>0</v>
      </c>
      <c r="W86" s="30">
        <f ca="1">OFFSET(Plan!$C$1,MATCH(TRIM(EV!$V$1)&amp;": "&amp;TRIM(EV!W$2),Plan!$B:$B,0)-1,0)*IF(Grades!W86&gt;=0.6,1,0)</f>
        <v>0</v>
      </c>
      <c r="X86" s="30">
        <f ca="1">OFFSET(Plan!$C$1,MATCH(TRIM(EV!$V$1)&amp;": "&amp;TRIM(EV!X$2),Plan!$B:$B,0)-1,0)*IF(Grades!X86&gt;=0.6,1,0)</f>
        <v>0</v>
      </c>
      <c r="Y86" s="30">
        <f ca="1">OFFSET(Plan!$C$1,MATCH(TRIM(EV!$V$1)&amp;": "&amp;TRIM(EV!Y$2),Plan!$B:$B,0)-1,0)*IF(Grades!Y86&gt;=0.6,1,0)</f>
        <v>0</v>
      </c>
      <c r="Z86" s="30">
        <f ca="1">OFFSET(Plan!$C$1,MATCH(TRIM(EV!$V$1)&amp;": "&amp;TRIM(EV!Z$2),Plan!$B:$B,0)-1,0)*IF(Grades!Z86&gt;=0.6,1,0)</f>
        <v>0</v>
      </c>
      <c r="AA86" s="30">
        <f ca="1">OFFSET(Plan!$C$1,MATCH(TRIM(EV!$V$1)&amp;": "&amp;TRIM(EV!AA$2),Plan!$B:$B,0)-1,0)*IF(Grades!AA86&gt;=0.6,1,0)</f>
        <v>0</v>
      </c>
      <c r="AB86" s="30">
        <f ca="1">OFFSET(Plan!$C$1,MATCH(TRIM(EV!$V$1)&amp;": "&amp;TRIM(EV!AB$2),Plan!$B:$B,0)-1,0)*IF(Grades!AB86&gt;=0.6,1,0)</f>
        <v>0</v>
      </c>
      <c r="AC86" s="30">
        <f ca="1">OFFSET(Plan!$C$1,MATCH(TRIM(EV!$V$1)&amp;": "&amp;TRIM(EV!AC$2),Plan!$B:$B,0)-1,0)*IF(Grades!AC86&gt;=0.6,1,0)</f>
        <v>0</v>
      </c>
      <c r="AD86" s="30">
        <f ca="1">OFFSET(Plan!$C$1,MATCH(TRIM(EV!$V$1)&amp;": "&amp;TRIM(EV!AD$2),Plan!$B:$B,0)-1,0)*IF(Grades!AD86&gt;=0.6,1,0)</f>
        <v>0</v>
      </c>
      <c r="AE86" s="31">
        <f ca="1">OFFSET(Plan!$C$1,MATCH(TRIM(EV!$V$1)&amp;": "&amp;TRIM(EV!AE$2),Plan!$B:$B,0)-1,0)*IF(Grades!AE86&gt;=0.6,1,0)</f>
        <v>0</v>
      </c>
      <c r="AF86" s="16">
        <f ca="1">IFERROR(OFFSET(SAP!$B$1,MATCH(EV!$A86,SAP!$A:$A,0)-1,0),0)</f>
        <v>0</v>
      </c>
      <c r="AG86" s="17">
        <f t="shared" ca="1" si="12"/>
        <v>0</v>
      </c>
      <c r="AH86" s="17" t="str">
        <f ca="1">IF(AF86=0,"",OFFSET(Plan!$D$1,MATCH(OFFSET(SAP!$B$1, 0,COUNTIF(SAP!$C$2:$AK$2,"&lt;&gt;0")),Plan!$A:$A,0)-1,0))</f>
        <v/>
      </c>
      <c r="AI86" s="18" t="str">
        <f ca="1">IF(AF86=0,"",Plan!$D$31)</f>
        <v/>
      </c>
      <c r="AJ86" s="18"/>
      <c r="AK86" s="18"/>
      <c r="AL86" s="17">
        <f t="shared" ca="1" si="13"/>
        <v>0</v>
      </c>
      <c r="AM86" s="17" t="str">
        <f t="shared" ca="1" si="14"/>
        <v/>
      </c>
      <c r="AN86" s="17" t="str">
        <f t="shared" ca="1" si="15"/>
        <v/>
      </c>
      <c r="AO86" s="17" t="str">
        <f t="shared" ca="1" si="16"/>
        <v/>
      </c>
      <c r="AP86" s="61" t="str">
        <f t="shared" si="11"/>
        <v/>
      </c>
      <c r="AQ86" s="68">
        <f t="shared" ca="1" si="17"/>
        <v>0</v>
      </c>
      <c r="AR86" s="68" t="str">
        <f ca="1">IF(AQ86=0,"",AQ86+(1-COUNTIF(AQ$3:AQ86,AQ86))/1000)</f>
        <v/>
      </c>
      <c r="AS86" s="67" t="str">
        <f t="shared" ca="1" si="18"/>
        <v/>
      </c>
    </row>
    <row r="87" spans="1:45" x14ac:dyDescent="0.25">
      <c r="A87" s="33">
        <f>SAP!A87</f>
        <v>0</v>
      </c>
      <c r="B87" s="29">
        <f ca="1">OFFSET(Plan!$C$1,MATCH(TRIM(EV!$B$1) &amp; ": " &amp;TRIM(EV!B$2), Plan!$B:$B,0)-1,0)*IF(Grades!B87&gt;=0.6,1,0)</f>
        <v>0</v>
      </c>
      <c r="C87" s="30">
        <f ca="1">OFFSET(Plan!$C$1,MATCH(TRIM(EV!$B$1) &amp; ": " &amp;TRIM(EV!C$2), Plan!$B:$B,0)-1,0)*IF(Grades!C87&gt;=0.6,1,0)</f>
        <v>0</v>
      </c>
      <c r="D87" s="30">
        <f ca="1">OFFSET(Plan!$C$1,MATCH(TRIM(EV!$B$1) &amp; ": " &amp;TRIM(EV!D$2), Plan!$B:$B,0)-1,0)*IF(Grades!D87&gt;=0.6,1,0)</f>
        <v>0</v>
      </c>
      <c r="E87" s="30">
        <f ca="1">OFFSET(Plan!$C$1,MATCH(TRIM(EV!$B$1) &amp; ": " &amp;TRIM(EV!E$2), Plan!$B:$B,0)-1,0)*IF(Grades!E87&gt;=0.6,1,0)</f>
        <v>0</v>
      </c>
      <c r="F87" s="30">
        <f ca="1">OFFSET(Plan!$C$1,MATCH(TRIM(EV!$B$1) &amp; ": " &amp;TRIM(EV!F$2), Plan!$B:$B,0)-1,0)*IF(Grades!F87&gt;=0.6,1,0)</f>
        <v>0</v>
      </c>
      <c r="G87" s="30">
        <f ca="1">OFFSET(Plan!$C$1,MATCH(TRIM(EV!$B$1) &amp; ": " &amp;TRIM(EV!G$2), Plan!$B:$B,0)-1,0)*IF(Grades!G87&gt;=0.6,1,0)</f>
        <v>0</v>
      </c>
      <c r="H87" s="30">
        <f ca="1">OFFSET(Plan!$C$1,MATCH(TRIM(EV!$B$1) &amp; ": " &amp;TRIM(EV!H$2), Plan!$B:$B,0)-1,0)*IF(Grades!H87&gt;=0.6,1,0)</f>
        <v>0</v>
      </c>
      <c r="I87" s="30">
        <f ca="1">OFFSET(Plan!$C$1,MATCH(TRIM(EV!$B$1) &amp; ": " &amp;TRIM(EV!I$2), Plan!$B:$B,0)-1,0)*IF(Grades!I87&gt;=0.6,1,0)</f>
        <v>0</v>
      </c>
      <c r="J87" s="30">
        <f ca="1">OFFSET(Plan!$C$1,MATCH(TRIM(EV!$B$1) &amp; ": " &amp;TRIM(EV!J$2), Plan!$B:$B,0)-1,0)*IF(Grades!J87&gt;=0.6,1,0)</f>
        <v>0</v>
      </c>
      <c r="K87" s="31">
        <f ca="1">OFFSET(Plan!$C$1,MATCH(TRIM(EV!$B$1) &amp; ": " &amp;TRIM(EV!K$2), Plan!$B:$B,0)-1,0)*IF(Grades!K87&gt;=0.6,1,0)</f>
        <v>0</v>
      </c>
      <c r="L87" s="29">
        <f ca="1">OFFSET(Plan!$C$1,MATCH(TRIM(EV!$L$1) &amp; ": " &amp;TRIM(EV!L$2), Plan!$B:$B,0)-1,0)*IF(Grades!L87&gt;=0.6,1,0)</f>
        <v>0</v>
      </c>
      <c r="M87" s="30">
        <f ca="1">OFFSET(Plan!$C$1,MATCH(TRIM(EV!$L$1) &amp; ": " &amp;TRIM(EV!M$2), Plan!$B:$B,0)-1,0)*IF(Grades!M87&gt;=0.6,1,0)</f>
        <v>0</v>
      </c>
      <c r="N87" s="30">
        <f ca="1">OFFSET(Plan!$C$1,MATCH(TRIM(EV!$L$1) &amp; ": " &amp;TRIM(EV!N$2), Plan!$B:$B,0)-1,0)*IF(Grades!N87&gt;=0.6,1,0)</f>
        <v>0</v>
      </c>
      <c r="O87" s="30">
        <f ca="1">OFFSET(Plan!$C$1,MATCH(TRIM(EV!$L$1) &amp; ": " &amp;TRIM(EV!O$2), Plan!$B:$B,0)-1,0)*IF(Grades!O87&gt;=0.6,1,0)</f>
        <v>0</v>
      </c>
      <c r="P87" s="30">
        <f ca="1">OFFSET(Plan!$C$1,MATCH(TRIM(EV!$L$1) &amp; ": " &amp;TRIM(EV!P$2), Plan!$B:$B,0)-1,0)*IF(Grades!P87&gt;=0.6,1,0)</f>
        <v>0</v>
      </c>
      <c r="Q87" s="30">
        <f ca="1">OFFSET(Plan!$C$1,MATCH(TRIM(EV!$L$1) &amp; ": " &amp;TRIM(EV!Q$2), Plan!$B:$B,0)-1,0)*IF(Grades!Q87&gt;=0.6,1,0)</f>
        <v>0</v>
      </c>
      <c r="R87" s="30">
        <f ca="1">OFFSET(Plan!$C$1,MATCH(TRIM(EV!$L$1) &amp; ": " &amp;TRIM(EV!R$2), Plan!$B:$B,0)-1,0)*IF(Grades!R87&gt;=0.6,1,0)</f>
        <v>0</v>
      </c>
      <c r="S87" s="30">
        <f ca="1">OFFSET(Plan!$C$1,MATCH(TRIM(EV!$L$1) &amp; ": " &amp;TRIM(EV!S$2), Plan!$B:$B,0)-1,0)*IF(Grades!S87&gt;=0.6,1,0)</f>
        <v>0</v>
      </c>
      <c r="T87" s="30">
        <f ca="1">OFFSET(Plan!$C$1,MATCH(TRIM(EV!$L$1) &amp; ": " &amp;TRIM(EV!T$2), Plan!$B:$B,0)-1,0)*IF(Grades!T87&gt;=0.6,1,0)</f>
        <v>0</v>
      </c>
      <c r="U87" s="32">
        <f ca="1">OFFSET(Plan!$C$1,MATCH(TRIM(EV!$L$1) &amp; ": " &amp;TRIM(EV!U$2), Plan!$B:$B,0)-1,0)*IF(Grades!U87&gt;=0.6,1,0)</f>
        <v>0</v>
      </c>
      <c r="V87" s="29">
        <f ca="1">OFFSET(Plan!$C$1,MATCH(TRIM(EV!$V$1)&amp;": "&amp;TRIM(EV!V$2),Plan!$B:$B,0)-1,0)*IF(Grades!V87&gt;=0.6,1,0)</f>
        <v>0</v>
      </c>
      <c r="W87" s="30">
        <f ca="1">OFFSET(Plan!$C$1,MATCH(TRIM(EV!$V$1)&amp;": "&amp;TRIM(EV!W$2),Plan!$B:$B,0)-1,0)*IF(Grades!W87&gt;=0.6,1,0)</f>
        <v>0</v>
      </c>
      <c r="X87" s="30">
        <f ca="1">OFFSET(Plan!$C$1,MATCH(TRIM(EV!$V$1)&amp;": "&amp;TRIM(EV!X$2),Plan!$B:$B,0)-1,0)*IF(Grades!X87&gt;=0.6,1,0)</f>
        <v>0</v>
      </c>
      <c r="Y87" s="30">
        <f ca="1">OFFSET(Plan!$C$1,MATCH(TRIM(EV!$V$1)&amp;": "&amp;TRIM(EV!Y$2),Plan!$B:$B,0)-1,0)*IF(Grades!Y87&gt;=0.6,1,0)</f>
        <v>0</v>
      </c>
      <c r="Z87" s="30">
        <f ca="1">OFFSET(Plan!$C$1,MATCH(TRIM(EV!$V$1)&amp;": "&amp;TRIM(EV!Z$2),Plan!$B:$B,0)-1,0)*IF(Grades!Z87&gt;=0.6,1,0)</f>
        <v>0</v>
      </c>
      <c r="AA87" s="30">
        <f ca="1">OFFSET(Plan!$C$1,MATCH(TRIM(EV!$V$1)&amp;": "&amp;TRIM(EV!AA$2),Plan!$B:$B,0)-1,0)*IF(Grades!AA87&gt;=0.6,1,0)</f>
        <v>0</v>
      </c>
      <c r="AB87" s="30">
        <f ca="1">OFFSET(Plan!$C$1,MATCH(TRIM(EV!$V$1)&amp;": "&amp;TRIM(EV!AB$2),Plan!$B:$B,0)-1,0)*IF(Grades!AB87&gt;=0.6,1,0)</f>
        <v>0</v>
      </c>
      <c r="AC87" s="30">
        <f ca="1">OFFSET(Plan!$C$1,MATCH(TRIM(EV!$V$1)&amp;": "&amp;TRIM(EV!AC$2),Plan!$B:$B,0)-1,0)*IF(Grades!AC87&gt;=0.6,1,0)</f>
        <v>0</v>
      </c>
      <c r="AD87" s="30">
        <f ca="1">OFFSET(Plan!$C$1,MATCH(TRIM(EV!$V$1)&amp;": "&amp;TRIM(EV!AD$2),Plan!$B:$B,0)-1,0)*IF(Grades!AD87&gt;=0.6,1,0)</f>
        <v>0</v>
      </c>
      <c r="AE87" s="31">
        <f ca="1">OFFSET(Plan!$C$1,MATCH(TRIM(EV!$V$1)&amp;": "&amp;TRIM(EV!AE$2),Plan!$B:$B,0)-1,0)*IF(Grades!AE87&gt;=0.6,1,0)</f>
        <v>0</v>
      </c>
      <c r="AF87" s="16">
        <f ca="1">IFERROR(OFFSET(SAP!$B$1,MATCH(EV!$A87,SAP!$A:$A,0)-1,0),0)</f>
        <v>0</v>
      </c>
      <c r="AG87" s="17">
        <f t="shared" ca="1" si="12"/>
        <v>0</v>
      </c>
      <c r="AH87" s="17" t="str">
        <f ca="1">IF(AF87=0,"",OFFSET(Plan!$D$1,MATCH(OFFSET(SAP!$B$1, 0,COUNTIF(SAP!$C$2:$AK$2,"&lt;&gt;0")),Plan!$A:$A,0)-1,0))</f>
        <v/>
      </c>
      <c r="AI87" s="18" t="str">
        <f ca="1">IF(AF87=0,"",Plan!$D$31)</f>
        <v/>
      </c>
      <c r="AJ87" s="18"/>
      <c r="AK87" s="18"/>
      <c r="AL87" s="17">
        <f t="shared" ca="1" si="13"/>
        <v>0</v>
      </c>
      <c r="AM87" s="17" t="str">
        <f t="shared" ca="1" si="14"/>
        <v/>
      </c>
      <c r="AN87" s="17" t="str">
        <f t="shared" ca="1" si="15"/>
        <v/>
      </c>
      <c r="AO87" s="17" t="str">
        <f t="shared" ca="1" si="16"/>
        <v/>
      </c>
      <c r="AP87" s="61" t="str">
        <f t="shared" si="11"/>
        <v/>
      </c>
      <c r="AQ87" s="68">
        <f t="shared" ca="1" si="17"/>
        <v>0</v>
      </c>
      <c r="AR87" s="68" t="str">
        <f ca="1">IF(AQ87=0,"",AQ87+(1-COUNTIF(AQ$3:AQ87,AQ87))/1000)</f>
        <v/>
      </c>
      <c r="AS87" s="67" t="str">
        <f t="shared" ca="1" si="18"/>
        <v/>
      </c>
    </row>
    <row r="88" spans="1:45" x14ac:dyDescent="0.25">
      <c r="A88" s="33">
        <f>SAP!A88</f>
        <v>0</v>
      </c>
      <c r="B88" s="29">
        <f ca="1">OFFSET(Plan!$C$1,MATCH(TRIM(EV!$B$1) &amp; ": " &amp;TRIM(EV!B$2), Plan!$B:$B,0)-1,0)*IF(Grades!B88&gt;=0.6,1,0)</f>
        <v>0</v>
      </c>
      <c r="C88" s="30">
        <f ca="1">OFFSET(Plan!$C$1,MATCH(TRIM(EV!$B$1) &amp; ": " &amp;TRIM(EV!C$2), Plan!$B:$B,0)-1,0)*IF(Grades!C88&gt;=0.6,1,0)</f>
        <v>0</v>
      </c>
      <c r="D88" s="30">
        <f ca="1">OFFSET(Plan!$C$1,MATCH(TRIM(EV!$B$1) &amp; ": " &amp;TRIM(EV!D$2), Plan!$B:$B,0)-1,0)*IF(Grades!D88&gt;=0.6,1,0)</f>
        <v>0</v>
      </c>
      <c r="E88" s="30">
        <f ca="1">OFFSET(Plan!$C$1,MATCH(TRIM(EV!$B$1) &amp; ": " &amp;TRIM(EV!E$2), Plan!$B:$B,0)-1,0)*IF(Grades!E88&gt;=0.6,1,0)</f>
        <v>0</v>
      </c>
      <c r="F88" s="30">
        <f ca="1">OFFSET(Plan!$C$1,MATCH(TRIM(EV!$B$1) &amp; ": " &amp;TRIM(EV!F$2), Plan!$B:$B,0)-1,0)*IF(Grades!F88&gt;=0.6,1,0)</f>
        <v>0</v>
      </c>
      <c r="G88" s="30">
        <f ca="1">OFFSET(Plan!$C$1,MATCH(TRIM(EV!$B$1) &amp; ": " &amp;TRIM(EV!G$2), Plan!$B:$B,0)-1,0)*IF(Grades!G88&gt;=0.6,1,0)</f>
        <v>0</v>
      </c>
      <c r="H88" s="30">
        <f ca="1">OFFSET(Plan!$C$1,MATCH(TRIM(EV!$B$1) &amp; ": " &amp;TRIM(EV!H$2), Plan!$B:$B,0)-1,0)*IF(Grades!H88&gt;=0.6,1,0)</f>
        <v>0</v>
      </c>
      <c r="I88" s="30">
        <f ca="1">OFFSET(Plan!$C$1,MATCH(TRIM(EV!$B$1) &amp; ": " &amp;TRIM(EV!I$2), Plan!$B:$B,0)-1,0)*IF(Grades!I88&gt;=0.6,1,0)</f>
        <v>0</v>
      </c>
      <c r="J88" s="30">
        <f ca="1">OFFSET(Plan!$C$1,MATCH(TRIM(EV!$B$1) &amp; ": " &amp;TRIM(EV!J$2), Plan!$B:$B,0)-1,0)*IF(Grades!J88&gt;=0.6,1,0)</f>
        <v>0</v>
      </c>
      <c r="K88" s="31">
        <f ca="1">OFFSET(Plan!$C$1,MATCH(TRIM(EV!$B$1) &amp; ": " &amp;TRIM(EV!K$2), Plan!$B:$B,0)-1,0)*IF(Grades!K88&gt;=0.6,1,0)</f>
        <v>0</v>
      </c>
      <c r="L88" s="29">
        <f ca="1">OFFSET(Plan!$C$1,MATCH(TRIM(EV!$L$1) &amp; ": " &amp;TRIM(EV!L$2), Plan!$B:$B,0)-1,0)*IF(Grades!L88&gt;=0.6,1,0)</f>
        <v>0</v>
      </c>
      <c r="M88" s="30">
        <f ca="1">OFFSET(Plan!$C$1,MATCH(TRIM(EV!$L$1) &amp; ": " &amp;TRIM(EV!M$2), Plan!$B:$B,0)-1,0)*IF(Grades!M88&gt;=0.6,1,0)</f>
        <v>0</v>
      </c>
      <c r="N88" s="30">
        <f ca="1">OFFSET(Plan!$C$1,MATCH(TRIM(EV!$L$1) &amp; ": " &amp;TRIM(EV!N$2), Plan!$B:$B,0)-1,0)*IF(Grades!N88&gt;=0.6,1,0)</f>
        <v>0</v>
      </c>
      <c r="O88" s="30">
        <f ca="1">OFFSET(Plan!$C$1,MATCH(TRIM(EV!$L$1) &amp; ": " &amp;TRIM(EV!O$2), Plan!$B:$B,0)-1,0)*IF(Grades!O88&gt;=0.6,1,0)</f>
        <v>0</v>
      </c>
      <c r="P88" s="30">
        <f ca="1">OFFSET(Plan!$C$1,MATCH(TRIM(EV!$L$1) &amp; ": " &amp;TRIM(EV!P$2), Plan!$B:$B,0)-1,0)*IF(Grades!P88&gt;=0.6,1,0)</f>
        <v>0</v>
      </c>
      <c r="Q88" s="30">
        <f ca="1">OFFSET(Plan!$C$1,MATCH(TRIM(EV!$L$1) &amp; ": " &amp;TRIM(EV!Q$2), Plan!$B:$B,0)-1,0)*IF(Grades!Q88&gt;=0.6,1,0)</f>
        <v>0</v>
      </c>
      <c r="R88" s="30">
        <f ca="1">OFFSET(Plan!$C$1,MATCH(TRIM(EV!$L$1) &amp; ": " &amp;TRIM(EV!R$2), Plan!$B:$B,0)-1,0)*IF(Grades!R88&gt;=0.6,1,0)</f>
        <v>0</v>
      </c>
      <c r="S88" s="30">
        <f ca="1">OFFSET(Plan!$C$1,MATCH(TRIM(EV!$L$1) &amp; ": " &amp;TRIM(EV!S$2), Plan!$B:$B,0)-1,0)*IF(Grades!S88&gt;=0.6,1,0)</f>
        <v>0</v>
      </c>
      <c r="T88" s="30">
        <f ca="1">OFFSET(Plan!$C$1,MATCH(TRIM(EV!$L$1) &amp; ": " &amp;TRIM(EV!T$2), Plan!$B:$B,0)-1,0)*IF(Grades!T88&gt;=0.6,1,0)</f>
        <v>0</v>
      </c>
      <c r="U88" s="32">
        <f ca="1">OFFSET(Plan!$C$1,MATCH(TRIM(EV!$L$1) &amp; ": " &amp;TRIM(EV!U$2), Plan!$B:$B,0)-1,0)*IF(Grades!U88&gt;=0.6,1,0)</f>
        <v>0</v>
      </c>
      <c r="V88" s="29">
        <f ca="1">OFFSET(Plan!$C$1,MATCH(TRIM(EV!$V$1)&amp;": "&amp;TRIM(EV!V$2),Plan!$B:$B,0)-1,0)*IF(Grades!V88&gt;=0.6,1,0)</f>
        <v>0</v>
      </c>
      <c r="W88" s="30">
        <f ca="1">OFFSET(Plan!$C$1,MATCH(TRIM(EV!$V$1)&amp;": "&amp;TRIM(EV!W$2),Plan!$B:$B,0)-1,0)*IF(Grades!W88&gt;=0.6,1,0)</f>
        <v>0</v>
      </c>
      <c r="X88" s="30">
        <f ca="1">OFFSET(Plan!$C$1,MATCH(TRIM(EV!$V$1)&amp;": "&amp;TRIM(EV!X$2),Plan!$B:$B,0)-1,0)*IF(Grades!X88&gt;=0.6,1,0)</f>
        <v>0</v>
      </c>
      <c r="Y88" s="30">
        <f ca="1">OFFSET(Plan!$C$1,MATCH(TRIM(EV!$V$1)&amp;": "&amp;TRIM(EV!Y$2),Plan!$B:$B,0)-1,0)*IF(Grades!Y88&gt;=0.6,1,0)</f>
        <v>0</v>
      </c>
      <c r="Z88" s="30">
        <f ca="1">OFFSET(Plan!$C$1,MATCH(TRIM(EV!$V$1)&amp;": "&amp;TRIM(EV!Z$2),Plan!$B:$B,0)-1,0)*IF(Grades!Z88&gt;=0.6,1,0)</f>
        <v>0</v>
      </c>
      <c r="AA88" s="30">
        <f ca="1">OFFSET(Plan!$C$1,MATCH(TRIM(EV!$V$1)&amp;": "&amp;TRIM(EV!AA$2),Plan!$B:$B,0)-1,0)*IF(Grades!AA88&gt;=0.6,1,0)</f>
        <v>0</v>
      </c>
      <c r="AB88" s="30">
        <f ca="1">OFFSET(Plan!$C$1,MATCH(TRIM(EV!$V$1)&amp;": "&amp;TRIM(EV!AB$2),Plan!$B:$B,0)-1,0)*IF(Grades!AB88&gt;=0.6,1,0)</f>
        <v>0</v>
      </c>
      <c r="AC88" s="30">
        <f ca="1">OFFSET(Plan!$C$1,MATCH(TRIM(EV!$V$1)&amp;": "&amp;TRIM(EV!AC$2),Plan!$B:$B,0)-1,0)*IF(Grades!AC88&gt;=0.6,1,0)</f>
        <v>0</v>
      </c>
      <c r="AD88" s="30">
        <f ca="1">OFFSET(Plan!$C$1,MATCH(TRIM(EV!$V$1)&amp;": "&amp;TRIM(EV!AD$2),Plan!$B:$B,0)-1,0)*IF(Grades!AD88&gt;=0.6,1,0)</f>
        <v>0</v>
      </c>
      <c r="AE88" s="31">
        <f ca="1">OFFSET(Plan!$C$1,MATCH(TRIM(EV!$V$1)&amp;": "&amp;TRIM(EV!AE$2),Plan!$B:$B,0)-1,0)*IF(Grades!AE88&gt;=0.6,1,0)</f>
        <v>0</v>
      </c>
      <c r="AF88" s="16">
        <f ca="1">IFERROR(OFFSET(SAP!$B$1,MATCH(EV!$A88,SAP!$A:$A,0)-1,0),0)</f>
        <v>0</v>
      </c>
      <c r="AG88" s="17">
        <f t="shared" ca="1" si="12"/>
        <v>0</v>
      </c>
      <c r="AH88" s="17" t="str">
        <f ca="1">IF(AF88=0,"",OFFSET(Plan!$D$1,MATCH(OFFSET(SAP!$B$1, 0,COUNTIF(SAP!$C$2:$AK$2,"&lt;&gt;0")),Plan!$A:$A,0)-1,0))</f>
        <v/>
      </c>
      <c r="AI88" s="18" t="str">
        <f ca="1">IF(AF88=0,"",Plan!$D$31)</f>
        <v/>
      </c>
      <c r="AJ88" s="18"/>
      <c r="AK88" s="18"/>
      <c r="AL88" s="17">
        <f t="shared" ca="1" si="13"/>
        <v>0</v>
      </c>
      <c r="AM88" s="17" t="str">
        <f t="shared" ca="1" si="14"/>
        <v/>
      </c>
      <c r="AN88" s="17" t="str">
        <f t="shared" ca="1" si="15"/>
        <v/>
      </c>
      <c r="AO88" s="17" t="str">
        <f t="shared" ca="1" si="16"/>
        <v/>
      </c>
      <c r="AP88" s="61" t="str">
        <f t="shared" si="11"/>
        <v/>
      </c>
      <c r="AQ88" s="68">
        <f t="shared" ca="1" si="17"/>
        <v>0</v>
      </c>
      <c r="AR88" s="68" t="str">
        <f ca="1">IF(AQ88=0,"",AQ88+(1-COUNTIF(AQ$3:AQ88,AQ88))/1000)</f>
        <v/>
      </c>
      <c r="AS88" s="67" t="str">
        <f t="shared" ca="1" si="18"/>
        <v/>
      </c>
    </row>
    <row r="89" spans="1:45" x14ac:dyDescent="0.25">
      <c r="A89" s="33">
        <f>SAP!A89</f>
        <v>0</v>
      </c>
      <c r="B89" s="29">
        <f ca="1">OFFSET(Plan!$C$1,MATCH(TRIM(EV!$B$1) &amp; ": " &amp;TRIM(EV!B$2), Plan!$B:$B,0)-1,0)*IF(Grades!B89&gt;=0.6,1,0)</f>
        <v>0</v>
      </c>
      <c r="C89" s="30">
        <f ca="1">OFFSET(Plan!$C$1,MATCH(TRIM(EV!$B$1) &amp; ": " &amp;TRIM(EV!C$2), Plan!$B:$B,0)-1,0)*IF(Grades!C89&gt;=0.6,1,0)</f>
        <v>0</v>
      </c>
      <c r="D89" s="30">
        <f ca="1">OFFSET(Plan!$C$1,MATCH(TRIM(EV!$B$1) &amp; ": " &amp;TRIM(EV!D$2), Plan!$B:$B,0)-1,0)*IF(Grades!D89&gt;=0.6,1,0)</f>
        <v>0</v>
      </c>
      <c r="E89" s="30">
        <f ca="1">OFFSET(Plan!$C$1,MATCH(TRIM(EV!$B$1) &amp; ": " &amp;TRIM(EV!E$2), Plan!$B:$B,0)-1,0)*IF(Grades!E89&gt;=0.6,1,0)</f>
        <v>0</v>
      </c>
      <c r="F89" s="30">
        <f ca="1">OFFSET(Plan!$C$1,MATCH(TRIM(EV!$B$1) &amp; ": " &amp;TRIM(EV!F$2), Plan!$B:$B,0)-1,0)*IF(Grades!F89&gt;=0.6,1,0)</f>
        <v>0</v>
      </c>
      <c r="G89" s="30">
        <f ca="1">OFFSET(Plan!$C$1,MATCH(TRIM(EV!$B$1) &amp; ": " &amp;TRIM(EV!G$2), Plan!$B:$B,0)-1,0)*IF(Grades!G89&gt;=0.6,1,0)</f>
        <v>0</v>
      </c>
      <c r="H89" s="30">
        <f ca="1">OFFSET(Plan!$C$1,MATCH(TRIM(EV!$B$1) &amp; ": " &amp;TRIM(EV!H$2), Plan!$B:$B,0)-1,0)*IF(Grades!H89&gt;=0.6,1,0)</f>
        <v>0</v>
      </c>
      <c r="I89" s="30">
        <f ca="1">OFFSET(Plan!$C$1,MATCH(TRIM(EV!$B$1) &amp; ": " &amp;TRIM(EV!I$2), Plan!$B:$B,0)-1,0)*IF(Grades!I89&gt;=0.6,1,0)</f>
        <v>0</v>
      </c>
      <c r="J89" s="30">
        <f ca="1">OFFSET(Plan!$C$1,MATCH(TRIM(EV!$B$1) &amp; ": " &amp;TRIM(EV!J$2), Plan!$B:$B,0)-1,0)*IF(Grades!J89&gt;=0.6,1,0)</f>
        <v>0</v>
      </c>
      <c r="K89" s="31">
        <f ca="1">OFFSET(Plan!$C$1,MATCH(TRIM(EV!$B$1) &amp; ": " &amp;TRIM(EV!K$2), Plan!$B:$B,0)-1,0)*IF(Grades!K89&gt;=0.6,1,0)</f>
        <v>0</v>
      </c>
      <c r="L89" s="29">
        <f ca="1">OFFSET(Plan!$C$1,MATCH(TRIM(EV!$L$1) &amp; ": " &amp;TRIM(EV!L$2), Plan!$B:$B,0)-1,0)*IF(Grades!L89&gt;=0.6,1,0)</f>
        <v>0</v>
      </c>
      <c r="M89" s="30">
        <f ca="1">OFFSET(Plan!$C$1,MATCH(TRIM(EV!$L$1) &amp; ": " &amp;TRIM(EV!M$2), Plan!$B:$B,0)-1,0)*IF(Grades!M89&gt;=0.6,1,0)</f>
        <v>0</v>
      </c>
      <c r="N89" s="30">
        <f ca="1">OFFSET(Plan!$C$1,MATCH(TRIM(EV!$L$1) &amp; ": " &amp;TRIM(EV!N$2), Plan!$B:$B,0)-1,0)*IF(Grades!N89&gt;=0.6,1,0)</f>
        <v>0</v>
      </c>
      <c r="O89" s="30">
        <f ca="1">OFFSET(Plan!$C$1,MATCH(TRIM(EV!$L$1) &amp; ": " &amp;TRIM(EV!O$2), Plan!$B:$B,0)-1,0)*IF(Grades!O89&gt;=0.6,1,0)</f>
        <v>0</v>
      </c>
      <c r="P89" s="30">
        <f ca="1">OFFSET(Plan!$C$1,MATCH(TRIM(EV!$L$1) &amp; ": " &amp;TRIM(EV!P$2), Plan!$B:$B,0)-1,0)*IF(Grades!P89&gt;=0.6,1,0)</f>
        <v>0</v>
      </c>
      <c r="Q89" s="30">
        <f ca="1">OFFSET(Plan!$C$1,MATCH(TRIM(EV!$L$1) &amp; ": " &amp;TRIM(EV!Q$2), Plan!$B:$B,0)-1,0)*IF(Grades!Q89&gt;=0.6,1,0)</f>
        <v>0</v>
      </c>
      <c r="R89" s="30">
        <f ca="1">OFFSET(Plan!$C$1,MATCH(TRIM(EV!$L$1) &amp; ": " &amp;TRIM(EV!R$2), Plan!$B:$B,0)-1,0)*IF(Grades!R89&gt;=0.6,1,0)</f>
        <v>0</v>
      </c>
      <c r="S89" s="30">
        <f ca="1">OFFSET(Plan!$C$1,MATCH(TRIM(EV!$L$1) &amp; ": " &amp;TRIM(EV!S$2), Plan!$B:$B,0)-1,0)*IF(Grades!S89&gt;=0.6,1,0)</f>
        <v>0</v>
      </c>
      <c r="T89" s="30">
        <f ca="1">OFFSET(Plan!$C$1,MATCH(TRIM(EV!$L$1) &amp; ": " &amp;TRIM(EV!T$2), Plan!$B:$B,0)-1,0)*IF(Grades!T89&gt;=0.6,1,0)</f>
        <v>0</v>
      </c>
      <c r="U89" s="32">
        <f ca="1">OFFSET(Plan!$C$1,MATCH(TRIM(EV!$L$1) &amp; ": " &amp;TRIM(EV!U$2), Plan!$B:$B,0)-1,0)*IF(Grades!U89&gt;=0.6,1,0)</f>
        <v>0</v>
      </c>
      <c r="V89" s="29">
        <f ca="1">OFFSET(Plan!$C$1,MATCH(TRIM(EV!$V$1)&amp;": "&amp;TRIM(EV!V$2),Plan!$B:$B,0)-1,0)*IF(Grades!V89&gt;=0.6,1,0)</f>
        <v>0</v>
      </c>
      <c r="W89" s="30">
        <f ca="1">OFFSET(Plan!$C$1,MATCH(TRIM(EV!$V$1)&amp;": "&amp;TRIM(EV!W$2),Plan!$B:$B,0)-1,0)*IF(Grades!W89&gt;=0.6,1,0)</f>
        <v>0</v>
      </c>
      <c r="X89" s="30">
        <f ca="1">OFFSET(Plan!$C$1,MATCH(TRIM(EV!$V$1)&amp;": "&amp;TRIM(EV!X$2),Plan!$B:$B,0)-1,0)*IF(Grades!X89&gt;=0.6,1,0)</f>
        <v>0</v>
      </c>
      <c r="Y89" s="30">
        <f ca="1">OFFSET(Plan!$C$1,MATCH(TRIM(EV!$V$1)&amp;": "&amp;TRIM(EV!Y$2),Plan!$B:$B,0)-1,0)*IF(Grades!Y89&gt;=0.6,1,0)</f>
        <v>0</v>
      </c>
      <c r="Z89" s="30">
        <f ca="1">OFFSET(Plan!$C$1,MATCH(TRIM(EV!$V$1)&amp;": "&amp;TRIM(EV!Z$2),Plan!$B:$B,0)-1,0)*IF(Grades!Z89&gt;=0.6,1,0)</f>
        <v>0</v>
      </c>
      <c r="AA89" s="30">
        <f ca="1">OFFSET(Plan!$C$1,MATCH(TRIM(EV!$V$1)&amp;": "&amp;TRIM(EV!AA$2),Plan!$B:$B,0)-1,0)*IF(Grades!AA89&gt;=0.6,1,0)</f>
        <v>0</v>
      </c>
      <c r="AB89" s="30">
        <f ca="1">OFFSET(Plan!$C$1,MATCH(TRIM(EV!$V$1)&amp;": "&amp;TRIM(EV!AB$2),Plan!$B:$B,0)-1,0)*IF(Grades!AB89&gt;=0.6,1,0)</f>
        <v>0</v>
      </c>
      <c r="AC89" s="30">
        <f ca="1">OFFSET(Plan!$C$1,MATCH(TRIM(EV!$V$1)&amp;": "&amp;TRIM(EV!AC$2),Plan!$B:$B,0)-1,0)*IF(Grades!AC89&gt;=0.6,1,0)</f>
        <v>0</v>
      </c>
      <c r="AD89" s="30">
        <f ca="1">OFFSET(Plan!$C$1,MATCH(TRIM(EV!$V$1)&amp;": "&amp;TRIM(EV!AD$2),Plan!$B:$B,0)-1,0)*IF(Grades!AD89&gt;=0.6,1,0)</f>
        <v>0</v>
      </c>
      <c r="AE89" s="31">
        <f ca="1">OFFSET(Plan!$C$1,MATCH(TRIM(EV!$V$1)&amp;": "&amp;TRIM(EV!AE$2),Plan!$B:$B,0)-1,0)*IF(Grades!AE89&gt;=0.6,1,0)</f>
        <v>0</v>
      </c>
      <c r="AF89" s="16">
        <f ca="1">IFERROR(OFFSET(SAP!$B$1,MATCH(EV!$A89,SAP!$A:$A,0)-1,0),0)</f>
        <v>0</v>
      </c>
      <c r="AG89" s="17">
        <f t="shared" ca="1" si="12"/>
        <v>0</v>
      </c>
      <c r="AH89" s="17" t="str">
        <f ca="1">IF(AF89=0,"",OFFSET(Plan!$D$1,MATCH(OFFSET(SAP!$B$1, 0,COUNTIF(SAP!$C$2:$AK$2,"&lt;&gt;0")),Plan!$A:$A,0)-1,0))</f>
        <v/>
      </c>
      <c r="AI89" s="18" t="str">
        <f ca="1">IF(AF89=0,"",Plan!$D$31)</f>
        <v/>
      </c>
      <c r="AJ89" s="18"/>
      <c r="AK89" s="18"/>
      <c r="AL89" s="17">
        <f t="shared" ca="1" si="13"/>
        <v>0</v>
      </c>
      <c r="AM89" s="17" t="str">
        <f t="shared" ca="1" si="14"/>
        <v/>
      </c>
      <c r="AN89" s="17" t="str">
        <f t="shared" ca="1" si="15"/>
        <v/>
      </c>
      <c r="AO89" s="17" t="str">
        <f t="shared" ca="1" si="16"/>
        <v/>
      </c>
      <c r="AP89" s="61" t="str">
        <f t="shared" si="11"/>
        <v/>
      </c>
      <c r="AQ89" s="68">
        <f t="shared" ca="1" si="17"/>
        <v>0</v>
      </c>
      <c r="AR89" s="68" t="str">
        <f ca="1">IF(AQ89=0,"",AQ89+(1-COUNTIF(AQ$3:AQ89,AQ89))/1000)</f>
        <v/>
      </c>
      <c r="AS89" s="67" t="str">
        <f t="shared" ca="1" si="18"/>
        <v/>
      </c>
    </row>
    <row r="90" spans="1:45" x14ac:dyDescent="0.25">
      <c r="A90" s="33">
        <f>SAP!A90</f>
        <v>0</v>
      </c>
      <c r="B90" s="29">
        <f ca="1">OFFSET(Plan!$C$1,MATCH(TRIM(EV!$B$1) &amp; ": " &amp;TRIM(EV!B$2), Plan!$B:$B,0)-1,0)*IF(Grades!B90&gt;=0.6,1,0)</f>
        <v>0</v>
      </c>
      <c r="C90" s="30">
        <f ca="1">OFFSET(Plan!$C$1,MATCH(TRIM(EV!$B$1) &amp; ": " &amp;TRIM(EV!C$2), Plan!$B:$B,0)-1,0)*IF(Grades!C90&gt;=0.6,1,0)</f>
        <v>0</v>
      </c>
      <c r="D90" s="30">
        <f ca="1">OFFSET(Plan!$C$1,MATCH(TRIM(EV!$B$1) &amp; ": " &amp;TRIM(EV!D$2), Plan!$B:$B,0)-1,0)*IF(Grades!D90&gt;=0.6,1,0)</f>
        <v>0</v>
      </c>
      <c r="E90" s="30">
        <f ca="1">OFFSET(Plan!$C$1,MATCH(TRIM(EV!$B$1) &amp; ": " &amp;TRIM(EV!E$2), Plan!$B:$B,0)-1,0)*IF(Grades!E90&gt;=0.6,1,0)</f>
        <v>0</v>
      </c>
      <c r="F90" s="30">
        <f ca="1">OFFSET(Plan!$C$1,MATCH(TRIM(EV!$B$1) &amp; ": " &amp;TRIM(EV!F$2), Plan!$B:$B,0)-1,0)*IF(Grades!F90&gt;=0.6,1,0)</f>
        <v>0</v>
      </c>
      <c r="G90" s="30">
        <f ca="1">OFFSET(Plan!$C$1,MATCH(TRIM(EV!$B$1) &amp; ": " &amp;TRIM(EV!G$2), Plan!$B:$B,0)-1,0)*IF(Grades!G90&gt;=0.6,1,0)</f>
        <v>0</v>
      </c>
      <c r="H90" s="30">
        <f ca="1">OFFSET(Plan!$C$1,MATCH(TRIM(EV!$B$1) &amp; ": " &amp;TRIM(EV!H$2), Plan!$B:$B,0)-1,0)*IF(Grades!H90&gt;=0.6,1,0)</f>
        <v>0</v>
      </c>
      <c r="I90" s="30">
        <f ca="1">OFFSET(Plan!$C$1,MATCH(TRIM(EV!$B$1) &amp; ": " &amp;TRIM(EV!I$2), Plan!$B:$B,0)-1,0)*IF(Grades!I90&gt;=0.6,1,0)</f>
        <v>0</v>
      </c>
      <c r="J90" s="30">
        <f ca="1">OFFSET(Plan!$C$1,MATCH(TRIM(EV!$B$1) &amp; ": " &amp;TRIM(EV!J$2), Plan!$B:$B,0)-1,0)*IF(Grades!J90&gt;=0.6,1,0)</f>
        <v>0</v>
      </c>
      <c r="K90" s="31">
        <f ca="1">OFFSET(Plan!$C$1,MATCH(TRIM(EV!$B$1) &amp; ": " &amp;TRIM(EV!K$2), Plan!$B:$B,0)-1,0)*IF(Grades!K90&gt;=0.6,1,0)</f>
        <v>0</v>
      </c>
      <c r="L90" s="29">
        <f ca="1">OFFSET(Plan!$C$1,MATCH(TRIM(EV!$L$1) &amp; ": " &amp;TRIM(EV!L$2), Plan!$B:$B,0)-1,0)*IF(Grades!L90&gt;=0.6,1,0)</f>
        <v>0</v>
      </c>
      <c r="M90" s="30">
        <f ca="1">OFFSET(Plan!$C$1,MATCH(TRIM(EV!$L$1) &amp; ": " &amp;TRIM(EV!M$2), Plan!$B:$B,0)-1,0)*IF(Grades!M90&gt;=0.6,1,0)</f>
        <v>0</v>
      </c>
      <c r="N90" s="30">
        <f ca="1">OFFSET(Plan!$C$1,MATCH(TRIM(EV!$L$1) &amp; ": " &amp;TRIM(EV!N$2), Plan!$B:$B,0)-1,0)*IF(Grades!N90&gt;=0.6,1,0)</f>
        <v>0</v>
      </c>
      <c r="O90" s="30">
        <f ca="1">OFFSET(Plan!$C$1,MATCH(TRIM(EV!$L$1) &amp; ": " &amp;TRIM(EV!O$2), Plan!$B:$B,0)-1,0)*IF(Grades!O90&gt;=0.6,1,0)</f>
        <v>0</v>
      </c>
      <c r="P90" s="30">
        <f ca="1">OFFSET(Plan!$C$1,MATCH(TRIM(EV!$L$1) &amp; ": " &amp;TRIM(EV!P$2), Plan!$B:$B,0)-1,0)*IF(Grades!P90&gt;=0.6,1,0)</f>
        <v>0</v>
      </c>
      <c r="Q90" s="30">
        <f ca="1">OFFSET(Plan!$C$1,MATCH(TRIM(EV!$L$1) &amp; ": " &amp;TRIM(EV!Q$2), Plan!$B:$B,0)-1,0)*IF(Grades!Q90&gt;=0.6,1,0)</f>
        <v>0</v>
      </c>
      <c r="R90" s="30">
        <f ca="1">OFFSET(Plan!$C$1,MATCH(TRIM(EV!$L$1) &amp; ": " &amp;TRIM(EV!R$2), Plan!$B:$B,0)-1,0)*IF(Grades!R90&gt;=0.6,1,0)</f>
        <v>0</v>
      </c>
      <c r="S90" s="30">
        <f ca="1">OFFSET(Plan!$C$1,MATCH(TRIM(EV!$L$1) &amp; ": " &amp;TRIM(EV!S$2), Plan!$B:$B,0)-1,0)*IF(Grades!S90&gt;=0.6,1,0)</f>
        <v>0</v>
      </c>
      <c r="T90" s="30">
        <f ca="1">OFFSET(Plan!$C$1,MATCH(TRIM(EV!$L$1) &amp; ": " &amp;TRIM(EV!T$2), Plan!$B:$B,0)-1,0)*IF(Grades!T90&gt;=0.6,1,0)</f>
        <v>0</v>
      </c>
      <c r="U90" s="32">
        <f ca="1">OFFSET(Plan!$C$1,MATCH(TRIM(EV!$L$1) &amp; ": " &amp;TRIM(EV!U$2), Plan!$B:$B,0)-1,0)*IF(Grades!U90&gt;=0.6,1,0)</f>
        <v>0</v>
      </c>
      <c r="V90" s="29">
        <f ca="1">OFFSET(Plan!$C$1,MATCH(TRIM(EV!$V$1)&amp;": "&amp;TRIM(EV!V$2),Plan!$B:$B,0)-1,0)*IF(Grades!V90&gt;=0.6,1,0)</f>
        <v>0</v>
      </c>
      <c r="W90" s="30">
        <f ca="1">OFFSET(Plan!$C$1,MATCH(TRIM(EV!$V$1)&amp;": "&amp;TRIM(EV!W$2),Plan!$B:$B,0)-1,0)*IF(Grades!W90&gt;=0.6,1,0)</f>
        <v>0</v>
      </c>
      <c r="X90" s="30">
        <f ca="1">OFFSET(Plan!$C$1,MATCH(TRIM(EV!$V$1)&amp;": "&amp;TRIM(EV!X$2),Plan!$B:$B,0)-1,0)*IF(Grades!X90&gt;=0.6,1,0)</f>
        <v>0</v>
      </c>
      <c r="Y90" s="30">
        <f ca="1">OFFSET(Plan!$C$1,MATCH(TRIM(EV!$V$1)&amp;": "&amp;TRIM(EV!Y$2),Plan!$B:$B,0)-1,0)*IF(Grades!Y90&gt;=0.6,1,0)</f>
        <v>0</v>
      </c>
      <c r="Z90" s="30">
        <f ca="1">OFFSET(Plan!$C$1,MATCH(TRIM(EV!$V$1)&amp;": "&amp;TRIM(EV!Z$2),Plan!$B:$B,0)-1,0)*IF(Grades!Z90&gt;=0.6,1,0)</f>
        <v>0</v>
      </c>
      <c r="AA90" s="30">
        <f ca="1">OFFSET(Plan!$C$1,MATCH(TRIM(EV!$V$1)&amp;": "&amp;TRIM(EV!AA$2),Plan!$B:$B,0)-1,0)*IF(Grades!AA90&gt;=0.6,1,0)</f>
        <v>0</v>
      </c>
      <c r="AB90" s="30">
        <f ca="1">OFFSET(Plan!$C$1,MATCH(TRIM(EV!$V$1)&amp;": "&amp;TRIM(EV!AB$2),Plan!$B:$B,0)-1,0)*IF(Grades!AB90&gt;=0.6,1,0)</f>
        <v>0</v>
      </c>
      <c r="AC90" s="30">
        <f ca="1">OFFSET(Plan!$C$1,MATCH(TRIM(EV!$V$1)&amp;": "&amp;TRIM(EV!AC$2),Plan!$B:$B,0)-1,0)*IF(Grades!AC90&gt;=0.6,1,0)</f>
        <v>0</v>
      </c>
      <c r="AD90" s="30">
        <f ca="1">OFFSET(Plan!$C$1,MATCH(TRIM(EV!$V$1)&amp;": "&amp;TRIM(EV!AD$2),Plan!$B:$B,0)-1,0)*IF(Grades!AD90&gt;=0.6,1,0)</f>
        <v>0</v>
      </c>
      <c r="AE90" s="31">
        <f ca="1">OFFSET(Plan!$C$1,MATCH(TRIM(EV!$V$1)&amp;": "&amp;TRIM(EV!AE$2),Plan!$B:$B,0)-1,0)*IF(Grades!AE90&gt;=0.6,1,0)</f>
        <v>0</v>
      </c>
      <c r="AF90" s="16">
        <f ca="1">IFERROR(OFFSET(SAP!$B$1,MATCH(EV!$A90,SAP!$A:$A,0)-1,0),0)</f>
        <v>0</v>
      </c>
      <c r="AG90" s="17">
        <f t="shared" ca="1" si="12"/>
        <v>0</v>
      </c>
      <c r="AH90" s="17" t="str">
        <f ca="1">IF(AF90=0,"",OFFSET(Plan!$D$1,MATCH(OFFSET(SAP!$B$1, 0,COUNTIF(SAP!$C$2:$AK$2,"&lt;&gt;0")),Plan!$A:$A,0)-1,0))</f>
        <v/>
      </c>
      <c r="AI90" s="18" t="str">
        <f ca="1">IF(AF90=0,"",Plan!$D$31)</f>
        <v/>
      </c>
      <c r="AJ90" s="18"/>
      <c r="AK90" s="18"/>
      <c r="AL90" s="17">
        <f t="shared" ca="1" si="13"/>
        <v>0</v>
      </c>
      <c r="AM90" s="17" t="str">
        <f t="shared" ca="1" si="14"/>
        <v/>
      </c>
      <c r="AN90" s="17" t="str">
        <f t="shared" ca="1" si="15"/>
        <v/>
      </c>
      <c r="AO90" s="17" t="str">
        <f t="shared" ca="1" si="16"/>
        <v/>
      </c>
      <c r="AP90" s="61" t="str">
        <f t="shared" si="11"/>
        <v/>
      </c>
      <c r="AQ90" s="68">
        <f t="shared" ca="1" si="17"/>
        <v>0</v>
      </c>
      <c r="AR90" s="68" t="str">
        <f ca="1">IF(AQ90=0,"",AQ90+(1-COUNTIF(AQ$3:AQ90,AQ90))/1000)</f>
        <v/>
      </c>
      <c r="AS90" s="67" t="str">
        <f t="shared" ca="1" si="18"/>
        <v/>
      </c>
    </row>
    <row r="91" spans="1:45" x14ac:dyDescent="0.25">
      <c r="A91" s="33">
        <f>SAP!A91</f>
        <v>0</v>
      </c>
      <c r="B91" s="29">
        <f ca="1">OFFSET(Plan!$C$1,MATCH(TRIM(EV!$B$1) &amp; ": " &amp;TRIM(EV!B$2), Plan!$B:$B,0)-1,0)*IF(Grades!B91&gt;=0.6,1,0)</f>
        <v>0</v>
      </c>
      <c r="C91" s="30">
        <f ca="1">OFFSET(Plan!$C$1,MATCH(TRIM(EV!$B$1) &amp; ": " &amp;TRIM(EV!C$2), Plan!$B:$B,0)-1,0)*IF(Grades!C91&gt;=0.6,1,0)</f>
        <v>0</v>
      </c>
      <c r="D91" s="30">
        <f ca="1">OFFSET(Plan!$C$1,MATCH(TRIM(EV!$B$1) &amp; ": " &amp;TRIM(EV!D$2), Plan!$B:$B,0)-1,0)*IF(Grades!D91&gt;=0.6,1,0)</f>
        <v>0</v>
      </c>
      <c r="E91" s="30">
        <f ca="1">OFFSET(Plan!$C$1,MATCH(TRIM(EV!$B$1) &amp; ": " &amp;TRIM(EV!E$2), Plan!$B:$B,0)-1,0)*IF(Grades!E91&gt;=0.6,1,0)</f>
        <v>0</v>
      </c>
      <c r="F91" s="30">
        <f ca="1">OFFSET(Plan!$C$1,MATCH(TRIM(EV!$B$1) &amp; ": " &amp;TRIM(EV!F$2), Plan!$B:$B,0)-1,0)*IF(Grades!F91&gt;=0.6,1,0)</f>
        <v>0</v>
      </c>
      <c r="G91" s="30">
        <f ca="1">OFFSET(Plan!$C$1,MATCH(TRIM(EV!$B$1) &amp; ": " &amp;TRIM(EV!G$2), Plan!$B:$B,0)-1,0)*IF(Grades!G91&gt;=0.6,1,0)</f>
        <v>0</v>
      </c>
      <c r="H91" s="30">
        <f ca="1">OFFSET(Plan!$C$1,MATCH(TRIM(EV!$B$1) &amp; ": " &amp;TRIM(EV!H$2), Plan!$B:$B,0)-1,0)*IF(Grades!H91&gt;=0.6,1,0)</f>
        <v>0</v>
      </c>
      <c r="I91" s="30">
        <f ca="1">OFFSET(Plan!$C$1,MATCH(TRIM(EV!$B$1) &amp; ": " &amp;TRIM(EV!I$2), Plan!$B:$B,0)-1,0)*IF(Grades!I91&gt;=0.6,1,0)</f>
        <v>0</v>
      </c>
      <c r="J91" s="30">
        <f ca="1">OFFSET(Plan!$C$1,MATCH(TRIM(EV!$B$1) &amp; ": " &amp;TRIM(EV!J$2), Plan!$B:$B,0)-1,0)*IF(Grades!J91&gt;=0.6,1,0)</f>
        <v>0</v>
      </c>
      <c r="K91" s="31">
        <f ca="1">OFFSET(Plan!$C$1,MATCH(TRIM(EV!$B$1) &amp; ": " &amp;TRIM(EV!K$2), Plan!$B:$B,0)-1,0)*IF(Grades!K91&gt;=0.6,1,0)</f>
        <v>0</v>
      </c>
      <c r="L91" s="29">
        <f ca="1">OFFSET(Plan!$C$1,MATCH(TRIM(EV!$L$1) &amp; ": " &amp;TRIM(EV!L$2), Plan!$B:$B,0)-1,0)*IF(Grades!L91&gt;=0.6,1,0)</f>
        <v>0</v>
      </c>
      <c r="M91" s="30">
        <f ca="1">OFFSET(Plan!$C$1,MATCH(TRIM(EV!$L$1) &amp; ": " &amp;TRIM(EV!M$2), Plan!$B:$B,0)-1,0)*IF(Grades!M91&gt;=0.6,1,0)</f>
        <v>0</v>
      </c>
      <c r="N91" s="30">
        <f ca="1">OFFSET(Plan!$C$1,MATCH(TRIM(EV!$L$1) &amp; ": " &amp;TRIM(EV!N$2), Plan!$B:$B,0)-1,0)*IF(Grades!N91&gt;=0.6,1,0)</f>
        <v>0</v>
      </c>
      <c r="O91" s="30">
        <f ca="1">OFFSET(Plan!$C$1,MATCH(TRIM(EV!$L$1) &amp; ": " &amp;TRIM(EV!O$2), Plan!$B:$B,0)-1,0)*IF(Grades!O91&gt;=0.6,1,0)</f>
        <v>0</v>
      </c>
      <c r="P91" s="30">
        <f ca="1">OFFSET(Plan!$C$1,MATCH(TRIM(EV!$L$1) &amp; ": " &amp;TRIM(EV!P$2), Plan!$B:$B,0)-1,0)*IF(Grades!P91&gt;=0.6,1,0)</f>
        <v>0</v>
      </c>
      <c r="Q91" s="30">
        <f ca="1">OFFSET(Plan!$C$1,MATCH(TRIM(EV!$L$1) &amp; ": " &amp;TRIM(EV!Q$2), Plan!$B:$B,0)-1,0)*IF(Grades!Q91&gt;=0.6,1,0)</f>
        <v>0</v>
      </c>
      <c r="R91" s="30">
        <f ca="1">OFFSET(Plan!$C$1,MATCH(TRIM(EV!$L$1) &amp; ": " &amp;TRIM(EV!R$2), Plan!$B:$B,0)-1,0)*IF(Grades!R91&gt;=0.6,1,0)</f>
        <v>0</v>
      </c>
      <c r="S91" s="30">
        <f ca="1">OFFSET(Plan!$C$1,MATCH(TRIM(EV!$L$1) &amp; ": " &amp;TRIM(EV!S$2), Plan!$B:$B,0)-1,0)*IF(Grades!S91&gt;=0.6,1,0)</f>
        <v>0</v>
      </c>
      <c r="T91" s="30">
        <f ca="1">OFFSET(Plan!$C$1,MATCH(TRIM(EV!$L$1) &amp; ": " &amp;TRIM(EV!T$2), Plan!$B:$B,0)-1,0)*IF(Grades!T91&gt;=0.6,1,0)</f>
        <v>0</v>
      </c>
      <c r="U91" s="32">
        <f ca="1">OFFSET(Plan!$C$1,MATCH(TRIM(EV!$L$1) &amp; ": " &amp;TRIM(EV!U$2), Plan!$B:$B,0)-1,0)*IF(Grades!U91&gt;=0.6,1,0)</f>
        <v>0</v>
      </c>
      <c r="V91" s="29">
        <f ca="1">OFFSET(Plan!$C$1,MATCH(TRIM(EV!$V$1)&amp;": "&amp;TRIM(EV!V$2),Plan!$B:$B,0)-1,0)*IF(Grades!V91&gt;=0.6,1,0)</f>
        <v>0</v>
      </c>
      <c r="W91" s="30">
        <f ca="1">OFFSET(Plan!$C$1,MATCH(TRIM(EV!$V$1)&amp;": "&amp;TRIM(EV!W$2),Plan!$B:$B,0)-1,0)*IF(Grades!W91&gt;=0.6,1,0)</f>
        <v>0</v>
      </c>
      <c r="X91" s="30">
        <f ca="1">OFFSET(Plan!$C$1,MATCH(TRIM(EV!$V$1)&amp;": "&amp;TRIM(EV!X$2),Plan!$B:$B,0)-1,0)*IF(Grades!X91&gt;=0.6,1,0)</f>
        <v>0</v>
      </c>
      <c r="Y91" s="30">
        <f ca="1">OFFSET(Plan!$C$1,MATCH(TRIM(EV!$V$1)&amp;": "&amp;TRIM(EV!Y$2),Plan!$B:$B,0)-1,0)*IF(Grades!Y91&gt;=0.6,1,0)</f>
        <v>0</v>
      </c>
      <c r="Z91" s="30">
        <f ca="1">OFFSET(Plan!$C$1,MATCH(TRIM(EV!$V$1)&amp;": "&amp;TRIM(EV!Z$2),Plan!$B:$B,0)-1,0)*IF(Grades!Z91&gt;=0.6,1,0)</f>
        <v>0</v>
      </c>
      <c r="AA91" s="30">
        <f ca="1">OFFSET(Plan!$C$1,MATCH(TRIM(EV!$V$1)&amp;": "&amp;TRIM(EV!AA$2),Plan!$B:$B,0)-1,0)*IF(Grades!AA91&gt;=0.6,1,0)</f>
        <v>0</v>
      </c>
      <c r="AB91" s="30">
        <f ca="1">OFFSET(Plan!$C$1,MATCH(TRIM(EV!$V$1)&amp;": "&amp;TRIM(EV!AB$2),Plan!$B:$B,0)-1,0)*IF(Grades!AB91&gt;=0.6,1,0)</f>
        <v>0</v>
      </c>
      <c r="AC91" s="30">
        <f ca="1">OFFSET(Plan!$C$1,MATCH(TRIM(EV!$V$1)&amp;": "&amp;TRIM(EV!AC$2),Plan!$B:$B,0)-1,0)*IF(Grades!AC91&gt;=0.6,1,0)</f>
        <v>0</v>
      </c>
      <c r="AD91" s="30">
        <f ca="1">OFFSET(Plan!$C$1,MATCH(TRIM(EV!$V$1)&amp;": "&amp;TRIM(EV!AD$2),Plan!$B:$B,0)-1,0)*IF(Grades!AD91&gt;=0.6,1,0)</f>
        <v>0</v>
      </c>
      <c r="AE91" s="31">
        <f ca="1">OFFSET(Plan!$C$1,MATCH(TRIM(EV!$V$1)&amp;": "&amp;TRIM(EV!AE$2),Plan!$B:$B,0)-1,0)*IF(Grades!AE91&gt;=0.6,1,0)</f>
        <v>0</v>
      </c>
      <c r="AF91" s="16">
        <f ca="1">IFERROR(OFFSET(SAP!$B$1,MATCH(EV!$A91,SAP!$A:$A,0)-1,0),0)</f>
        <v>0</v>
      </c>
      <c r="AG91" s="17">
        <f t="shared" ca="1" si="12"/>
        <v>0</v>
      </c>
      <c r="AH91" s="17" t="str">
        <f ca="1">IF(AF91=0,"",OFFSET(Plan!$D$1,MATCH(OFFSET(SAP!$B$1, 0,COUNTIF(SAP!$C$2:$AK$2,"&lt;&gt;0")),Plan!$A:$A,0)-1,0))</f>
        <v/>
      </c>
      <c r="AI91" s="18" t="str">
        <f ca="1">IF(AF91=0,"",Plan!$D$31)</f>
        <v/>
      </c>
      <c r="AJ91" s="18"/>
      <c r="AK91" s="18"/>
      <c r="AL91" s="17">
        <f t="shared" ca="1" si="13"/>
        <v>0</v>
      </c>
      <c r="AM91" s="17" t="str">
        <f t="shared" ca="1" si="14"/>
        <v/>
      </c>
      <c r="AN91" s="17" t="str">
        <f t="shared" ca="1" si="15"/>
        <v/>
      </c>
      <c r="AO91" s="17" t="str">
        <f t="shared" ca="1" si="16"/>
        <v/>
      </c>
      <c r="AP91" s="61" t="str">
        <f t="shared" si="11"/>
        <v/>
      </c>
      <c r="AQ91" s="68">
        <f t="shared" ca="1" si="17"/>
        <v>0</v>
      </c>
      <c r="AR91" s="68" t="str">
        <f ca="1">IF(AQ91=0,"",AQ91+(1-COUNTIF(AQ$3:AQ91,AQ91))/1000)</f>
        <v/>
      </c>
      <c r="AS91" s="67" t="str">
        <f t="shared" ca="1" si="18"/>
        <v/>
      </c>
    </row>
    <row r="92" spans="1:45" x14ac:dyDescent="0.25">
      <c r="A92" s="33">
        <f>SAP!A92</f>
        <v>0</v>
      </c>
      <c r="B92" s="29">
        <f ca="1">OFFSET(Plan!$C$1,MATCH(TRIM(EV!$B$1) &amp; ": " &amp;TRIM(EV!B$2), Plan!$B:$B,0)-1,0)*IF(Grades!B92&gt;=0.6,1,0)</f>
        <v>0</v>
      </c>
      <c r="C92" s="30">
        <f ca="1">OFFSET(Plan!$C$1,MATCH(TRIM(EV!$B$1) &amp; ": " &amp;TRIM(EV!C$2), Plan!$B:$B,0)-1,0)*IF(Grades!C92&gt;=0.6,1,0)</f>
        <v>0</v>
      </c>
      <c r="D92" s="30">
        <f ca="1">OFFSET(Plan!$C$1,MATCH(TRIM(EV!$B$1) &amp; ": " &amp;TRIM(EV!D$2), Plan!$B:$B,0)-1,0)*IF(Grades!D92&gt;=0.6,1,0)</f>
        <v>0</v>
      </c>
      <c r="E92" s="30">
        <f ca="1">OFFSET(Plan!$C$1,MATCH(TRIM(EV!$B$1) &amp; ": " &amp;TRIM(EV!E$2), Plan!$B:$B,0)-1,0)*IF(Grades!E92&gt;=0.6,1,0)</f>
        <v>0</v>
      </c>
      <c r="F92" s="30">
        <f ca="1">OFFSET(Plan!$C$1,MATCH(TRIM(EV!$B$1) &amp; ": " &amp;TRIM(EV!F$2), Plan!$B:$B,0)-1,0)*IF(Grades!F92&gt;=0.6,1,0)</f>
        <v>0</v>
      </c>
      <c r="G92" s="30">
        <f ca="1">OFFSET(Plan!$C$1,MATCH(TRIM(EV!$B$1) &amp; ": " &amp;TRIM(EV!G$2), Plan!$B:$B,0)-1,0)*IF(Grades!G92&gt;=0.6,1,0)</f>
        <v>0</v>
      </c>
      <c r="H92" s="30">
        <f ca="1">OFFSET(Plan!$C$1,MATCH(TRIM(EV!$B$1) &amp; ": " &amp;TRIM(EV!H$2), Plan!$B:$B,0)-1,0)*IF(Grades!H92&gt;=0.6,1,0)</f>
        <v>0</v>
      </c>
      <c r="I92" s="30">
        <f ca="1">OFFSET(Plan!$C$1,MATCH(TRIM(EV!$B$1) &amp; ": " &amp;TRIM(EV!I$2), Plan!$B:$B,0)-1,0)*IF(Grades!I92&gt;=0.6,1,0)</f>
        <v>0</v>
      </c>
      <c r="J92" s="30">
        <f ca="1">OFFSET(Plan!$C$1,MATCH(TRIM(EV!$B$1) &amp; ": " &amp;TRIM(EV!J$2), Plan!$B:$B,0)-1,0)*IF(Grades!J92&gt;=0.6,1,0)</f>
        <v>0</v>
      </c>
      <c r="K92" s="31">
        <f ca="1">OFFSET(Plan!$C$1,MATCH(TRIM(EV!$B$1) &amp; ": " &amp;TRIM(EV!K$2), Plan!$B:$B,0)-1,0)*IF(Grades!K92&gt;=0.6,1,0)</f>
        <v>0</v>
      </c>
      <c r="L92" s="29">
        <f ca="1">OFFSET(Plan!$C$1,MATCH(TRIM(EV!$L$1) &amp; ": " &amp;TRIM(EV!L$2), Plan!$B:$B,0)-1,0)*IF(Grades!L92&gt;=0.6,1,0)</f>
        <v>0</v>
      </c>
      <c r="M92" s="30">
        <f ca="1">OFFSET(Plan!$C$1,MATCH(TRIM(EV!$L$1) &amp; ": " &amp;TRIM(EV!M$2), Plan!$B:$B,0)-1,0)*IF(Grades!M92&gt;=0.6,1,0)</f>
        <v>0</v>
      </c>
      <c r="N92" s="30">
        <f ca="1">OFFSET(Plan!$C$1,MATCH(TRIM(EV!$L$1) &amp; ": " &amp;TRIM(EV!N$2), Plan!$B:$B,0)-1,0)*IF(Grades!N92&gt;=0.6,1,0)</f>
        <v>0</v>
      </c>
      <c r="O92" s="30">
        <f ca="1">OFFSET(Plan!$C$1,MATCH(TRIM(EV!$L$1) &amp; ": " &amp;TRIM(EV!O$2), Plan!$B:$B,0)-1,0)*IF(Grades!O92&gt;=0.6,1,0)</f>
        <v>0</v>
      </c>
      <c r="P92" s="30">
        <f ca="1">OFFSET(Plan!$C$1,MATCH(TRIM(EV!$L$1) &amp; ": " &amp;TRIM(EV!P$2), Plan!$B:$B,0)-1,0)*IF(Grades!P92&gt;=0.6,1,0)</f>
        <v>0</v>
      </c>
      <c r="Q92" s="30">
        <f ca="1">OFFSET(Plan!$C$1,MATCH(TRIM(EV!$L$1) &amp; ": " &amp;TRIM(EV!Q$2), Plan!$B:$B,0)-1,0)*IF(Grades!Q92&gt;=0.6,1,0)</f>
        <v>0</v>
      </c>
      <c r="R92" s="30">
        <f ca="1">OFFSET(Plan!$C$1,MATCH(TRIM(EV!$L$1) &amp; ": " &amp;TRIM(EV!R$2), Plan!$B:$B,0)-1,0)*IF(Grades!R92&gt;=0.6,1,0)</f>
        <v>0</v>
      </c>
      <c r="S92" s="30">
        <f ca="1">OFFSET(Plan!$C$1,MATCH(TRIM(EV!$L$1) &amp; ": " &amp;TRIM(EV!S$2), Plan!$B:$B,0)-1,0)*IF(Grades!S92&gt;=0.6,1,0)</f>
        <v>0</v>
      </c>
      <c r="T92" s="30">
        <f ca="1">OFFSET(Plan!$C$1,MATCH(TRIM(EV!$L$1) &amp; ": " &amp;TRIM(EV!T$2), Plan!$B:$B,0)-1,0)*IF(Grades!T92&gt;=0.6,1,0)</f>
        <v>0</v>
      </c>
      <c r="U92" s="32">
        <f ca="1">OFFSET(Plan!$C$1,MATCH(TRIM(EV!$L$1) &amp; ": " &amp;TRIM(EV!U$2), Plan!$B:$B,0)-1,0)*IF(Grades!U92&gt;=0.6,1,0)</f>
        <v>0</v>
      </c>
      <c r="V92" s="29">
        <f ca="1">OFFSET(Plan!$C$1,MATCH(TRIM(EV!$V$1)&amp;": "&amp;TRIM(EV!V$2),Plan!$B:$B,0)-1,0)*IF(Grades!V92&gt;=0.6,1,0)</f>
        <v>0</v>
      </c>
      <c r="W92" s="30">
        <f ca="1">OFFSET(Plan!$C$1,MATCH(TRIM(EV!$V$1)&amp;": "&amp;TRIM(EV!W$2),Plan!$B:$B,0)-1,0)*IF(Grades!W92&gt;=0.6,1,0)</f>
        <v>0</v>
      </c>
      <c r="X92" s="30">
        <f ca="1">OFFSET(Plan!$C$1,MATCH(TRIM(EV!$V$1)&amp;": "&amp;TRIM(EV!X$2),Plan!$B:$B,0)-1,0)*IF(Grades!X92&gt;=0.6,1,0)</f>
        <v>0</v>
      </c>
      <c r="Y92" s="30">
        <f ca="1">OFFSET(Plan!$C$1,MATCH(TRIM(EV!$V$1)&amp;": "&amp;TRIM(EV!Y$2),Plan!$B:$B,0)-1,0)*IF(Grades!Y92&gt;=0.6,1,0)</f>
        <v>0</v>
      </c>
      <c r="Z92" s="30">
        <f ca="1">OFFSET(Plan!$C$1,MATCH(TRIM(EV!$V$1)&amp;": "&amp;TRIM(EV!Z$2),Plan!$B:$B,0)-1,0)*IF(Grades!Z92&gt;=0.6,1,0)</f>
        <v>0</v>
      </c>
      <c r="AA92" s="30">
        <f ca="1">OFFSET(Plan!$C$1,MATCH(TRIM(EV!$V$1)&amp;": "&amp;TRIM(EV!AA$2),Plan!$B:$B,0)-1,0)*IF(Grades!AA92&gt;=0.6,1,0)</f>
        <v>0</v>
      </c>
      <c r="AB92" s="30">
        <f ca="1">OFFSET(Plan!$C$1,MATCH(TRIM(EV!$V$1)&amp;": "&amp;TRIM(EV!AB$2),Plan!$B:$B,0)-1,0)*IF(Grades!AB92&gt;=0.6,1,0)</f>
        <v>0</v>
      </c>
      <c r="AC92" s="30">
        <f ca="1">OFFSET(Plan!$C$1,MATCH(TRIM(EV!$V$1)&amp;": "&amp;TRIM(EV!AC$2),Plan!$B:$B,0)-1,0)*IF(Grades!AC92&gt;=0.6,1,0)</f>
        <v>0</v>
      </c>
      <c r="AD92" s="30">
        <f ca="1">OFFSET(Plan!$C$1,MATCH(TRIM(EV!$V$1)&amp;": "&amp;TRIM(EV!AD$2),Plan!$B:$B,0)-1,0)*IF(Grades!AD92&gt;=0.6,1,0)</f>
        <v>0</v>
      </c>
      <c r="AE92" s="31">
        <f ca="1">OFFSET(Plan!$C$1,MATCH(TRIM(EV!$V$1)&amp;": "&amp;TRIM(EV!AE$2),Plan!$B:$B,0)-1,0)*IF(Grades!AE92&gt;=0.6,1,0)</f>
        <v>0</v>
      </c>
      <c r="AF92" s="16">
        <f ca="1">IFERROR(OFFSET(SAP!$B$1,MATCH(EV!$A92,SAP!$A:$A,0)-1,0),0)</f>
        <v>0</v>
      </c>
      <c r="AG92" s="17">
        <f t="shared" ca="1" si="12"/>
        <v>0</v>
      </c>
      <c r="AH92" s="17" t="str">
        <f ca="1">IF(AF92=0,"",OFFSET(Plan!$D$1,MATCH(OFFSET(SAP!$B$1, 0,COUNTIF(SAP!$C$2:$AK$2,"&lt;&gt;0")),Plan!$A:$A,0)-1,0))</f>
        <v/>
      </c>
      <c r="AI92" s="18" t="str">
        <f ca="1">IF(AF92=0,"",Plan!$D$31)</f>
        <v/>
      </c>
      <c r="AJ92" s="18"/>
      <c r="AK92" s="18"/>
      <c r="AL92" s="17">
        <f t="shared" ca="1" si="13"/>
        <v>0</v>
      </c>
      <c r="AM92" s="17" t="str">
        <f t="shared" ca="1" si="14"/>
        <v/>
      </c>
      <c r="AN92" s="17" t="str">
        <f t="shared" ca="1" si="15"/>
        <v/>
      </c>
      <c r="AO92" s="17" t="str">
        <f t="shared" ca="1" si="16"/>
        <v/>
      </c>
      <c r="AP92" s="61" t="str">
        <f t="shared" si="11"/>
        <v/>
      </c>
      <c r="AQ92" s="68">
        <f t="shared" ca="1" si="17"/>
        <v>0</v>
      </c>
      <c r="AR92" s="68" t="str">
        <f ca="1">IF(AQ92=0,"",AQ92+(1-COUNTIF(AQ$3:AQ92,AQ92))/1000)</f>
        <v/>
      </c>
      <c r="AS92" s="67" t="str">
        <f t="shared" ca="1" si="18"/>
        <v/>
      </c>
    </row>
    <row r="93" spans="1:45" x14ac:dyDescent="0.25">
      <c r="A93" s="33">
        <f>SAP!A93</f>
        <v>0</v>
      </c>
      <c r="B93" s="29">
        <f ca="1">OFFSET(Plan!$C$1,MATCH(TRIM(EV!$B$1) &amp; ": " &amp;TRIM(EV!B$2), Plan!$B:$B,0)-1,0)*IF(Grades!B93&gt;=0.6,1,0)</f>
        <v>0</v>
      </c>
      <c r="C93" s="30">
        <f ca="1">OFFSET(Plan!$C$1,MATCH(TRIM(EV!$B$1) &amp; ": " &amp;TRIM(EV!C$2), Plan!$B:$B,0)-1,0)*IF(Grades!C93&gt;=0.6,1,0)</f>
        <v>0</v>
      </c>
      <c r="D93" s="30">
        <f ca="1">OFFSET(Plan!$C$1,MATCH(TRIM(EV!$B$1) &amp; ": " &amp;TRIM(EV!D$2), Plan!$B:$B,0)-1,0)*IF(Grades!D93&gt;=0.6,1,0)</f>
        <v>0</v>
      </c>
      <c r="E93" s="30">
        <f ca="1">OFFSET(Plan!$C$1,MATCH(TRIM(EV!$B$1) &amp; ": " &amp;TRIM(EV!E$2), Plan!$B:$B,0)-1,0)*IF(Grades!E93&gt;=0.6,1,0)</f>
        <v>0</v>
      </c>
      <c r="F93" s="30">
        <f ca="1">OFFSET(Plan!$C$1,MATCH(TRIM(EV!$B$1) &amp; ": " &amp;TRIM(EV!F$2), Plan!$B:$B,0)-1,0)*IF(Grades!F93&gt;=0.6,1,0)</f>
        <v>0</v>
      </c>
      <c r="G93" s="30">
        <f ca="1">OFFSET(Plan!$C$1,MATCH(TRIM(EV!$B$1) &amp; ": " &amp;TRIM(EV!G$2), Plan!$B:$B,0)-1,0)*IF(Grades!G93&gt;=0.6,1,0)</f>
        <v>0</v>
      </c>
      <c r="H93" s="30">
        <f ca="1">OFFSET(Plan!$C$1,MATCH(TRIM(EV!$B$1) &amp; ": " &amp;TRIM(EV!H$2), Plan!$B:$B,0)-1,0)*IF(Grades!H93&gt;=0.6,1,0)</f>
        <v>0</v>
      </c>
      <c r="I93" s="30">
        <f ca="1">OFFSET(Plan!$C$1,MATCH(TRIM(EV!$B$1) &amp; ": " &amp;TRIM(EV!I$2), Plan!$B:$B,0)-1,0)*IF(Grades!I93&gt;=0.6,1,0)</f>
        <v>0</v>
      </c>
      <c r="J93" s="30">
        <f ca="1">OFFSET(Plan!$C$1,MATCH(TRIM(EV!$B$1) &amp; ": " &amp;TRIM(EV!J$2), Plan!$B:$B,0)-1,0)*IF(Grades!J93&gt;=0.6,1,0)</f>
        <v>0</v>
      </c>
      <c r="K93" s="31">
        <f ca="1">OFFSET(Plan!$C$1,MATCH(TRIM(EV!$B$1) &amp; ": " &amp;TRIM(EV!K$2), Plan!$B:$B,0)-1,0)*IF(Grades!K93&gt;=0.6,1,0)</f>
        <v>0</v>
      </c>
      <c r="L93" s="29">
        <f ca="1">OFFSET(Plan!$C$1,MATCH(TRIM(EV!$L$1) &amp; ": " &amp;TRIM(EV!L$2), Plan!$B:$B,0)-1,0)*IF(Grades!L93&gt;=0.6,1,0)</f>
        <v>0</v>
      </c>
      <c r="M93" s="30">
        <f ca="1">OFFSET(Plan!$C$1,MATCH(TRIM(EV!$L$1) &amp; ": " &amp;TRIM(EV!M$2), Plan!$B:$B,0)-1,0)*IF(Grades!M93&gt;=0.6,1,0)</f>
        <v>0</v>
      </c>
      <c r="N93" s="30">
        <f ca="1">OFFSET(Plan!$C$1,MATCH(TRIM(EV!$L$1) &amp; ": " &amp;TRIM(EV!N$2), Plan!$B:$B,0)-1,0)*IF(Grades!N93&gt;=0.6,1,0)</f>
        <v>0</v>
      </c>
      <c r="O93" s="30">
        <f ca="1">OFFSET(Plan!$C$1,MATCH(TRIM(EV!$L$1) &amp; ": " &amp;TRIM(EV!O$2), Plan!$B:$B,0)-1,0)*IF(Grades!O93&gt;=0.6,1,0)</f>
        <v>0</v>
      </c>
      <c r="P93" s="30">
        <f ca="1">OFFSET(Plan!$C$1,MATCH(TRIM(EV!$L$1) &amp; ": " &amp;TRIM(EV!P$2), Plan!$B:$B,0)-1,0)*IF(Grades!P93&gt;=0.6,1,0)</f>
        <v>0</v>
      </c>
      <c r="Q93" s="30">
        <f ca="1">OFFSET(Plan!$C$1,MATCH(TRIM(EV!$L$1) &amp; ": " &amp;TRIM(EV!Q$2), Plan!$B:$B,0)-1,0)*IF(Grades!Q93&gt;=0.6,1,0)</f>
        <v>0</v>
      </c>
      <c r="R93" s="30">
        <f ca="1">OFFSET(Plan!$C$1,MATCH(TRIM(EV!$L$1) &amp; ": " &amp;TRIM(EV!R$2), Plan!$B:$B,0)-1,0)*IF(Grades!R93&gt;=0.6,1,0)</f>
        <v>0</v>
      </c>
      <c r="S93" s="30">
        <f ca="1">OFFSET(Plan!$C$1,MATCH(TRIM(EV!$L$1) &amp; ": " &amp;TRIM(EV!S$2), Plan!$B:$B,0)-1,0)*IF(Grades!S93&gt;=0.6,1,0)</f>
        <v>0</v>
      </c>
      <c r="T93" s="30">
        <f ca="1">OFFSET(Plan!$C$1,MATCH(TRIM(EV!$L$1) &amp; ": " &amp;TRIM(EV!T$2), Plan!$B:$B,0)-1,0)*IF(Grades!T93&gt;=0.6,1,0)</f>
        <v>0</v>
      </c>
      <c r="U93" s="32">
        <f ca="1">OFFSET(Plan!$C$1,MATCH(TRIM(EV!$L$1) &amp; ": " &amp;TRIM(EV!U$2), Plan!$B:$B,0)-1,0)*IF(Grades!U93&gt;=0.6,1,0)</f>
        <v>0</v>
      </c>
      <c r="V93" s="29">
        <f ca="1">OFFSET(Plan!$C$1,MATCH(TRIM(EV!$V$1)&amp;": "&amp;TRIM(EV!V$2),Plan!$B:$B,0)-1,0)*IF(Grades!V93&gt;=0.6,1,0)</f>
        <v>0</v>
      </c>
      <c r="W93" s="30">
        <f ca="1">OFFSET(Plan!$C$1,MATCH(TRIM(EV!$V$1)&amp;": "&amp;TRIM(EV!W$2),Plan!$B:$B,0)-1,0)*IF(Grades!W93&gt;=0.6,1,0)</f>
        <v>0</v>
      </c>
      <c r="X93" s="30">
        <f ca="1">OFFSET(Plan!$C$1,MATCH(TRIM(EV!$V$1)&amp;": "&amp;TRIM(EV!X$2),Plan!$B:$B,0)-1,0)*IF(Grades!X93&gt;=0.6,1,0)</f>
        <v>0</v>
      </c>
      <c r="Y93" s="30">
        <f ca="1">OFFSET(Plan!$C$1,MATCH(TRIM(EV!$V$1)&amp;": "&amp;TRIM(EV!Y$2),Plan!$B:$B,0)-1,0)*IF(Grades!Y93&gt;=0.6,1,0)</f>
        <v>0</v>
      </c>
      <c r="Z93" s="30">
        <f ca="1">OFFSET(Plan!$C$1,MATCH(TRIM(EV!$V$1)&amp;": "&amp;TRIM(EV!Z$2),Plan!$B:$B,0)-1,0)*IF(Grades!Z93&gt;=0.6,1,0)</f>
        <v>0</v>
      </c>
      <c r="AA93" s="30">
        <f ca="1">OFFSET(Plan!$C$1,MATCH(TRIM(EV!$V$1)&amp;": "&amp;TRIM(EV!AA$2),Plan!$B:$B,0)-1,0)*IF(Grades!AA93&gt;=0.6,1,0)</f>
        <v>0</v>
      </c>
      <c r="AB93" s="30">
        <f ca="1">OFFSET(Plan!$C$1,MATCH(TRIM(EV!$V$1)&amp;": "&amp;TRIM(EV!AB$2),Plan!$B:$B,0)-1,0)*IF(Grades!AB93&gt;=0.6,1,0)</f>
        <v>0</v>
      </c>
      <c r="AC93" s="30">
        <f ca="1">OFFSET(Plan!$C$1,MATCH(TRIM(EV!$V$1)&amp;": "&amp;TRIM(EV!AC$2),Plan!$B:$B,0)-1,0)*IF(Grades!AC93&gt;=0.6,1,0)</f>
        <v>0</v>
      </c>
      <c r="AD93" s="30">
        <f ca="1">OFFSET(Plan!$C$1,MATCH(TRIM(EV!$V$1)&amp;": "&amp;TRIM(EV!AD$2),Plan!$B:$B,0)-1,0)*IF(Grades!AD93&gt;=0.6,1,0)</f>
        <v>0</v>
      </c>
      <c r="AE93" s="31">
        <f ca="1">OFFSET(Plan!$C$1,MATCH(TRIM(EV!$V$1)&amp;": "&amp;TRIM(EV!AE$2),Plan!$B:$B,0)-1,0)*IF(Grades!AE93&gt;=0.6,1,0)</f>
        <v>0</v>
      </c>
      <c r="AF93" s="16">
        <f ca="1">IFERROR(OFFSET(SAP!$B$1,MATCH(EV!$A93,SAP!$A:$A,0)-1,0),0)</f>
        <v>0</v>
      </c>
      <c r="AG93" s="17">
        <f t="shared" ca="1" si="12"/>
        <v>0</v>
      </c>
      <c r="AH93" s="17" t="str">
        <f ca="1">IF(AF93=0,"",OFFSET(Plan!$D$1,MATCH(OFFSET(SAP!$B$1, 0,COUNTIF(SAP!$C$2:$AK$2,"&lt;&gt;0")),Plan!$A:$A,0)-1,0))</f>
        <v/>
      </c>
      <c r="AI93" s="18" t="str">
        <f ca="1">IF(AF93=0,"",Plan!$D$31)</f>
        <v/>
      </c>
      <c r="AJ93" s="18"/>
      <c r="AK93" s="18"/>
      <c r="AL93" s="17">
        <f t="shared" ca="1" si="13"/>
        <v>0</v>
      </c>
      <c r="AM93" s="17" t="str">
        <f t="shared" ca="1" si="14"/>
        <v/>
      </c>
      <c r="AN93" s="17" t="str">
        <f t="shared" ca="1" si="15"/>
        <v/>
      </c>
      <c r="AO93" s="17" t="str">
        <f t="shared" ca="1" si="16"/>
        <v/>
      </c>
      <c r="AP93" s="61" t="str">
        <f t="shared" si="11"/>
        <v/>
      </c>
      <c r="AQ93" s="68">
        <f t="shared" ca="1" si="17"/>
        <v>0</v>
      </c>
      <c r="AR93" s="68" t="str">
        <f ca="1">IF(AQ93=0,"",AQ93+(1-COUNTIF(AQ$3:AQ93,AQ93))/1000)</f>
        <v/>
      </c>
      <c r="AS93" s="67" t="str">
        <f t="shared" ca="1" si="18"/>
        <v/>
      </c>
    </row>
    <row r="94" spans="1:45" x14ac:dyDescent="0.25">
      <c r="A94" s="33">
        <f>SAP!A94</f>
        <v>0</v>
      </c>
      <c r="B94" s="29">
        <f ca="1">OFFSET(Plan!$C$1,MATCH(TRIM(EV!$B$1) &amp; ": " &amp;TRIM(EV!B$2), Plan!$B:$B,0)-1,0)*IF(Grades!B94&gt;=0.6,1,0)</f>
        <v>0</v>
      </c>
      <c r="C94" s="30">
        <f ca="1">OFFSET(Plan!$C$1,MATCH(TRIM(EV!$B$1) &amp; ": " &amp;TRIM(EV!C$2), Plan!$B:$B,0)-1,0)*IF(Grades!C94&gt;=0.6,1,0)</f>
        <v>0</v>
      </c>
      <c r="D94" s="30">
        <f ca="1">OFFSET(Plan!$C$1,MATCH(TRIM(EV!$B$1) &amp; ": " &amp;TRIM(EV!D$2), Plan!$B:$B,0)-1,0)*IF(Grades!D94&gt;=0.6,1,0)</f>
        <v>0</v>
      </c>
      <c r="E94" s="30">
        <f ca="1">OFFSET(Plan!$C$1,MATCH(TRIM(EV!$B$1) &amp; ": " &amp;TRIM(EV!E$2), Plan!$B:$B,0)-1,0)*IF(Grades!E94&gt;=0.6,1,0)</f>
        <v>0</v>
      </c>
      <c r="F94" s="30">
        <f ca="1">OFFSET(Plan!$C$1,MATCH(TRIM(EV!$B$1) &amp; ": " &amp;TRIM(EV!F$2), Plan!$B:$B,0)-1,0)*IF(Grades!F94&gt;=0.6,1,0)</f>
        <v>0</v>
      </c>
      <c r="G94" s="30">
        <f ca="1">OFFSET(Plan!$C$1,MATCH(TRIM(EV!$B$1) &amp; ": " &amp;TRIM(EV!G$2), Plan!$B:$B,0)-1,0)*IF(Grades!G94&gt;=0.6,1,0)</f>
        <v>0</v>
      </c>
      <c r="H94" s="30">
        <f ca="1">OFFSET(Plan!$C$1,MATCH(TRIM(EV!$B$1) &amp; ": " &amp;TRIM(EV!H$2), Plan!$B:$B,0)-1,0)*IF(Grades!H94&gt;=0.6,1,0)</f>
        <v>0</v>
      </c>
      <c r="I94" s="30">
        <f ca="1">OFFSET(Plan!$C$1,MATCH(TRIM(EV!$B$1) &amp; ": " &amp;TRIM(EV!I$2), Plan!$B:$B,0)-1,0)*IF(Grades!I94&gt;=0.6,1,0)</f>
        <v>0</v>
      </c>
      <c r="J94" s="30">
        <f ca="1">OFFSET(Plan!$C$1,MATCH(TRIM(EV!$B$1) &amp; ": " &amp;TRIM(EV!J$2), Plan!$B:$B,0)-1,0)*IF(Grades!J94&gt;=0.6,1,0)</f>
        <v>0</v>
      </c>
      <c r="K94" s="31">
        <f ca="1">OFFSET(Plan!$C$1,MATCH(TRIM(EV!$B$1) &amp; ": " &amp;TRIM(EV!K$2), Plan!$B:$B,0)-1,0)*IF(Grades!K94&gt;=0.6,1,0)</f>
        <v>0</v>
      </c>
      <c r="L94" s="29">
        <f ca="1">OFFSET(Plan!$C$1,MATCH(TRIM(EV!$L$1) &amp; ": " &amp;TRIM(EV!L$2), Plan!$B:$B,0)-1,0)*IF(Grades!L94&gt;=0.6,1,0)</f>
        <v>0</v>
      </c>
      <c r="M94" s="30">
        <f ca="1">OFFSET(Plan!$C$1,MATCH(TRIM(EV!$L$1) &amp; ": " &amp;TRIM(EV!M$2), Plan!$B:$B,0)-1,0)*IF(Grades!M94&gt;=0.6,1,0)</f>
        <v>0</v>
      </c>
      <c r="N94" s="30">
        <f ca="1">OFFSET(Plan!$C$1,MATCH(TRIM(EV!$L$1) &amp; ": " &amp;TRIM(EV!N$2), Plan!$B:$B,0)-1,0)*IF(Grades!N94&gt;=0.6,1,0)</f>
        <v>0</v>
      </c>
      <c r="O94" s="30">
        <f ca="1">OFFSET(Plan!$C$1,MATCH(TRIM(EV!$L$1) &amp; ": " &amp;TRIM(EV!O$2), Plan!$B:$B,0)-1,0)*IF(Grades!O94&gt;=0.6,1,0)</f>
        <v>0</v>
      </c>
      <c r="P94" s="30">
        <f ca="1">OFFSET(Plan!$C$1,MATCH(TRIM(EV!$L$1) &amp; ": " &amp;TRIM(EV!P$2), Plan!$B:$B,0)-1,0)*IF(Grades!P94&gt;=0.6,1,0)</f>
        <v>0</v>
      </c>
      <c r="Q94" s="30">
        <f ca="1">OFFSET(Plan!$C$1,MATCH(TRIM(EV!$L$1) &amp; ": " &amp;TRIM(EV!Q$2), Plan!$B:$B,0)-1,0)*IF(Grades!Q94&gt;=0.6,1,0)</f>
        <v>0</v>
      </c>
      <c r="R94" s="30">
        <f ca="1">OFFSET(Plan!$C$1,MATCH(TRIM(EV!$L$1) &amp; ": " &amp;TRIM(EV!R$2), Plan!$B:$B,0)-1,0)*IF(Grades!R94&gt;=0.6,1,0)</f>
        <v>0</v>
      </c>
      <c r="S94" s="30">
        <f ca="1">OFFSET(Plan!$C$1,MATCH(TRIM(EV!$L$1) &amp; ": " &amp;TRIM(EV!S$2), Plan!$B:$B,0)-1,0)*IF(Grades!S94&gt;=0.6,1,0)</f>
        <v>0</v>
      </c>
      <c r="T94" s="30">
        <f ca="1">OFFSET(Plan!$C$1,MATCH(TRIM(EV!$L$1) &amp; ": " &amp;TRIM(EV!T$2), Plan!$B:$B,0)-1,0)*IF(Grades!T94&gt;=0.6,1,0)</f>
        <v>0</v>
      </c>
      <c r="U94" s="32">
        <f ca="1">OFFSET(Plan!$C$1,MATCH(TRIM(EV!$L$1) &amp; ": " &amp;TRIM(EV!U$2), Plan!$B:$B,0)-1,0)*IF(Grades!U94&gt;=0.6,1,0)</f>
        <v>0</v>
      </c>
      <c r="V94" s="29">
        <f ca="1">OFFSET(Plan!$C$1,MATCH(TRIM(EV!$V$1)&amp;": "&amp;TRIM(EV!V$2),Plan!$B:$B,0)-1,0)*IF(Grades!V94&gt;=0.6,1,0)</f>
        <v>0</v>
      </c>
      <c r="W94" s="30">
        <f ca="1">OFFSET(Plan!$C$1,MATCH(TRIM(EV!$V$1)&amp;": "&amp;TRIM(EV!W$2),Plan!$B:$B,0)-1,0)*IF(Grades!W94&gt;=0.6,1,0)</f>
        <v>0</v>
      </c>
      <c r="X94" s="30">
        <f ca="1">OFFSET(Plan!$C$1,MATCH(TRIM(EV!$V$1)&amp;": "&amp;TRIM(EV!X$2),Plan!$B:$B,0)-1,0)*IF(Grades!X94&gt;=0.6,1,0)</f>
        <v>0</v>
      </c>
      <c r="Y94" s="30">
        <f ca="1">OFFSET(Plan!$C$1,MATCH(TRIM(EV!$V$1)&amp;": "&amp;TRIM(EV!Y$2),Plan!$B:$B,0)-1,0)*IF(Grades!Y94&gt;=0.6,1,0)</f>
        <v>0</v>
      </c>
      <c r="Z94" s="30">
        <f ca="1">OFFSET(Plan!$C$1,MATCH(TRIM(EV!$V$1)&amp;": "&amp;TRIM(EV!Z$2),Plan!$B:$B,0)-1,0)*IF(Grades!Z94&gt;=0.6,1,0)</f>
        <v>0</v>
      </c>
      <c r="AA94" s="30">
        <f ca="1">OFFSET(Plan!$C$1,MATCH(TRIM(EV!$V$1)&amp;": "&amp;TRIM(EV!AA$2),Plan!$B:$B,0)-1,0)*IF(Grades!AA94&gt;=0.6,1,0)</f>
        <v>0</v>
      </c>
      <c r="AB94" s="30">
        <f ca="1">OFFSET(Plan!$C$1,MATCH(TRIM(EV!$V$1)&amp;": "&amp;TRIM(EV!AB$2),Plan!$B:$B,0)-1,0)*IF(Grades!AB94&gt;=0.6,1,0)</f>
        <v>0</v>
      </c>
      <c r="AC94" s="30">
        <f ca="1">OFFSET(Plan!$C$1,MATCH(TRIM(EV!$V$1)&amp;": "&amp;TRIM(EV!AC$2),Plan!$B:$B,0)-1,0)*IF(Grades!AC94&gt;=0.6,1,0)</f>
        <v>0</v>
      </c>
      <c r="AD94" s="30">
        <f ca="1">OFFSET(Plan!$C$1,MATCH(TRIM(EV!$V$1)&amp;": "&amp;TRIM(EV!AD$2),Plan!$B:$B,0)-1,0)*IF(Grades!AD94&gt;=0.6,1,0)</f>
        <v>0</v>
      </c>
      <c r="AE94" s="31">
        <f ca="1">OFFSET(Plan!$C$1,MATCH(TRIM(EV!$V$1)&amp;": "&amp;TRIM(EV!AE$2),Plan!$B:$B,0)-1,0)*IF(Grades!AE94&gt;=0.6,1,0)</f>
        <v>0</v>
      </c>
      <c r="AF94" s="16">
        <f ca="1">IFERROR(OFFSET(SAP!$B$1,MATCH(EV!$A94,SAP!$A:$A,0)-1,0),0)</f>
        <v>0</v>
      </c>
      <c r="AG94" s="17">
        <f t="shared" ca="1" si="12"/>
        <v>0</v>
      </c>
      <c r="AH94" s="17" t="str">
        <f ca="1">IF(AF94=0,"",OFFSET(Plan!$D$1,MATCH(OFFSET(SAP!$B$1, 0,COUNTIF(SAP!$C$2:$AK$2,"&lt;&gt;0")),Plan!$A:$A,0)-1,0))</f>
        <v/>
      </c>
      <c r="AI94" s="18" t="str">
        <f ca="1">IF(AF94=0,"",Plan!$D$31)</f>
        <v/>
      </c>
      <c r="AJ94" s="18"/>
      <c r="AK94" s="18"/>
      <c r="AL94" s="17">
        <f t="shared" ca="1" si="13"/>
        <v>0</v>
      </c>
      <c r="AM94" s="17" t="str">
        <f t="shared" ca="1" si="14"/>
        <v/>
      </c>
      <c r="AN94" s="17" t="str">
        <f t="shared" ca="1" si="15"/>
        <v/>
      </c>
      <c r="AO94" s="17" t="str">
        <f t="shared" ca="1" si="16"/>
        <v/>
      </c>
      <c r="AP94" s="61" t="str">
        <f t="shared" si="11"/>
        <v/>
      </c>
      <c r="AQ94" s="68">
        <f t="shared" ca="1" si="17"/>
        <v>0</v>
      </c>
      <c r="AR94" s="68" t="str">
        <f ca="1">IF(AQ94=0,"",AQ94+(1-COUNTIF(AQ$3:AQ94,AQ94))/1000)</f>
        <v/>
      </c>
      <c r="AS94" s="67" t="str">
        <f t="shared" ca="1" si="18"/>
        <v/>
      </c>
    </row>
    <row r="95" spans="1:45" x14ac:dyDescent="0.25">
      <c r="A95" s="33">
        <f>SAP!A95</f>
        <v>0</v>
      </c>
      <c r="B95" s="29">
        <f ca="1">OFFSET(Plan!$C$1,MATCH(TRIM(EV!$B$1) &amp; ": " &amp;TRIM(EV!B$2), Plan!$B:$B,0)-1,0)*IF(Grades!B95&gt;=0.6,1,0)</f>
        <v>0</v>
      </c>
      <c r="C95" s="30">
        <f ca="1">OFFSET(Plan!$C$1,MATCH(TRIM(EV!$B$1) &amp; ": " &amp;TRIM(EV!C$2), Plan!$B:$B,0)-1,0)*IF(Grades!C95&gt;=0.6,1,0)</f>
        <v>0</v>
      </c>
      <c r="D95" s="30">
        <f ca="1">OFFSET(Plan!$C$1,MATCH(TRIM(EV!$B$1) &amp; ": " &amp;TRIM(EV!D$2), Plan!$B:$B,0)-1,0)*IF(Grades!D95&gt;=0.6,1,0)</f>
        <v>0</v>
      </c>
      <c r="E95" s="30">
        <f ca="1">OFFSET(Plan!$C$1,MATCH(TRIM(EV!$B$1) &amp; ": " &amp;TRIM(EV!E$2), Plan!$B:$B,0)-1,0)*IF(Grades!E95&gt;=0.6,1,0)</f>
        <v>0</v>
      </c>
      <c r="F95" s="30">
        <f ca="1">OFFSET(Plan!$C$1,MATCH(TRIM(EV!$B$1) &amp; ": " &amp;TRIM(EV!F$2), Plan!$B:$B,0)-1,0)*IF(Grades!F95&gt;=0.6,1,0)</f>
        <v>0</v>
      </c>
      <c r="G95" s="30">
        <f ca="1">OFFSET(Plan!$C$1,MATCH(TRIM(EV!$B$1) &amp; ": " &amp;TRIM(EV!G$2), Plan!$B:$B,0)-1,0)*IF(Grades!G95&gt;=0.6,1,0)</f>
        <v>0</v>
      </c>
      <c r="H95" s="30">
        <f ca="1">OFFSET(Plan!$C$1,MATCH(TRIM(EV!$B$1) &amp; ": " &amp;TRIM(EV!H$2), Plan!$B:$B,0)-1,0)*IF(Grades!H95&gt;=0.6,1,0)</f>
        <v>0</v>
      </c>
      <c r="I95" s="30">
        <f ca="1">OFFSET(Plan!$C$1,MATCH(TRIM(EV!$B$1) &amp; ": " &amp;TRIM(EV!I$2), Plan!$B:$B,0)-1,0)*IF(Grades!I95&gt;=0.6,1,0)</f>
        <v>0</v>
      </c>
      <c r="J95" s="30">
        <f ca="1">OFFSET(Plan!$C$1,MATCH(TRIM(EV!$B$1) &amp; ": " &amp;TRIM(EV!J$2), Plan!$B:$B,0)-1,0)*IF(Grades!J95&gt;=0.6,1,0)</f>
        <v>0</v>
      </c>
      <c r="K95" s="31">
        <f ca="1">OFFSET(Plan!$C$1,MATCH(TRIM(EV!$B$1) &amp; ": " &amp;TRIM(EV!K$2), Plan!$B:$B,0)-1,0)*IF(Grades!K95&gt;=0.6,1,0)</f>
        <v>0</v>
      </c>
      <c r="L95" s="29">
        <f ca="1">OFFSET(Plan!$C$1,MATCH(TRIM(EV!$L$1) &amp; ": " &amp;TRIM(EV!L$2), Plan!$B:$B,0)-1,0)*IF(Grades!L95&gt;=0.6,1,0)</f>
        <v>0</v>
      </c>
      <c r="M95" s="30">
        <f ca="1">OFFSET(Plan!$C$1,MATCH(TRIM(EV!$L$1) &amp; ": " &amp;TRIM(EV!M$2), Plan!$B:$B,0)-1,0)*IF(Grades!M95&gt;=0.6,1,0)</f>
        <v>0</v>
      </c>
      <c r="N95" s="30">
        <f ca="1">OFFSET(Plan!$C$1,MATCH(TRIM(EV!$L$1) &amp; ": " &amp;TRIM(EV!N$2), Plan!$B:$B,0)-1,0)*IF(Grades!N95&gt;=0.6,1,0)</f>
        <v>0</v>
      </c>
      <c r="O95" s="30">
        <f ca="1">OFFSET(Plan!$C$1,MATCH(TRIM(EV!$L$1) &amp; ": " &amp;TRIM(EV!O$2), Plan!$B:$B,0)-1,0)*IF(Grades!O95&gt;=0.6,1,0)</f>
        <v>0</v>
      </c>
      <c r="P95" s="30">
        <f ca="1">OFFSET(Plan!$C$1,MATCH(TRIM(EV!$L$1) &amp; ": " &amp;TRIM(EV!P$2), Plan!$B:$B,0)-1,0)*IF(Grades!P95&gt;=0.6,1,0)</f>
        <v>0</v>
      </c>
      <c r="Q95" s="30">
        <f ca="1">OFFSET(Plan!$C$1,MATCH(TRIM(EV!$L$1) &amp; ": " &amp;TRIM(EV!Q$2), Plan!$B:$B,0)-1,0)*IF(Grades!Q95&gt;=0.6,1,0)</f>
        <v>0</v>
      </c>
      <c r="R95" s="30">
        <f ca="1">OFFSET(Plan!$C$1,MATCH(TRIM(EV!$L$1) &amp; ": " &amp;TRIM(EV!R$2), Plan!$B:$B,0)-1,0)*IF(Grades!R95&gt;=0.6,1,0)</f>
        <v>0</v>
      </c>
      <c r="S95" s="30">
        <f ca="1">OFFSET(Plan!$C$1,MATCH(TRIM(EV!$L$1) &amp; ": " &amp;TRIM(EV!S$2), Plan!$B:$B,0)-1,0)*IF(Grades!S95&gt;=0.6,1,0)</f>
        <v>0</v>
      </c>
      <c r="T95" s="30">
        <f ca="1">OFFSET(Plan!$C$1,MATCH(TRIM(EV!$L$1) &amp; ": " &amp;TRIM(EV!T$2), Plan!$B:$B,0)-1,0)*IF(Grades!T95&gt;=0.6,1,0)</f>
        <v>0</v>
      </c>
      <c r="U95" s="32">
        <f ca="1">OFFSET(Plan!$C$1,MATCH(TRIM(EV!$L$1) &amp; ": " &amp;TRIM(EV!U$2), Plan!$B:$B,0)-1,0)*IF(Grades!U95&gt;=0.6,1,0)</f>
        <v>0</v>
      </c>
      <c r="V95" s="29">
        <f ca="1">OFFSET(Plan!$C$1,MATCH(TRIM(EV!$V$1)&amp;": "&amp;TRIM(EV!V$2),Plan!$B:$B,0)-1,0)*IF(Grades!V95&gt;=0.6,1,0)</f>
        <v>0</v>
      </c>
      <c r="W95" s="30">
        <f ca="1">OFFSET(Plan!$C$1,MATCH(TRIM(EV!$V$1)&amp;": "&amp;TRIM(EV!W$2),Plan!$B:$B,0)-1,0)*IF(Grades!W95&gt;=0.6,1,0)</f>
        <v>0</v>
      </c>
      <c r="X95" s="30">
        <f ca="1">OFFSET(Plan!$C$1,MATCH(TRIM(EV!$V$1)&amp;": "&amp;TRIM(EV!X$2),Plan!$B:$B,0)-1,0)*IF(Grades!X95&gt;=0.6,1,0)</f>
        <v>0</v>
      </c>
      <c r="Y95" s="30">
        <f ca="1">OFFSET(Plan!$C$1,MATCH(TRIM(EV!$V$1)&amp;": "&amp;TRIM(EV!Y$2),Plan!$B:$B,0)-1,0)*IF(Grades!Y95&gt;=0.6,1,0)</f>
        <v>0</v>
      </c>
      <c r="Z95" s="30">
        <f ca="1">OFFSET(Plan!$C$1,MATCH(TRIM(EV!$V$1)&amp;": "&amp;TRIM(EV!Z$2),Plan!$B:$B,0)-1,0)*IF(Grades!Z95&gt;=0.6,1,0)</f>
        <v>0</v>
      </c>
      <c r="AA95" s="30">
        <f ca="1">OFFSET(Plan!$C$1,MATCH(TRIM(EV!$V$1)&amp;": "&amp;TRIM(EV!AA$2),Plan!$B:$B,0)-1,0)*IF(Grades!AA95&gt;=0.6,1,0)</f>
        <v>0</v>
      </c>
      <c r="AB95" s="30">
        <f ca="1">OFFSET(Plan!$C$1,MATCH(TRIM(EV!$V$1)&amp;": "&amp;TRIM(EV!AB$2),Plan!$B:$B,0)-1,0)*IF(Grades!AB95&gt;=0.6,1,0)</f>
        <v>0</v>
      </c>
      <c r="AC95" s="30">
        <f ca="1">OFFSET(Plan!$C$1,MATCH(TRIM(EV!$V$1)&amp;": "&amp;TRIM(EV!AC$2),Plan!$B:$B,0)-1,0)*IF(Grades!AC95&gt;=0.6,1,0)</f>
        <v>0</v>
      </c>
      <c r="AD95" s="30">
        <f ca="1">OFFSET(Plan!$C$1,MATCH(TRIM(EV!$V$1)&amp;": "&amp;TRIM(EV!AD$2),Plan!$B:$B,0)-1,0)*IF(Grades!AD95&gt;=0.6,1,0)</f>
        <v>0</v>
      </c>
      <c r="AE95" s="31">
        <f ca="1">OFFSET(Plan!$C$1,MATCH(TRIM(EV!$V$1)&amp;": "&amp;TRIM(EV!AE$2),Plan!$B:$B,0)-1,0)*IF(Grades!AE95&gt;=0.6,1,0)</f>
        <v>0</v>
      </c>
      <c r="AF95" s="16">
        <f ca="1">IFERROR(OFFSET(SAP!$B$1,MATCH(EV!$A95,SAP!$A:$A,0)-1,0),0)</f>
        <v>0</v>
      </c>
      <c r="AG95" s="17">
        <f t="shared" ca="1" si="12"/>
        <v>0</v>
      </c>
      <c r="AH95" s="17" t="str">
        <f ca="1">IF(AF95=0,"",OFFSET(Plan!$D$1,MATCH(OFFSET(SAP!$B$1, 0,COUNTIF(SAP!$C$2:$AK$2,"&lt;&gt;0")),Plan!$A:$A,0)-1,0))</f>
        <v/>
      </c>
      <c r="AI95" s="18" t="str">
        <f ca="1">IF(AF95=0,"",Plan!$D$31)</f>
        <v/>
      </c>
      <c r="AJ95" s="18"/>
      <c r="AK95" s="18"/>
      <c r="AL95" s="17">
        <f t="shared" ca="1" si="13"/>
        <v>0</v>
      </c>
      <c r="AM95" s="17" t="str">
        <f t="shared" ca="1" si="14"/>
        <v/>
      </c>
      <c r="AN95" s="17" t="str">
        <f t="shared" ca="1" si="15"/>
        <v/>
      </c>
      <c r="AO95" s="17" t="str">
        <f t="shared" ca="1" si="16"/>
        <v/>
      </c>
      <c r="AP95" s="61" t="str">
        <f t="shared" si="11"/>
        <v/>
      </c>
      <c r="AQ95" s="68">
        <f t="shared" ca="1" si="17"/>
        <v>0</v>
      </c>
      <c r="AR95" s="68" t="str">
        <f ca="1">IF(AQ95=0,"",AQ95+(1-COUNTIF(AQ$3:AQ95,AQ95))/1000)</f>
        <v/>
      </c>
      <c r="AS95" s="67" t="str">
        <f t="shared" ca="1" si="18"/>
        <v/>
      </c>
    </row>
    <row r="96" spans="1:45" x14ac:dyDescent="0.25">
      <c r="A96" s="33">
        <f>SAP!A96</f>
        <v>0</v>
      </c>
      <c r="B96" s="29">
        <f ca="1">OFFSET(Plan!$C$1,MATCH(TRIM(EV!$B$1) &amp; ": " &amp;TRIM(EV!B$2), Plan!$B:$B,0)-1,0)*IF(Grades!B96&gt;=0.6,1,0)</f>
        <v>0</v>
      </c>
      <c r="C96" s="30">
        <f ca="1">OFFSET(Plan!$C$1,MATCH(TRIM(EV!$B$1) &amp; ": " &amp;TRIM(EV!C$2), Plan!$B:$B,0)-1,0)*IF(Grades!C96&gt;=0.6,1,0)</f>
        <v>0</v>
      </c>
      <c r="D96" s="30">
        <f ca="1">OFFSET(Plan!$C$1,MATCH(TRIM(EV!$B$1) &amp; ": " &amp;TRIM(EV!D$2), Plan!$B:$B,0)-1,0)*IF(Grades!D96&gt;=0.6,1,0)</f>
        <v>0</v>
      </c>
      <c r="E96" s="30">
        <f ca="1">OFFSET(Plan!$C$1,MATCH(TRIM(EV!$B$1) &amp; ": " &amp;TRIM(EV!E$2), Plan!$B:$B,0)-1,0)*IF(Grades!E96&gt;=0.6,1,0)</f>
        <v>0</v>
      </c>
      <c r="F96" s="30">
        <f ca="1">OFFSET(Plan!$C$1,MATCH(TRIM(EV!$B$1) &amp; ": " &amp;TRIM(EV!F$2), Plan!$B:$B,0)-1,0)*IF(Grades!F96&gt;=0.6,1,0)</f>
        <v>0</v>
      </c>
      <c r="G96" s="30">
        <f ca="1">OFFSET(Plan!$C$1,MATCH(TRIM(EV!$B$1) &amp; ": " &amp;TRIM(EV!G$2), Plan!$B:$B,0)-1,0)*IF(Grades!G96&gt;=0.6,1,0)</f>
        <v>0</v>
      </c>
      <c r="H96" s="30">
        <f ca="1">OFFSET(Plan!$C$1,MATCH(TRIM(EV!$B$1) &amp; ": " &amp;TRIM(EV!H$2), Plan!$B:$B,0)-1,0)*IF(Grades!H96&gt;=0.6,1,0)</f>
        <v>0</v>
      </c>
      <c r="I96" s="30">
        <f ca="1">OFFSET(Plan!$C$1,MATCH(TRIM(EV!$B$1) &amp; ": " &amp;TRIM(EV!I$2), Plan!$B:$B,0)-1,0)*IF(Grades!I96&gt;=0.6,1,0)</f>
        <v>0</v>
      </c>
      <c r="J96" s="30">
        <f ca="1">OFFSET(Plan!$C$1,MATCH(TRIM(EV!$B$1) &amp; ": " &amp;TRIM(EV!J$2), Plan!$B:$B,0)-1,0)*IF(Grades!J96&gt;=0.6,1,0)</f>
        <v>0</v>
      </c>
      <c r="K96" s="31">
        <f ca="1">OFFSET(Plan!$C$1,MATCH(TRIM(EV!$B$1) &amp; ": " &amp;TRIM(EV!K$2), Plan!$B:$B,0)-1,0)*IF(Grades!K96&gt;=0.6,1,0)</f>
        <v>0</v>
      </c>
      <c r="L96" s="29">
        <f ca="1">OFFSET(Plan!$C$1,MATCH(TRIM(EV!$L$1) &amp; ": " &amp;TRIM(EV!L$2), Plan!$B:$B,0)-1,0)*IF(Grades!L96&gt;=0.6,1,0)</f>
        <v>0</v>
      </c>
      <c r="M96" s="30">
        <f ca="1">OFFSET(Plan!$C$1,MATCH(TRIM(EV!$L$1) &amp; ": " &amp;TRIM(EV!M$2), Plan!$B:$B,0)-1,0)*IF(Grades!M96&gt;=0.6,1,0)</f>
        <v>0</v>
      </c>
      <c r="N96" s="30">
        <f ca="1">OFFSET(Plan!$C$1,MATCH(TRIM(EV!$L$1) &amp; ": " &amp;TRIM(EV!N$2), Plan!$B:$B,0)-1,0)*IF(Grades!N96&gt;=0.6,1,0)</f>
        <v>0</v>
      </c>
      <c r="O96" s="30">
        <f ca="1">OFFSET(Plan!$C$1,MATCH(TRIM(EV!$L$1) &amp; ": " &amp;TRIM(EV!O$2), Plan!$B:$B,0)-1,0)*IF(Grades!O96&gt;=0.6,1,0)</f>
        <v>0</v>
      </c>
      <c r="P96" s="30">
        <f ca="1">OFFSET(Plan!$C$1,MATCH(TRIM(EV!$L$1) &amp; ": " &amp;TRIM(EV!P$2), Plan!$B:$B,0)-1,0)*IF(Grades!P96&gt;=0.6,1,0)</f>
        <v>0</v>
      </c>
      <c r="Q96" s="30">
        <f ca="1">OFFSET(Plan!$C$1,MATCH(TRIM(EV!$L$1) &amp; ": " &amp;TRIM(EV!Q$2), Plan!$B:$B,0)-1,0)*IF(Grades!Q96&gt;=0.6,1,0)</f>
        <v>0</v>
      </c>
      <c r="R96" s="30">
        <f ca="1">OFFSET(Plan!$C$1,MATCH(TRIM(EV!$L$1) &amp; ": " &amp;TRIM(EV!R$2), Plan!$B:$B,0)-1,0)*IF(Grades!R96&gt;=0.6,1,0)</f>
        <v>0</v>
      </c>
      <c r="S96" s="30">
        <f ca="1">OFFSET(Plan!$C$1,MATCH(TRIM(EV!$L$1) &amp; ": " &amp;TRIM(EV!S$2), Plan!$B:$B,0)-1,0)*IF(Grades!S96&gt;=0.6,1,0)</f>
        <v>0</v>
      </c>
      <c r="T96" s="30">
        <f ca="1">OFFSET(Plan!$C$1,MATCH(TRIM(EV!$L$1) &amp; ": " &amp;TRIM(EV!T$2), Plan!$B:$B,0)-1,0)*IF(Grades!T96&gt;=0.6,1,0)</f>
        <v>0</v>
      </c>
      <c r="U96" s="32">
        <f ca="1">OFFSET(Plan!$C$1,MATCH(TRIM(EV!$L$1) &amp; ": " &amp;TRIM(EV!U$2), Plan!$B:$B,0)-1,0)*IF(Grades!U96&gt;=0.6,1,0)</f>
        <v>0</v>
      </c>
      <c r="V96" s="29">
        <f ca="1">OFFSET(Plan!$C$1,MATCH(TRIM(EV!$V$1)&amp;": "&amp;TRIM(EV!V$2),Plan!$B:$B,0)-1,0)*IF(Grades!V96&gt;=0.6,1,0)</f>
        <v>0</v>
      </c>
      <c r="W96" s="30">
        <f ca="1">OFFSET(Plan!$C$1,MATCH(TRIM(EV!$V$1)&amp;": "&amp;TRIM(EV!W$2),Plan!$B:$B,0)-1,0)*IF(Grades!W96&gt;=0.6,1,0)</f>
        <v>0</v>
      </c>
      <c r="X96" s="30">
        <f ca="1">OFFSET(Plan!$C$1,MATCH(TRIM(EV!$V$1)&amp;": "&amp;TRIM(EV!X$2),Plan!$B:$B,0)-1,0)*IF(Grades!X96&gt;=0.6,1,0)</f>
        <v>0</v>
      </c>
      <c r="Y96" s="30">
        <f ca="1">OFFSET(Plan!$C$1,MATCH(TRIM(EV!$V$1)&amp;": "&amp;TRIM(EV!Y$2),Plan!$B:$B,0)-1,0)*IF(Grades!Y96&gt;=0.6,1,0)</f>
        <v>0</v>
      </c>
      <c r="Z96" s="30">
        <f ca="1">OFFSET(Plan!$C$1,MATCH(TRIM(EV!$V$1)&amp;": "&amp;TRIM(EV!Z$2),Plan!$B:$B,0)-1,0)*IF(Grades!Z96&gt;=0.6,1,0)</f>
        <v>0</v>
      </c>
      <c r="AA96" s="30">
        <f ca="1">OFFSET(Plan!$C$1,MATCH(TRIM(EV!$V$1)&amp;": "&amp;TRIM(EV!AA$2),Plan!$B:$B,0)-1,0)*IF(Grades!AA96&gt;=0.6,1,0)</f>
        <v>0</v>
      </c>
      <c r="AB96" s="30">
        <f ca="1">OFFSET(Plan!$C$1,MATCH(TRIM(EV!$V$1)&amp;": "&amp;TRIM(EV!AB$2),Plan!$B:$B,0)-1,0)*IF(Grades!AB96&gt;=0.6,1,0)</f>
        <v>0</v>
      </c>
      <c r="AC96" s="30">
        <f ca="1">OFFSET(Plan!$C$1,MATCH(TRIM(EV!$V$1)&amp;": "&amp;TRIM(EV!AC$2),Plan!$B:$B,0)-1,0)*IF(Grades!AC96&gt;=0.6,1,0)</f>
        <v>0</v>
      </c>
      <c r="AD96" s="30">
        <f ca="1">OFFSET(Plan!$C$1,MATCH(TRIM(EV!$V$1)&amp;": "&amp;TRIM(EV!AD$2),Plan!$B:$B,0)-1,0)*IF(Grades!AD96&gt;=0.6,1,0)</f>
        <v>0</v>
      </c>
      <c r="AE96" s="31">
        <f ca="1">OFFSET(Plan!$C$1,MATCH(TRIM(EV!$V$1)&amp;": "&amp;TRIM(EV!AE$2),Plan!$B:$B,0)-1,0)*IF(Grades!AE96&gt;=0.6,1,0)</f>
        <v>0</v>
      </c>
      <c r="AF96" s="16">
        <f ca="1">IFERROR(OFFSET(SAP!$B$1,MATCH(EV!$A96,SAP!$A:$A,0)-1,0),0)</f>
        <v>0</v>
      </c>
      <c r="AG96" s="17">
        <f t="shared" ca="1" si="12"/>
        <v>0</v>
      </c>
      <c r="AH96" s="17" t="str">
        <f ca="1">IF(AF96=0,"",OFFSET(Plan!$D$1,MATCH(OFFSET(SAP!$B$1, 0,COUNTIF(SAP!$C$2:$AK$2,"&lt;&gt;0")),Plan!$A:$A,0)-1,0))</f>
        <v/>
      </c>
      <c r="AI96" s="18" t="str">
        <f ca="1">IF(AF96=0,"",Plan!$D$31)</f>
        <v/>
      </c>
      <c r="AJ96" s="18"/>
      <c r="AK96" s="18"/>
      <c r="AL96" s="17">
        <f t="shared" ca="1" si="13"/>
        <v>0</v>
      </c>
      <c r="AM96" s="17" t="str">
        <f t="shared" ca="1" si="14"/>
        <v/>
      </c>
      <c r="AN96" s="17" t="str">
        <f t="shared" ca="1" si="15"/>
        <v/>
      </c>
      <c r="AO96" s="17" t="str">
        <f t="shared" ca="1" si="16"/>
        <v/>
      </c>
      <c r="AP96" s="61" t="str">
        <f t="shared" si="11"/>
        <v/>
      </c>
      <c r="AQ96" s="68">
        <f t="shared" ca="1" si="17"/>
        <v>0</v>
      </c>
      <c r="AR96" s="68" t="str">
        <f ca="1">IF(AQ96=0,"",AQ96+(1-COUNTIF(AQ$3:AQ96,AQ96))/1000)</f>
        <v/>
      </c>
      <c r="AS96" s="67" t="str">
        <f t="shared" ca="1" si="18"/>
        <v/>
      </c>
    </row>
    <row r="97" spans="1:45" x14ac:dyDescent="0.25">
      <c r="A97" s="33">
        <f>SAP!A97</f>
        <v>0</v>
      </c>
      <c r="B97" s="29">
        <f ca="1">OFFSET(Plan!$C$1,MATCH(TRIM(EV!$B$1) &amp; ": " &amp;TRIM(EV!B$2), Plan!$B:$B,0)-1,0)*IF(Grades!B97&gt;=0.6,1,0)</f>
        <v>0</v>
      </c>
      <c r="C97" s="30">
        <f ca="1">OFFSET(Plan!$C$1,MATCH(TRIM(EV!$B$1) &amp; ": " &amp;TRIM(EV!C$2), Plan!$B:$B,0)-1,0)*IF(Grades!C97&gt;=0.6,1,0)</f>
        <v>0</v>
      </c>
      <c r="D97" s="30">
        <f ca="1">OFFSET(Plan!$C$1,MATCH(TRIM(EV!$B$1) &amp; ": " &amp;TRIM(EV!D$2), Plan!$B:$B,0)-1,0)*IF(Grades!D97&gt;=0.6,1,0)</f>
        <v>0</v>
      </c>
      <c r="E97" s="30">
        <f ca="1">OFFSET(Plan!$C$1,MATCH(TRIM(EV!$B$1) &amp; ": " &amp;TRIM(EV!E$2), Plan!$B:$B,0)-1,0)*IF(Grades!E97&gt;=0.6,1,0)</f>
        <v>0</v>
      </c>
      <c r="F97" s="30">
        <f ca="1">OFFSET(Plan!$C$1,MATCH(TRIM(EV!$B$1) &amp; ": " &amp;TRIM(EV!F$2), Plan!$B:$B,0)-1,0)*IF(Grades!F97&gt;=0.6,1,0)</f>
        <v>0</v>
      </c>
      <c r="G97" s="30">
        <f ca="1">OFFSET(Plan!$C$1,MATCH(TRIM(EV!$B$1) &amp; ": " &amp;TRIM(EV!G$2), Plan!$B:$B,0)-1,0)*IF(Grades!G97&gt;=0.6,1,0)</f>
        <v>0</v>
      </c>
      <c r="H97" s="30">
        <f ca="1">OFFSET(Plan!$C$1,MATCH(TRIM(EV!$B$1) &amp; ": " &amp;TRIM(EV!H$2), Plan!$B:$B,0)-1,0)*IF(Grades!H97&gt;=0.6,1,0)</f>
        <v>0</v>
      </c>
      <c r="I97" s="30">
        <f ca="1">OFFSET(Plan!$C$1,MATCH(TRIM(EV!$B$1) &amp; ": " &amp;TRIM(EV!I$2), Plan!$B:$B,0)-1,0)*IF(Grades!I97&gt;=0.6,1,0)</f>
        <v>0</v>
      </c>
      <c r="J97" s="30">
        <f ca="1">OFFSET(Plan!$C$1,MATCH(TRIM(EV!$B$1) &amp; ": " &amp;TRIM(EV!J$2), Plan!$B:$B,0)-1,0)*IF(Grades!J97&gt;=0.6,1,0)</f>
        <v>0</v>
      </c>
      <c r="K97" s="31">
        <f ca="1">OFFSET(Plan!$C$1,MATCH(TRIM(EV!$B$1) &amp; ": " &amp;TRIM(EV!K$2), Plan!$B:$B,0)-1,0)*IF(Grades!K97&gt;=0.6,1,0)</f>
        <v>0</v>
      </c>
      <c r="L97" s="29">
        <f ca="1">OFFSET(Plan!$C$1,MATCH(TRIM(EV!$L$1) &amp; ": " &amp;TRIM(EV!L$2), Plan!$B:$B,0)-1,0)*IF(Grades!L97&gt;=0.6,1,0)</f>
        <v>0</v>
      </c>
      <c r="M97" s="30">
        <f ca="1">OFFSET(Plan!$C$1,MATCH(TRIM(EV!$L$1) &amp; ": " &amp;TRIM(EV!M$2), Plan!$B:$B,0)-1,0)*IF(Grades!M97&gt;=0.6,1,0)</f>
        <v>0</v>
      </c>
      <c r="N97" s="30">
        <f ca="1">OFFSET(Plan!$C$1,MATCH(TRIM(EV!$L$1) &amp; ": " &amp;TRIM(EV!N$2), Plan!$B:$B,0)-1,0)*IF(Grades!N97&gt;=0.6,1,0)</f>
        <v>0</v>
      </c>
      <c r="O97" s="30">
        <f ca="1">OFFSET(Plan!$C$1,MATCH(TRIM(EV!$L$1) &amp; ": " &amp;TRIM(EV!O$2), Plan!$B:$B,0)-1,0)*IF(Grades!O97&gt;=0.6,1,0)</f>
        <v>0</v>
      </c>
      <c r="P97" s="30">
        <f ca="1">OFFSET(Plan!$C$1,MATCH(TRIM(EV!$L$1) &amp; ": " &amp;TRIM(EV!P$2), Plan!$B:$B,0)-1,0)*IF(Grades!P97&gt;=0.6,1,0)</f>
        <v>0</v>
      </c>
      <c r="Q97" s="30">
        <f ca="1">OFFSET(Plan!$C$1,MATCH(TRIM(EV!$L$1) &amp; ": " &amp;TRIM(EV!Q$2), Plan!$B:$B,0)-1,0)*IF(Grades!Q97&gt;=0.6,1,0)</f>
        <v>0</v>
      </c>
      <c r="R97" s="30">
        <f ca="1">OFFSET(Plan!$C$1,MATCH(TRIM(EV!$L$1) &amp; ": " &amp;TRIM(EV!R$2), Plan!$B:$B,0)-1,0)*IF(Grades!R97&gt;=0.6,1,0)</f>
        <v>0</v>
      </c>
      <c r="S97" s="30">
        <f ca="1">OFFSET(Plan!$C$1,MATCH(TRIM(EV!$L$1) &amp; ": " &amp;TRIM(EV!S$2), Plan!$B:$B,0)-1,0)*IF(Grades!S97&gt;=0.6,1,0)</f>
        <v>0</v>
      </c>
      <c r="T97" s="30">
        <f ca="1">OFFSET(Plan!$C$1,MATCH(TRIM(EV!$L$1) &amp; ": " &amp;TRIM(EV!T$2), Plan!$B:$B,0)-1,0)*IF(Grades!T97&gt;=0.6,1,0)</f>
        <v>0</v>
      </c>
      <c r="U97" s="32">
        <f ca="1">OFFSET(Plan!$C$1,MATCH(TRIM(EV!$L$1) &amp; ": " &amp;TRIM(EV!U$2), Plan!$B:$B,0)-1,0)*IF(Grades!U97&gt;=0.6,1,0)</f>
        <v>0</v>
      </c>
      <c r="V97" s="29">
        <f ca="1">OFFSET(Plan!$C$1,MATCH(TRIM(EV!$V$1)&amp;": "&amp;TRIM(EV!V$2),Plan!$B:$B,0)-1,0)*IF(Grades!V97&gt;=0.6,1,0)</f>
        <v>0</v>
      </c>
      <c r="W97" s="30">
        <f ca="1">OFFSET(Plan!$C$1,MATCH(TRIM(EV!$V$1)&amp;": "&amp;TRIM(EV!W$2),Plan!$B:$B,0)-1,0)*IF(Grades!W97&gt;=0.6,1,0)</f>
        <v>0</v>
      </c>
      <c r="X97" s="30">
        <f ca="1">OFFSET(Plan!$C$1,MATCH(TRIM(EV!$V$1)&amp;": "&amp;TRIM(EV!X$2),Plan!$B:$B,0)-1,0)*IF(Grades!X97&gt;=0.6,1,0)</f>
        <v>0</v>
      </c>
      <c r="Y97" s="30">
        <f ca="1">OFFSET(Plan!$C$1,MATCH(TRIM(EV!$V$1)&amp;": "&amp;TRIM(EV!Y$2),Plan!$B:$B,0)-1,0)*IF(Grades!Y97&gt;=0.6,1,0)</f>
        <v>0</v>
      </c>
      <c r="Z97" s="30">
        <f ca="1">OFFSET(Plan!$C$1,MATCH(TRIM(EV!$V$1)&amp;": "&amp;TRIM(EV!Z$2),Plan!$B:$B,0)-1,0)*IF(Grades!Z97&gt;=0.6,1,0)</f>
        <v>0</v>
      </c>
      <c r="AA97" s="30">
        <f ca="1">OFFSET(Plan!$C$1,MATCH(TRIM(EV!$V$1)&amp;": "&amp;TRIM(EV!AA$2),Plan!$B:$B,0)-1,0)*IF(Grades!AA97&gt;=0.6,1,0)</f>
        <v>0</v>
      </c>
      <c r="AB97" s="30">
        <f ca="1">OFFSET(Plan!$C$1,MATCH(TRIM(EV!$V$1)&amp;": "&amp;TRIM(EV!AB$2),Plan!$B:$B,0)-1,0)*IF(Grades!AB97&gt;=0.6,1,0)</f>
        <v>0</v>
      </c>
      <c r="AC97" s="30">
        <f ca="1">OFFSET(Plan!$C$1,MATCH(TRIM(EV!$V$1)&amp;": "&amp;TRIM(EV!AC$2),Plan!$B:$B,0)-1,0)*IF(Grades!AC97&gt;=0.6,1,0)</f>
        <v>0</v>
      </c>
      <c r="AD97" s="30">
        <f ca="1">OFFSET(Plan!$C$1,MATCH(TRIM(EV!$V$1)&amp;": "&amp;TRIM(EV!AD$2),Plan!$B:$B,0)-1,0)*IF(Grades!AD97&gt;=0.6,1,0)</f>
        <v>0</v>
      </c>
      <c r="AE97" s="31">
        <f ca="1">OFFSET(Plan!$C$1,MATCH(TRIM(EV!$V$1)&amp;": "&amp;TRIM(EV!AE$2),Plan!$B:$B,0)-1,0)*IF(Grades!AE97&gt;=0.6,1,0)</f>
        <v>0</v>
      </c>
      <c r="AF97" s="16">
        <f ca="1">IFERROR(OFFSET(SAP!$B$1,MATCH(EV!$A97,SAP!$A:$A,0)-1,0),0)</f>
        <v>0</v>
      </c>
      <c r="AG97" s="17">
        <f t="shared" ca="1" si="12"/>
        <v>0</v>
      </c>
      <c r="AH97" s="17" t="str">
        <f ca="1">IF(AF97=0,"",OFFSET(Plan!$D$1,MATCH(OFFSET(SAP!$B$1, 0,COUNTIF(SAP!$C$2:$AK$2,"&lt;&gt;0")),Plan!$A:$A,0)-1,0))</f>
        <v/>
      </c>
      <c r="AI97" s="18" t="str">
        <f ca="1">IF(AF97=0,"",Plan!$D$31)</f>
        <v/>
      </c>
      <c r="AJ97" s="18"/>
      <c r="AK97" s="18"/>
      <c r="AL97" s="17">
        <f t="shared" ca="1" si="13"/>
        <v>0</v>
      </c>
      <c r="AM97" s="17" t="str">
        <f t="shared" ca="1" si="14"/>
        <v/>
      </c>
      <c r="AN97" s="17" t="str">
        <f t="shared" ca="1" si="15"/>
        <v/>
      </c>
      <c r="AO97" s="17" t="str">
        <f t="shared" ca="1" si="16"/>
        <v/>
      </c>
      <c r="AP97" s="61" t="str">
        <f t="shared" si="11"/>
        <v/>
      </c>
      <c r="AQ97" s="68">
        <f t="shared" ca="1" si="17"/>
        <v>0</v>
      </c>
      <c r="AR97" s="68" t="str">
        <f ca="1">IF(AQ97=0,"",AQ97+(1-COUNTIF(AQ$3:AQ97,AQ97))/1000)</f>
        <v/>
      </c>
      <c r="AS97" s="67" t="str">
        <f t="shared" ca="1" si="18"/>
        <v/>
      </c>
    </row>
    <row r="98" spans="1:45" x14ac:dyDescent="0.25">
      <c r="A98" s="33">
        <f>SAP!A98</f>
        <v>0</v>
      </c>
      <c r="B98" s="29">
        <f ca="1">OFFSET(Plan!$C$1,MATCH(TRIM(EV!$B$1) &amp; ": " &amp;TRIM(EV!B$2), Plan!$B:$B,0)-1,0)*IF(Grades!B98&gt;=0.6,1,0)</f>
        <v>0</v>
      </c>
      <c r="C98" s="30">
        <f ca="1">OFFSET(Plan!$C$1,MATCH(TRIM(EV!$B$1) &amp; ": " &amp;TRIM(EV!C$2), Plan!$B:$B,0)-1,0)*IF(Grades!C98&gt;=0.6,1,0)</f>
        <v>0</v>
      </c>
      <c r="D98" s="30">
        <f ca="1">OFFSET(Plan!$C$1,MATCH(TRIM(EV!$B$1) &amp; ": " &amp;TRIM(EV!D$2), Plan!$B:$B,0)-1,0)*IF(Grades!D98&gt;=0.6,1,0)</f>
        <v>0</v>
      </c>
      <c r="E98" s="30">
        <f ca="1">OFFSET(Plan!$C$1,MATCH(TRIM(EV!$B$1) &amp; ": " &amp;TRIM(EV!E$2), Plan!$B:$B,0)-1,0)*IF(Grades!E98&gt;=0.6,1,0)</f>
        <v>0</v>
      </c>
      <c r="F98" s="30">
        <f ca="1">OFFSET(Plan!$C$1,MATCH(TRIM(EV!$B$1) &amp; ": " &amp;TRIM(EV!F$2), Plan!$B:$B,0)-1,0)*IF(Grades!F98&gt;=0.6,1,0)</f>
        <v>0</v>
      </c>
      <c r="G98" s="30">
        <f ca="1">OFFSET(Plan!$C$1,MATCH(TRIM(EV!$B$1) &amp; ": " &amp;TRIM(EV!G$2), Plan!$B:$B,0)-1,0)*IF(Grades!G98&gt;=0.6,1,0)</f>
        <v>0</v>
      </c>
      <c r="H98" s="30">
        <f ca="1">OFFSET(Plan!$C$1,MATCH(TRIM(EV!$B$1) &amp; ": " &amp;TRIM(EV!H$2), Plan!$B:$B,0)-1,0)*IF(Grades!H98&gt;=0.6,1,0)</f>
        <v>0</v>
      </c>
      <c r="I98" s="30">
        <f ca="1">OFFSET(Plan!$C$1,MATCH(TRIM(EV!$B$1) &amp; ": " &amp;TRIM(EV!I$2), Plan!$B:$B,0)-1,0)*IF(Grades!I98&gt;=0.6,1,0)</f>
        <v>0</v>
      </c>
      <c r="J98" s="30">
        <f ca="1">OFFSET(Plan!$C$1,MATCH(TRIM(EV!$B$1) &amp; ": " &amp;TRIM(EV!J$2), Plan!$B:$B,0)-1,0)*IF(Grades!J98&gt;=0.6,1,0)</f>
        <v>0</v>
      </c>
      <c r="K98" s="31">
        <f ca="1">OFFSET(Plan!$C$1,MATCH(TRIM(EV!$B$1) &amp; ": " &amp;TRIM(EV!K$2), Plan!$B:$B,0)-1,0)*IF(Grades!K98&gt;=0.6,1,0)</f>
        <v>0</v>
      </c>
      <c r="L98" s="29">
        <f ca="1">OFFSET(Plan!$C$1,MATCH(TRIM(EV!$L$1) &amp; ": " &amp;TRIM(EV!L$2), Plan!$B:$B,0)-1,0)*IF(Grades!L98&gt;=0.6,1,0)</f>
        <v>0</v>
      </c>
      <c r="M98" s="30">
        <f ca="1">OFFSET(Plan!$C$1,MATCH(TRIM(EV!$L$1) &amp; ": " &amp;TRIM(EV!M$2), Plan!$B:$B,0)-1,0)*IF(Grades!M98&gt;=0.6,1,0)</f>
        <v>0</v>
      </c>
      <c r="N98" s="30">
        <f ca="1">OFFSET(Plan!$C$1,MATCH(TRIM(EV!$L$1) &amp; ": " &amp;TRIM(EV!N$2), Plan!$B:$B,0)-1,0)*IF(Grades!N98&gt;=0.6,1,0)</f>
        <v>0</v>
      </c>
      <c r="O98" s="30">
        <f ca="1">OFFSET(Plan!$C$1,MATCH(TRIM(EV!$L$1) &amp; ": " &amp;TRIM(EV!O$2), Plan!$B:$B,0)-1,0)*IF(Grades!O98&gt;=0.6,1,0)</f>
        <v>0</v>
      </c>
      <c r="P98" s="30">
        <f ca="1">OFFSET(Plan!$C$1,MATCH(TRIM(EV!$L$1) &amp; ": " &amp;TRIM(EV!P$2), Plan!$B:$B,0)-1,0)*IF(Grades!P98&gt;=0.6,1,0)</f>
        <v>0</v>
      </c>
      <c r="Q98" s="30">
        <f ca="1">OFFSET(Plan!$C$1,MATCH(TRIM(EV!$L$1) &amp; ": " &amp;TRIM(EV!Q$2), Plan!$B:$B,0)-1,0)*IF(Grades!Q98&gt;=0.6,1,0)</f>
        <v>0</v>
      </c>
      <c r="R98" s="30">
        <f ca="1">OFFSET(Plan!$C$1,MATCH(TRIM(EV!$L$1) &amp; ": " &amp;TRIM(EV!R$2), Plan!$B:$B,0)-1,0)*IF(Grades!R98&gt;=0.6,1,0)</f>
        <v>0</v>
      </c>
      <c r="S98" s="30">
        <f ca="1">OFFSET(Plan!$C$1,MATCH(TRIM(EV!$L$1) &amp; ": " &amp;TRIM(EV!S$2), Plan!$B:$B,0)-1,0)*IF(Grades!S98&gt;=0.6,1,0)</f>
        <v>0</v>
      </c>
      <c r="T98" s="30">
        <f ca="1">OFFSET(Plan!$C$1,MATCH(TRIM(EV!$L$1) &amp; ": " &amp;TRIM(EV!T$2), Plan!$B:$B,0)-1,0)*IF(Grades!T98&gt;=0.6,1,0)</f>
        <v>0</v>
      </c>
      <c r="U98" s="32">
        <f ca="1">OFFSET(Plan!$C$1,MATCH(TRIM(EV!$L$1) &amp; ": " &amp;TRIM(EV!U$2), Plan!$B:$B,0)-1,0)*IF(Grades!U98&gt;=0.6,1,0)</f>
        <v>0</v>
      </c>
      <c r="V98" s="29">
        <f ca="1">OFFSET(Plan!$C$1,MATCH(TRIM(EV!$V$1)&amp;": "&amp;TRIM(EV!V$2),Plan!$B:$B,0)-1,0)*IF(Grades!V98&gt;=0.6,1,0)</f>
        <v>0</v>
      </c>
      <c r="W98" s="30">
        <f ca="1">OFFSET(Plan!$C$1,MATCH(TRIM(EV!$V$1)&amp;": "&amp;TRIM(EV!W$2),Plan!$B:$B,0)-1,0)*IF(Grades!W98&gt;=0.6,1,0)</f>
        <v>0</v>
      </c>
      <c r="X98" s="30">
        <f ca="1">OFFSET(Plan!$C$1,MATCH(TRIM(EV!$V$1)&amp;": "&amp;TRIM(EV!X$2),Plan!$B:$B,0)-1,0)*IF(Grades!X98&gt;=0.6,1,0)</f>
        <v>0</v>
      </c>
      <c r="Y98" s="30">
        <f ca="1">OFFSET(Plan!$C$1,MATCH(TRIM(EV!$V$1)&amp;": "&amp;TRIM(EV!Y$2),Plan!$B:$B,0)-1,0)*IF(Grades!Y98&gt;=0.6,1,0)</f>
        <v>0</v>
      </c>
      <c r="Z98" s="30">
        <f ca="1">OFFSET(Plan!$C$1,MATCH(TRIM(EV!$V$1)&amp;": "&amp;TRIM(EV!Z$2),Plan!$B:$B,0)-1,0)*IF(Grades!Z98&gt;=0.6,1,0)</f>
        <v>0</v>
      </c>
      <c r="AA98" s="30">
        <f ca="1">OFFSET(Plan!$C$1,MATCH(TRIM(EV!$V$1)&amp;": "&amp;TRIM(EV!AA$2),Plan!$B:$B,0)-1,0)*IF(Grades!AA98&gt;=0.6,1,0)</f>
        <v>0</v>
      </c>
      <c r="AB98" s="30">
        <f ca="1">OFFSET(Plan!$C$1,MATCH(TRIM(EV!$V$1)&amp;": "&amp;TRIM(EV!AB$2),Plan!$B:$B,0)-1,0)*IF(Grades!AB98&gt;=0.6,1,0)</f>
        <v>0</v>
      </c>
      <c r="AC98" s="30">
        <f ca="1">OFFSET(Plan!$C$1,MATCH(TRIM(EV!$V$1)&amp;": "&amp;TRIM(EV!AC$2),Plan!$B:$B,0)-1,0)*IF(Grades!AC98&gt;=0.6,1,0)</f>
        <v>0</v>
      </c>
      <c r="AD98" s="30">
        <f ca="1">OFFSET(Plan!$C$1,MATCH(TRIM(EV!$V$1)&amp;": "&amp;TRIM(EV!AD$2),Plan!$B:$B,0)-1,0)*IF(Grades!AD98&gt;=0.6,1,0)</f>
        <v>0</v>
      </c>
      <c r="AE98" s="31">
        <f ca="1">OFFSET(Plan!$C$1,MATCH(TRIM(EV!$V$1)&amp;": "&amp;TRIM(EV!AE$2),Plan!$B:$B,0)-1,0)*IF(Grades!AE98&gt;=0.6,1,0)</f>
        <v>0</v>
      </c>
      <c r="AF98" s="16">
        <f ca="1">IFERROR(OFFSET(SAP!$B$1,MATCH(EV!$A98,SAP!$A:$A,0)-1,0),0)</f>
        <v>0</v>
      </c>
      <c r="AG98" s="17">
        <f t="shared" ca="1" si="12"/>
        <v>0</v>
      </c>
      <c r="AH98" s="17" t="str">
        <f ca="1">IF(AF98=0,"",OFFSET(Plan!$D$1,MATCH(OFFSET(SAP!$B$1, 0,COUNTIF(SAP!$C$2:$AK$2,"&lt;&gt;0")),Plan!$A:$A,0)-1,0))</f>
        <v/>
      </c>
      <c r="AI98" s="18" t="str">
        <f ca="1">IF(AF98=0,"",Plan!$D$31)</f>
        <v/>
      </c>
      <c r="AJ98" s="18"/>
      <c r="AK98" s="18"/>
      <c r="AL98" s="17">
        <f t="shared" ca="1" si="13"/>
        <v>0</v>
      </c>
      <c r="AM98" s="17" t="str">
        <f t="shared" ca="1" si="14"/>
        <v/>
      </c>
      <c r="AN98" s="17" t="str">
        <f t="shared" ca="1" si="15"/>
        <v/>
      </c>
      <c r="AO98" s="17" t="str">
        <f t="shared" ca="1" si="16"/>
        <v/>
      </c>
      <c r="AP98" s="61" t="str">
        <f t="shared" si="11"/>
        <v/>
      </c>
      <c r="AQ98" s="68">
        <f t="shared" ca="1" si="17"/>
        <v>0</v>
      </c>
      <c r="AR98" s="68" t="str">
        <f ca="1">IF(AQ98=0,"",AQ98+(1-COUNTIF(AQ$3:AQ98,AQ98))/1000)</f>
        <v/>
      </c>
      <c r="AS98" s="67" t="str">
        <f t="shared" ca="1" si="18"/>
        <v/>
      </c>
    </row>
    <row r="99" spans="1:45" x14ac:dyDescent="0.25">
      <c r="A99" s="33">
        <f>SAP!A99</f>
        <v>0</v>
      </c>
      <c r="B99" s="29">
        <f ca="1">OFFSET(Plan!$C$1,MATCH(TRIM(EV!$B$1) &amp; ": " &amp;TRIM(EV!B$2), Plan!$B:$B,0)-1,0)*IF(Grades!B99&gt;=0.6,1,0)</f>
        <v>0</v>
      </c>
      <c r="C99" s="30">
        <f ca="1">OFFSET(Plan!$C$1,MATCH(TRIM(EV!$B$1) &amp; ": " &amp;TRIM(EV!C$2), Plan!$B:$B,0)-1,0)*IF(Grades!C99&gt;=0.6,1,0)</f>
        <v>0</v>
      </c>
      <c r="D99" s="30">
        <f ca="1">OFFSET(Plan!$C$1,MATCH(TRIM(EV!$B$1) &amp; ": " &amp;TRIM(EV!D$2), Plan!$B:$B,0)-1,0)*IF(Grades!D99&gt;=0.6,1,0)</f>
        <v>0</v>
      </c>
      <c r="E99" s="30">
        <f ca="1">OFFSET(Plan!$C$1,MATCH(TRIM(EV!$B$1) &amp; ": " &amp;TRIM(EV!E$2), Plan!$B:$B,0)-1,0)*IF(Grades!E99&gt;=0.6,1,0)</f>
        <v>0</v>
      </c>
      <c r="F99" s="30">
        <f ca="1">OFFSET(Plan!$C$1,MATCH(TRIM(EV!$B$1) &amp; ": " &amp;TRIM(EV!F$2), Plan!$B:$B,0)-1,0)*IF(Grades!F99&gt;=0.6,1,0)</f>
        <v>0</v>
      </c>
      <c r="G99" s="30">
        <f ca="1">OFFSET(Plan!$C$1,MATCH(TRIM(EV!$B$1) &amp; ": " &amp;TRIM(EV!G$2), Plan!$B:$B,0)-1,0)*IF(Grades!G99&gt;=0.6,1,0)</f>
        <v>0</v>
      </c>
      <c r="H99" s="30">
        <f ca="1">OFFSET(Plan!$C$1,MATCH(TRIM(EV!$B$1) &amp; ": " &amp;TRIM(EV!H$2), Plan!$B:$B,0)-1,0)*IF(Grades!H99&gt;=0.6,1,0)</f>
        <v>0</v>
      </c>
      <c r="I99" s="30">
        <f ca="1">OFFSET(Plan!$C$1,MATCH(TRIM(EV!$B$1) &amp; ": " &amp;TRIM(EV!I$2), Plan!$B:$B,0)-1,0)*IF(Grades!I99&gt;=0.6,1,0)</f>
        <v>0</v>
      </c>
      <c r="J99" s="30">
        <f ca="1">OFFSET(Plan!$C$1,MATCH(TRIM(EV!$B$1) &amp; ": " &amp;TRIM(EV!J$2), Plan!$B:$B,0)-1,0)*IF(Grades!J99&gt;=0.6,1,0)</f>
        <v>0</v>
      </c>
      <c r="K99" s="31">
        <f ca="1">OFFSET(Plan!$C$1,MATCH(TRIM(EV!$B$1) &amp; ": " &amp;TRIM(EV!K$2), Plan!$B:$B,0)-1,0)*IF(Grades!K99&gt;=0.6,1,0)</f>
        <v>0</v>
      </c>
      <c r="L99" s="29">
        <f ca="1">OFFSET(Plan!$C$1,MATCH(TRIM(EV!$L$1) &amp; ": " &amp;TRIM(EV!L$2), Plan!$B:$B,0)-1,0)*IF(Grades!L99&gt;=0.6,1,0)</f>
        <v>0</v>
      </c>
      <c r="M99" s="30">
        <f ca="1">OFFSET(Plan!$C$1,MATCH(TRIM(EV!$L$1) &amp; ": " &amp;TRIM(EV!M$2), Plan!$B:$B,0)-1,0)*IF(Grades!M99&gt;=0.6,1,0)</f>
        <v>0</v>
      </c>
      <c r="N99" s="30">
        <f ca="1">OFFSET(Plan!$C$1,MATCH(TRIM(EV!$L$1) &amp; ": " &amp;TRIM(EV!N$2), Plan!$B:$B,0)-1,0)*IF(Grades!N99&gt;=0.6,1,0)</f>
        <v>0</v>
      </c>
      <c r="O99" s="30">
        <f ca="1">OFFSET(Plan!$C$1,MATCH(TRIM(EV!$L$1) &amp; ": " &amp;TRIM(EV!O$2), Plan!$B:$B,0)-1,0)*IF(Grades!O99&gt;=0.6,1,0)</f>
        <v>0</v>
      </c>
      <c r="P99" s="30">
        <f ca="1">OFFSET(Plan!$C$1,MATCH(TRIM(EV!$L$1) &amp; ": " &amp;TRIM(EV!P$2), Plan!$B:$B,0)-1,0)*IF(Grades!P99&gt;=0.6,1,0)</f>
        <v>0</v>
      </c>
      <c r="Q99" s="30">
        <f ca="1">OFFSET(Plan!$C$1,MATCH(TRIM(EV!$L$1) &amp; ": " &amp;TRIM(EV!Q$2), Plan!$B:$B,0)-1,0)*IF(Grades!Q99&gt;=0.6,1,0)</f>
        <v>0</v>
      </c>
      <c r="R99" s="30">
        <f ca="1">OFFSET(Plan!$C$1,MATCH(TRIM(EV!$L$1) &amp; ": " &amp;TRIM(EV!R$2), Plan!$B:$B,0)-1,0)*IF(Grades!R99&gt;=0.6,1,0)</f>
        <v>0</v>
      </c>
      <c r="S99" s="30">
        <f ca="1">OFFSET(Plan!$C$1,MATCH(TRIM(EV!$L$1) &amp; ": " &amp;TRIM(EV!S$2), Plan!$B:$B,0)-1,0)*IF(Grades!S99&gt;=0.6,1,0)</f>
        <v>0</v>
      </c>
      <c r="T99" s="30">
        <f ca="1">OFFSET(Plan!$C$1,MATCH(TRIM(EV!$L$1) &amp; ": " &amp;TRIM(EV!T$2), Plan!$B:$B,0)-1,0)*IF(Grades!T99&gt;=0.6,1,0)</f>
        <v>0</v>
      </c>
      <c r="U99" s="32">
        <f ca="1">OFFSET(Plan!$C$1,MATCH(TRIM(EV!$L$1) &amp; ": " &amp;TRIM(EV!U$2), Plan!$B:$B,0)-1,0)*IF(Grades!U99&gt;=0.6,1,0)</f>
        <v>0</v>
      </c>
      <c r="V99" s="29">
        <f ca="1">OFFSET(Plan!$C$1,MATCH(TRIM(EV!$V$1)&amp;": "&amp;TRIM(EV!V$2),Plan!$B:$B,0)-1,0)*IF(Grades!V99&gt;=0.6,1,0)</f>
        <v>0</v>
      </c>
      <c r="W99" s="30">
        <f ca="1">OFFSET(Plan!$C$1,MATCH(TRIM(EV!$V$1)&amp;": "&amp;TRIM(EV!W$2),Plan!$B:$B,0)-1,0)*IF(Grades!W99&gt;=0.6,1,0)</f>
        <v>0</v>
      </c>
      <c r="X99" s="30">
        <f ca="1">OFFSET(Plan!$C$1,MATCH(TRIM(EV!$V$1)&amp;": "&amp;TRIM(EV!X$2),Plan!$B:$B,0)-1,0)*IF(Grades!X99&gt;=0.6,1,0)</f>
        <v>0</v>
      </c>
      <c r="Y99" s="30">
        <f ca="1">OFFSET(Plan!$C$1,MATCH(TRIM(EV!$V$1)&amp;": "&amp;TRIM(EV!Y$2),Plan!$B:$B,0)-1,0)*IF(Grades!Y99&gt;=0.6,1,0)</f>
        <v>0</v>
      </c>
      <c r="Z99" s="30">
        <f ca="1">OFFSET(Plan!$C$1,MATCH(TRIM(EV!$V$1)&amp;": "&amp;TRIM(EV!Z$2),Plan!$B:$B,0)-1,0)*IF(Grades!Z99&gt;=0.6,1,0)</f>
        <v>0</v>
      </c>
      <c r="AA99" s="30">
        <f ca="1">OFFSET(Plan!$C$1,MATCH(TRIM(EV!$V$1)&amp;": "&amp;TRIM(EV!AA$2),Plan!$B:$B,0)-1,0)*IF(Grades!AA99&gt;=0.6,1,0)</f>
        <v>0</v>
      </c>
      <c r="AB99" s="30">
        <f ca="1">OFFSET(Plan!$C$1,MATCH(TRIM(EV!$V$1)&amp;": "&amp;TRIM(EV!AB$2),Plan!$B:$B,0)-1,0)*IF(Grades!AB99&gt;=0.6,1,0)</f>
        <v>0</v>
      </c>
      <c r="AC99" s="30">
        <f ca="1">OFFSET(Plan!$C$1,MATCH(TRIM(EV!$V$1)&amp;": "&amp;TRIM(EV!AC$2),Plan!$B:$B,0)-1,0)*IF(Grades!AC99&gt;=0.6,1,0)</f>
        <v>0</v>
      </c>
      <c r="AD99" s="30">
        <f ca="1">OFFSET(Plan!$C$1,MATCH(TRIM(EV!$V$1)&amp;": "&amp;TRIM(EV!AD$2),Plan!$B:$B,0)-1,0)*IF(Grades!AD99&gt;=0.6,1,0)</f>
        <v>0</v>
      </c>
      <c r="AE99" s="31">
        <f ca="1">OFFSET(Plan!$C$1,MATCH(TRIM(EV!$V$1)&amp;": "&amp;TRIM(EV!AE$2),Plan!$B:$B,0)-1,0)*IF(Grades!AE99&gt;=0.6,1,0)</f>
        <v>0</v>
      </c>
      <c r="AF99" s="16">
        <f ca="1">IFERROR(OFFSET(SAP!$B$1,MATCH(EV!$A99,SAP!$A:$A,0)-1,0),0)</f>
        <v>0</v>
      </c>
      <c r="AG99" s="17">
        <f t="shared" ca="1" si="12"/>
        <v>0</v>
      </c>
      <c r="AH99" s="17" t="str">
        <f ca="1">IF(AF99=0,"",OFFSET(Plan!$D$1,MATCH(OFFSET(SAP!$B$1, 0,COUNTIF(SAP!$C$2:$AK$2,"&lt;&gt;0")),Plan!$A:$A,0)-1,0))</f>
        <v/>
      </c>
      <c r="AI99" s="18" t="str">
        <f ca="1">IF(AF99=0,"",Plan!$D$31)</f>
        <v/>
      </c>
      <c r="AJ99" s="18"/>
      <c r="AK99" s="18"/>
      <c r="AL99" s="17">
        <f t="shared" ca="1" si="13"/>
        <v>0</v>
      </c>
      <c r="AM99" s="17" t="str">
        <f t="shared" ca="1" si="14"/>
        <v/>
      </c>
      <c r="AN99" s="17" t="str">
        <f t="shared" ca="1" si="15"/>
        <v/>
      </c>
      <c r="AO99" s="17" t="str">
        <f t="shared" ca="1" si="16"/>
        <v/>
      </c>
      <c r="AP99" s="61" t="str">
        <f t="shared" si="11"/>
        <v/>
      </c>
      <c r="AQ99" s="68">
        <f t="shared" ca="1" si="17"/>
        <v>0</v>
      </c>
      <c r="AR99" s="68" t="str">
        <f ca="1">IF(AQ99=0,"",AQ99+(1-COUNTIF(AQ$3:AQ99,AQ99))/1000)</f>
        <v/>
      </c>
      <c r="AS99" s="67" t="str">
        <f t="shared" ca="1" si="18"/>
        <v/>
      </c>
    </row>
    <row r="100" spans="1:45" x14ac:dyDescent="0.25">
      <c r="A100" s="33">
        <f>SAP!A100</f>
        <v>0</v>
      </c>
      <c r="B100" s="29">
        <f ca="1">OFFSET(Plan!$C$1,MATCH(TRIM(EV!$B$1) &amp; ": " &amp;TRIM(EV!B$2), Plan!$B:$B,0)-1,0)*IF(Grades!B100&gt;=0.6,1,0)</f>
        <v>0</v>
      </c>
      <c r="C100" s="30">
        <f ca="1">OFFSET(Plan!$C$1,MATCH(TRIM(EV!$B$1) &amp; ": " &amp;TRIM(EV!C$2), Plan!$B:$B,0)-1,0)*IF(Grades!C100&gt;=0.6,1,0)</f>
        <v>0</v>
      </c>
      <c r="D100" s="30">
        <f ca="1">OFFSET(Plan!$C$1,MATCH(TRIM(EV!$B$1) &amp; ": " &amp;TRIM(EV!D$2), Plan!$B:$B,0)-1,0)*IF(Grades!D100&gt;=0.6,1,0)</f>
        <v>0</v>
      </c>
      <c r="E100" s="30">
        <f ca="1">OFFSET(Plan!$C$1,MATCH(TRIM(EV!$B$1) &amp; ": " &amp;TRIM(EV!E$2), Plan!$B:$B,0)-1,0)*IF(Grades!E100&gt;=0.6,1,0)</f>
        <v>0</v>
      </c>
      <c r="F100" s="30">
        <f ca="1">OFFSET(Plan!$C$1,MATCH(TRIM(EV!$B$1) &amp; ": " &amp;TRIM(EV!F$2), Plan!$B:$B,0)-1,0)*IF(Grades!F100&gt;=0.6,1,0)</f>
        <v>0</v>
      </c>
      <c r="G100" s="30">
        <f ca="1">OFFSET(Plan!$C$1,MATCH(TRIM(EV!$B$1) &amp; ": " &amp;TRIM(EV!G$2), Plan!$B:$B,0)-1,0)*IF(Grades!G100&gt;=0.6,1,0)</f>
        <v>0</v>
      </c>
      <c r="H100" s="30">
        <f ca="1">OFFSET(Plan!$C$1,MATCH(TRIM(EV!$B$1) &amp; ": " &amp;TRIM(EV!H$2), Plan!$B:$B,0)-1,0)*IF(Grades!H100&gt;=0.6,1,0)</f>
        <v>0</v>
      </c>
      <c r="I100" s="30">
        <f ca="1">OFFSET(Plan!$C$1,MATCH(TRIM(EV!$B$1) &amp; ": " &amp;TRIM(EV!I$2), Plan!$B:$B,0)-1,0)*IF(Grades!I100&gt;=0.6,1,0)</f>
        <v>0</v>
      </c>
      <c r="J100" s="30">
        <f ca="1">OFFSET(Plan!$C$1,MATCH(TRIM(EV!$B$1) &amp; ": " &amp;TRIM(EV!J$2), Plan!$B:$B,0)-1,0)*IF(Grades!J100&gt;=0.6,1,0)</f>
        <v>0</v>
      </c>
      <c r="K100" s="31">
        <f ca="1">OFFSET(Plan!$C$1,MATCH(TRIM(EV!$B$1) &amp; ": " &amp;TRIM(EV!K$2), Plan!$B:$B,0)-1,0)*IF(Grades!K100&gt;=0.6,1,0)</f>
        <v>0</v>
      </c>
      <c r="L100" s="29">
        <f ca="1">OFFSET(Plan!$C$1,MATCH(TRIM(EV!$L$1) &amp; ": " &amp;TRIM(EV!L$2), Plan!$B:$B,0)-1,0)*IF(Grades!L100&gt;=0.6,1,0)</f>
        <v>0</v>
      </c>
      <c r="M100" s="30">
        <f ca="1">OFFSET(Plan!$C$1,MATCH(TRIM(EV!$L$1) &amp; ": " &amp;TRIM(EV!M$2), Plan!$B:$B,0)-1,0)*IF(Grades!M100&gt;=0.6,1,0)</f>
        <v>0</v>
      </c>
      <c r="N100" s="30">
        <f ca="1">OFFSET(Plan!$C$1,MATCH(TRIM(EV!$L$1) &amp; ": " &amp;TRIM(EV!N$2), Plan!$B:$B,0)-1,0)*IF(Grades!N100&gt;=0.6,1,0)</f>
        <v>0</v>
      </c>
      <c r="O100" s="30">
        <f ca="1">OFFSET(Plan!$C$1,MATCH(TRIM(EV!$L$1) &amp; ": " &amp;TRIM(EV!O$2), Plan!$B:$B,0)-1,0)*IF(Grades!O100&gt;=0.6,1,0)</f>
        <v>0</v>
      </c>
      <c r="P100" s="30">
        <f ca="1">OFFSET(Plan!$C$1,MATCH(TRIM(EV!$L$1) &amp; ": " &amp;TRIM(EV!P$2), Plan!$B:$B,0)-1,0)*IF(Grades!P100&gt;=0.6,1,0)</f>
        <v>0</v>
      </c>
      <c r="Q100" s="30">
        <f ca="1">OFFSET(Plan!$C$1,MATCH(TRIM(EV!$L$1) &amp; ": " &amp;TRIM(EV!Q$2), Plan!$B:$B,0)-1,0)*IF(Grades!Q100&gt;=0.6,1,0)</f>
        <v>0</v>
      </c>
      <c r="R100" s="30">
        <f ca="1">OFFSET(Plan!$C$1,MATCH(TRIM(EV!$L$1) &amp; ": " &amp;TRIM(EV!R$2), Plan!$B:$B,0)-1,0)*IF(Grades!R100&gt;=0.6,1,0)</f>
        <v>0</v>
      </c>
      <c r="S100" s="30">
        <f ca="1">OFFSET(Plan!$C$1,MATCH(TRIM(EV!$L$1) &amp; ": " &amp;TRIM(EV!S$2), Plan!$B:$B,0)-1,0)*IF(Grades!S100&gt;=0.6,1,0)</f>
        <v>0</v>
      </c>
      <c r="T100" s="30">
        <f ca="1">OFFSET(Plan!$C$1,MATCH(TRIM(EV!$L$1) &amp; ": " &amp;TRIM(EV!T$2), Plan!$B:$B,0)-1,0)*IF(Grades!T100&gt;=0.6,1,0)</f>
        <v>0</v>
      </c>
      <c r="U100" s="32">
        <f ca="1">OFFSET(Plan!$C$1,MATCH(TRIM(EV!$L$1) &amp; ": " &amp;TRIM(EV!U$2), Plan!$B:$B,0)-1,0)*IF(Grades!U100&gt;=0.6,1,0)</f>
        <v>0</v>
      </c>
      <c r="V100" s="29">
        <f ca="1">OFFSET(Plan!$C$1,MATCH(TRIM(EV!$V$1)&amp;": "&amp;TRIM(EV!V$2),Plan!$B:$B,0)-1,0)*IF(Grades!V100&gt;=0.6,1,0)</f>
        <v>0</v>
      </c>
      <c r="W100" s="30">
        <f ca="1">OFFSET(Plan!$C$1,MATCH(TRIM(EV!$V$1)&amp;": "&amp;TRIM(EV!W$2),Plan!$B:$B,0)-1,0)*IF(Grades!W100&gt;=0.6,1,0)</f>
        <v>0</v>
      </c>
      <c r="X100" s="30">
        <f ca="1">OFFSET(Plan!$C$1,MATCH(TRIM(EV!$V$1)&amp;": "&amp;TRIM(EV!X$2),Plan!$B:$B,0)-1,0)*IF(Grades!X100&gt;=0.6,1,0)</f>
        <v>0</v>
      </c>
      <c r="Y100" s="30">
        <f ca="1">OFFSET(Plan!$C$1,MATCH(TRIM(EV!$V$1)&amp;": "&amp;TRIM(EV!Y$2),Plan!$B:$B,0)-1,0)*IF(Grades!Y100&gt;=0.6,1,0)</f>
        <v>0</v>
      </c>
      <c r="Z100" s="30">
        <f ca="1">OFFSET(Plan!$C$1,MATCH(TRIM(EV!$V$1)&amp;": "&amp;TRIM(EV!Z$2),Plan!$B:$B,0)-1,0)*IF(Grades!Z100&gt;=0.6,1,0)</f>
        <v>0</v>
      </c>
      <c r="AA100" s="30">
        <f ca="1">OFFSET(Plan!$C$1,MATCH(TRIM(EV!$V$1)&amp;": "&amp;TRIM(EV!AA$2),Plan!$B:$B,0)-1,0)*IF(Grades!AA100&gt;=0.6,1,0)</f>
        <v>0</v>
      </c>
      <c r="AB100" s="30">
        <f ca="1">OFFSET(Plan!$C$1,MATCH(TRIM(EV!$V$1)&amp;": "&amp;TRIM(EV!AB$2),Plan!$B:$B,0)-1,0)*IF(Grades!AB100&gt;=0.6,1,0)</f>
        <v>0</v>
      </c>
      <c r="AC100" s="30">
        <f ca="1">OFFSET(Plan!$C$1,MATCH(TRIM(EV!$V$1)&amp;": "&amp;TRIM(EV!AC$2),Plan!$B:$B,0)-1,0)*IF(Grades!AC100&gt;=0.6,1,0)</f>
        <v>0</v>
      </c>
      <c r="AD100" s="30">
        <f ca="1">OFFSET(Plan!$C$1,MATCH(TRIM(EV!$V$1)&amp;": "&amp;TRIM(EV!AD$2),Plan!$B:$B,0)-1,0)*IF(Grades!AD100&gt;=0.6,1,0)</f>
        <v>0</v>
      </c>
      <c r="AE100" s="31">
        <f ca="1">OFFSET(Plan!$C$1,MATCH(TRIM(EV!$V$1)&amp;": "&amp;TRIM(EV!AE$2),Plan!$B:$B,0)-1,0)*IF(Grades!AE100&gt;=0.6,1,0)</f>
        <v>0</v>
      </c>
      <c r="AF100" s="16">
        <f ca="1">IFERROR(OFFSET(SAP!$B$1,MATCH(EV!$A100,SAP!$A:$A,0)-1,0),0)</f>
        <v>0</v>
      </c>
      <c r="AG100" s="17">
        <f t="shared" ca="1" si="12"/>
        <v>0</v>
      </c>
      <c r="AH100" s="17" t="str">
        <f ca="1">IF(AF100=0,"",OFFSET(Plan!$D$1,MATCH(OFFSET(SAP!$B$1, 0,COUNTIF(SAP!$C$2:$AK$2,"&lt;&gt;0")),Plan!$A:$A,0)-1,0))</f>
        <v/>
      </c>
      <c r="AI100" s="18" t="str">
        <f ca="1">IF(AF100=0,"",Plan!$D$31)</f>
        <v/>
      </c>
      <c r="AJ100" s="18"/>
      <c r="AK100" s="18"/>
      <c r="AL100" s="17">
        <f t="shared" ca="1" si="13"/>
        <v>0</v>
      </c>
      <c r="AM100" s="17" t="str">
        <f t="shared" ca="1" si="14"/>
        <v/>
      </c>
      <c r="AN100" s="17" t="str">
        <f t="shared" ca="1" si="15"/>
        <v/>
      </c>
      <c r="AO100" s="17" t="str">
        <f t="shared" ca="1" si="16"/>
        <v/>
      </c>
      <c r="AP100" s="61" t="str">
        <f t="shared" si="11"/>
        <v/>
      </c>
      <c r="AQ100" s="68">
        <f t="shared" ca="1" si="17"/>
        <v>0</v>
      </c>
      <c r="AR100" s="68" t="str">
        <f ca="1">IF(AQ100=0,"",AQ100+(1-COUNTIF(AQ$3:AQ100,AQ100))/1000)</f>
        <v/>
      </c>
      <c r="AS100" s="67" t="str">
        <f t="shared" ca="1" si="18"/>
        <v/>
      </c>
    </row>
    <row r="101" spans="1:45" x14ac:dyDescent="0.25">
      <c r="A101" s="33">
        <f>SAP!A101</f>
        <v>0</v>
      </c>
      <c r="B101" s="29">
        <f ca="1">OFFSET(Plan!$C$1,MATCH(TRIM(EV!$B$1) &amp; ": " &amp;TRIM(EV!B$2), Plan!$B:$B,0)-1,0)*IF(Grades!B101&gt;=0.6,1,0)</f>
        <v>0</v>
      </c>
      <c r="C101" s="30">
        <f ca="1">OFFSET(Plan!$C$1,MATCH(TRIM(EV!$B$1) &amp; ": " &amp;TRIM(EV!C$2), Plan!$B:$B,0)-1,0)*IF(Grades!C101&gt;=0.6,1,0)</f>
        <v>0</v>
      </c>
      <c r="D101" s="30">
        <f ca="1">OFFSET(Plan!$C$1,MATCH(TRIM(EV!$B$1) &amp; ": " &amp;TRIM(EV!D$2), Plan!$B:$B,0)-1,0)*IF(Grades!D101&gt;=0.6,1,0)</f>
        <v>0</v>
      </c>
      <c r="E101" s="30">
        <f ca="1">OFFSET(Plan!$C$1,MATCH(TRIM(EV!$B$1) &amp; ": " &amp;TRIM(EV!E$2), Plan!$B:$B,0)-1,0)*IF(Grades!E101&gt;=0.6,1,0)</f>
        <v>0</v>
      </c>
      <c r="F101" s="30">
        <f ca="1">OFFSET(Plan!$C$1,MATCH(TRIM(EV!$B$1) &amp; ": " &amp;TRIM(EV!F$2), Plan!$B:$B,0)-1,0)*IF(Grades!F101&gt;=0.6,1,0)</f>
        <v>0</v>
      </c>
      <c r="G101" s="30">
        <f ca="1">OFFSET(Plan!$C$1,MATCH(TRIM(EV!$B$1) &amp; ": " &amp;TRIM(EV!G$2), Plan!$B:$B,0)-1,0)*IF(Grades!G101&gt;=0.6,1,0)</f>
        <v>0</v>
      </c>
      <c r="H101" s="30">
        <f ca="1">OFFSET(Plan!$C$1,MATCH(TRIM(EV!$B$1) &amp; ": " &amp;TRIM(EV!H$2), Plan!$B:$B,0)-1,0)*IF(Grades!H101&gt;=0.6,1,0)</f>
        <v>0</v>
      </c>
      <c r="I101" s="30">
        <f ca="1">OFFSET(Plan!$C$1,MATCH(TRIM(EV!$B$1) &amp; ": " &amp;TRIM(EV!I$2), Plan!$B:$B,0)-1,0)*IF(Grades!I101&gt;=0.6,1,0)</f>
        <v>0</v>
      </c>
      <c r="J101" s="30">
        <f ca="1">OFFSET(Plan!$C$1,MATCH(TRIM(EV!$B$1) &amp; ": " &amp;TRIM(EV!J$2), Plan!$B:$B,0)-1,0)*IF(Grades!J101&gt;=0.6,1,0)</f>
        <v>0</v>
      </c>
      <c r="K101" s="31">
        <f ca="1">OFFSET(Plan!$C$1,MATCH(TRIM(EV!$B$1) &amp; ": " &amp;TRIM(EV!K$2), Plan!$B:$B,0)-1,0)*IF(Grades!K101&gt;=0.6,1,0)</f>
        <v>0</v>
      </c>
      <c r="L101" s="29">
        <f ca="1">OFFSET(Plan!$C$1,MATCH(TRIM(EV!$L$1) &amp; ": " &amp;TRIM(EV!L$2), Plan!$B:$B,0)-1,0)*IF(Grades!L101&gt;=0.6,1,0)</f>
        <v>0</v>
      </c>
      <c r="M101" s="30">
        <f ca="1">OFFSET(Plan!$C$1,MATCH(TRIM(EV!$L$1) &amp; ": " &amp;TRIM(EV!M$2), Plan!$B:$B,0)-1,0)*IF(Grades!M101&gt;=0.6,1,0)</f>
        <v>0</v>
      </c>
      <c r="N101" s="30">
        <f ca="1">OFFSET(Plan!$C$1,MATCH(TRIM(EV!$L$1) &amp; ": " &amp;TRIM(EV!N$2), Plan!$B:$B,0)-1,0)*IF(Grades!N101&gt;=0.6,1,0)</f>
        <v>0</v>
      </c>
      <c r="O101" s="30">
        <f ca="1">OFFSET(Plan!$C$1,MATCH(TRIM(EV!$L$1) &amp; ": " &amp;TRIM(EV!O$2), Plan!$B:$B,0)-1,0)*IF(Grades!O101&gt;=0.6,1,0)</f>
        <v>0</v>
      </c>
      <c r="P101" s="30">
        <f ca="1">OFFSET(Plan!$C$1,MATCH(TRIM(EV!$L$1) &amp; ": " &amp;TRIM(EV!P$2), Plan!$B:$B,0)-1,0)*IF(Grades!P101&gt;=0.6,1,0)</f>
        <v>0</v>
      </c>
      <c r="Q101" s="30">
        <f ca="1">OFFSET(Plan!$C$1,MATCH(TRIM(EV!$L$1) &amp; ": " &amp;TRIM(EV!Q$2), Plan!$B:$B,0)-1,0)*IF(Grades!Q101&gt;=0.6,1,0)</f>
        <v>0</v>
      </c>
      <c r="R101" s="30">
        <f ca="1">OFFSET(Plan!$C$1,MATCH(TRIM(EV!$L$1) &amp; ": " &amp;TRIM(EV!R$2), Plan!$B:$B,0)-1,0)*IF(Grades!R101&gt;=0.6,1,0)</f>
        <v>0</v>
      </c>
      <c r="S101" s="30">
        <f ca="1">OFFSET(Plan!$C$1,MATCH(TRIM(EV!$L$1) &amp; ": " &amp;TRIM(EV!S$2), Plan!$B:$B,0)-1,0)*IF(Grades!S101&gt;=0.6,1,0)</f>
        <v>0</v>
      </c>
      <c r="T101" s="30">
        <f ca="1">OFFSET(Plan!$C$1,MATCH(TRIM(EV!$L$1) &amp; ": " &amp;TRIM(EV!T$2), Plan!$B:$B,0)-1,0)*IF(Grades!T101&gt;=0.6,1,0)</f>
        <v>0</v>
      </c>
      <c r="U101" s="32">
        <f ca="1">OFFSET(Plan!$C$1,MATCH(TRIM(EV!$L$1) &amp; ": " &amp;TRIM(EV!U$2), Plan!$B:$B,0)-1,0)*IF(Grades!U101&gt;=0.6,1,0)</f>
        <v>0</v>
      </c>
      <c r="V101" s="29">
        <f ca="1">OFFSET(Plan!$C$1,MATCH(TRIM(EV!$V$1)&amp;": "&amp;TRIM(EV!V$2),Plan!$B:$B,0)-1,0)*IF(Grades!V101&gt;=0.6,1,0)</f>
        <v>0</v>
      </c>
      <c r="W101" s="30">
        <f ca="1">OFFSET(Plan!$C$1,MATCH(TRIM(EV!$V$1)&amp;": "&amp;TRIM(EV!W$2),Plan!$B:$B,0)-1,0)*IF(Grades!W101&gt;=0.6,1,0)</f>
        <v>0</v>
      </c>
      <c r="X101" s="30">
        <f ca="1">OFFSET(Plan!$C$1,MATCH(TRIM(EV!$V$1)&amp;": "&amp;TRIM(EV!X$2),Plan!$B:$B,0)-1,0)*IF(Grades!X101&gt;=0.6,1,0)</f>
        <v>0</v>
      </c>
      <c r="Y101" s="30">
        <f ca="1">OFFSET(Plan!$C$1,MATCH(TRIM(EV!$V$1)&amp;": "&amp;TRIM(EV!Y$2),Plan!$B:$B,0)-1,0)*IF(Grades!Y101&gt;=0.6,1,0)</f>
        <v>0</v>
      </c>
      <c r="Z101" s="30">
        <f ca="1">OFFSET(Plan!$C$1,MATCH(TRIM(EV!$V$1)&amp;": "&amp;TRIM(EV!Z$2),Plan!$B:$B,0)-1,0)*IF(Grades!Z101&gt;=0.6,1,0)</f>
        <v>0</v>
      </c>
      <c r="AA101" s="30">
        <f ca="1">OFFSET(Plan!$C$1,MATCH(TRIM(EV!$V$1)&amp;": "&amp;TRIM(EV!AA$2),Plan!$B:$B,0)-1,0)*IF(Grades!AA101&gt;=0.6,1,0)</f>
        <v>0</v>
      </c>
      <c r="AB101" s="30">
        <f ca="1">OFFSET(Plan!$C$1,MATCH(TRIM(EV!$V$1)&amp;": "&amp;TRIM(EV!AB$2),Plan!$B:$B,0)-1,0)*IF(Grades!AB101&gt;=0.6,1,0)</f>
        <v>0</v>
      </c>
      <c r="AC101" s="30">
        <f ca="1">OFFSET(Plan!$C$1,MATCH(TRIM(EV!$V$1)&amp;": "&amp;TRIM(EV!AC$2),Plan!$B:$B,0)-1,0)*IF(Grades!AC101&gt;=0.6,1,0)</f>
        <v>0</v>
      </c>
      <c r="AD101" s="30">
        <f ca="1">OFFSET(Plan!$C$1,MATCH(TRIM(EV!$V$1)&amp;": "&amp;TRIM(EV!AD$2),Plan!$B:$B,0)-1,0)*IF(Grades!AD101&gt;=0.6,1,0)</f>
        <v>0</v>
      </c>
      <c r="AE101" s="31">
        <f ca="1">OFFSET(Plan!$C$1,MATCH(TRIM(EV!$V$1)&amp;": "&amp;TRIM(EV!AE$2),Plan!$B:$B,0)-1,0)*IF(Grades!AE101&gt;=0.6,1,0)</f>
        <v>0</v>
      </c>
      <c r="AF101" s="16">
        <f ca="1">IFERROR(OFFSET(SAP!$B$1,MATCH(EV!$A101,SAP!$A:$A,0)-1,0),0)</f>
        <v>0</v>
      </c>
      <c r="AG101" s="17">
        <f t="shared" ca="1" si="12"/>
        <v>0</v>
      </c>
      <c r="AH101" s="17" t="str">
        <f ca="1">IF(AF101=0,"",OFFSET(Plan!$D$1,MATCH(OFFSET(SAP!$B$1, 0,COUNTIF(SAP!$C$2:$AK$2,"&lt;&gt;0")),Plan!$A:$A,0)-1,0))</f>
        <v/>
      </c>
      <c r="AI101" s="18" t="str">
        <f ca="1">IF(AF101=0,"",Plan!$D$31)</f>
        <v/>
      </c>
      <c r="AJ101" s="18"/>
      <c r="AK101" s="18"/>
      <c r="AL101" s="17">
        <f t="shared" ca="1" si="13"/>
        <v>0</v>
      </c>
      <c r="AM101" s="17" t="str">
        <f t="shared" ca="1" si="14"/>
        <v/>
      </c>
      <c r="AN101" s="17" t="str">
        <f t="shared" ca="1" si="15"/>
        <v/>
      </c>
      <c r="AO101" s="17" t="str">
        <f t="shared" ca="1" si="16"/>
        <v/>
      </c>
      <c r="AP101" s="61" t="str">
        <f t="shared" si="11"/>
        <v/>
      </c>
      <c r="AQ101" s="68">
        <f t="shared" ca="1" si="17"/>
        <v>0</v>
      </c>
      <c r="AR101" s="68" t="str">
        <f ca="1">IF(AQ101=0,"",AQ101+(1-COUNTIF(AQ$3:AQ101,AQ101))/1000)</f>
        <v/>
      </c>
      <c r="AS101" s="67" t="str">
        <f t="shared" ca="1" si="18"/>
        <v/>
      </c>
    </row>
    <row r="102" spans="1:45" x14ac:dyDescent="0.25">
      <c r="A102" s="33">
        <f>SAP!A102</f>
        <v>0</v>
      </c>
      <c r="B102" s="29">
        <f ca="1">OFFSET(Plan!$C$1,MATCH(TRIM(EV!$B$1) &amp; ": " &amp;TRIM(EV!B$2), Plan!$B:$B,0)-1,0)*IF(Grades!B102&gt;=0.6,1,0)</f>
        <v>0</v>
      </c>
      <c r="C102" s="30">
        <f ca="1">OFFSET(Plan!$C$1,MATCH(TRIM(EV!$B$1) &amp; ": " &amp;TRIM(EV!C$2), Plan!$B:$B,0)-1,0)*IF(Grades!C102&gt;=0.6,1,0)</f>
        <v>0</v>
      </c>
      <c r="D102" s="30">
        <f ca="1">OFFSET(Plan!$C$1,MATCH(TRIM(EV!$B$1) &amp; ": " &amp;TRIM(EV!D$2), Plan!$B:$B,0)-1,0)*IF(Grades!D102&gt;=0.6,1,0)</f>
        <v>0</v>
      </c>
      <c r="E102" s="30">
        <f ca="1">OFFSET(Plan!$C$1,MATCH(TRIM(EV!$B$1) &amp; ": " &amp;TRIM(EV!E$2), Plan!$B:$B,0)-1,0)*IF(Grades!E102&gt;=0.6,1,0)</f>
        <v>0</v>
      </c>
      <c r="F102" s="30">
        <f ca="1">OFFSET(Plan!$C$1,MATCH(TRIM(EV!$B$1) &amp; ": " &amp;TRIM(EV!F$2), Plan!$B:$B,0)-1,0)*IF(Grades!F102&gt;=0.6,1,0)</f>
        <v>0</v>
      </c>
      <c r="G102" s="30">
        <f ca="1">OFFSET(Plan!$C$1,MATCH(TRIM(EV!$B$1) &amp; ": " &amp;TRIM(EV!G$2), Plan!$B:$B,0)-1,0)*IF(Grades!G102&gt;=0.6,1,0)</f>
        <v>0</v>
      </c>
      <c r="H102" s="30">
        <f ca="1">OFFSET(Plan!$C$1,MATCH(TRIM(EV!$B$1) &amp; ": " &amp;TRIM(EV!H$2), Plan!$B:$B,0)-1,0)*IF(Grades!H102&gt;=0.6,1,0)</f>
        <v>0</v>
      </c>
      <c r="I102" s="30">
        <f ca="1">OFFSET(Plan!$C$1,MATCH(TRIM(EV!$B$1) &amp; ": " &amp;TRIM(EV!I$2), Plan!$B:$B,0)-1,0)*IF(Grades!I102&gt;=0.6,1,0)</f>
        <v>0</v>
      </c>
      <c r="J102" s="30">
        <f ca="1">OFFSET(Plan!$C$1,MATCH(TRIM(EV!$B$1) &amp; ": " &amp;TRIM(EV!J$2), Plan!$B:$B,0)-1,0)*IF(Grades!J102&gt;=0.6,1,0)</f>
        <v>0</v>
      </c>
      <c r="K102" s="31">
        <f ca="1">OFFSET(Plan!$C$1,MATCH(TRIM(EV!$B$1) &amp; ": " &amp;TRIM(EV!K$2), Plan!$B:$B,0)-1,0)*IF(Grades!K102&gt;=0.6,1,0)</f>
        <v>0</v>
      </c>
      <c r="L102" s="29">
        <f ca="1">OFFSET(Plan!$C$1,MATCH(TRIM(EV!$L$1) &amp; ": " &amp;TRIM(EV!L$2), Plan!$B:$B,0)-1,0)*IF(Grades!L102&gt;=0.6,1,0)</f>
        <v>0</v>
      </c>
      <c r="M102" s="30">
        <f ca="1">OFFSET(Plan!$C$1,MATCH(TRIM(EV!$L$1) &amp; ": " &amp;TRIM(EV!M$2), Plan!$B:$B,0)-1,0)*IF(Grades!M102&gt;=0.6,1,0)</f>
        <v>0</v>
      </c>
      <c r="N102" s="30">
        <f ca="1">OFFSET(Plan!$C$1,MATCH(TRIM(EV!$L$1) &amp; ": " &amp;TRIM(EV!N$2), Plan!$B:$B,0)-1,0)*IF(Grades!N102&gt;=0.6,1,0)</f>
        <v>0</v>
      </c>
      <c r="O102" s="30">
        <f ca="1">OFFSET(Plan!$C$1,MATCH(TRIM(EV!$L$1) &amp; ": " &amp;TRIM(EV!O$2), Plan!$B:$B,0)-1,0)*IF(Grades!O102&gt;=0.6,1,0)</f>
        <v>0</v>
      </c>
      <c r="P102" s="30">
        <f ca="1">OFFSET(Plan!$C$1,MATCH(TRIM(EV!$L$1) &amp; ": " &amp;TRIM(EV!P$2), Plan!$B:$B,0)-1,0)*IF(Grades!P102&gt;=0.6,1,0)</f>
        <v>0</v>
      </c>
      <c r="Q102" s="30">
        <f ca="1">OFFSET(Plan!$C$1,MATCH(TRIM(EV!$L$1) &amp; ": " &amp;TRIM(EV!Q$2), Plan!$B:$B,0)-1,0)*IF(Grades!Q102&gt;=0.6,1,0)</f>
        <v>0</v>
      </c>
      <c r="R102" s="30">
        <f ca="1">OFFSET(Plan!$C$1,MATCH(TRIM(EV!$L$1) &amp; ": " &amp;TRIM(EV!R$2), Plan!$B:$B,0)-1,0)*IF(Grades!R102&gt;=0.6,1,0)</f>
        <v>0</v>
      </c>
      <c r="S102" s="30">
        <f ca="1">OFFSET(Plan!$C$1,MATCH(TRIM(EV!$L$1) &amp; ": " &amp;TRIM(EV!S$2), Plan!$B:$B,0)-1,0)*IF(Grades!S102&gt;=0.6,1,0)</f>
        <v>0</v>
      </c>
      <c r="T102" s="30">
        <f ca="1">OFFSET(Plan!$C$1,MATCH(TRIM(EV!$L$1) &amp; ": " &amp;TRIM(EV!T$2), Plan!$B:$B,0)-1,0)*IF(Grades!T102&gt;=0.6,1,0)</f>
        <v>0</v>
      </c>
      <c r="U102" s="32">
        <f ca="1">OFFSET(Plan!$C$1,MATCH(TRIM(EV!$L$1) &amp; ": " &amp;TRIM(EV!U$2), Plan!$B:$B,0)-1,0)*IF(Grades!U102&gt;=0.6,1,0)</f>
        <v>0</v>
      </c>
      <c r="V102" s="29">
        <f ca="1">OFFSET(Plan!$C$1,MATCH(TRIM(EV!$V$1)&amp;": "&amp;TRIM(EV!V$2),Plan!$B:$B,0)-1,0)*IF(Grades!V102&gt;=0.6,1,0)</f>
        <v>0</v>
      </c>
      <c r="W102" s="30">
        <f ca="1">OFFSET(Plan!$C$1,MATCH(TRIM(EV!$V$1)&amp;": "&amp;TRIM(EV!W$2),Plan!$B:$B,0)-1,0)*IF(Grades!W102&gt;=0.6,1,0)</f>
        <v>0</v>
      </c>
      <c r="X102" s="30">
        <f ca="1">OFFSET(Plan!$C$1,MATCH(TRIM(EV!$V$1)&amp;": "&amp;TRIM(EV!X$2),Plan!$B:$B,0)-1,0)*IF(Grades!X102&gt;=0.6,1,0)</f>
        <v>0</v>
      </c>
      <c r="Y102" s="30">
        <f ca="1">OFFSET(Plan!$C$1,MATCH(TRIM(EV!$V$1)&amp;": "&amp;TRIM(EV!Y$2),Plan!$B:$B,0)-1,0)*IF(Grades!Y102&gt;=0.6,1,0)</f>
        <v>0</v>
      </c>
      <c r="Z102" s="30">
        <f ca="1">OFFSET(Plan!$C$1,MATCH(TRIM(EV!$V$1)&amp;": "&amp;TRIM(EV!Z$2),Plan!$B:$B,0)-1,0)*IF(Grades!Z102&gt;=0.6,1,0)</f>
        <v>0</v>
      </c>
      <c r="AA102" s="30">
        <f ca="1">OFFSET(Plan!$C$1,MATCH(TRIM(EV!$V$1)&amp;": "&amp;TRIM(EV!AA$2),Plan!$B:$B,0)-1,0)*IF(Grades!AA102&gt;=0.6,1,0)</f>
        <v>0</v>
      </c>
      <c r="AB102" s="30">
        <f ca="1">OFFSET(Plan!$C$1,MATCH(TRIM(EV!$V$1)&amp;": "&amp;TRIM(EV!AB$2),Plan!$B:$B,0)-1,0)*IF(Grades!AB102&gt;=0.6,1,0)</f>
        <v>0</v>
      </c>
      <c r="AC102" s="30">
        <f ca="1">OFFSET(Plan!$C$1,MATCH(TRIM(EV!$V$1)&amp;": "&amp;TRIM(EV!AC$2),Plan!$B:$B,0)-1,0)*IF(Grades!AC102&gt;=0.6,1,0)</f>
        <v>0</v>
      </c>
      <c r="AD102" s="30">
        <f ca="1">OFFSET(Plan!$C$1,MATCH(TRIM(EV!$V$1)&amp;": "&amp;TRIM(EV!AD$2),Plan!$B:$B,0)-1,0)*IF(Grades!AD102&gt;=0.6,1,0)</f>
        <v>0</v>
      </c>
      <c r="AE102" s="31">
        <f ca="1">OFFSET(Plan!$C$1,MATCH(TRIM(EV!$V$1)&amp;": "&amp;TRIM(EV!AE$2),Plan!$B:$B,0)-1,0)*IF(Grades!AE102&gt;=0.6,1,0)</f>
        <v>0</v>
      </c>
      <c r="AF102" s="16">
        <f ca="1">IFERROR(OFFSET(SAP!$B$1,MATCH(EV!$A102,SAP!$A:$A,0)-1,0),0)</f>
        <v>0</v>
      </c>
      <c r="AG102" s="17">
        <f t="shared" ca="1" si="12"/>
        <v>0</v>
      </c>
      <c r="AH102" s="17" t="str">
        <f ca="1">IF(AF102=0,"",OFFSET(Plan!$D$1,MATCH(OFFSET(SAP!$B$1, 0,COUNTIF(SAP!$C$2:$AK$2,"&lt;&gt;0")),Plan!$A:$A,0)-1,0))</f>
        <v/>
      </c>
      <c r="AI102" s="18" t="str">
        <f ca="1">IF(AF102=0,"",Plan!$D$31)</f>
        <v/>
      </c>
      <c r="AJ102" s="18"/>
      <c r="AK102" s="18"/>
      <c r="AL102" s="17">
        <f t="shared" ca="1" si="13"/>
        <v>0</v>
      </c>
      <c r="AM102" s="17" t="str">
        <f t="shared" ca="1" si="14"/>
        <v/>
      </c>
      <c r="AN102" s="17" t="str">
        <f t="shared" ca="1" si="15"/>
        <v/>
      </c>
      <c r="AO102" s="17" t="str">
        <f t="shared" ca="1" si="16"/>
        <v/>
      </c>
      <c r="AP102" s="61" t="str">
        <f t="shared" si="11"/>
        <v/>
      </c>
      <c r="AQ102" s="68">
        <f t="shared" ca="1" si="17"/>
        <v>0</v>
      </c>
      <c r="AR102" s="68" t="str">
        <f ca="1">IF(AQ102=0,"",AQ102+(1-COUNTIF(AQ$3:AQ102,AQ102))/1000)</f>
        <v/>
      </c>
      <c r="AS102" s="67" t="str">
        <f t="shared" ca="1" si="18"/>
        <v/>
      </c>
    </row>
  </sheetData>
  <printOptions horizontalCentered="1"/>
  <pageMargins left="0.70866141732283472" right="0.70866141732283472" top="0.74803149606299213" bottom="0.74803149606299213" header="0.31496062992125984" footer="0.31496062992125984"/>
  <pageSetup scale="45" orientation="landscape" horizontalDpi="0" verticalDpi="0" r:id="rId1"/>
  <headerFooter>
    <oddHeader>&amp;C&amp;"-,Bold"&amp;F
&amp;A</oddHeader>
    <oddFooter>&amp;LPrinted &amp;D &amp;T&amp;RPage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pane xSplit="1" ySplit="1" topLeftCell="B2" activePane="bottomRight" state="frozen"/>
      <selection pane="topRight" activeCell="B1" sqref="B1"/>
      <selection pane="bottomLeft" activeCell="A2" sqref="A2"/>
      <selection pane="bottomRight" activeCell="A32" sqref="A32"/>
    </sheetView>
  </sheetViews>
  <sheetFormatPr defaultRowHeight="15" x14ac:dyDescent="0.25"/>
  <cols>
    <col min="1" max="1" width="6.85546875" style="1" customWidth="1"/>
    <col min="2" max="2" width="65.28515625" bestFit="1" customWidth="1"/>
    <col min="3" max="3" width="6.5703125" style="2" bestFit="1" customWidth="1"/>
    <col min="4" max="4" width="8" customWidth="1"/>
  </cols>
  <sheetData>
    <row r="1" spans="1:4" ht="30" x14ac:dyDescent="0.25">
      <c r="A1" s="102" t="s">
        <v>2</v>
      </c>
      <c r="B1" s="103" t="s">
        <v>0</v>
      </c>
      <c r="C1" s="104" t="s">
        <v>1</v>
      </c>
      <c r="D1" s="105" t="s">
        <v>140</v>
      </c>
    </row>
    <row r="2" spans="1:4" x14ac:dyDescent="0.25">
      <c r="A2" s="106" t="s">
        <v>24</v>
      </c>
      <c r="B2" s="96" t="s">
        <v>60</v>
      </c>
      <c r="C2" s="97">
        <v>3.75</v>
      </c>
      <c r="D2" s="98">
        <f>SUM($C$2:C2)</f>
        <v>3.75</v>
      </c>
    </row>
    <row r="3" spans="1:4" x14ac:dyDescent="0.25">
      <c r="A3" s="106" t="s">
        <v>25</v>
      </c>
      <c r="B3" s="96" t="s">
        <v>61</v>
      </c>
      <c r="C3" s="97">
        <v>3.75</v>
      </c>
      <c r="D3" s="98">
        <f>SUM($C$2:C3)</f>
        <v>7.5</v>
      </c>
    </row>
    <row r="4" spans="1:4" x14ac:dyDescent="0.25">
      <c r="A4" s="106" t="s">
        <v>26</v>
      </c>
      <c r="B4" s="96" t="s">
        <v>62</v>
      </c>
      <c r="C4" s="97">
        <v>3.75</v>
      </c>
      <c r="D4" s="98">
        <f>SUM($C$2:C4)</f>
        <v>11.25</v>
      </c>
    </row>
    <row r="5" spans="1:4" x14ac:dyDescent="0.25">
      <c r="A5" s="106" t="s">
        <v>27</v>
      </c>
      <c r="B5" s="96" t="s">
        <v>63</v>
      </c>
      <c r="C5" s="97">
        <v>3.75</v>
      </c>
      <c r="D5" s="98">
        <f>SUM($C$2:C5)</f>
        <v>15</v>
      </c>
    </row>
    <row r="6" spans="1:4" x14ac:dyDescent="0.25">
      <c r="A6" s="106" t="s">
        <v>28</v>
      </c>
      <c r="B6" s="96" t="s">
        <v>68</v>
      </c>
      <c r="C6" s="97">
        <v>15</v>
      </c>
      <c r="D6" s="98">
        <f>SUM($C$2:C6)</f>
        <v>30</v>
      </c>
    </row>
    <row r="7" spans="1:4" x14ac:dyDescent="0.25">
      <c r="A7" s="106" t="s">
        <v>29</v>
      </c>
      <c r="B7" s="96" t="s">
        <v>64</v>
      </c>
      <c r="C7" s="97">
        <v>3.75</v>
      </c>
      <c r="D7" s="98">
        <f>SUM($C$2:C7)</f>
        <v>33.75</v>
      </c>
    </row>
    <row r="8" spans="1:4" x14ac:dyDescent="0.25">
      <c r="A8" s="106" t="s">
        <v>30</v>
      </c>
      <c r="B8" s="96" t="s">
        <v>65</v>
      </c>
      <c r="C8" s="97">
        <v>3.75</v>
      </c>
      <c r="D8" s="98">
        <f>SUM($C$2:C8)</f>
        <v>37.5</v>
      </c>
    </row>
    <row r="9" spans="1:4" x14ac:dyDescent="0.25">
      <c r="A9" s="106" t="s">
        <v>31</v>
      </c>
      <c r="B9" s="96" t="s">
        <v>66</v>
      </c>
      <c r="C9" s="97">
        <v>3.75</v>
      </c>
      <c r="D9" s="98">
        <f>SUM($C$2:C9)</f>
        <v>41.25</v>
      </c>
    </row>
    <row r="10" spans="1:4" x14ac:dyDescent="0.25">
      <c r="A10" s="106" t="s">
        <v>32</v>
      </c>
      <c r="B10" s="96" t="s">
        <v>67</v>
      </c>
      <c r="C10" s="97">
        <v>3.75</v>
      </c>
      <c r="D10" s="98">
        <f>SUM($C$2:C10)</f>
        <v>45</v>
      </c>
    </row>
    <row r="11" spans="1:4" x14ac:dyDescent="0.25">
      <c r="A11" s="106" t="s">
        <v>33</v>
      </c>
      <c r="B11" s="96" t="s">
        <v>69</v>
      </c>
      <c r="C11" s="97">
        <v>15</v>
      </c>
      <c r="D11" s="98">
        <f>SUM($C$2:C11)</f>
        <v>60</v>
      </c>
    </row>
    <row r="12" spans="1:4" x14ac:dyDescent="0.25">
      <c r="A12" s="106" t="s">
        <v>34</v>
      </c>
      <c r="B12" s="96" t="s">
        <v>80</v>
      </c>
      <c r="C12" s="97">
        <v>3.75</v>
      </c>
      <c r="D12" s="98">
        <f>SUM($C$2:C12)</f>
        <v>63.75</v>
      </c>
    </row>
    <row r="13" spans="1:4" x14ac:dyDescent="0.25">
      <c r="A13" s="106" t="s">
        <v>35</v>
      </c>
      <c r="B13" s="96" t="s">
        <v>81</v>
      </c>
      <c r="C13" s="97">
        <v>3.75</v>
      </c>
      <c r="D13" s="98">
        <f>SUM($C$2:C13)</f>
        <v>67.5</v>
      </c>
    </row>
    <row r="14" spans="1:4" x14ac:dyDescent="0.25">
      <c r="A14" s="106" t="s">
        <v>36</v>
      </c>
      <c r="B14" s="96" t="s">
        <v>82</v>
      </c>
      <c r="C14" s="97">
        <v>3.75</v>
      </c>
      <c r="D14" s="98">
        <f>SUM($C$2:C14)</f>
        <v>71.25</v>
      </c>
    </row>
    <row r="15" spans="1:4" x14ac:dyDescent="0.25">
      <c r="A15" s="106" t="s">
        <v>37</v>
      </c>
      <c r="B15" s="96" t="s">
        <v>83</v>
      </c>
      <c r="C15" s="97">
        <v>3.75</v>
      </c>
      <c r="D15" s="98">
        <f>SUM($C$2:C15)</f>
        <v>75</v>
      </c>
    </row>
    <row r="16" spans="1:4" x14ac:dyDescent="0.25">
      <c r="A16" s="106" t="s">
        <v>38</v>
      </c>
      <c r="B16" s="96" t="s">
        <v>88</v>
      </c>
      <c r="C16" s="97">
        <v>15</v>
      </c>
      <c r="D16" s="98">
        <f>SUM($C$2:C16)</f>
        <v>90</v>
      </c>
    </row>
    <row r="17" spans="1:4" x14ac:dyDescent="0.25">
      <c r="A17" s="106" t="s">
        <v>39</v>
      </c>
      <c r="B17" s="96" t="s">
        <v>84</v>
      </c>
      <c r="C17" s="97">
        <v>3.75</v>
      </c>
      <c r="D17" s="98">
        <f>SUM($C$2:C17)</f>
        <v>93.75</v>
      </c>
    </row>
    <row r="18" spans="1:4" x14ac:dyDescent="0.25">
      <c r="A18" s="106" t="s">
        <v>40</v>
      </c>
      <c r="B18" s="96" t="s">
        <v>85</v>
      </c>
      <c r="C18" s="97">
        <v>3.75</v>
      </c>
      <c r="D18" s="98">
        <f>SUM($C$2:C18)</f>
        <v>97.5</v>
      </c>
    </row>
    <row r="19" spans="1:4" x14ac:dyDescent="0.25">
      <c r="A19" s="106" t="s">
        <v>41</v>
      </c>
      <c r="B19" s="96" t="s">
        <v>86</v>
      </c>
      <c r="C19" s="97">
        <v>3.75</v>
      </c>
      <c r="D19" s="98">
        <f>SUM($C$2:C19)</f>
        <v>101.25</v>
      </c>
    </row>
    <row r="20" spans="1:4" x14ac:dyDescent="0.25">
      <c r="A20" s="106" t="s">
        <v>42</v>
      </c>
      <c r="B20" s="96" t="s">
        <v>87</v>
      </c>
      <c r="C20" s="97">
        <v>3.75</v>
      </c>
      <c r="D20" s="98">
        <f>SUM($C$2:C20)</f>
        <v>105</v>
      </c>
    </row>
    <row r="21" spans="1:4" x14ac:dyDescent="0.25">
      <c r="A21" s="106" t="s">
        <v>43</v>
      </c>
      <c r="B21" s="96" t="s">
        <v>89</v>
      </c>
      <c r="C21" s="97">
        <v>15</v>
      </c>
      <c r="D21" s="98">
        <f>SUM($C$2:C21)</f>
        <v>120</v>
      </c>
    </row>
    <row r="22" spans="1:4" x14ac:dyDescent="0.25">
      <c r="A22" s="106" t="s">
        <v>44</v>
      </c>
      <c r="B22" s="96" t="s">
        <v>70</v>
      </c>
      <c r="C22" s="97">
        <v>3.75</v>
      </c>
      <c r="D22" s="98">
        <f>SUM($C$2:C22)</f>
        <v>123.75</v>
      </c>
    </row>
    <row r="23" spans="1:4" x14ac:dyDescent="0.25">
      <c r="A23" s="106" t="s">
        <v>45</v>
      </c>
      <c r="B23" s="96" t="s">
        <v>71</v>
      </c>
      <c r="C23" s="97">
        <v>3.75</v>
      </c>
      <c r="D23" s="98">
        <f>SUM($C$2:C23)</f>
        <v>127.5</v>
      </c>
    </row>
    <row r="24" spans="1:4" x14ac:dyDescent="0.25">
      <c r="A24" s="106" t="s">
        <v>46</v>
      </c>
      <c r="B24" s="96" t="s">
        <v>72</v>
      </c>
      <c r="C24" s="97">
        <v>3.75</v>
      </c>
      <c r="D24" s="98">
        <f>SUM($C$2:C24)</f>
        <v>131.25</v>
      </c>
    </row>
    <row r="25" spans="1:4" x14ac:dyDescent="0.25">
      <c r="A25" s="106" t="s">
        <v>47</v>
      </c>
      <c r="B25" s="96" t="s">
        <v>73</v>
      </c>
      <c r="C25" s="97">
        <v>3.75</v>
      </c>
      <c r="D25" s="98">
        <f>SUM($C$2:C25)</f>
        <v>135</v>
      </c>
    </row>
    <row r="26" spans="1:4" x14ac:dyDescent="0.25">
      <c r="A26" s="106" t="s">
        <v>48</v>
      </c>
      <c r="B26" s="96" t="s">
        <v>78</v>
      </c>
      <c r="C26" s="97">
        <v>15</v>
      </c>
      <c r="D26" s="98">
        <f>SUM($C$2:C26)</f>
        <v>150</v>
      </c>
    </row>
    <row r="27" spans="1:4" x14ac:dyDescent="0.25">
      <c r="A27" s="106" t="s">
        <v>49</v>
      </c>
      <c r="B27" s="96" t="s">
        <v>74</v>
      </c>
      <c r="C27" s="97">
        <v>3.75</v>
      </c>
      <c r="D27" s="98">
        <f>SUM($C$2:C27)</f>
        <v>153.75</v>
      </c>
    </row>
    <row r="28" spans="1:4" x14ac:dyDescent="0.25">
      <c r="A28" s="106" t="s">
        <v>50</v>
      </c>
      <c r="B28" s="96" t="s">
        <v>75</v>
      </c>
      <c r="C28" s="97">
        <v>3.75</v>
      </c>
      <c r="D28" s="98">
        <f>SUM($C$2:C28)</f>
        <v>157.5</v>
      </c>
    </row>
    <row r="29" spans="1:4" x14ac:dyDescent="0.25">
      <c r="A29" s="106" t="s">
        <v>51</v>
      </c>
      <c r="B29" s="96" t="s">
        <v>76</v>
      </c>
      <c r="C29" s="97">
        <v>3.75</v>
      </c>
      <c r="D29" s="98">
        <f>SUM($C$2:C29)</f>
        <v>161.25</v>
      </c>
    </row>
    <row r="30" spans="1:4" x14ac:dyDescent="0.25">
      <c r="A30" s="106" t="s">
        <v>52</v>
      </c>
      <c r="B30" s="96" t="s">
        <v>77</v>
      </c>
      <c r="C30" s="97">
        <v>3.75</v>
      </c>
      <c r="D30" s="98">
        <f>SUM($C$2:C30)</f>
        <v>165</v>
      </c>
    </row>
    <row r="31" spans="1:4" x14ac:dyDescent="0.25">
      <c r="A31" s="106" t="s">
        <v>53</v>
      </c>
      <c r="B31" s="96" t="s">
        <v>79</v>
      </c>
      <c r="C31" s="97">
        <v>15</v>
      </c>
      <c r="D31" s="98">
        <f>SUM($C$2:C31)</f>
        <v>180</v>
      </c>
    </row>
    <row r="32" spans="1:4" x14ac:dyDescent="0.25">
      <c r="A32" s="107"/>
      <c r="B32" s="99"/>
      <c r="C32" s="100"/>
      <c r="D32" s="101"/>
    </row>
  </sheetData>
  <sheetProtection sheet="1" objects="1" scenarios="1" selectLockedCells="1" selectUnlockedCells="1"/>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4" sqref="B4"/>
    </sheetView>
  </sheetViews>
  <sheetFormatPr defaultRowHeight="15" x14ac:dyDescent="0.25"/>
  <cols>
    <col min="1" max="1" width="5.7109375" customWidth="1"/>
    <col min="2" max="2" width="41.140625" customWidth="1"/>
  </cols>
  <sheetData>
    <row r="1" spans="1:2" x14ac:dyDescent="0.25">
      <c r="A1" t="s">
        <v>116</v>
      </c>
    </row>
    <row r="2" spans="1:2" x14ac:dyDescent="0.25">
      <c r="A2" t="s">
        <v>117</v>
      </c>
      <c r="B2" t="s">
        <v>118</v>
      </c>
    </row>
    <row r="3" spans="1:2" x14ac:dyDescent="0.25">
      <c r="A3" t="str">
        <f>""</f>
        <v/>
      </c>
      <c r="B3" t="s">
        <v>130</v>
      </c>
    </row>
    <row r="4" spans="1:2" x14ac:dyDescent="0.25">
      <c r="A4" t="s">
        <v>119</v>
      </c>
      <c r="B4" t="s">
        <v>120</v>
      </c>
    </row>
    <row r="5" spans="1:2" x14ac:dyDescent="0.25">
      <c r="A5" t="s">
        <v>121</v>
      </c>
      <c r="B5" t="s">
        <v>122</v>
      </c>
    </row>
    <row r="6" spans="1:2" x14ac:dyDescent="0.25">
      <c r="A6" t="s">
        <v>123</v>
      </c>
      <c r="B6" t="s">
        <v>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Instructions</vt:lpstr>
      <vt:lpstr>CallList</vt:lpstr>
      <vt:lpstr>SAP</vt:lpstr>
      <vt:lpstr>Grades</vt:lpstr>
      <vt:lpstr>EV</vt:lpstr>
      <vt:lpstr>Plan</vt:lpstr>
      <vt:lpstr>Reference</vt:lpstr>
      <vt:lpstr>Lookup_Counselling</vt:lpstr>
      <vt:lpstr>EV!Print_Area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Watson</dc:creator>
  <cp:lastModifiedBy>Greg.B.Watson</cp:lastModifiedBy>
  <cp:lastPrinted>2015-05-29T16:59:04Z</cp:lastPrinted>
  <dcterms:created xsi:type="dcterms:W3CDTF">2015-05-04T21:27:51Z</dcterms:created>
  <dcterms:modified xsi:type="dcterms:W3CDTF">2015-11-06T20:10:47Z</dcterms:modified>
</cp:coreProperties>
</file>