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licini\dev\aaa\AlgoDB\"/>
    </mc:Choice>
  </mc:AlternateContent>
  <bookViews>
    <workbookView xWindow="0" yWindow="0" windowWidth="28800" windowHeight="13125" activeTab="1"/>
  </bookViews>
  <sheets>
    <sheet name="DataFile_Rename" sheetId="29" r:id="rId1"/>
    <sheet name="Tablespaces_and_Users" sheetId="24" r:id="rId2"/>
    <sheet name="MyGA" sheetId="25" r:id="rId3"/>
    <sheet name="MyHistory" sheetId="26" r:id="rId4"/>
    <sheet name="History_Tables" sheetId="10" r:id="rId5"/>
    <sheet name="DB_Monitor" sheetId="12" r:id="rId6"/>
    <sheet name="SQLLoader-Forex" sheetId="19" r:id="rId7"/>
    <sheet name="DataCompact" sheetId="21" r:id="rId8"/>
    <sheet name="SQLLoader-Fut+Ind" sheetId="20" r:id="rId9"/>
    <sheet name="Lookups" sheetId="17" r:id="rId10"/>
    <sheet name="2-8. TODO" sheetId="9" r:id="rId11"/>
  </sheets>
  <definedNames>
    <definedName name="_xlnm._FilterDatabase" localSheetId="8" hidden="1">'SQLLoader-Fut+Ind'!$A$2:$H$231</definedName>
  </definedNames>
  <calcPr calcId="152511"/>
  <pivotCaches>
    <pivotCache cacheId="0" r:id="rId12"/>
  </pivotCaches>
</workbook>
</file>

<file path=xl/calcChain.xml><?xml version="1.0" encoding="utf-8"?>
<calcChain xmlns="http://schemas.openxmlformats.org/spreadsheetml/2006/main">
  <c r="E14" i="24" l="1"/>
  <c r="E13" i="24"/>
  <c r="E12" i="24"/>
  <c r="E11" i="24"/>
  <c r="D14" i="24"/>
  <c r="D13" i="24"/>
  <c r="D12" i="24"/>
  <c r="D11" i="24"/>
  <c r="C2" i="20" l="1"/>
  <c r="N36" i="19"/>
  <c r="N35" i="19"/>
  <c r="N34" i="19"/>
  <c r="N33" i="19"/>
  <c r="N32" i="19"/>
  <c r="N31" i="19"/>
  <c r="N30" i="19"/>
  <c r="N29" i="19"/>
  <c r="N28" i="19"/>
  <c r="N27" i="19"/>
  <c r="N26" i="19"/>
  <c r="N25" i="19"/>
  <c r="N24" i="19"/>
  <c r="N23" i="19"/>
  <c r="N22" i="19"/>
  <c r="N21" i="19"/>
  <c r="N20" i="19"/>
  <c r="N19" i="19"/>
  <c r="N18" i="19"/>
  <c r="N17" i="19"/>
  <c r="N16" i="19"/>
  <c r="N15" i="19"/>
  <c r="N14" i="19"/>
  <c r="N13" i="19"/>
  <c r="N12" i="19"/>
  <c r="N11" i="19"/>
  <c r="N10" i="19"/>
  <c r="N9" i="19"/>
  <c r="N8" i="19"/>
  <c r="N7" i="19"/>
  <c r="N6" i="19"/>
  <c r="N5" i="19"/>
  <c r="N4" i="19"/>
  <c r="P47" i="10"/>
  <c r="P46" i="10"/>
  <c r="P45" i="10"/>
  <c r="P44" i="10"/>
  <c r="P43" i="10"/>
  <c r="P42" i="10"/>
  <c r="P39" i="10"/>
  <c r="P38" i="10"/>
  <c r="P37" i="10"/>
  <c r="P36" i="10"/>
  <c r="P35" i="10"/>
  <c r="P34" i="10"/>
  <c r="P33" i="10"/>
  <c r="P30" i="10"/>
  <c r="P29" i="10"/>
  <c r="P28" i="10"/>
  <c r="P27" i="10"/>
  <c r="P26" i="10"/>
  <c r="P25" i="10"/>
  <c r="P24" i="10"/>
  <c r="P21" i="10"/>
  <c r="P20" i="10"/>
  <c r="P19" i="10"/>
  <c r="P18" i="10"/>
  <c r="P17" i="10"/>
  <c r="P16" i="10"/>
  <c r="P15" i="10"/>
  <c r="B10" i="29" l="1"/>
  <c r="B8" i="29"/>
  <c r="B12" i="29"/>
  <c r="O74" i="10" l="1"/>
  <c r="O73" i="10"/>
  <c r="O72" i="10"/>
  <c r="O71" i="10"/>
  <c r="O70" i="10"/>
  <c r="O69" i="10"/>
  <c r="O68" i="10"/>
  <c r="O65" i="10"/>
  <c r="O64" i="10"/>
  <c r="O63" i="10"/>
  <c r="O62" i="10"/>
  <c r="O61" i="10"/>
  <c r="O60" i="10"/>
  <c r="O59" i="10"/>
  <c r="O56" i="10"/>
  <c r="O55" i="10"/>
  <c r="O54" i="10"/>
  <c r="O53" i="10"/>
  <c r="O52" i="10"/>
  <c r="O51" i="10"/>
  <c r="O47" i="10"/>
  <c r="O46" i="10"/>
  <c r="O45" i="10"/>
  <c r="O44" i="10"/>
  <c r="O43" i="10"/>
  <c r="O42" i="10"/>
  <c r="O39" i="10"/>
  <c r="O38" i="10"/>
  <c r="O37" i="10"/>
  <c r="O36" i="10"/>
  <c r="O35" i="10"/>
  <c r="O34" i="10"/>
  <c r="O33" i="10"/>
  <c r="O30" i="10"/>
  <c r="O29" i="10"/>
  <c r="O28" i="10"/>
  <c r="O27" i="10"/>
  <c r="O26" i="10"/>
  <c r="O25" i="10"/>
  <c r="O24" i="10"/>
  <c r="O21" i="10"/>
  <c r="O20" i="10"/>
  <c r="O19" i="10"/>
  <c r="O18" i="10"/>
  <c r="O17" i="10"/>
  <c r="O16" i="10"/>
  <c r="O15" i="10"/>
  <c r="Z15" i="21" l="1"/>
  <c r="Y15" i="21"/>
  <c r="Z14" i="21"/>
  <c r="Y14" i="21"/>
  <c r="Z13" i="21"/>
  <c r="Y13" i="21"/>
  <c r="Z12" i="21"/>
  <c r="Y12" i="21"/>
  <c r="Z11" i="21"/>
  <c r="Y11" i="21"/>
  <c r="Z10" i="21"/>
  <c r="Y10" i="21"/>
  <c r="Z8" i="21"/>
  <c r="Y8" i="21"/>
  <c r="Z7" i="21"/>
  <c r="Y7" i="21"/>
  <c r="Z6" i="21"/>
  <c r="Y6" i="21"/>
  <c r="Z5" i="21"/>
  <c r="Y5" i="21"/>
  <c r="Z4" i="21"/>
  <c r="Y4" i="21"/>
  <c r="Z3" i="21"/>
  <c r="Y3" i="21"/>
  <c r="O36" i="19"/>
  <c r="M36" i="19"/>
  <c r="O35" i="19"/>
  <c r="M35" i="19"/>
  <c r="O34" i="19"/>
  <c r="M34" i="19"/>
  <c r="O33" i="19"/>
  <c r="M33" i="19"/>
  <c r="O32" i="19"/>
  <c r="M32" i="19"/>
  <c r="O31" i="19"/>
  <c r="M31" i="19"/>
  <c r="O30" i="19"/>
  <c r="M30" i="19"/>
  <c r="O29" i="19"/>
  <c r="M29" i="19"/>
  <c r="O28" i="19"/>
  <c r="M28" i="19"/>
  <c r="O27" i="19"/>
  <c r="M27" i="19"/>
  <c r="O26" i="19"/>
  <c r="M26" i="19"/>
  <c r="O25" i="19"/>
  <c r="M25" i="19"/>
  <c r="O24" i="19"/>
  <c r="M24" i="19"/>
  <c r="O23" i="19"/>
  <c r="M23" i="19"/>
  <c r="O22" i="19"/>
  <c r="M22" i="19"/>
  <c r="O21" i="19"/>
  <c r="M21" i="19"/>
  <c r="O20" i="19"/>
  <c r="M20" i="19"/>
  <c r="O19" i="19"/>
  <c r="M19" i="19"/>
  <c r="O18" i="19"/>
  <c r="M18" i="19"/>
  <c r="O17" i="19"/>
  <c r="M17" i="19"/>
  <c r="O16" i="19"/>
  <c r="M16" i="19"/>
  <c r="O15" i="19"/>
  <c r="M15" i="19"/>
  <c r="O14" i="19"/>
  <c r="M14" i="19"/>
  <c r="O13" i="19"/>
  <c r="M13" i="19"/>
  <c r="O12" i="19"/>
  <c r="M12" i="19"/>
  <c r="O11" i="19"/>
  <c r="M11" i="19"/>
  <c r="O10" i="19"/>
  <c r="M10" i="19"/>
  <c r="O9" i="19"/>
  <c r="M9" i="19"/>
  <c r="O8" i="19"/>
  <c r="M8" i="19"/>
  <c r="O7" i="19"/>
  <c r="M7" i="19"/>
  <c r="O6" i="19"/>
  <c r="M6" i="19"/>
  <c r="O5" i="19"/>
  <c r="M5" i="19"/>
  <c r="O4" i="19"/>
  <c r="M4" i="19"/>
  <c r="E23" i="19" l="1"/>
  <c r="L36" i="19" l="1"/>
  <c r="K36" i="19"/>
  <c r="J36" i="19"/>
  <c r="I36" i="19"/>
  <c r="H36" i="19"/>
  <c r="G36" i="19"/>
  <c r="F36" i="19"/>
  <c r="E36" i="19"/>
  <c r="L35" i="19"/>
  <c r="K35" i="19"/>
  <c r="J35" i="19"/>
  <c r="I35" i="19"/>
  <c r="H35" i="19"/>
  <c r="G35" i="19"/>
  <c r="F35" i="19"/>
  <c r="E35" i="19"/>
  <c r="C23" i="19" l="1"/>
  <c r="C24" i="19" s="1"/>
  <c r="C25" i="19" s="1"/>
  <c r="C26" i="19" s="1"/>
  <c r="C27" i="19" s="1"/>
  <c r="C28" i="19" l="1"/>
  <c r="L34" i="19"/>
  <c r="L33" i="19"/>
  <c r="L32" i="19"/>
  <c r="L27" i="19"/>
  <c r="L26" i="19"/>
  <c r="L25" i="19"/>
  <c r="L24" i="19"/>
  <c r="L23" i="19"/>
  <c r="L22" i="19"/>
  <c r="L20" i="19"/>
  <c r="L19" i="19"/>
  <c r="L18" i="19"/>
  <c r="L17" i="19"/>
  <c r="L16" i="19"/>
  <c r="L15" i="19"/>
  <c r="L14" i="19"/>
  <c r="L13" i="19"/>
  <c r="L12" i="19"/>
  <c r="L11" i="19"/>
  <c r="L10" i="19"/>
  <c r="L9" i="19"/>
  <c r="L8" i="19"/>
  <c r="L7" i="19"/>
  <c r="L6" i="19"/>
  <c r="L5" i="19"/>
  <c r="L4" i="19"/>
  <c r="J15" i="21"/>
  <c r="X15" i="21"/>
  <c r="W15" i="21"/>
  <c r="V15" i="21"/>
  <c r="U15" i="21"/>
  <c r="T15" i="21"/>
  <c r="S15" i="21"/>
  <c r="R15" i="21"/>
  <c r="Q15" i="21"/>
  <c r="P15" i="21"/>
  <c r="O15" i="21"/>
  <c r="N15" i="21"/>
  <c r="M15" i="21"/>
  <c r="L15" i="21"/>
  <c r="K15" i="21"/>
  <c r="H15" i="21"/>
  <c r="G15" i="21"/>
  <c r="F15" i="21"/>
  <c r="D15" i="21"/>
  <c r="I15" i="21"/>
  <c r="E15" i="21"/>
  <c r="J14" i="21"/>
  <c r="X14" i="21"/>
  <c r="W14" i="21"/>
  <c r="V14" i="21"/>
  <c r="U14" i="21"/>
  <c r="T14" i="21"/>
  <c r="S14" i="21"/>
  <c r="R14" i="21"/>
  <c r="Q14" i="21"/>
  <c r="P14" i="21"/>
  <c r="O14" i="21"/>
  <c r="N14" i="21"/>
  <c r="M14" i="21"/>
  <c r="L14" i="21"/>
  <c r="K14" i="21"/>
  <c r="H14" i="21"/>
  <c r="G14" i="21"/>
  <c r="F14" i="21"/>
  <c r="D14" i="21"/>
  <c r="I14" i="21"/>
  <c r="E14" i="21"/>
  <c r="J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H13" i="21"/>
  <c r="G13" i="21"/>
  <c r="F13" i="21"/>
  <c r="D13" i="21"/>
  <c r="I13" i="21"/>
  <c r="E13" i="21"/>
  <c r="J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H12" i="21"/>
  <c r="G12" i="21"/>
  <c r="F12" i="21"/>
  <c r="D12" i="21"/>
  <c r="I12" i="21"/>
  <c r="E12" i="21"/>
  <c r="J11" i="21"/>
  <c r="X11" i="21"/>
  <c r="W11" i="21"/>
  <c r="V11" i="21"/>
  <c r="U11" i="21"/>
  <c r="T11" i="21"/>
  <c r="S11" i="21"/>
  <c r="R11" i="21"/>
  <c r="Q11" i="21"/>
  <c r="P11" i="21"/>
  <c r="O11" i="21"/>
  <c r="N11" i="21"/>
  <c r="M11" i="21"/>
  <c r="L11" i="21"/>
  <c r="K11" i="21"/>
  <c r="H11" i="21"/>
  <c r="G11" i="21"/>
  <c r="F11" i="21"/>
  <c r="D11" i="21"/>
  <c r="I11" i="21"/>
  <c r="E11" i="21"/>
  <c r="J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H10" i="21"/>
  <c r="G10" i="21"/>
  <c r="F10" i="21"/>
  <c r="D10" i="21"/>
  <c r="I10" i="21"/>
  <c r="E10" i="21"/>
  <c r="C14" i="21"/>
  <c r="C15" i="21"/>
  <c r="C11" i="21"/>
  <c r="C12" i="21"/>
  <c r="C13" i="21"/>
  <c r="C10" i="21"/>
  <c r="I8" i="21"/>
  <c r="I7" i="21"/>
  <c r="I6" i="21"/>
  <c r="I5" i="21"/>
  <c r="I4" i="21"/>
  <c r="I3" i="21"/>
  <c r="K33" i="19"/>
  <c r="J33" i="19"/>
  <c r="I33" i="19"/>
  <c r="H33" i="19"/>
  <c r="G33" i="19"/>
  <c r="F33" i="19"/>
  <c r="K32" i="19"/>
  <c r="J32" i="19"/>
  <c r="I32" i="19"/>
  <c r="H32" i="19"/>
  <c r="G32" i="19"/>
  <c r="F32" i="19"/>
  <c r="K27" i="19"/>
  <c r="J27" i="19"/>
  <c r="I27" i="19"/>
  <c r="H27" i="19"/>
  <c r="G27" i="19"/>
  <c r="F27" i="19"/>
  <c r="K26" i="19"/>
  <c r="J26" i="19"/>
  <c r="I26" i="19"/>
  <c r="H26" i="19"/>
  <c r="G26" i="19"/>
  <c r="F26" i="19"/>
  <c r="K25" i="19"/>
  <c r="J25" i="19"/>
  <c r="I25" i="19"/>
  <c r="H25" i="19"/>
  <c r="G25" i="19"/>
  <c r="F25" i="19"/>
  <c r="K24" i="19"/>
  <c r="J24" i="19"/>
  <c r="I24" i="19"/>
  <c r="H24" i="19"/>
  <c r="G24" i="19"/>
  <c r="F24" i="19"/>
  <c r="K23" i="19"/>
  <c r="J23" i="19"/>
  <c r="I23" i="19"/>
  <c r="H23" i="19"/>
  <c r="G23" i="19"/>
  <c r="F23" i="19"/>
  <c r="K22" i="19"/>
  <c r="J22" i="19"/>
  <c r="I22" i="19"/>
  <c r="H22" i="19"/>
  <c r="G22" i="19"/>
  <c r="F22" i="19"/>
  <c r="K20" i="19"/>
  <c r="J20" i="19"/>
  <c r="I20" i="19"/>
  <c r="H20" i="19"/>
  <c r="G20" i="19"/>
  <c r="F20" i="19"/>
  <c r="K19" i="19"/>
  <c r="J19" i="19"/>
  <c r="I19" i="19"/>
  <c r="H19" i="19"/>
  <c r="G19" i="19"/>
  <c r="F19" i="19"/>
  <c r="K18" i="19"/>
  <c r="J18" i="19"/>
  <c r="I18" i="19"/>
  <c r="H18" i="19"/>
  <c r="G18" i="19"/>
  <c r="F18" i="19"/>
  <c r="K17" i="19"/>
  <c r="J17" i="19"/>
  <c r="I17" i="19"/>
  <c r="H17" i="19"/>
  <c r="G17" i="19"/>
  <c r="F17" i="19"/>
  <c r="K16" i="19"/>
  <c r="J16" i="19"/>
  <c r="I16" i="19"/>
  <c r="H16" i="19"/>
  <c r="G16" i="19"/>
  <c r="F16" i="19"/>
  <c r="K15" i="19"/>
  <c r="J15" i="19"/>
  <c r="I15" i="19"/>
  <c r="H15" i="19"/>
  <c r="G15" i="19"/>
  <c r="F15" i="19"/>
  <c r="K14" i="19"/>
  <c r="J14" i="19"/>
  <c r="I14" i="19"/>
  <c r="H14" i="19"/>
  <c r="G14" i="19"/>
  <c r="F14" i="19"/>
  <c r="K13" i="19"/>
  <c r="J13" i="19"/>
  <c r="I13" i="19"/>
  <c r="H13" i="19"/>
  <c r="G13" i="19"/>
  <c r="F13" i="19"/>
  <c r="K12" i="19"/>
  <c r="J12" i="19"/>
  <c r="I12" i="19"/>
  <c r="H12" i="19"/>
  <c r="G12" i="19"/>
  <c r="F12" i="19"/>
  <c r="K11" i="19"/>
  <c r="J11" i="19"/>
  <c r="I11" i="19"/>
  <c r="H11" i="19"/>
  <c r="G11" i="19"/>
  <c r="F11" i="19"/>
  <c r="K10" i="19"/>
  <c r="J10" i="19"/>
  <c r="I10" i="19"/>
  <c r="H10" i="19"/>
  <c r="G10" i="19"/>
  <c r="F10" i="19"/>
  <c r="K9" i="19"/>
  <c r="J9" i="19"/>
  <c r="I9" i="19"/>
  <c r="H9" i="19"/>
  <c r="G9" i="19"/>
  <c r="F9" i="19"/>
  <c r="K8" i="19"/>
  <c r="J8" i="19"/>
  <c r="I8" i="19"/>
  <c r="H8" i="19"/>
  <c r="G8" i="19"/>
  <c r="F8" i="19"/>
  <c r="K7" i="19"/>
  <c r="J7" i="19"/>
  <c r="I7" i="19"/>
  <c r="H7" i="19"/>
  <c r="G7" i="19"/>
  <c r="F7" i="19"/>
  <c r="K6" i="19"/>
  <c r="J6" i="19"/>
  <c r="I6" i="19"/>
  <c r="H6" i="19"/>
  <c r="G6" i="19"/>
  <c r="F6" i="19"/>
  <c r="K5" i="19"/>
  <c r="J5" i="19"/>
  <c r="I5" i="19"/>
  <c r="H5" i="19"/>
  <c r="G5" i="19"/>
  <c r="F5" i="19"/>
  <c r="K4" i="19"/>
  <c r="J4" i="19"/>
  <c r="I4" i="19"/>
  <c r="H4" i="19"/>
  <c r="G4" i="19"/>
  <c r="F4" i="19"/>
  <c r="E33" i="19"/>
  <c r="E32" i="19"/>
  <c r="E27" i="19"/>
  <c r="E26" i="19"/>
  <c r="E25" i="19"/>
  <c r="E24" i="19"/>
  <c r="E22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C29" i="19" l="1"/>
  <c r="E28" i="19"/>
  <c r="L28" i="19"/>
  <c r="F28" i="19"/>
  <c r="K28" i="19"/>
  <c r="J28" i="19"/>
  <c r="G28" i="19"/>
  <c r="I28" i="19"/>
  <c r="H28" i="19"/>
  <c r="K34" i="19"/>
  <c r="M74" i="10"/>
  <c r="M73" i="10"/>
  <c r="M72" i="10"/>
  <c r="M71" i="10"/>
  <c r="M70" i="10"/>
  <c r="M69" i="10"/>
  <c r="M68" i="10"/>
  <c r="M65" i="10"/>
  <c r="M64" i="10"/>
  <c r="M63" i="10"/>
  <c r="M62" i="10"/>
  <c r="M61" i="10"/>
  <c r="M60" i="10"/>
  <c r="M59" i="10"/>
  <c r="M56" i="10"/>
  <c r="M55" i="10"/>
  <c r="M54" i="10"/>
  <c r="M53" i="10"/>
  <c r="M52" i="10"/>
  <c r="M51" i="10"/>
  <c r="M47" i="10"/>
  <c r="M46" i="10"/>
  <c r="M45" i="10"/>
  <c r="M44" i="10"/>
  <c r="M43" i="10"/>
  <c r="M42" i="10"/>
  <c r="M39" i="10"/>
  <c r="M38" i="10"/>
  <c r="M37" i="10"/>
  <c r="M36" i="10"/>
  <c r="M35" i="10"/>
  <c r="M34" i="10"/>
  <c r="M33" i="10"/>
  <c r="M30" i="10"/>
  <c r="M29" i="10"/>
  <c r="M28" i="10"/>
  <c r="M27" i="10"/>
  <c r="M26" i="10"/>
  <c r="M25" i="10"/>
  <c r="M24" i="10"/>
  <c r="M21" i="10"/>
  <c r="M20" i="10"/>
  <c r="M19" i="10"/>
  <c r="M18" i="10"/>
  <c r="M17" i="10"/>
  <c r="M16" i="10"/>
  <c r="M15" i="10"/>
  <c r="C30" i="19" l="1"/>
  <c r="E29" i="19"/>
  <c r="L29" i="19"/>
  <c r="K29" i="19"/>
  <c r="J29" i="19"/>
  <c r="I29" i="19"/>
  <c r="H29" i="19"/>
  <c r="G29" i="19"/>
  <c r="F29" i="19"/>
  <c r="A1" i="26"/>
  <c r="A6" i="26"/>
  <c r="A5" i="26"/>
  <c r="A4" i="26"/>
  <c r="A3" i="26"/>
  <c r="A1" i="25"/>
  <c r="G6" i="24"/>
  <c r="B6" i="24"/>
  <c r="G5" i="24"/>
  <c r="B5" i="24"/>
  <c r="B4" i="24"/>
  <c r="B7" i="24"/>
  <c r="B8" i="24"/>
  <c r="B3" i="24"/>
  <c r="G8" i="24"/>
  <c r="G7" i="24"/>
  <c r="G4" i="24"/>
  <c r="G3" i="24"/>
  <c r="C31" i="19" l="1"/>
  <c r="J30" i="19"/>
  <c r="I30" i="19"/>
  <c r="H30" i="19"/>
  <c r="E30" i="19"/>
  <c r="L30" i="19"/>
  <c r="G30" i="19"/>
  <c r="F30" i="19"/>
  <c r="K30" i="19"/>
  <c r="E5" i="19"/>
  <c r="E4" i="19"/>
  <c r="E34" i="19"/>
  <c r="C32" i="19" l="1"/>
  <c r="C33" i="19" s="1"/>
  <c r="F31" i="19"/>
  <c r="K31" i="19"/>
  <c r="E31" i="19"/>
  <c r="L31" i="19"/>
  <c r="J31" i="19"/>
  <c r="H31" i="19"/>
  <c r="I31" i="19"/>
  <c r="G31" i="19"/>
  <c r="H34" i="19"/>
  <c r="C6" i="19"/>
  <c r="C7" i="19" l="1"/>
  <c r="C8" i="19" l="1"/>
  <c r="H230" i="20"/>
  <c r="G230" i="20"/>
  <c r="F230" i="20"/>
  <c r="E230" i="20"/>
  <c r="D230" i="20"/>
  <c r="H229" i="20"/>
  <c r="G229" i="20"/>
  <c r="F229" i="20"/>
  <c r="E229" i="20"/>
  <c r="D229" i="20"/>
  <c r="H228" i="20"/>
  <c r="G228" i="20"/>
  <c r="F228" i="20"/>
  <c r="E228" i="20"/>
  <c r="D228" i="20"/>
  <c r="H227" i="20"/>
  <c r="G227" i="20"/>
  <c r="F227" i="20"/>
  <c r="E227" i="20"/>
  <c r="D227" i="20"/>
  <c r="H226" i="20"/>
  <c r="G226" i="20"/>
  <c r="F226" i="20"/>
  <c r="E226" i="20"/>
  <c r="D226" i="20"/>
  <c r="H225" i="20"/>
  <c r="G225" i="20"/>
  <c r="F225" i="20"/>
  <c r="E225" i="20"/>
  <c r="D225" i="20"/>
  <c r="H224" i="20"/>
  <c r="G224" i="20"/>
  <c r="F224" i="20"/>
  <c r="E224" i="20"/>
  <c r="D224" i="20"/>
  <c r="H223" i="20"/>
  <c r="G223" i="20"/>
  <c r="F223" i="20"/>
  <c r="E223" i="20"/>
  <c r="D223" i="20"/>
  <c r="H222" i="20"/>
  <c r="G222" i="20"/>
  <c r="F222" i="20"/>
  <c r="E222" i="20"/>
  <c r="D222" i="20"/>
  <c r="H221" i="20"/>
  <c r="G221" i="20"/>
  <c r="F221" i="20"/>
  <c r="E221" i="20"/>
  <c r="D221" i="20"/>
  <c r="H220" i="20"/>
  <c r="G220" i="20"/>
  <c r="F220" i="20"/>
  <c r="E220" i="20"/>
  <c r="D220" i="20"/>
  <c r="H219" i="20"/>
  <c r="G219" i="20"/>
  <c r="F219" i="20"/>
  <c r="E219" i="20"/>
  <c r="D219" i="20"/>
  <c r="H218" i="20"/>
  <c r="G218" i="20"/>
  <c r="F218" i="20"/>
  <c r="E218" i="20"/>
  <c r="D218" i="20"/>
  <c r="H217" i="20"/>
  <c r="G217" i="20"/>
  <c r="F217" i="20"/>
  <c r="E217" i="20"/>
  <c r="D217" i="20"/>
  <c r="H216" i="20"/>
  <c r="G216" i="20"/>
  <c r="F216" i="20"/>
  <c r="E216" i="20"/>
  <c r="D216" i="20"/>
  <c r="H215" i="20"/>
  <c r="G215" i="20"/>
  <c r="F215" i="20"/>
  <c r="E215" i="20"/>
  <c r="D215" i="20"/>
  <c r="H214" i="20"/>
  <c r="G214" i="20"/>
  <c r="F214" i="20"/>
  <c r="E214" i="20"/>
  <c r="D214" i="20"/>
  <c r="H213" i="20"/>
  <c r="G213" i="20"/>
  <c r="F213" i="20"/>
  <c r="E213" i="20"/>
  <c r="D213" i="20"/>
  <c r="H212" i="20"/>
  <c r="G212" i="20"/>
  <c r="F212" i="20"/>
  <c r="E212" i="20"/>
  <c r="D212" i="20"/>
  <c r="H211" i="20"/>
  <c r="G211" i="20"/>
  <c r="F211" i="20"/>
  <c r="E211" i="20"/>
  <c r="D211" i="20"/>
  <c r="H210" i="20"/>
  <c r="G210" i="20"/>
  <c r="F210" i="20"/>
  <c r="E210" i="20"/>
  <c r="D210" i="20"/>
  <c r="H209" i="20"/>
  <c r="G209" i="20"/>
  <c r="F209" i="20"/>
  <c r="E209" i="20"/>
  <c r="D209" i="20"/>
  <c r="H208" i="20"/>
  <c r="G208" i="20"/>
  <c r="F208" i="20"/>
  <c r="E208" i="20"/>
  <c r="D208" i="20"/>
  <c r="H207" i="20"/>
  <c r="G207" i="20"/>
  <c r="F207" i="20"/>
  <c r="E207" i="20"/>
  <c r="D207" i="20"/>
  <c r="H206" i="20"/>
  <c r="G206" i="20"/>
  <c r="F206" i="20"/>
  <c r="E206" i="20"/>
  <c r="D206" i="20"/>
  <c r="H205" i="20"/>
  <c r="G205" i="20"/>
  <c r="F205" i="20"/>
  <c r="E205" i="20"/>
  <c r="D205" i="20"/>
  <c r="H204" i="20"/>
  <c r="G204" i="20"/>
  <c r="F204" i="20"/>
  <c r="E204" i="20"/>
  <c r="D204" i="20"/>
  <c r="H203" i="20"/>
  <c r="G203" i="20"/>
  <c r="F203" i="20"/>
  <c r="E203" i="20"/>
  <c r="D203" i="20"/>
  <c r="H202" i="20"/>
  <c r="G202" i="20"/>
  <c r="F202" i="20"/>
  <c r="E202" i="20"/>
  <c r="D202" i="20"/>
  <c r="H201" i="20"/>
  <c r="G201" i="20"/>
  <c r="F201" i="20"/>
  <c r="E201" i="20"/>
  <c r="D201" i="20"/>
  <c r="H200" i="20"/>
  <c r="G200" i="20"/>
  <c r="F200" i="20"/>
  <c r="E200" i="20"/>
  <c r="D200" i="20"/>
  <c r="H199" i="20"/>
  <c r="G199" i="20"/>
  <c r="F199" i="20"/>
  <c r="E199" i="20"/>
  <c r="D199" i="20"/>
  <c r="H198" i="20"/>
  <c r="G198" i="20"/>
  <c r="F198" i="20"/>
  <c r="E198" i="20"/>
  <c r="D198" i="20"/>
  <c r="H197" i="20"/>
  <c r="G197" i="20"/>
  <c r="F197" i="20"/>
  <c r="E197" i="20"/>
  <c r="D197" i="20"/>
  <c r="H196" i="20"/>
  <c r="G196" i="20"/>
  <c r="F196" i="20"/>
  <c r="E196" i="20"/>
  <c r="D196" i="20"/>
  <c r="H195" i="20"/>
  <c r="G195" i="20"/>
  <c r="F195" i="20"/>
  <c r="E195" i="20"/>
  <c r="D195" i="20"/>
  <c r="H194" i="20"/>
  <c r="G194" i="20"/>
  <c r="F194" i="20"/>
  <c r="E194" i="20"/>
  <c r="D194" i="20"/>
  <c r="H193" i="20"/>
  <c r="G193" i="20"/>
  <c r="F193" i="20"/>
  <c r="E193" i="20"/>
  <c r="D193" i="20"/>
  <c r="H192" i="20"/>
  <c r="G192" i="20"/>
  <c r="F192" i="20"/>
  <c r="E192" i="20"/>
  <c r="D192" i="20"/>
  <c r="H191" i="20"/>
  <c r="G191" i="20"/>
  <c r="F191" i="20"/>
  <c r="E191" i="20"/>
  <c r="D191" i="20"/>
  <c r="H190" i="20"/>
  <c r="G190" i="20"/>
  <c r="F190" i="20"/>
  <c r="E190" i="20"/>
  <c r="D190" i="20"/>
  <c r="H189" i="20"/>
  <c r="G189" i="20"/>
  <c r="F189" i="20"/>
  <c r="E189" i="20"/>
  <c r="D189" i="20"/>
  <c r="H188" i="20"/>
  <c r="G188" i="20"/>
  <c r="F188" i="20"/>
  <c r="E188" i="20"/>
  <c r="D188" i="20"/>
  <c r="H187" i="20"/>
  <c r="G187" i="20"/>
  <c r="F187" i="20"/>
  <c r="E187" i="20"/>
  <c r="D187" i="20"/>
  <c r="H186" i="20"/>
  <c r="G186" i="20"/>
  <c r="F186" i="20"/>
  <c r="E186" i="20"/>
  <c r="D186" i="20"/>
  <c r="H185" i="20"/>
  <c r="G185" i="20"/>
  <c r="F185" i="20"/>
  <c r="E185" i="20"/>
  <c r="D185" i="20"/>
  <c r="H184" i="20"/>
  <c r="G184" i="20"/>
  <c r="F184" i="20"/>
  <c r="E184" i="20"/>
  <c r="D184" i="20"/>
  <c r="H183" i="20"/>
  <c r="G183" i="20"/>
  <c r="F183" i="20"/>
  <c r="E183" i="20"/>
  <c r="D183" i="20"/>
  <c r="H182" i="20"/>
  <c r="G182" i="20"/>
  <c r="F182" i="20"/>
  <c r="E182" i="20"/>
  <c r="D182" i="20"/>
  <c r="H181" i="20"/>
  <c r="G181" i="20"/>
  <c r="F181" i="20"/>
  <c r="E181" i="20"/>
  <c r="D181" i="20"/>
  <c r="H180" i="20"/>
  <c r="G180" i="20"/>
  <c r="F180" i="20"/>
  <c r="E180" i="20"/>
  <c r="D180" i="20"/>
  <c r="H179" i="20"/>
  <c r="G179" i="20"/>
  <c r="F179" i="20"/>
  <c r="E179" i="20"/>
  <c r="D179" i="20"/>
  <c r="H178" i="20"/>
  <c r="G178" i="20"/>
  <c r="F178" i="20"/>
  <c r="E178" i="20"/>
  <c r="D178" i="20"/>
  <c r="H177" i="20"/>
  <c r="G177" i="20"/>
  <c r="F177" i="20"/>
  <c r="E177" i="20"/>
  <c r="D177" i="20"/>
  <c r="H176" i="20"/>
  <c r="G176" i="20"/>
  <c r="F176" i="20"/>
  <c r="E176" i="20"/>
  <c r="D176" i="20"/>
  <c r="H175" i="20"/>
  <c r="G175" i="20"/>
  <c r="F175" i="20"/>
  <c r="E175" i="20"/>
  <c r="D175" i="20"/>
  <c r="H174" i="20"/>
  <c r="G174" i="20"/>
  <c r="F174" i="20"/>
  <c r="E174" i="20"/>
  <c r="D174" i="20"/>
  <c r="H173" i="20"/>
  <c r="G173" i="20"/>
  <c r="F173" i="20"/>
  <c r="E173" i="20"/>
  <c r="D173" i="20"/>
  <c r="H172" i="20"/>
  <c r="G172" i="20"/>
  <c r="F172" i="20"/>
  <c r="E172" i="20"/>
  <c r="D172" i="20"/>
  <c r="H171" i="20"/>
  <c r="G171" i="20"/>
  <c r="F171" i="20"/>
  <c r="E171" i="20"/>
  <c r="D171" i="20"/>
  <c r="H170" i="20"/>
  <c r="G170" i="20"/>
  <c r="F170" i="20"/>
  <c r="E170" i="20"/>
  <c r="D170" i="20"/>
  <c r="H169" i="20"/>
  <c r="G169" i="20"/>
  <c r="F169" i="20"/>
  <c r="E169" i="20"/>
  <c r="D169" i="20"/>
  <c r="H168" i="20"/>
  <c r="G168" i="20"/>
  <c r="F168" i="20"/>
  <c r="E168" i="20"/>
  <c r="D168" i="20"/>
  <c r="H167" i="20"/>
  <c r="G167" i="20"/>
  <c r="F167" i="20"/>
  <c r="E167" i="20"/>
  <c r="D167" i="20"/>
  <c r="H166" i="20"/>
  <c r="G166" i="20"/>
  <c r="F166" i="20"/>
  <c r="E166" i="20"/>
  <c r="D166" i="20"/>
  <c r="H165" i="20"/>
  <c r="G165" i="20"/>
  <c r="F165" i="20"/>
  <c r="E165" i="20"/>
  <c r="D165" i="20"/>
  <c r="H164" i="20"/>
  <c r="G164" i="20"/>
  <c r="F164" i="20"/>
  <c r="E164" i="20"/>
  <c r="D164" i="20"/>
  <c r="H163" i="20"/>
  <c r="G163" i="20"/>
  <c r="F163" i="20"/>
  <c r="E163" i="20"/>
  <c r="D163" i="20"/>
  <c r="H162" i="20"/>
  <c r="G162" i="20"/>
  <c r="F162" i="20"/>
  <c r="E162" i="20"/>
  <c r="D162" i="20"/>
  <c r="H161" i="20"/>
  <c r="G161" i="20"/>
  <c r="F161" i="20"/>
  <c r="E161" i="20"/>
  <c r="D161" i="20"/>
  <c r="H160" i="20"/>
  <c r="G160" i="20"/>
  <c r="F160" i="20"/>
  <c r="E160" i="20"/>
  <c r="D160" i="20"/>
  <c r="H231" i="20"/>
  <c r="G231" i="20"/>
  <c r="F231" i="20"/>
  <c r="E231" i="20"/>
  <c r="D231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1" i="20"/>
  <c r="G71" i="20"/>
  <c r="F71" i="20"/>
  <c r="E71" i="20"/>
  <c r="D71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H54" i="20"/>
  <c r="G54" i="20"/>
  <c r="F54" i="20"/>
  <c r="E54" i="20"/>
  <c r="D54" i="20"/>
  <c r="H53" i="20"/>
  <c r="G53" i="20"/>
  <c r="F53" i="20"/>
  <c r="E53" i="20"/>
  <c r="D53" i="20"/>
  <c r="H52" i="20"/>
  <c r="G52" i="20"/>
  <c r="F52" i="20"/>
  <c r="E52" i="20"/>
  <c r="D52" i="20"/>
  <c r="H51" i="20"/>
  <c r="G51" i="20"/>
  <c r="F51" i="20"/>
  <c r="E51" i="20"/>
  <c r="D51" i="20"/>
  <c r="H50" i="20"/>
  <c r="G50" i="20"/>
  <c r="F50" i="20"/>
  <c r="E50" i="20"/>
  <c r="D50" i="20"/>
  <c r="H49" i="20"/>
  <c r="G49" i="20"/>
  <c r="F49" i="20"/>
  <c r="E49" i="20"/>
  <c r="D49" i="20"/>
  <c r="H48" i="20"/>
  <c r="G48" i="20"/>
  <c r="F48" i="20"/>
  <c r="E48" i="20"/>
  <c r="D48" i="20"/>
  <c r="H47" i="20"/>
  <c r="G47" i="20"/>
  <c r="F47" i="20"/>
  <c r="E47" i="20"/>
  <c r="D47" i="20"/>
  <c r="H46" i="20"/>
  <c r="G46" i="20"/>
  <c r="F46" i="20"/>
  <c r="E46" i="20"/>
  <c r="D46" i="20"/>
  <c r="H45" i="20"/>
  <c r="G45" i="20"/>
  <c r="F45" i="20"/>
  <c r="E45" i="20"/>
  <c r="D45" i="20"/>
  <c r="H44" i="20"/>
  <c r="G44" i="20"/>
  <c r="F44" i="20"/>
  <c r="E44" i="20"/>
  <c r="D44" i="20"/>
  <c r="H43" i="20"/>
  <c r="G43" i="20"/>
  <c r="F43" i="20"/>
  <c r="E43" i="20"/>
  <c r="D43" i="20"/>
  <c r="H42" i="20"/>
  <c r="G42" i="20"/>
  <c r="F42" i="20"/>
  <c r="E42" i="20"/>
  <c r="D42" i="20"/>
  <c r="H41" i="20"/>
  <c r="G41" i="20"/>
  <c r="F41" i="20"/>
  <c r="E41" i="20"/>
  <c r="D41" i="20"/>
  <c r="H40" i="20"/>
  <c r="G40" i="20"/>
  <c r="F40" i="20"/>
  <c r="E40" i="20"/>
  <c r="D40" i="20"/>
  <c r="H39" i="20"/>
  <c r="G39" i="20"/>
  <c r="F39" i="20"/>
  <c r="E39" i="20"/>
  <c r="D39" i="20"/>
  <c r="H38" i="20"/>
  <c r="G38" i="20"/>
  <c r="F38" i="20"/>
  <c r="E38" i="20"/>
  <c r="D38" i="20"/>
  <c r="H37" i="20"/>
  <c r="G37" i="20"/>
  <c r="F37" i="20"/>
  <c r="E37" i="20"/>
  <c r="D37" i="20"/>
  <c r="H36" i="20"/>
  <c r="G36" i="20"/>
  <c r="F36" i="20"/>
  <c r="E36" i="20"/>
  <c r="D36" i="20"/>
  <c r="H35" i="20"/>
  <c r="G35" i="20"/>
  <c r="F35" i="20"/>
  <c r="E35" i="20"/>
  <c r="D35" i="20"/>
  <c r="H34" i="20"/>
  <c r="G34" i="20"/>
  <c r="F34" i="20"/>
  <c r="E34" i="20"/>
  <c r="D34" i="20"/>
  <c r="H33" i="20"/>
  <c r="G33" i="20"/>
  <c r="F33" i="20"/>
  <c r="E33" i="20"/>
  <c r="D33" i="20"/>
  <c r="H32" i="20"/>
  <c r="G32" i="20"/>
  <c r="F32" i="20"/>
  <c r="E32" i="20"/>
  <c r="D32" i="20"/>
  <c r="H31" i="20"/>
  <c r="G31" i="20"/>
  <c r="F31" i="20"/>
  <c r="E31" i="20"/>
  <c r="D31" i="20"/>
  <c r="H30" i="20"/>
  <c r="G30" i="20"/>
  <c r="F30" i="20"/>
  <c r="E30" i="20"/>
  <c r="D30" i="20"/>
  <c r="H29" i="20"/>
  <c r="G29" i="20"/>
  <c r="F29" i="20"/>
  <c r="E29" i="20"/>
  <c r="D29" i="20"/>
  <c r="H28" i="20"/>
  <c r="G28" i="20"/>
  <c r="F28" i="20"/>
  <c r="E28" i="20"/>
  <c r="D28" i="20"/>
  <c r="H27" i="20"/>
  <c r="G27" i="20"/>
  <c r="F27" i="20"/>
  <c r="E27" i="20"/>
  <c r="D27" i="20"/>
  <c r="H26" i="20"/>
  <c r="G26" i="20"/>
  <c r="F26" i="20"/>
  <c r="E26" i="20"/>
  <c r="D26" i="20"/>
  <c r="H25" i="20"/>
  <c r="G25" i="20"/>
  <c r="F25" i="20"/>
  <c r="E25" i="20"/>
  <c r="D25" i="20"/>
  <c r="H24" i="20"/>
  <c r="G24" i="20"/>
  <c r="F24" i="20"/>
  <c r="E24" i="20"/>
  <c r="D24" i="20"/>
  <c r="H23" i="20"/>
  <c r="G23" i="20"/>
  <c r="F23" i="20"/>
  <c r="E23" i="20"/>
  <c r="D23" i="20"/>
  <c r="H22" i="20"/>
  <c r="G22" i="20"/>
  <c r="F22" i="20"/>
  <c r="E22" i="20"/>
  <c r="D22" i="20"/>
  <c r="H21" i="20"/>
  <c r="G21" i="20"/>
  <c r="F21" i="20"/>
  <c r="E21" i="20"/>
  <c r="D21" i="20"/>
  <c r="H20" i="20"/>
  <c r="G20" i="20"/>
  <c r="F20" i="20"/>
  <c r="E20" i="20"/>
  <c r="D20" i="20"/>
  <c r="H19" i="20"/>
  <c r="G19" i="20"/>
  <c r="F19" i="20"/>
  <c r="E19" i="20"/>
  <c r="D19" i="20"/>
  <c r="H18" i="20"/>
  <c r="G18" i="20"/>
  <c r="F18" i="20"/>
  <c r="E18" i="20"/>
  <c r="D18" i="20"/>
  <c r="H17" i="20"/>
  <c r="G17" i="20"/>
  <c r="F17" i="20"/>
  <c r="E17" i="20"/>
  <c r="D17" i="20"/>
  <c r="H16" i="20"/>
  <c r="G16" i="20"/>
  <c r="F16" i="20"/>
  <c r="E16" i="20"/>
  <c r="D16" i="20"/>
  <c r="L47" i="10"/>
  <c r="AB47" i="10"/>
  <c r="AA47" i="10"/>
  <c r="Z47" i="10"/>
  <c r="Y47" i="10"/>
  <c r="N47" i="10"/>
  <c r="X47" i="10"/>
  <c r="W47" i="10"/>
  <c r="V47" i="10"/>
  <c r="U47" i="10"/>
  <c r="K47" i="10"/>
  <c r="T47" i="10"/>
  <c r="S47" i="10"/>
  <c r="J47" i="10"/>
  <c r="H47" i="10"/>
  <c r="I47" i="10"/>
  <c r="R47" i="10"/>
  <c r="Q47" i="10"/>
  <c r="L46" i="10"/>
  <c r="AB46" i="10"/>
  <c r="AA46" i="10"/>
  <c r="Z46" i="10"/>
  <c r="Y46" i="10"/>
  <c r="N46" i="10"/>
  <c r="X46" i="10"/>
  <c r="W46" i="10"/>
  <c r="V46" i="10"/>
  <c r="U46" i="10"/>
  <c r="K46" i="10"/>
  <c r="T46" i="10"/>
  <c r="S46" i="10"/>
  <c r="J46" i="10"/>
  <c r="H46" i="10"/>
  <c r="I46" i="10"/>
  <c r="R46" i="10"/>
  <c r="Q46" i="10"/>
  <c r="L45" i="10"/>
  <c r="AB45" i="10"/>
  <c r="AA45" i="10"/>
  <c r="Z45" i="10"/>
  <c r="Y45" i="10"/>
  <c r="N45" i="10"/>
  <c r="X45" i="10"/>
  <c r="W45" i="10"/>
  <c r="V45" i="10"/>
  <c r="U45" i="10"/>
  <c r="K45" i="10"/>
  <c r="T45" i="10"/>
  <c r="S45" i="10"/>
  <c r="J45" i="10"/>
  <c r="H45" i="10"/>
  <c r="I45" i="10"/>
  <c r="R45" i="10"/>
  <c r="Q45" i="10"/>
  <c r="L44" i="10"/>
  <c r="AB44" i="10"/>
  <c r="AA44" i="10"/>
  <c r="Z44" i="10"/>
  <c r="Y44" i="10"/>
  <c r="N44" i="10"/>
  <c r="X44" i="10"/>
  <c r="W44" i="10"/>
  <c r="V44" i="10"/>
  <c r="U44" i="10"/>
  <c r="K44" i="10"/>
  <c r="T44" i="10"/>
  <c r="S44" i="10"/>
  <c r="J44" i="10"/>
  <c r="H44" i="10"/>
  <c r="I44" i="10"/>
  <c r="R44" i="10"/>
  <c r="Q44" i="10"/>
  <c r="L43" i="10"/>
  <c r="AB43" i="10"/>
  <c r="AA43" i="10"/>
  <c r="Z43" i="10"/>
  <c r="Y43" i="10"/>
  <c r="N43" i="10"/>
  <c r="X43" i="10"/>
  <c r="W43" i="10"/>
  <c r="V43" i="10"/>
  <c r="U43" i="10"/>
  <c r="K43" i="10"/>
  <c r="T43" i="10"/>
  <c r="S43" i="10"/>
  <c r="J43" i="10"/>
  <c r="H43" i="10"/>
  <c r="I43" i="10"/>
  <c r="R43" i="10"/>
  <c r="Q43" i="10"/>
  <c r="L42" i="10"/>
  <c r="AB42" i="10"/>
  <c r="AA42" i="10"/>
  <c r="Z42" i="10"/>
  <c r="Y42" i="10"/>
  <c r="N42" i="10"/>
  <c r="X42" i="10"/>
  <c r="W42" i="10"/>
  <c r="V42" i="10"/>
  <c r="U42" i="10"/>
  <c r="K42" i="10"/>
  <c r="T42" i="10"/>
  <c r="S42" i="10"/>
  <c r="J42" i="10"/>
  <c r="H42" i="10"/>
  <c r="I42" i="10"/>
  <c r="R42" i="10"/>
  <c r="Q42" i="10"/>
  <c r="D9" i="20"/>
  <c r="D15" i="20"/>
  <c r="H8" i="21"/>
  <c r="W8" i="21"/>
  <c r="V8" i="21"/>
  <c r="U8" i="21"/>
  <c r="T8" i="21"/>
  <c r="J8" i="21"/>
  <c r="S8" i="21"/>
  <c r="R8" i="21"/>
  <c r="Q8" i="21"/>
  <c r="P8" i="21"/>
  <c r="O8" i="21"/>
  <c r="G8" i="21"/>
  <c r="N8" i="21"/>
  <c r="M8" i="21"/>
  <c r="F8" i="21"/>
  <c r="E8" i="21"/>
  <c r="X8" i="21"/>
  <c r="D8" i="21"/>
  <c r="L8" i="21"/>
  <c r="K8" i="21"/>
  <c r="C8" i="21"/>
  <c r="H7" i="21"/>
  <c r="W7" i="21"/>
  <c r="V7" i="21"/>
  <c r="U7" i="21"/>
  <c r="T7" i="21"/>
  <c r="J7" i="21"/>
  <c r="S7" i="21"/>
  <c r="R7" i="21"/>
  <c r="Q7" i="21"/>
  <c r="P7" i="21"/>
  <c r="O7" i="21"/>
  <c r="G7" i="21"/>
  <c r="N7" i="21"/>
  <c r="M7" i="21"/>
  <c r="F7" i="21"/>
  <c r="E7" i="21"/>
  <c r="X7" i="21"/>
  <c r="D7" i="21"/>
  <c r="L7" i="21"/>
  <c r="K7" i="21"/>
  <c r="C7" i="21"/>
  <c r="H6" i="21"/>
  <c r="W6" i="21"/>
  <c r="V6" i="21"/>
  <c r="U6" i="21"/>
  <c r="T6" i="21"/>
  <c r="J6" i="21"/>
  <c r="S6" i="21"/>
  <c r="R6" i="21"/>
  <c r="Q6" i="21"/>
  <c r="P6" i="21"/>
  <c r="O6" i="21"/>
  <c r="G6" i="21"/>
  <c r="N6" i="21"/>
  <c r="M6" i="21"/>
  <c r="F6" i="21"/>
  <c r="E6" i="21"/>
  <c r="X6" i="21"/>
  <c r="D6" i="21"/>
  <c r="L6" i="21"/>
  <c r="K6" i="21"/>
  <c r="C6" i="21"/>
  <c r="H5" i="21"/>
  <c r="W5" i="21"/>
  <c r="V5" i="21"/>
  <c r="U5" i="21"/>
  <c r="T5" i="21"/>
  <c r="J5" i="21"/>
  <c r="S5" i="21"/>
  <c r="R5" i="21"/>
  <c r="Q5" i="21"/>
  <c r="P5" i="21"/>
  <c r="O5" i="21"/>
  <c r="G5" i="21"/>
  <c r="N5" i="21"/>
  <c r="M5" i="21"/>
  <c r="F5" i="21"/>
  <c r="E5" i="21"/>
  <c r="X5" i="21"/>
  <c r="D5" i="21"/>
  <c r="L5" i="21"/>
  <c r="K5" i="21"/>
  <c r="C5" i="21"/>
  <c r="H4" i="21"/>
  <c r="W4" i="21"/>
  <c r="V4" i="21"/>
  <c r="U4" i="21"/>
  <c r="T4" i="21"/>
  <c r="J4" i="21"/>
  <c r="S4" i="21"/>
  <c r="R4" i="21"/>
  <c r="Q4" i="21"/>
  <c r="P4" i="21"/>
  <c r="O4" i="21"/>
  <c r="G4" i="21"/>
  <c r="N4" i="21"/>
  <c r="M4" i="21"/>
  <c r="F4" i="21"/>
  <c r="E4" i="21"/>
  <c r="X4" i="21"/>
  <c r="D4" i="21"/>
  <c r="L4" i="21"/>
  <c r="K4" i="21"/>
  <c r="C4" i="21"/>
  <c r="H3" i="21"/>
  <c r="W3" i="21"/>
  <c r="V3" i="21"/>
  <c r="U3" i="21"/>
  <c r="T3" i="21"/>
  <c r="J3" i="21"/>
  <c r="S3" i="21"/>
  <c r="R3" i="21"/>
  <c r="Q3" i="21"/>
  <c r="P3" i="21"/>
  <c r="O3" i="21"/>
  <c r="G3" i="21"/>
  <c r="N3" i="21"/>
  <c r="M3" i="21"/>
  <c r="F3" i="21"/>
  <c r="E3" i="21"/>
  <c r="X3" i="21"/>
  <c r="D3" i="21"/>
  <c r="L3" i="21"/>
  <c r="K3" i="21"/>
  <c r="C3" i="21"/>
  <c r="C9" i="19" l="1"/>
  <c r="I74" i="10"/>
  <c r="R74" i="10"/>
  <c r="Q74" i="10"/>
  <c r="G74" i="10"/>
  <c r="I73" i="10"/>
  <c r="R73" i="10"/>
  <c r="Q73" i="10"/>
  <c r="G73" i="10"/>
  <c r="I72" i="10"/>
  <c r="R72" i="10"/>
  <c r="Q72" i="10"/>
  <c r="G72" i="10"/>
  <c r="I71" i="10"/>
  <c r="R71" i="10"/>
  <c r="Q71" i="10"/>
  <c r="G71" i="10"/>
  <c r="I70" i="10"/>
  <c r="R70" i="10"/>
  <c r="Q70" i="10"/>
  <c r="G70" i="10"/>
  <c r="I69" i="10"/>
  <c r="R69" i="10"/>
  <c r="Q69" i="10"/>
  <c r="G69" i="10"/>
  <c r="I68" i="10"/>
  <c r="R68" i="10"/>
  <c r="Q68" i="10"/>
  <c r="G68" i="10"/>
  <c r="L74" i="10"/>
  <c r="AB74" i="10"/>
  <c r="AA74" i="10"/>
  <c r="Z74" i="10"/>
  <c r="Y74" i="10"/>
  <c r="N74" i="10"/>
  <c r="X74" i="10"/>
  <c r="W74" i="10"/>
  <c r="V74" i="10"/>
  <c r="U74" i="10"/>
  <c r="K74" i="10"/>
  <c r="T74" i="10"/>
  <c r="S74" i="10"/>
  <c r="J74" i="10"/>
  <c r="H74" i="10"/>
  <c r="L73" i="10"/>
  <c r="AB73" i="10"/>
  <c r="AA73" i="10"/>
  <c r="Z73" i="10"/>
  <c r="Y73" i="10"/>
  <c r="N73" i="10"/>
  <c r="X73" i="10"/>
  <c r="W73" i="10"/>
  <c r="V73" i="10"/>
  <c r="U73" i="10"/>
  <c r="K73" i="10"/>
  <c r="T73" i="10"/>
  <c r="S73" i="10"/>
  <c r="J73" i="10"/>
  <c r="H73" i="10"/>
  <c r="L72" i="10"/>
  <c r="AB72" i="10"/>
  <c r="AA72" i="10"/>
  <c r="Z72" i="10"/>
  <c r="Y72" i="10"/>
  <c r="N72" i="10"/>
  <c r="X72" i="10"/>
  <c r="W72" i="10"/>
  <c r="V72" i="10"/>
  <c r="U72" i="10"/>
  <c r="K72" i="10"/>
  <c r="T72" i="10"/>
  <c r="S72" i="10"/>
  <c r="J72" i="10"/>
  <c r="H72" i="10"/>
  <c r="L71" i="10"/>
  <c r="AB71" i="10"/>
  <c r="AA71" i="10"/>
  <c r="Z71" i="10"/>
  <c r="Y71" i="10"/>
  <c r="N71" i="10"/>
  <c r="X71" i="10"/>
  <c r="W71" i="10"/>
  <c r="V71" i="10"/>
  <c r="U71" i="10"/>
  <c r="K71" i="10"/>
  <c r="T71" i="10"/>
  <c r="S71" i="10"/>
  <c r="J71" i="10"/>
  <c r="H71" i="10"/>
  <c r="L70" i="10"/>
  <c r="AB70" i="10"/>
  <c r="AA70" i="10"/>
  <c r="Z70" i="10"/>
  <c r="Y70" i="10"/>
  <c r="N70" i="10"/>
  <c r="X70" i="10"/>
  <c r="W70" i="10"/>
  <c r="V70" i="10"/>
  <c r="U70" i="10"/>
  <c r="K70" i="10"/>
  <c r="T70" i="10"/>
  <c r="S70" i="10"/>
  <c r="J70" i="10"/>
  <c r="H70" i="10"/>
  <c r="L69" i="10"/>
  <c r="AB69" i="10"/>
  <c r="AA69" i="10"/>
  <c r="Z69" i="10"/>
  <c r="Y69" i="10"/>
  <c r="N69" i="10"/>
  <c r="X69" i="10"/>
  <c r="W69" i="10"/>
  <c r="V69" i="10"/>
  <c r="U69" i="10"/>
  <c r="K69" i="10"/>
  <c r="T69" i="10"/>
  <c r="S69" i="10"/>
  <c r="J69" i="10"/>
  <c r="H69" i="10"/>
  <c r="L68" i="10"/>
  <c r="AB68" i="10"/>
  <c r="AA68" i="10"/>
  <c r="Z68" i="10"/>
  <c r="Y68" i="10"/>
  <c r="N68" i="10"/>
  <c r="X68" i="10"/>
  <c r="W68" i="10"/>
  <c r="V68" i="10"/>
  <c r="U68" i="10"/>
  <c r="K68" i="10"/>
  <c r="T68" i="10"/>
  <c r="S68" i="10"/>
  <c r="J68" i="10"/>
  <c r="H68" i="10"/>
  <c r="L65" i="10"/>
  <c r="AB65" i="10"/>
  <c r="AA65" i="10"/>
  <c r="Z65" i="10"/>
  <c r="Y65" i="10"/>
  <c r="N65" i="10"/>
  <c r="X65" i="10"/>
  <c r="W65" i="10"/>
  <c r="V65" i="10"/>
  <c r="U65" i="10"/>
  <c r="K65" i="10"/>
  <c r="T65" i="10"/>
  <c r="S65" i="10"/>
  <c r="J65" i="10"/>
  <c r="H65" i="10"/>
  <c r="I65" i="10"/>
  <c r="R65" i="10"/>
  <c r="Q65" i="10"/>
  <c r="G65" i="10"/>
  <c r="L64" i="10"/>
  <c r="AB64" i="10"/>
  <c r="AA64" i="10"/>
  <c r="Z64" i="10"/>
  <c r="Y64" i="10"/>
  <c r="N64" i="10"/>
  <c r="X64" i="10"/>
  <c r="W64" i="10"/>
  <c r="V64" i="10"/>
  <c r="U64" i="10"/>
  <c r="K64" i="10"/>
  <c r="T64" i="10"/>
  <c r="S64" i="10"/>
  <c r="J64" i="10"/>
  <c r="H64" i="10"/>
  <c r="I64" i="10"/>
  <c r="R64" i="10"/>
  <c r="Q64" i="10"/>
  <c r="G64" i="10"/>
  <c r="L63" i="10"/>
  <c r="AB63" i="10"/>
  <c r="AA63" i="10"/>
  <c r="Z63" i="10"/>
  <c r="Y63" i="10"/>
  <c r="N63" i="10"/>
  <c r="X63" i="10"/>
  <c r="W63" i="10"/>
  <c r="V63" i="10"/>
  <c r="U63" i="10"/>
  <c r="K63" i="10"/>
  <c r="T63" i="10"/>
  <c r="S63" i="10"/>
  <c r="J63" i="10"/>
  <c r="H63" i="10"/>
  <c r="I63" i="10"/>
  <c r="R63" i="10"/>
  <c r="Q63" i="10"/>
  <c r="G63" i="10"/>
  <c r="L62" i="10"/>
  <c r="AB62" i="10"/>
  <c r="AA62" i="10"/>
  <c r="Z62" i="10"/>
  <c r="Y62" i="10"/>
  <c r="N62" i="10"/>
  <c r="X62" i="10"/>
  <c r="W62" i="10"/>
  <c r="V62" i="10"/>
  <c r="U62" i="10"/>
  <c r="K62" i="10"/>
  <c r="T62" i="10"/>
  <c r="S62" i="10"/>
  <c r="J62" i="10"/>
  <c r="H62" i="10"/>
  <c r="I62" i="10"/>
  <c r="R62" i="10"/>
  <c r="Q62" i="10"/>
  <c r="G62" i="10"/>
  <c r="L61" i="10"/>
  <c r="AB61" i="10"/>
  <c r="AA61" i="10"/>
  <c r="Z61" i="10"/>
  <c r="Y61" i="10"/>
  <c r="N61" i="10"/>
  <c r="X61" i="10"/>
  <c r="W61" i="10"/>
  <c r="V61" i="10"/>
  <c r="U61" i="10"/>
  <c r="K61" i="10"/>
  <c r="T61" i="10"/>
  <c r="S61" i="10"/>
  <c r="J61" i="10"/>
  <c r="H61" i="10"/>
  <c r="I61" i="10"/>
  <c r="R61" i="10"/>
  <c r="Q61" i="10"/>
  <c r="G61" i="10"/>
  <c r="L60" i="10"/>
  <c r="AB60" i="10"/>
  <c r="AA60" i="10"/>
  <c r="Z60" i="10"/>
  <c r="Y60" i="10"/>
  <c r="N60" i="10"/>
  <c r="X60" i="10"/>
  <c r="W60" i="10"/>
  <c r="V60" i="10"/>
  <c r="U60" i="10"/>
  <c r="K60" i="10"/>
  <c r="T60" i="10"/>
  <c r="S60" i="10"/>
  <c r="J60" i="10"/>
  <c r="H60" i="10"/>
  <c r="I60" i="10"/>
  <c r="R60" i="10"/>
  <c r="Q60" i="10"/>
  <c r="G60" i="10"/>
  <c r="L59" i="10"/>
  <c r="AB59" i="10"/>
  <c r="AA59" i="10"/>
  <c r="Z59" i="10"/>
  <c r="Y59" i="10"/>
  <c r="N59" i="10"/>
  <c r="X59" i="10"/>
  <c r="W59" i="10"/>
  <c r="V59" i="10"/>
  <c r="U59" i="10"/>
  <c r="K59" i="10"/>
  <c r="T59" i="10"/>
  <c r="S59" i="10"/>
  <c r="J59" i="10"/>
  <c r="H59" i="10"/>
  <c r="I59" i="10"/>
  <c r="R59" i="10"/>
  <c r="Q59" i="10"/>
  <c r="G59" i="10"/>
  <c r="L56" i="10"/>
  <c r="AB56" i="10"/>
  <c r="AA56" i="10"/>
  <c r="Z56" i="10"/>
  <c r="Y56" i="10"/>
  <c r="N56" i="10"/>
  <c r="X56" i="10"/>
  <c r="W56" i="10"/>
  <c r="V56" i="10"/>
  <c r="U56" i="10"/>
  <c r="K56" i="10"/>
  <c r="T56" i="10"/>
  <c r="S56" i="10"/>
  <c r="J56" i="10"/>
  <c r="H56" i="10"/>
  <c r="I56" i="10"/>
  <c r="R56" i="10"/>
  <c r="Q56" i="10"/>
  <c r="G56" i="10"/>
  <c r="L55" i="10"/>
  <c r="AB55" i="10"/>
  <c r="AA55" i="10"/>
  <c r="Z55" i="10"/>
  <c r="Y55" i="10"/>
  <c r="N55" i="10"/>
  <c r="X55" i="10"/>
  <c r="W55" i="10"/>
  <c r="V55" i="10"/>
  <c r="U55" i="10"/>
  <c r="K55" i="10"/>
  <c r="T55" i="10"/>
  <c r="S55" i="10"/>
  <c r="J55" i="10"/>
  <c r="H55" i="10"/>
  <c r="I55" i="10"/>
  <c r="R55" i="10"/>
  <c r="Q55" i="10"/>
  <c r="G55" i="10"/>
  <c r="L54" i="10"/>
  <c r="AB54" i="10"/>
  <c r="AA54" i="10"/>
  <c r="Z54" i="10"/>
  <c r="Y54" i="10"/>
  <c r="N54" i="10"/>
  <c r="X54" i="10"/>
  <c r="W54" i="10"/>
  <c r="V54" i="10"/>
  <c r="U54" i="10"/>
  <c r="K54" i="10"/>
  <c r="T54" i="10"/>
  <c r="S54" i="10"/>
  <c r="J54" i="10"/>
  <c r="H54" i="10"/>
  <c r="I54" i="10"/>
  <c r="R54" i="10"/>
  <c r="Q54" i="10"/>
  <c r="G54" i="10"/>
  <c r="L53" i="10"/>
  <c r="AB53" i="10"/>
  <c r="AA53" i="10"/>
  <c r="Z53" i="10"/>
  <c r="Y53" i="10"/>
  <c r="N53" i="10"/>
  <c r="X53" i="10"/>
  <c r="W53" i="10"/>
  <c r="V53" i="10"/>
  <c r="U53" i="10"/>
  <c r="K53" i="10"/>
  <c r="T53" i="10"/>
  <c r="S53" i="10"/>
  <c r="J53" i="10"/>
  <c r="H53" i="10"/>
  <c r="I53" i="10"/>
  <c r="R53" i="10"/>
  <c r="Q53" i="10"/>
  <c r="G53" i="10"/>
  <c r="L52" i="10"/>
  <c r="AB52" i="10"/>
  <c r="AA52" i="10"/>
  <c r="Z52" i="10"/>
  <c r="Y52" i="10"/>
  <c r="N52" i="10"/>
  <c r="X52" i="10"/>
  <c r="W52" i="10"/>
  <c r="V52" i="10"/>
  <c r="U52" i="10"/>
  <c r="K52" i="10"/>
  <c r="T52" i="10"/>
  <c r="S52" i="10"/>
  <c r="J52" i="10"/>
  <c r="H52" i="10"/>
  <c r="I52" i="10"/>
  <c r="R52" i="10"/>
  <c r="Q52" i="10"/>
  <c r="G52" i="10"/>
  <c r="L51" i="10"/>
  <c r="AB51" i="10"/>
  <c r="AA51" i="10"/>
  <c r="Z51" i="10"/>
  <c r="Y51" i="10"/>
  <c r="N51" i="10"/>
  <c r="X51" i="10"/>
  <c r="W51" i="10"/>
  <c r="V51" i="10"/>
  <c r="U51" i="10"/>
  <c r="K51" i="10"/>
  <c r="T51" i="10"/>
  <c r="S51" i="10"/>
  <c r="J51" i="10"/>
  <c r="H51" i="10"/>
  <c r="I51" i="10"/>
  <c r="R51" i="10"/>
  <c r="Q51" i="10"/>
  <c r="G51" i="10"/>
  <c r="G47" i="10"/>
  <c r="G46" i="10"/>
  <c r="G45" i="10"/>
  <c r="G44" i="10"/>
  <c r="G43" i="10"/>
  <c r="G42" i="10"/>
  <c r="D14" i="20"/>
  <c r="D13" i="20"/>
  <c r="D12" i="20"/>
  <c r="D11" i="20"/>
  <c r="D10" i="20"/>
  <c r="D8" i="20"/>
  <c r="D7" i="20"/>
  <c r="D6" i="20"/>
  <c r="D5" i="20"/>
  <c r="H159" i="20"/>
  <c r="G159" i="20"/>
  <c r="F159" i="20"/>
  <c r="E159" i="20"/>
  <c r="D159" i="20"/>
  <c r="H158" i="20"/>
  <c r="G158" i="20"/>
  <c r="F158" i="20"/>
  <c r="E158" i="20"/>
  <c r="D158" i="20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1" i="20"/>
  <c r="G141" i="20"/>
  <c r="F141" i="20"/>
  <c r="E141" i="20"/>
  <c r="D141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4" i="20"/>
  <c r="G124" i="20"/>
  <c r="F124" i="20"/>
  <c r="E124" i="20"/>
  <c r="D124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7" i="20"/>
  <c r="G107" i="20"/>
  <c r="F107" i="20"/>
  <c r="E107" i="20"/>
  <c r="D107" i="20"/>
  <c r="H106" i="20"/>
  <c r="G106" i="20"/>
  <c r="F106" i="20"/>
  <c r="E106" i="20"/>
  <c r="D106" i="20"/>
  <c r="H105" i="20"/>
  <c r="G105" i="20"/>
  <c r="F105" i="20"/>
  <c r="E105" i="20"/>
  <c r="D105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F34" i="19"/>
  <c r="J34" i="19"/>
  <c r="I34" i="19"/>
  <c r="G34" i="19"/>
  <c r="C10" i="19" l="1"/>
  <c r="B75" i="9"/>
  <c r="B74" i="9"/>
  <c r="B73" i="9"/>
  <c r="B72" i="9"/>
  <c r="B71" i="9"/>
  <c r="B70" i="9"/>
  <c r="B69" i="9"/>
  <c r="B68" i="9"/>
  <c r="B64" i="9"/>
  <c r="B63" i="9"/>
  <c r="B62" i="9"/>
  <c r="B61" i="9"/>
  <c r="B60" i="9"/>
  <c r="B59" i="9"/>
  <c r="B58" i="9"/>
  <c r="B55" i="9"/>
  <c r="B54" i="9"/>
  <c r="B53" i="9"/>
  <c r="B52" i="9"/>
  <c r="B51" i="9"/>
  <c r="B50" i="9"/>
  <c r="B49" i="9"/>
  <c r="B48" i="9"/>
  <c r="B44" i="9"/>
  <c r="B43" i="9"/>
  <c r="B42" i="9"/>
  <c r="B41" i="9"/>
  <c r="B40" i="9"/>
  <c r="B39" i="9"/>
  <c r="B38" i="9"/>
  <c r="B33" i="9"/>
  <c r="B32" i="9"/>
  <c r="B31" i="9"/>
  <c r="B30" i="9"/>
  <c r="B29" i="9"/>
  <c r="B28" i="9"/>
  <c r="B27" i="9"/>
  <c r="K19" i="9"/>
  <c r="J19" i="9"/>
  <c r="I19" i="9"/>
  <c r="H19" i="9"/>
  <c r="G19" i="9"/>
  <c r="F19" i="9"/>
  <c r="E19" i="9"/>
  <c r="D19" i="9"/>
  <c r="C19" i="9"/>
  <c r="B19" i="9"/>
  <c r="K18" i="9"/>
  <c r="J18" i="9"/>
  <c r="I18" i="9"/>
  <c r="H18" i="9"/>
  <c r="G18" i="9"/>
  <c r="F18" i="9"/>
  <c r="E18" i="9"/>
  <c r="D18" i="9"/>
  <c r="C18" i="9"/>
  <c r="B18" i="9"/>
  <c r="K17" i="9"/>
  <c r="J17" i="9"/>
  <c r="I17" i="9"/>
  <c r="H17" i="9"/>
  <c r="G17" i="9"/>
  <c r="F17" i="9"/>
  <c r="E17" i="9"/>
  <c r="D17" i="9"/>
  <c r="C17" i="9"/>
  <c r="B17" i="9"/>
  <c r="K16" i="9"/>
  <c r="J16" i="9"/>
  <c r="I16" i="9"/>
  <c r="H16" i="9"/>
  <c r="G16" i="9"/>
  <c r="F16" i="9"/>
  <c r="E16" i="9"/>
  <c r="D16" i="9"/>
  <c r="C16" i="9"/>
  <c r="B16" i="9"/>
  <c r="K15" i="9"/>
  <c r="J15" i="9"/>
  <c r="I15" i="9"/>
  <c r="H15" i="9"/>
  <c r="G15" i="9"/>
  <c r="F15" i="9"/>
  <c r="E15" i="9"/>
  <c r="D15" i="9"/>
  <c r="C15" i="9"/>
  <c r="B15" i="9"/>
  <c r="K14" i="9"/>
  <c r="J14" i="9"/>
  <c r="I14" i="9"/>
  <c r="H14" i="9"/>
  <c r="G14" i="9"/>
  <c r="F14" i="9"/>
  <c r="E14" i="9"/>
  <c r="D14" i="9"/>
  <c r="C14" i="9"/>
  <c r="B14" i="9"/>
  <c r="K13" i="9"/>
  <c r="J13" i="9"/>
  <c r="I13" i="9"/>
  <c r="H13" i="9"/>
  <c r="G13" i="9"/>
  <c r="F13" i="9"/>
  <c r="E13" i="9"/>
  <c r="D13" i="9"/>
  <c r="C13" i="9"/>
  <c r="B13" i="9"/>
  <c r="K9" i="9"/>
  <c r="J9" i="9"/>
  <c r="I9" i="9"/>
  <c r="H9" i="9"/>
  <c r="G9" i="9"/>
  <c r="F9" i="9"/>
  <c r="E9" i="9"/>
  <c r="D9" i="9"/>
  <c r="C9" i="9"/>
  <c r="B9" i="9"/>
  <c r="K8" i="9"/>
  <c r="J8" i="9"/>
  <c r="I8" i="9"/>
  <c r="H8" i="9"/>
  <c r="G8" i="9"/>
  <c r="F8" i="9"/>
  <c r="E8" i="9"/>
  <c r="D8" i="9"/>
  <c r="C8" i="9"/>
  <c r="B8" i="9"/>
  <c r="K7" i="9"/>
  <c r="J7" i="9"/>
  <c r="I7" i="9"/>
  <c r="H7" i="9"/>
  <c r="G7" i="9"/>
  <c r="F7" i="9"/>
  <c r="E7" i="9"/>
  <c r="D7" i="9"/>
  <c r="C7" i="9"/>
  <c r="B7" i="9"/>
  <c r="K6" i="9"/>
  <c r="J6" i="9"/>
  <c r="I6" i="9"/>
  <c r="H6" i="9"/>
  <c r="G6" i="9"/>
  <c r="F6" i="9"/>
  <c r="E6" i="9"/>
  <c r="D6" i="9"/>
  <c r="C6" i="9"/>
  <c r="B6" i="9"/>
  <c r="K5" i="9"/>
  <c r="J5" i="9"/>
  <c r="I5" i="9"/>
  <c r="H5" i="9"/>
  <c r="G5" i="9"/>
  <c r="F5" i="9"/>
  <c r="E5" i="9"/>
  <c r="D5" i="9"/>
  <c r="C5" i="9"/>
  <c r="B5" i="9"/>
  <c r="K4" i="9"/>
  <c r="J4" i="9"/>
  <c r="I4" i="9"/>
  <c r="H4" i="9"/>
  <c r="G4" i="9"/>
  <c r="F4" i="9"/>
  <c r="E4" i="9"/>
  <c r="D4" i="9"/>
  <c r="C4" i="9"/>
  <c r="B4" i="9"/>
  <c r="K3" i="9"/>
  <c r="J3" i="9"/>
  <c r="I3" i="9"/>
  <c r="H3" i="9"/>
  <c r="G3" i="9"/>
  <c r="F3" i="9"/>
  <c r="E3" i="9"/>
  <c r="D3" i="9"/>
  <c r="C3" i="9"/>
  <c r="B3" i="9"/>
  <c r="L21" i="10"/>
  <c r="AB21" i="10"/>
  <c r="AA21" i="10"/>
  <c r="Z21" i="10"/>
  <c r="Y21" i="10"/>
  <c r="N21" i="10"/>
  <c r="X21" i="10"/>
  <c r="W21" i="10"/>
  <c r="V21" i="10"/>
  <c r="U21" i="10"/>
  <c r="K21" i="10"/>
  <c r="T21" i="10"/>
  <c r="S21" i="10"/>
  <c r="J21" i="10"/>
  <c r="H21" i="10"/>
  <c r="I21" i="10"/>
  <c r="R21" i="10"/>
  <c r="Q21" i="10"/>
  <c r="G21" i="10"/>
  <c r="L20" i="10"/>
  <c r="AB20" i="10"/>
  <c r="AA20" i="10"/>
  <c r="Z20" i="10"/>
  <c r="Y20" i="10"/>
  <c r="N20" i="10"/>
  <c r="X20" i="10"/>
  <c r="W20" i="10"/>
  <c r="V20" i="10"/>
  <c r="U20" i="10"/>
  <c r="K20" i="10"/>
  <c r="T20" i="10"/>
  <c r="S20" i="10"/>
  <c r="J20" i="10"/>
  <c r="H20" i="10"/>
  <c r="I20" i="10"/>
  <c r="R20" i="10"/>
  <c r="Q20" i="10"/>
  <c r="G20" i="10"/>
  <c r="L19" i="10"/>
  <c r="AB19" i="10"/>
  <c r="AA19" i="10"/>
  <c r="Z19" i="10"/>
  <c r="Y19" i="10"/>
  <c r="N19" i="10"/>
  <c r="X19" i="10"/>
  <c r="W19" i="10"/>
  <c r="V19" i="10"/>
  <c r="U19" i="10"/>
  <c r="K19" i="10"/>
  <c r="T19" i="10"/>
  <c r="S19" i="10"/>
  <c r="J19" i="10"/>
  <c r="H19" i="10"/>
  <c r="I19" i="10"/>
  <c r="R19" i="10"/>
  <c r="Q19" i="10"/>
  <c r="G19" i="10"/>
  <c r="L18" i="10"/>
  <c r="AB18" i="10"/>
  <c r="AA18" i="10"/>
  <c r="Z18" i="10"/>
  <c r="Y18" i="10"/>
  <c r="N18" i="10"/>
  <c r="X18" i="10"/>
  <c r="W18" i="10"/>
  <c r="V18" i="10"/>
  <c r="U18" i="10"/>
  <c r="K18" i="10"/>
  <c r="T18" i="10"/>
  <c r="S18" i="10"/>
  <c r="J18" i="10"/>
  <c r="H18" i="10"/>
  <c r="I18" i="10"/>
  <c r="R18" i="10"/>
  <c r="Q18" i="10"/>
  <c r="G18" i="10"/>
  <c r="L17" i="10"/>
  <c r="AB17" i="10"/>
  <c r="AA17" i="10"/>
  <c r="Z17" i="10"/>
  <c r="Y17" i="10"/>
  <c r="N17" i="10"/>
  <c r="X17" i="10"/>
  <c r="W17" i="10"/>
  <c r="V17" i="10"/>
  <c r="U17" i="10"/>
  <c r="K17" i="10"/>
  <c r="T17" i="10"/>
  <c r="S17" i="10"/>
  <c r="J17" i="10"/>
  <c r="H17" i="10"/>
  <c r="I17" i="10"/>
  <c r="R17" i="10"/>
  <c r="Q17" i="10"/>
  <c r="G17" i="10"/>
  <c r="L16" i="10"/>
  <c r="AB16" i="10"/>
  <c r="AA16" i="10"/>
  <c r="Z16" i="10"/>
  <c r="Y16" i="10"/>
  <c r="N16" i="10"/>
  <c r="X16" i="10"/>
  <c r="W16" i="10"/>
  <c r="V16" i="10"/>
  <c r="U16" i="10"/>
  <c r="K16" i="10"/>
  <c r="T16" i="10"/>
  <c r="S16" i="10"/>
  <c r="J16" i="10"/>
  <c r="H16" i="10"/>
  <c r="I16" i="10"/>
  <c r="R16" i="10"/>
  <c r="Q16" i="10"/>
  <c r="G16" i="10"/>
  <c r="L15" i="10"/>
  <c r="AB15" i="10"/>
  <c r="AA15" i="10"/>
  <c r="Z15" i="10"/>
  <c r="Y15" i="10"/>
  <c r="N15" i="10"/>
  <c r="X15" i="10"/>
  <c r="W15" i="10"/>
  <c r="V15" i="10"/>
  <c r="U15" i="10"/>
  <c r="K15" i="10"/>
  <c r="T15" i="10"/>
  <c r="S15" i="10"/>
  <c r="J15" i="10"/>
  <c r="H15" i="10"/>
  <c r="I15" i="10"/>
  <c r="R15" i="10"/>
  <c r="Q15" i="10"/>
  <c r="G15" i="10"/>
  <c r="L39" i="10"/>
  <c r="AB39" i="10"/>
  <c r="AA39" i="10"/>
  <c r="Z39" i="10"/>
  <c r="Y39" i="10"/>
  <c r="N39" i="10"/>
  <c r="X39" i="10"/>
  <c r="W39" i="10"/>
  <c r="V39" i="10"/>
  <c r="U39" i="10"/>
  <c r="K39" i="10"/>
  <c r="T39" i="10"/>
  <c r="S39" i="10"/>
  <c r="J39" i="10"/>
  <c r="H39" i="10"/>
  <c r="I39" i="10"/>
  <c r="R39" i="10"/>
  <c r="Q39" i="10"/>
  <c r="G39" i="10"/>
  <c r="L38" i="10"/>
  <c r="AB38" i="10"/>
  <c r="AA38" i="10"/>
  <c r="Z38" i="10"/>
  <c r="Y38" i="10"/>
  <c r="N38" i="10"/>
  <c r="X38" i="10"/>
  <c r="W38" i="10"/>
  <c r="V38" i="10"/>
  <c r="U38" i="10"/>
  <c r="K38" i="10"/>
  <c r="T38" i="10"/>
  <c r="S38" i="10"/>
  <c r="J38" i="10"/>
  <c r="H38" i="10"/>
  <c r="I38" i="10"/>
  <c r="R38" i="10"/>
  <c r="Q38" i="10"/>
  <c r="G38" i="10"/>
  <c r="L37" i="10"/>
  <c r="AB37" i="10"/>
  <c r="AA37" i="10"/>
  <c r="Z37" i="10"/>
  <c r="Y37" i="10"/>
  <c r="N37" i="10"/>
  <c r="X37" i="10"/>
  <c r="W37" i="10"/>
  <c r="V37" i="10"/>
  <c r="U37" i="10"/>
  <c r="K37" i="10"/>
  <c r="T37" i="10"/>
  <c r="S37" i="10"/>
  <c r="J37" i="10"/>
  <c r="H37" i="10"/>
  <c r="I37" i="10"/>
  <c r="R37" i="10"/>
  <c r="Q37" i="10"/>
  <c r="G37" i="10"/>
  <c r="L36" i="10"/>
  <c r="AB36" i="10"/>
  <c r="AA36" i="10"/>
  <c r="Z36" i="10"/>
  <c r="Y36" i="10"/>
  <c r="N36" i="10"/>
  <c r="X36" i="10"/>
  <c r="W36" i="10"/>
  <c r="V36" i="10"/>
  <c r="U36" i="10"/>
  <c r="K36" i="10"/>
  <c r="T36" i="10"/>
  <c r="S36" i="10"/>
  <c r="J36" i="10"/>
  <c r="H36" i="10"/>
  <c r="I36" i="10"/>
  <c r="R36" i="10"/>
  <c r="Q36" i="10"/>
  <c r="G36" i="10"/>
  <c r="L35" i="10"/>
  <c r="AB35" i="10"/>
  <c r="AA35" i="10"/>
  <c r="Z35" i="10"/>
  <c r="Y35" i="10"/>
  <c r="N35" i="10"/>
  <c r="X35" i="10"/>
  <c r="W35" i="10"/>
  <c r="V35" i="10"/>
  <c r="U35" i="10"/>
  <c r="K35" i="10"/>
  <c r="T35" i="10"/>
  <c r="S35" i="10"/>
  <c r="J35" i="10"/>
  <c r="H35" i="10"/>
  <c r="I35" i="10"/>
  <c r="R35" i="10"/>
  <c r="Q35" i="10"/>
  <c r="G35" i="10"/>
  <c r="L34" i="10"/>
  <c r="AB34" i="10"/>
  <c r="AA34" i="10"/>
  <c r="Z34" i="10"/>
  <c r="Y34" i="10"/>
  <c r="N34" i="10"/>
  <c r="X34" i="10"/>
  <c r="W34" i="10"/>
  <c r="V34" i="10"/>
  <c r="U34" i="10"/>
  <c r="K34" i="10"/>
  <c r="T34" i="10"/>
  <c r="S34" i="10"/>
  <c r="J34" i="10"/>
  <c r="H34" i="10"/>
  <c r="I34" i="10"/>
  <c r="R34" i="10"/>
  <c r="Q34" i="10"/>
  <c r="G34" i="10"/>
  <c r="L33" i="10"/>
  <c r="AB33" i="10"/>
  <c r="AA33" i="10"/>
  <c r="Z33" i="10"/>
  <c r="Y33" i="10"/>
  <c r="N33" i="10"/>
  <c r="X33" i="10"/>
  <c r="W33" i="10"/>
  <c r="V33" i="10"/>
  <c r="U33" i="10"/>
  <c r="K33" i="10"/>
  <c r="T33" i="10"/>
  <c r="S33" i="10"/>
  <c r="J33" i="10"/>
  <c r="H33" i="10"/>
  <c r="I33" i="10"/>
  <c r="R33" i="10"/>
  <c r="Q33" i="10"/>
  <c r="G33" i="10"/>
  <c r="L30" i="10"/>
  <c r="AB30" i="10"/>
  <c r="AA30" i="10"/>
  <c r="Z30" i="10"/>
  <c r="Y30" i="10"/>
  <c r="N30" i="10"/>
  <c r="X30" i="10"/>
  <c r="W30" i="10"/>
  <c r="V30" i="10"/>
  <c r="U30" i="10"/>
  <c r="K30" i="10"/>
  <c r="T30" i="10"/>
  <c r="S30" i="10"/>
  <c r="J30" i="10"/>
  <c r="H30" i="10"/>
  <c r="I30" i="10"/>
  <c r="R30" i="10"/>
  <c r="Q30" i="10"/>
  <c r="G30" i="10"/>
  <c r="L29" i="10"/>
  <c r="AB29" i="10"/>
  <c r="AA29" i="10"/>
  <c r="Z29" i="10"/>
  <c r="Y29" i="10"/>
  <c r="N29" i="10"/>
  <c r="X29" i="10"/>
  <c r="W29" i="10"/>
  <c r="V29" i="10"/>
  <c r="U29" i="10"/>
  <c r="K29" i="10"/>
  <c r="T29" i="10"/>
  <c r="S29" i="10"/>
  <c r="J29" i="10"/>
  <c r="H29" i="10"/>
  <c r="I29" i="10"/>
  <c r="R29" i="10"/>
  <c r="Q29" i="10"/>
  <c r="G29" i="10"/>
  <c r="L28" i="10"/>
  <c r="AB28" i="10"/>
  <c r="AA28" i="10"/>
  <c r="Z28" i="10"/>
  <c r="Y28" i="10"/>
  <c r="N28" i="10"/>
  <c r="X28" i="10"/>
  <c r="W28" i="10"/>
  <c r="V28" i="10"/>
  <c r="U28" i="10"/>
  <c r="K28" i="10"/>
  <c r="T28" i="10"/>
  <c r="S28" i="10"/>
  <c r="J28" i="10"/>
  <c r="H28" i="10"/>
  <c r="I28" i="10"/>
  <c r="R28" i="10"/>
  <c r="Q28" i="10"/>
  <c r="G28" i="10"/>
  <c r="L27" i="10"/>
  <c r="AB27" i="10"/>
  <c r="AA27" i="10"/>
  <c r="Z27" i="10"/>
  <c r="Y27" i="10"/>
  <c r="N27" i="10"/>
  <c r="X27" i="10"/>
  <c r="W27" i="10"/>
  <c r="V27" i="10"/>
  <c r="U27" i="10"/>
  <c r="K27" i="10"/>
  <c r="T27" i="10"/>
  <c r="S27" i="10"/>
  <c r="J27" i="10"/>
  <c r="H27" i="10"/>
  <c r="I27" i="10"/>
  <c r="R27" i="10"/>
  <c r="Q27" i="10"/>
  <c r="G27" i="10"/>
  <c r="L26" i="10"/>
  <c r="AB26" i="10"/>
  <c r="AA26" i="10"/>
  <c r="Z26" i="10"/>
  <c r="Y26" i="10"/>
  <c r="N26" i="10"/>
  <c r="X26" i="10"/>
  <c r="W26" i="10"/>
  <c r="V26" i="10"/>
  <c r="U26" i="10"/>
  <c r="K26" i="10"/>
  <c r="T26" i="10"/>
  <c r="S26" i="10"/>
  <c r="J26" i="10"/>
  <c r="H26" i="10"/>
  <c r="I26" i="10"/>
  <c r="R26" i="10"/>
  <c r="Q26" i="10"/>
  <c r="G26" i="10"/>
  <c r="L25" i="10"/>
  <c r="AB25" i="10"/>
  <c r="AA25" i="10"/>
  <c r="Z25" i="10"/>
  <c r="Y25" i="10"/>
  <c r="N25" i="10"/>
  <c r="X25" i="10"/>
  <c r="W25" i="10"/>
  <c r="V25" i="10"/>
  <c r="U25" i="10"/>
  <c r="K25" i="10"/>
  <c r="T25" i="10"/>
  <c r="S25" i="10"/>
  <c r="J25" i="10"/>
  <c r="H25" i="10"/>
  <c r="I25" i="10"/>
  <c r="R25" i="10"/>
  <c r="Q25" i="10"/>
  <c r="G25" i="10"/>
  <c r="L24" i="10"/>
  <c r="AB24" i="10"/>
  <c r="AA24" i="10"/>
  <c r="Z24" i="10"/>
  <c r="Y24" i="10"/>
  <c r="N24" i="10"/>
  <c r="X24" i="10"/>
  <c r="W24" i="10"/>
  <c r="V24" i="10"/>
  <c r="U24" i="10"/>
  <c r="K24" i="10"/>
  <c r="T24" i="10"/>
  <c r="S24" i="10"/>
  <c r="J24" i="10"/>
  <c r="H24" i="10"/>
  <c r="I24" i="10"/>
  <c r="R24" i="10"/>
  <c r="Q24" i="10"/>
  <c r="G24" i="10"/>
  <c r="C11" i="19" l="1"/>
  <c r="I21" i="19" l="1"/>
  <c r="H21" i="19"/>
  <c r="G21" i="19"/>
  <c r="F21" i="19"/>
  <c r="E21" i="19"/>
  <c r="K21" i="19"/>
  <c r="L21" i="19"/>
  <c r="J21" i="19"/>
  <c r="C12" i="19"/>
  <c r="C13" i="19" l="1"/>
  <c r="C14" i="19" l="1"/>
  <c r="C15" i="19" l="1"/>
  <c r="C16" i="19" l="1"/>
  <c r="C17" i="19" l="1"/>
  <c r="C18" i="19" l="1"/>
  <c r="C19" i="19" l="1"/>
</calcChain>
</file>

<file path=xl/comments1.xml><?xml version="1.0" encoding="utf-8"?>
<comments xmlns="http://schemas.openxmlformats.org/spreadsheetml/2006/main">
  <authors>
    <author>gcaglion</author>
  </authors>
  <commentList>
    <comment ref="P13" authorId="0" shapeId="0">
      <text>
        <r>
          <rPr>
            <b/>
            <sz val="9"/>
            <color indexed="81"/>
            <rFont val="Tahoma"/>
            <charset val="1"/>
          </rPr>
          <t>gcaglion:</t>
        </r>
        <r>
          <rPr>
            <sz val="9"/>
            <color indexed="81"/>
            <rFont val="Tahoma"/>
            <charset val="1"/>
          </rPr>
          <t xml:space="preserve">
ftse 100</t>
        </r>
      </text>
    </comment>
  </commentList>
</comments>
</file>

<file path=xl/connections.xml><?xml version="1.0" encoding="utf-8"?>
<connections xmlns="http://schemas.openxmlformats.org/spreadsheetml/2006/main">
  <connection id="1" name="Query from MyNN1" type="1" refreshedVersion="5" savePassword="1" saveData="1">
    <dbPr connection="DSN=Algo;UID=History;PWD=HistoryPwd;DBQ=ALGO;DBA=W;APA=T;EXC=F;FEN=T;QTO=T;FRC=10;FDL=10;LOB=T;RST=T;BTD=F;BNF=F;BAM=IfAllSuccessful;NUM=NLS;DPM=F;MTS=T;MDI=F;CSR=F;FWC=F;FBS=64000;TLO=O;MLD=0;ODA=F;STE=F;TSZ=8192;AST=FLOAT;" command="select * from table(RecordCount) a, categories b where a.symbol=b.symbol(+)"/>
    <extLst>
      <ext xmlns:x15="http://schemas.microsoft.com/office/spreadsheetml/2010/11/main" uri="{DE250136-89BD-433C-8126-D09CA5730AF9}">
        <x15:connection id="" excludeFromRefreshAll="1"/>
      </ext>
    </extLst>
  </connection>
</connections>
</file>

<file path=xl/sharedStrings.xml><?xml version="1.0" encoding="utf-8"?>
<sst xmlns="http://schemas.openxmlformats.org/spreadsheetml/2006/main" count="1321" uniqueCount="438">
  <si>
    <t>GBPUSD</t>
  </si>
  <si>
    <t>EURUSD</t>
  </si>
  <si>
    <t>AUDUSD</t>
  </si>
  <si>
    <t>OIL</t>
  </si>
  <si>
    <t>FTSE</t>
  </si>
  <si>
    <t>M15</t>
  </si>
  <si>
    <t>M30</t>
  </si>
  <si>
    <t>SPX</t>
  </si>
  <si>
    <t>M1</t>
  </si>
  <si>
    <t>Base Table:</t>
  </si>
  <si>
    <t>Filled Table:</t>
  </si>
  <si>
    <t>OrigDate</t>
  </si>
  <si>
    <t>OrigTime</t>
  </si>
  <si>
    <t>Open</t>
  </si>
  <si>
    <t>High</t>
  </si>
  <si>
    <t>Low</t>
  </si>
  <si>
    <t>Close</t>
  </si>
  <si>
    <t>Volume</t>
  </si>
  <si>
    <t>NewDateTime</t>
  </si>
  <si>
    <t>number(10,5)</t>
  </si>
  <si>
    <t>number(8)</t>
  </si>
  <si>
    <t>date</t>
  </si>
  <si>
    <t>IsFilled</t>
  </si>
  <si>
    <t>number(1)</t>
  </si>
  <si>
    <t>Data Tablespace:</t>
  </si>
  <si>
    <t>Index Tablespace:</t>
  </si>
  <si>
    <t>commit;</t>
  </si>
  <si>
    <t>M5</t>
  </si>
  <si>
    <t>H1</t>
  </si>
  <si>
    <t>H4</t>
  </si>
  <si>
    <t>D1</t>
  </si>
  <si>
    <t>spx</t>
  </si>
  <si>
    <t>ftse</t>
  </si>
  <si>
    <t>gold</t>
  </si>
  <si>
    <t>oil</t>
  </si>
  <si>
    <t>audusd</t>
  </si>
  <si>
    <t>eurusd</t>
  </si>
  <si>
    <t>gbpusd</t>
  </si>
  <si>
    <t>m1</t>
  </si>
  <si>
    <t>4 - NewDateTime</t>
  </si>
  <si>
    <t>LoadForex-Append.ctl: filenames</t>
  </si>
  <si>
    <t>3 - Load</t>
  </si>
  <si>
    <t>h4</t>
  </si>
  <si>
    <t>h1</t>
  </si>
  <si>
    <t>m15</t>
  </si>
  <si>
    <t>m5</t>
  </si>
  <si>
    <t>_filled</t>
  </si>
  <si>
    <t>2 - Delete beyond</t>
  </si>
  <si>
    <t>1 - Drop PKs</t>
  </si>
  <si>
    <t>5 - Re-Create PK on base table</t>
  </si>
  <si>
    <t>6 - Drop PK from Filled table</t>
  </si>
  <si>
    <t>7 - DataFill M1</t>
  </si>
  <si>
    <t>8 - Re-Create PK on Filled Tables</t>
  </si>
  <si>
    <t>NZDUSD</t>
  </si>
  <si>
    <t>nzdusd</t>
  </si>
  <si>
    <t>NGAS</t>
  </si>
  <si>
    <t>XRB</t>
  </si>
  <si>
    <t>CATTLE</t>
  </si>
  <si>
    <t>CORN</t>
  </si>
  <si>
    <t>HOIL</t>
  </si>
  <si>
    <t>PLATINUM</t>
  </si>
  <si>
    <t>RICE</t>
  </si>
  <si>
    <t>SBO</t>
  </si>
  <si>
    <t>SOYBEANS</t>
  </si>
  <si>
    <t>SUGAR</t>
  </si>
  <si>
    <t>US10YR</t>
  </si>
  <si>
    <t>WHEAT</t>
  </si>
  <si>
    <t>USDJPY</t>
  </si>
  <si>
    <t>FILLED</t>
  </si>
  <si>
    <t>Row Labels</t>
  </si>
  <si>
    <t>Column Labels</t>
  </si>
  <si>
    <t>Base Path:</t>
  </si>
  <si>
    <t>Q3</t>
  </si>
  <si>
    <t>Forex</t>
  </si>
  <si>
    <t>Futures</t>
  </si>
  <si>
    <t>Indices</t>
  </si>
  <si>
    <t>$SPX</t>
  </si>
  <si>
    <t>Symbol</t>
  </si>
  <si>
    <t>BaseFileName</t>
  </si>
  <si>
    <t>ExtFileName1</t>
  </si>
  <si>
    <t>ExtFileName2</t>
  </si>
  <si>
    <t>ExtFileName3</t>
  </si>
  <si>
    <t>ExtFileName4</t>
  </si>
  <si>
    <t>ExtFileName5</t>
  </si>
  <si>
    <t>ExtFileName6</t>
  </si>
  <si>
    <t>ExtFileName7</t>
  </si>
  <si>
    <t>ExtFileName8</t>
  </si>
  <si>
    <t>ExtFileName9</t>
  </si>
  <si>
    <t>ExtFileName10</t>
  </si>
  <si>
    <t>ExtFileName11</t>
  </si>
  <si>
    <t>ExtFileName12</t>
  </si>
  <si>
    <t>AUD</t>
  </si>
  <si>
    <t>EUR</t>
  </si>
  <si>
    <t>GBP</t>
  </si>
  <si>
    <t>NZD</t>
  </si>
  <si>
    <t>G4</t>
  </si>
  <si>
    <t>M4</t>
  </si>
  <si>
    <t>Z3</t>
  </si>
  <si>
    <t>K4</t>
  </si>
  <si>
    <t>U3</t>
  </si>
  <si>
    <t>C</t>
  </si>
  <si>
    <t>S</t>
  </si>
  <si>
    <t>W</t>
  </si>
  <si>
    <t>A0</t>
  </si>
  <si>
    <t>XAU</t>
  </si>
  <si>
    <t>X3</t>
  </si>
  <si>
    <t>HO</t>
  </si>
  <si>
    <t>NG</t>
  </si>
  <si>
    <t>PL</t>
  </si>
  <si>
    <t>SB</t>
  </si>
  <si>
    <t>CL</t>
  </si>
  <si>
    <t>V3</t>
  </si>
  <si>
    <t>J4</t>
  </si>
  <si>
    <t>F4</t>
  </si>
  <si>
    <t>N4</t>
  </si>
  <si>
    <t>RR</t>
  </si>
  <si>
    <t>BO</t>
  </si>
  <si>
    <t>TY</t>
  </si>
  <si>
    <t>C:\Downloads\temp\</t>
  </si>
  <si>
    <t>User/Pwd:</t>
  </si>
  <si>
    <t>C:\Downloads\temp\Futures2013Q2D1\RRK4.ctl</t>
  </si>
  <si>
    <t>C:\Downloads\temp\Futures2013Q2D1\RRU3.CSV</t>
  </si>
  <si>
    <t>C:\Downloads\temp\Futures2013Q2H1\RRK4.ctl</t>
  </si>
  <si>
    <t>C:\Downloads\temp\Futures2013Q2H1\RRU3.CSV</t>
  </si>
  <si>
    <t>C:\Downloads\temp\Futures2013Q2M1\RRK4.ctl</t>
  </si>
  <si>
    <t>C:\Downloads\temp\Futures2013Q2M1\RRU3.CSV</t>
  </si>
  <si>
    <t>C:\Downloads\temp\Futures2013Q2M15\RRK4.ctl</t>
  </si>
  <si>
    <t>C:\Downloads\temp\Futures2013Q2M15\RRU3.CSV</t>
  </si>
  <si>
    <t>C:\Downloads\temp\Futures2013Q2M30\RRK4.ctl</t>
  </si>
  <si>
    <t>C:\Downloads\temp\Futures2013Q2M30\RRU3.CSV</t>
  </si>
  <si>
    <t>C:\Downloads\temp\Futures2013Q2M5\RRK4.ctl</t>
  </si>
  <si>
    <t>C:\Downloads\temp\Futures2013Q2M5\RRU3.CSV</t>
  </si>
  <si>
    <t>C:\Downloads\temp\Futures2013Q3D1\RRK4.ctl</t>
  </si>
  <si>
    <t>C:\Downloads\temp\Futures2013Q3D1\RRX3.CSV</t>
  </si>
  <si>
    <t>C:\Downloads\temp\Futures2013Q3H1\RRK4.ctl</t>
  </si>
  <si>
    <t>C:\Downloads\temp\Futures2013Q3H1\RRX3.CSV</t>
  </si>
  <si>
    <t>C:\Downloads\temp\Futures2013Q3M1\RRK4.ctl</t>
  </si>
  <si>
    <t>C:\Downloads\temp\Futures2013Q3M1\RRX3.CSV</t>
  </si>
  <si>
    <t>C:\Downloads\temp\Futures2013Q3M15\RRK4.ctl</t>
  </si>
  <si>
    <t>C:\Downloads\temp\Futures2013Q3M15\RRX3.CSV</t>
  </si>
  <si>
    <t>C:\Downloads\temp\Futures2013Q3M30\RRK4.ctl</t>
  </si>
  <si>
    <t>C:\Downloads\temp\Futures2013Q3M30\RRX3.CSV</t>
  </si>
  <si>
    <t>C:\Downloads\temp\Futures2013Q3M5\RRK4.ctl</t>
  </si>
  <si>
    <t>C:\Downloads\temp\Futures2013Q3M5\RRX3.CSV</t>
  </si>
  <si>
    <t>C:\Downloads\temp\Futures2013Q4D1\RRH4.CSV</t>
  </si>
  <si>
    <t>C:\Downloads\temp\Futures2013Q4D1\RRK4.ctl</t>
  </si>
  <si>
    <t>C:\Downloads\temp\Futures2013Q4H1\RRH4.CSV</t>
  </si>
  <si>
    <t>C:\Downloads\temp\Futures2013Q4H1\RRK4.ctl</t>
  </si>
  <si>
    <t>C:\Downloads\temp\Futures2013Q4M1\RRH4.CSV</t>
  </si>
  <si>
    <t>C:\Downloads\temp\Futures2013Q4M1\RRK4.ctl</t>
  </si>
  <si>
    <t>C:\Downloads\temp\Futures2013Q4M15\RRH4.CSV</t>
  </si>
  <si>
    <t>C:\Downloads\temp\Futures2013Q4M15\RRK4.ctl</t>
  </si>
  <si>
    <t>C:\Downloads\temp\Futures2013Q4M30\RRH4.CSV</t>
  </si>
  <si>
    <t>C:\Downloads\temp\Futures2013Q4M30\RRK4.ctl</t>
  </si>
  <si>
    <t>C:\Downloads\temp\Futures2013Q4M5\RRH4.CSV</t>
  </si>
  <si>
    <t>C:\Downloads\temp\Futures2013Q4M5\RRK4.ctl</t>
  </si>
  <si>
    <t>C:\Downloads\temp\Futures2014Q1D1\RRK4.CSV</t>
  </si>
  <si>
    <t>C:\Downloads\temp\Futures2014Q1D1\RRK4.ctl</t>
  </si>
  <si>
    <t>C:\Downloads\temp\Futures2014Q1H1\RRK4.CSV</t>
  </si>
  <si>
    <t>C:\Downloads\temp\Futures2014Q1M1\RRK4.CSV</t>
  </si>
  <si>
    <t>C:\Downloads\temp\Futures2014Q1M1\RRK4.ctl</t>
  </si>
  <si>
    <t>C:\Downloads\temp\Futures2014Q1M15\RRK4.CSV</t>
  </si>
  <si>
    <t>C:\Downloads\temp\Futures2014Q1M15\RRK4.ctl</t>
  </si>
  <si>
    <t>C:\Downloads\temp\Futures2014Q1M30\RRK4.CSV</t>
  </si>
  <si>
    <t>C:\Downloads\temp\Futures2014Q1M30\RRK4.ctl</t>
  </si>
  <si>
    <t>C:\Downloads\temp\Futures2014Q1M5\RRK4.CSV</t>
  </si>
  <si>
    <t>C:\Downloads\temp\Futures2014Q1M5\RRK4.ctl</t>
  </si>
  <si>
    <t>Category</t>
  </si>
  <si>
    <t>Base-PK</t>
  </si>
  <si>
    <t>Base-Drop</t>
  </si>
  <si>
    <t>LC</t>
  </si>
  <si>
    <t>Min Date</t>
  </si>
  <si>
    <t>Max Date</t>
  </si>
  <si>
    <t>Records</t>
  </si>
  <si>
    <t>TimeFrame</t>
  </si>
  <si>
    <t>JPY</t>
  </si>
  <si>
    <t>Init</t>
  </si>
  <si>
    <t>End</t>
  </si>
  <si>
    <t>SQL*Loader</t>
  </si>
  <si>
    <t>XAUUSD</t>
  </si>
  <si>
    <t>2013Q2</t>
  </si>
  <si>
    <t>2013Q3</t>
  </si>
  <si>
    <t>2013Q4</t>
  </si>
  <si>
    <t>2014Q1</t>
  </si>
  <si>
    <t>FileCopy</t>
  </si>
  <si>
    <t>2000Q0</t>
  </si>
  <si>
    <t>Table</t>
  </si>
  <si>
    <t>Extract</t>
  </si>
  <si>
    <t>(Only for 2000Q0)</t>
  </si>
  <si>
    <t>Create Control File</t>
  </si>
  <si>
    <t>Base-Compact</t>
  </si>
  <si>
    <t>Filled-Drop</t>
  </si>
  <si>
    <t>Base-Create</t>
  </si>
  <si>
    <t>Filled-Create</t>
  </si>
  <si>
    <t>Filled-PK</t>
  </si>
  <si>
    <t>Filled-Compact</t>
  </si>
  <si>
    <t>Errors</t>
  </si>
  <si>
    <t>Z</t>
  </si>
  <si>
    <t>HistoryPwd</t>
  </si>
  <si>
    <t>GridPwd</t>
  </si>
  <si>
    <t>C:\temp\HistData\</t>
  </si>
  <si>
    <t>Include?</t>
  </si>
  <si>
    <t>HistoryData</t>
  </si>
  <si>
    <t>HistoryIdx</t>
  </si>
  <si>
    <t>D:\app\oracle\oradata\algo</t>
  </si>
  <si>
    <t>GAData</t>
  </si>
  <si>
    <t>GAIdx</t>
  </si>
  <si>
    <t>size(GB)</t>
  </si>
  <si>
    <t>Name</t>
  </si>
  <si>
    <t>dbf path:</t>
  </si>
  <si>
    <t>TABLESPACES</t>
  </si>
  <si>
    <t>USERS</t>
  </si>
  <si>
    <t>Pwd</t>
  </si>
  <si>
    <t>FileId</t>
  </si>
  <si>
    <t>GridData</t>
  </si>
  <si>
    <t>GridIdx</t>
  </si>
  <si>
    <t>Create</t>
  </si>
  <si>
    <t>drop table TConcordance;</t>
  </si>
  <si>
    <t>create table TConcordance (</t>
  </si>
  <si>
    <t xml:space="preserve">CurrentData </t>
  </si>
  <si>
    <t>varchar2(6),</t>
  </si>
  <si>
    <t>CurrentStart</t>
  </si>
  <si>
    <t>date,</t>
  </si>
  <si>
    <t xml:space="preserve">TimeFrame </t>
  </si>
  <si>
    <t>varchar2(3),</t>
  </si>
  <si>
    <t>OutputType</t>
  </si>
  <si>
    <t>varchar2(5),</t>
  </si>
  <si>
    <t>PredictorData</t>
  </si>
  <si>
    <t xml:space="preserve">PredictorStart </t>
  </si>
  <si>
    <t>PatternLength</t>
  </si>
  <si>
    <t>number,</t>
  </si>
  <si>
    <t>PatternShift</t>
  </si>
  <si>
    <t>KTau</t>
  </si>
  <si>
    <t>SRho</t>
  </si>
  <si>
    <t>Gini</t>
  </si>
  <si>
    <t>WeakC</t>
  </si>
  <si>
    <t>number</t>
  </si>
  <si>
    <t>) tablespace GAData storage (MINEXTENTS 2 initial 1024M next 1024M PCTINCREASE 0);</t>
  </si>
  <si>
    <t>alter table TConcordance drop constraint TConcordance_PK;</t>
  </si>
  <si>
    <t>alter table TConcordance add constraint TConcordance_PK primary key (CurrentData, CurrentStart, TimeFrame, OutputType, PredictorData, PredictorStart, PatternLength) using index tablespace GAIdx storage (initial 100M minextents 10 next 100M);</t>
  </si>
  <si>
    <t>create index TConcordance_KTau on TConcordance(KTau) tablespace GAIdx;</t>
  </si>
  <si>
    <t>create index TConcordance_SRho on TConcordance(SRho) tablespace GAIdx;</t>
  </si>
  <si>
    <t xml:space="preserve">create or replace view AllHistory as </t>
  </si>
  <si>
    <t xml:space="preserve">select 'CATTLE' </t>
  </si>
  <si>
    <t>Symbol, 'M1'  Timeframe, OrigDate, OrigTime, Open, High, Low, Close, Volume, NewDateTime from History.CATTLE_M1 union all</t>
  </si>
  <si>
    <t xml:space="preserve">select 'CORN' </t>
  </si>
  <si>
    <t>Symbol, 'M1'  Timeframe, OrigDate, OrigTime, Open, High, Low, Close, Volume, NewDateTime from History.CORN_M1 union all</t>
  </si>
  <si>
    <t xml:space="preserve">select 'FTSE' </t>
  </si>
  <si>
    <t>Symbol, 'M1'  Timeframe, OrigDate, OrigTime, Open, High, Low, Close, Volume, NewDateTime from History.FTSE_M1 union all</t>
  </si>
  <si>
    <t xml:space="preserve">select 'HOIL' </t>
  </si>
  <si>
    <t>Symbol, 'M1'  Timeframe, OrigDate, OrigTime, Open, High, Low, Close, Volume, NewDateTime from History.HOIL_M1 union all</t>
  </si>
  <si>
    <t xml:space="preserve">select 'NGAS' </t>
  </si>
  <si>
    <t>Symbol, 'M1'  Timeframe, OrigDate, OrigTime, Open, High, Low, Close, Volume, NewDateTime from History.NGAS_M1 union all</t>
  </si>
  <si>
    <t xml:space="preserve">select 'OIL' </t>
  </si>
  <si>
    <t>Symbol, 'M1'  Timeframe, OrigDate, OrigTime, Open, High, Low, Close, Volume, NewDateTime from History.OIL_M1 union all</t>
  </si>
  <si>
    <t xml:space="preserve">select 'PLATINUM' </t>
  </si>
  <si>
    <t>Symbol, 'M1'  Timeframe, OrigDate, OrigTime, Open, High, Low, Close, Volume, NewDateTime from History.PLATINUM_M1 union all</t>
  </si>
  <si>
    <t xml:space="preserve">select 'RICE' </t>
  </si>
  <si>
    <t>Symbol, 'M1'  Timeframe, OrigDate, OrigTime, Open, High, Low, Close, Volume, NewDateTime from History.RICE_M1 union all</t>
  </si>
  <si>
    <t xml:space="preserve">select 'SBO' </t>
  </si>
  <si>
    <t>Symbol, 'M1'  Timeframe, OrigDate, OrigTime, Open, High, Low, Close, Volume, NewDateTime from History.SBO_M1 union all</t>
  </si>
  <si>
    <t xml:space="preserve">select 'SOYBEANS' </t>
  </si>
  <si>
    <t>Symbol, 'M1'  Timeframe, OrigDate, OrigTime, Open, High, Low, Close, Volume, NewDateTime from History.SOYBEANS_M1 union all</t>
  </si>
  <si>
    <t xml:space="preserve">select 'SPX' </t>
  </si>
  <si>
    <t>Symbol, 'M1'  Timeframe, OrigDate, OrigTime, Open, High, Low, Close, Volume, NewDateTime from History.SPX_M1 union all</t>
  </si>
  <si>
    <t xml:space="preserve">select 'SUGAR' </t>
  </si>
  <si>
    <t>Symbol, 'M1'  Timeframe, OrigDate, OrigTime, Open, High, Low, Close, Volume, NewDateTime from History.SUGAR_M1 union all</t>
  </si>
  <si>
    <t xml:space="preserve">select 'AUDUSD' </t>
  </si>
  <si>
    <t>Symbol, 'M1'  Timeframe, OrigDate, OrigTime, Open, High, Low, Close, Volume, NewDateTime from History.AUDUSD_M1 union all</t>
  </si>
  <si>
    <t xml:space="preserve">select 'GBPUSD' </t>
  </si>
  <si>
    <t>Symbol, 'M1'  Timeframe, OrigDate, OrigTime, Open, High, Low, Close, Volume, NewDateTime from History.GBPUSD_M1 union all</t>
  </si>
  <si>
    <t xml:space="preserve">select 'EURUSD' </t>
  </si>
  <si>
    <t>Symbol, 'M1'  Timeframe, OrigDate, OrigTime, Open, High, Low, Close, Volume, NewDateTime from History.EURUSD_M1 union all</t>
  </si>
  <si>
    <t xml:space="preserve">select 'NZDUSD' </t>
  </si>
  <si>
    <t>Symbol, 'M1'  Timeframe, OrigDate, OrigTime, Open, High, Low, Close, Volume, NewDateTime from History.NZDUSD_M1 union all</t>
  </si>
  <si>
    <t xml:space="preserve">select 'USDJPY' </t>
  </si>
  <si>
    <t>Symbol, 'M1'  Timeframe, OrigDate, OrigTime, Open, High, Low, Close, Volume, NewDateTime from History.USDJPY_M1 union all</t>
  </si>
  <si>
    <t xml:space="preserve">select 'US10YR' </t>
  </si>
  <si>
    <t>Symbol, 'M1'  Timeframe, OrigDate, OrigTime, Open, High, Low, Close, Volume, NewDateTime from History.US10YR_M1 union all</t>
  </si>
  <si>
    <t xml:space="preserve">select 'WHEAT' </t>
  </si>
  <si>
    <t>Symbol, 'M1'  Timeframe, OrigDate, OrigTime, Open, High, Low, Close, Volume, NewDateTime from History.WHEAT_M1 union all</t>
  </si>
  <si>
    <t xml:space="preserve">select 'XRB' </t>
  </si>
  <si>
    <t>Symbol, 'M1'  Timeframe, OrigDate, OrigTime, Open, High, Low, Close, Volume, NewDateTime from History.XRB_M1 union all</t>
  </si>
  <si>
    <t>Symbol, 'M5'  Timeframe, OrigDate, OrigTime, Open, High, Low, Close, Volume, NewDateTime from History.CATTLE_M5 union all</t>
  </si>
  <si>
    <t>Symbol, 'M5'  Timeframe, OrigDate, OrigTime, Open, High, Low, Close, Volume, NewDateTime from History.CORN_M5 union all</t>
  </si>
  <si>
    <t>Symbol, 'M5'  Timeframe, OrigDate, OrigTime, Open, High, Low, Close, Volume, NewDateTime from History.FTSE_M5 union all</t>
  </si>
  <si>
    <t>Symbol, 'M5'  Timeframe, OrigDate, OrigTime, Open, High, Low, Close, Volume, NewDateTime from History.HOIL_M5 union all</t>
  </si>
  <si>
    <t>Symbol, 'M5'  Timeframe, OrigDate, OrigTime, Open, High, Low, Close, Volume, NewDateTime from History.NGAS_M5 union all</t>
  </si>
  <si>
    <t>Symbol, 'M5'  Timeframe, OrigDate, OrigTime, Open, High, Low, Close, Volume, NewDateTime from History.OIL_M5 union all</t>
  </si>
  <si>
    <t>Symbol, 'M5'  Timeframe, OrigDate, OrigTime, Open, High, Low, Close, Volume, NewDateTime from History.PLATINUM_M5 union all</t>
  </si>
  <si>
    <t>Symbol, 'M5'  Timeframe, OrigDate, OrigTime, Open, High, Low, Close, Volume, NewDateTime from History.RICE_M5 union all</t>
  </si>
  <si>
    <t>Symbol, 'M5'  Timeframe, OrigDate, OrigTime, Open, High, Low, Close, Volume, NewDateTime from History.SBO_M5 union all</t>
  </si>
  <si>
    <t>Symbol, 'M5'  Timeframe, OrigDate, OrigTime, Open, High, Low, Close, Volume, NewDateTime from History.SOYBEANS_M5 union all</t>
  </si>
  <si>
    <t>Symbol, 'M5'  Timeframe, OrigDate, OrigTime, Open, High, Low, Close, Volume, NewDateTime from History.SPX_M5 union all</t>
  </si>
  <si>
    <t>Symbol, 'M5'  Timeframe, OrigDate, OrigTime, Open, High, Low, Close, Volume, NewDateTime from History.SUGAR_M5 union all</t>
  </si>
  <si>
    <t>Symbol, 'M5'  Timeframe, OrigDate, OrigTime, Open, High, Low, Close, Volume, NewDateTime from History.AUDUSD_M5 union all</t>
  </si>
  <si>
    <t>Symbol, 'M5'  Timeframe, OrigDate, OrigTime, Open, High, Low, Close, Volume, NewDateTime from History.GBPUSD_M5 union all</t>
  </si>
  <si>
    <t>Symbol, 'M5'  Timeframe, OrigDate, OrigTime, Open, High, Low, Close, Volume, NewDateTime from History.EURUSD_M5 union all</t>
  </si>
  <si>
    <t>Symbol, 'M5'  Timeframe, OrigDate, OrigTime, Open, High, Low, Close, Volume, NewDateTime from History.NZDUSD_M5 union all</t>
  </si>
  <si>
    <t>Symbol, 'M5'  Timeframe, OrigDate, OrigTime, Open, High, Low, Close, Volume, NewDateTime from History.USDJPY_M5 union all</t>
  </si>
  <si>
    <t>Symbol, 'M5'  Timeframe, OrigDate, OrigTime, Open, High, Low, Close, Volume, NewDateTime from History.US10YR_M5 union all</t>
  </si>
  <si>
    <t>Symbol, 'M5'  Timeframe, OrigDate, OrigTime, Open, High, Low, Close, Volume, NewDateTime from History.WHEAT_M5 union all</t>
  </si>
  <si>
    <t>Symbol, 'M5'  Timeframe, OrigDate, OrigTime, Open, High, Low, Close, Volume, NewDateTime from History.XRB_M5 union all</t>
  </si>
  <si>
    <t>Symbol, 'M15'  Timeframe, OrigDate, OrigTime, Open, High, Low, Close, Volume, NewDateTime from History.CATTLE_M15 union all</t>
  </si>
  <si>
    <t>Symbol, 'M15'  Timeframe, OrigDate, OrigTime, Open, High, Low, Close, Volume, NewDateTime from History.CORN_M15 union all</t>
  </si>
  <si>
    <t>Symbol, 'M15'  Timeframe, OrigDate, OrigTime, Open, High, Low, Close, Volume, NewDateTime from History.FTSE_M15 union all</t>
  </si>
  <si>
    <t>Symbol, 'M15'  Timeframe, OrigDate, OrigTime, Open, High, Low, Close, Volume, NewDateTime from History.HOIL_M15 union all</t>
  </si>
  <si>
    <t>Symbol, 'M15'  Timeframe, OrigDate, OrigTime, Open, High, Low, Close, Volume, NewDateTime from History.NGAS_M15 union all</t>
  </si>
  <si>
    <t>Symbol, 'M15'  Timeframe, OrigDate, OrigTime, Open, High, Low, Close, Volume, NewDateTime from History.OIL_M15 union all</t>
  </si>
  <si>
    <t>Symbol, 'M15'  Timeframe, OrigDate, OrigTime, Open, High, Low, Close, Volume, NewDateTime from History.PLATINUM_M15 union all</t>
  </si>
  <si>
    <t>Symbol, 'M15'  Timeframe, OrigDate, OrigTime, Open, High, Low, Close, Volume, NewDateTime from History.RICE_M15 union all</t>
  </si>
  <si>
    <t>Symbol, 'M15'  Timeframe, OrigDate, OrigTime, Open, High, Low, Close, Volume, NewDateTime from History.SBO_M15 union all</t>
  </si>
  <si>
    <t>Symbol, 'M15'  Timeframe, OrigDate, OrigTime, Open, High, Low, Close, Volume, NewDateTime from History.SOYBEANS_M15 union all</t>
  </si>
  <si>
    <t>Symbol, 'M15'  Timeframe, OrigDate, OrigTime, Open, High, Low, Close, Volume, NewDateTime from History.SPX_M15 union all</t>
  </si>
  <si>
    <t>Symbol, 'M15'  Timeframe, OrigDate, OrigTime, Open, High, Low, Close, Volume, NewDateTime from History.SUGAR_M15 union all</t>
  </si>
  <si>
    <t>Symbol, 'M15'  Timeframe, OrigDate, OrigTime, Open, High, Low, Close, Volume, NewDateTime from History.AUDUSD_M15 union all</t>
  </si>
  <si>
    <t>Symbol, 'M15'  Timeframe, OrigDate, OrigTime, Open, High, Low, Close, Volume, NewDateTime from History.GBPUSD_M15 union all</t>
  </si>
  <si>
    <t>Symbol, 'M15'  Timeframe, OrigDate, OrigTime, Open, High, Low, Close, Volume, NewDateTime from History.EURUSD_M15 union all</t>
  </si>
  <si>
    <t>Symbol, 'M15'  Timeframe, OrigDate, OrigTime, Open, High, Low, Close, Volume, NewDateTime from History.NZDUSD_M15 union all</t>
  </si>
  <si>
    <t>Symbol, 'M15'  Timeframe, OrigDate, OrigTime, Open, High, Low, Close, Volume, NewDateTime from History.USDJPY_M15 union all</t>
  </si>
  <si>
    <t>Symbol, 'M15'  Timeframe, OrigDate, OrigTime, Open, High, Low, Close, Volume, NewDateTime from History.US10YR_M15 union all</t>
  </si>
  <si>
    <t>Symbol, 'M15'  Timeframe, OrigDate, OrigTime, Open, High, Low, Close, Volume, NewDateTime from History.WHEAT_M15 union all</t>
  </si>
  <si>
    <t>Symbol, 'M15'  Timeframe, OrigDate, OrigTime, Open, High, Low, Close, Volume, NewDateTime from History.XRB_M15 union all</t>
  </si>
  <si>
    <t>Symbol, 'M30'  Timeframe, OrigDate, OrigTime, Open, High, Low, Close, Volume, NewDateTime from History.CATTLE_M30 union all</t>
  </si>
  <si>
    <t>Symbol, 'M30'  Timeframe, OrigDate, OrigTime, Open, High, Low, Close, Volume, NewDateTime from History.CORN_M30 union all</t>
  </si>
  <si>
    <t>Symbol, 'M30'  Timeframe, OrigDate, OrigTime, Open, High, Low, Close, Volume, NewDateTime from History.FTSE_M30 union all</t>
  </si>
  <si>
    <t>Symbol, 'M30'  Timeframe, OrigDate, OrigTime, Open, High, Low, Close, Volume, NewDateTime from History.HOIL_M30 union all</t>
  </si>
  <si>
    <t>Symbol, 'M30'  Timeframe, OrigDate, OrigTime, Open, High, Low, Close, Volume, NewDateTime from History.NGAS_M30 union all</t>
  </si>
  <si>
    <t>Symbol, 'M30'  Timeframe, OrigDate, OrigTime, Open, High, Low, Close, Volume, NewDateTime from History.OIL_M30 union all</t>
  </si>
  <si>
    <t>Symbol, 'M30'  Timeframe, OrigDate, OrigTime, Open, High, Low, Close, Volume, NewDateTime from History.PLATINUM_M30 union all</t>
  </si>
  <si>
    <t>Symbol, 'M30'  Timeframe, OrigDate, OrigTime, Open, High, Low, Close, Volume, NewDateTime from History.RICE_M30 union all</t>
  </si>
  <si>
    <t>Symbol, 'M30'  Timeframe, OrigDate, OrigTime, Open, High, Low, Close, Volume, NewDateTime from History.SBO_M30 union all</t>
  </si>
  <si>
    <t>Symbol, 'M30'  Timeframe, OrigDate, OrigTime, Open, High, Low, Close, Volume, NewDateTime from History.SOYBEANS_M30 union all</t>
  </si>
  <si>
    <t>Symbol, 'M30'  Timeframe, OrigDate, OrigTime, Open, High, Low, Close, Volume, NewDateTime from History.SPX_M30 union all</t>
  </si>
  <si>
    <t>Symbol, 'M30'  Timeframe, OrigDate, OrigTime, Open, High, Low, Close, Volume, NewDateTime from History.SUGAR_M30 union all</t>
  </si>
  <si>
    <t>Symbol, 'M30'  Timeframe, OrigDate, OrigTime, Open, High, Low, Close, Volume, NewDateTime from History.AUDUSD_M30 union all</t>
  </si>
  <si>
    <t>Symbol, 'M30'  Timeframe, OrigDate, OrigTime, Open, High, Low, Close, Volume, NewDateTime from History.GBPUSD_M30 union all</t>
  </si>
  <si>
    <t>Symbol, 'M30'  Timeframe, OrigDate, OrigTime, Open, High, Low, Close, Volume, NewDateTime from History.EURUSD_M30 union all</t>
  </si>
  <si>
    <t>Symbol, 'M30'  Timeframe, OrigDate, OrigTime, Open, High, Low, Close, Volume, NewDateTime from History.NZDUSD_M30 union all</t>
  </si>
  <si>
    <t>Symbol, 'M30'  Timeframe, OrigDate, OrigTime, Open, High, Low, Close, Volume, NewDateTime from History.USDJPY_M30 union all</t>
  </si>
  <si>
    <t>Symbol, 'M30'  Timeframe, OrigDate, OrigTime, Open, High, Low, Close, Volume, NewDateTime from History.US10YR_M30 union all</t>
  </si>
  <si>
    <t>Symbol, 'M30'  Timeframe, OrigDate, OrigTime, Open, High, Low, Close, Volume, NewDateTime from History.WHEAT_M30 union all</t>
  </si>
  <si>
    <t>Symbol, 'M30'  Timeframe, OrigDate, OrigTime, Open, High, Low, Close, Volume, NewDateTime from History.XRB_M30 union all</t>
  </si>
  <si>
    <t>Symbol, 'H1'  Timeframe, OrigDate, OrigTime, Open, High, Low, Close, Volume, NewDateTime from History.CATTLE_H1 union all</t>
  </si>
  <si>
    <t>Symbol, 'H1'  Timeframe, OrigDate, OrigTime, Open, High, Low, Close, Volume, NewDateTime from History.CORN_H1 union all</t>
  </si>
  <si>
    <t>Symbol, 'H1'  Timeframe, OrigDate, OrigTime, Open, High, Low, Close, Volume, NewDateTime from History.FTSE_H1 union all</t>
  </si>
  <si>
    <t>Symbol, 'H1'  Timeframe, OrigDate, OrigTime, Open, High, Low, Close, Volume, NewDateTime from History.HOIL_H1 union all</t>
  </si>
  <si>
    <t>Symbol, 'H1'  Timeframe, OrigDate, OrigTime, Open, High, Low, Close, Volume, NewDateTime from History.NGAS_H1 union all</t>
  </si>
  <si>
    <t>Symbol, 'H1'  Timeframe, OrigDate, OrigTime, Open, High, Low, Close, Volume, NewDateTime from History.OIL_H1 union all</t>
  </si>
  <si>
    <t>Symbol, 'H1'  Timeframe, OrigDate, OrigTime, Open, High, Low, Close, Volume, NewDateTime from History.PLATINUM_H1 union all</t>
  </si>
  <si>
    <t>Symbol, 'H1'  Timeframe, OrigDate, OrigTime, Open, High, Low, Close, Volume, NewDateTime from History.RICE_H1 union all</t>
  </si>
  <si>
    <t>Symbol, 'H1'  Timeframe, OrigDate, OrigTime, Open, High, Low, Close, Volume, NewDateTime from History.SBO_H1 union all</t>
  </si>
  <si>
    <t>Symbol, 'H1'  Timeframe, OrigDate, OrigTime, Open, High, Low, Close, Volume, NewDateTime from History.SOYBEANS_H1 union all</t>
  </si>
  <si>
    <t>Symbol, 'H1'  Timeframe, OrigDate, OrigTime, Open, High, Low, Close, Volume, NewDateTime from History.SPX_H1 union all</t>
  </si>
  <si>
    <t>Symbol, 'H1'  Timeframe, OrigDate, OrigTime, Open, High, Low, Close, Volume, NewDateTime from History.SUGAR_H1 union all</t>
  </si>
  <si>
    <t>Symbol, 'H1'  Timeframe, OrigDate, OrigTime, Open, High, Low, Close, Volume, NewDateTime from History.AUDUSD_H1 union all</t>
  </si>
  <si>
    <t>Symbol, 'H1'  Timeframe, OrigDate, OrigTime, Open, High, Low, Close, Volume, NewDateTime from History.GBPUSD_H1 union all</t>
  </si>
  <si>
    <t>Symbol, 'H1'  Timeframe, OrigDate, OrigTime, Open, High, Low, Close, Volume, NewDateTime from History.EURUSD_H1 union all</t>
  </si>
  <si>
    <t>Symbol, 'H1'  Timeframe, OrigDate, OrigTime, Open, High, Low, Close, Volume, NewDateTime from History.NZDUSD_H1 union all</t>
  </si>
  <si>
    <t>Symbol, 'H1'  Timeframe, OrigDate, OrigTime, Open, High, Low, Close, Volume, NewDateTime from History.USDJPY_H1 union all</t>
  </si>
  <si>
    <t>Symbol, 'H1'  Timeframe, OrigDate, OrigTime, Open, High, Low, Close, Volume, NewDateTime from History.US10YR_H1 union all</t>
  </si>
  <si>
    <t>Symbol, 'H1'  Timeframe, OrigDate, OrigTime, Open, High, Low, Close, Volume, NewDateTime from History.WHEAT_H1 union all</t>
  </si>
  <si>
    <t>Symbol, 'H1'  Timeframe, OrigDate, OrigTime, Open, High, Low, Close, Volume, NewDateTime from History.XRB_H1 union all</t>
  </si>
  <si>
    <t>Symbol, 'H4'  Timeframe, OrigDate, OrigTime, Open, High, Low, Close, Volume, NewDateTime from History.CATTLE_H4 union all</t>
  </si>
  <si>
    <t>Symbol, 'H4'  Timeframe, OrigDate, OrigTime, Open, High, Low, Close, Volume, NewDateTime from History.CORN_H4 union all</t>
  </si>
  <si>
    <t>Symbol, 'H4'  Timeframe, OrigDate, OrigTime, Open, High, Low, Close, Volume, NewDateTime from History.FTSE_H4 union all</t>
  </si>
  <si>
    <t>Symbol, 'H4'  Timeframe, OrigDate, OrigTime, Open, High, Low, Close, Volume, NewDateTime from History.HOIL_H4 union all</t>
  </si>
  <si>
    <t>Symbol, 'H4'  Timeframe, OrigDate, OrigTime, Open, High, Low, Close, Volume, NewDateTime from History.NGAS_H4 union all</t>
  </si>
  <si>
    <t>Symbol, 'H4'  Timeframe, OrigDate, OrigTime, Open, High, Low, Close, Volume, NewDateTime from History.OIL_H4 union all</t>
  </si>
  <si>
    <t>Symbol, 'H4'  Timeframe, OrigDate, OrigTime, Open, High, Low, Close, Volume, NewDateTime from History.PLATINUM_H4 union all</t>
  </si>
  <si>
    <t>Symbol, 'H4'  Timeframe, OrigDate, OrigTime, Open, High, Low, Close, Volume, NewDateTime from History.RICE_H4 union all</t>
  </si>
  <si>
    <t>Symbol, 'H4'  Timeframe, OrigDate, OrigTime, Open, High, Low, Close, Volume, NewDateTime from History.SBO_H4 union all</t>
  </si>
  <si>
    <t>Symbol, 'H4'  Timeframe, OrigDate, OrigTime, Open, High, Low, Close, Volume, NewDateTime from History.SOYBEANS_H4 union all</t>
  </si>
  <si>
    <t>Symbol, 'H4'  Timeframe, OrigDate, OrigTime, Open, High, Low, Close, Volume, NewDateTime from History.SPX_H4 union all</t>
  </si>
  <si>
    <t>Symbol, 'H4'  Timeframe, OrigDate, OrigTime, Open, High, Low, Close, Volume, NewDateTime from History.SUGAR_H4 union all</t>
  </si>
  <si>
    <t>Symbol, 'H4'  Timeframe, OrigDate, OrigTime, Open, High, Low, Close, Volume, NewDateTime from History.AUDUSD_H4 union all</t>
  </si>
  <si>
    <t>Symbol, 'H4'  Timeframe, OrigDate, OrigTime, Open, High, Low, Close, Volume, NewDateTime from History.GBPUSD_H4 union all</t>
  </si>
  <si>
    <t>Symbol, 'H4'  Timeframe, OrigDate, OrigTime, Open, High, Low, Close, Volume, NewDateTime from History.EURUSD_H4 union all</t>
  </si>
  <si>
    <t>Symbol, 'H4'  Timeframe, OrigDate, OrigTime, Open, High, Low, Close, Volume, NewDateTime from History.NZDUSD_H4 union all</t>
  </si>
  <si>
    <t>Symbol, 'H4'  Timeframe, OrigDate, OrigTime, Open, High, Low, Close, Volume, NewDateTime from History.USDJPY_H4 union all</t>
  </si>
  <si>
    <t>Symbol, 'H4'  Timeframe, OrigDate, OrigTime, Open, High, Low, Close, Volume, NewDateTime from History.US10YR_H4 union all</t>
  </si>
  <si>
    <t>Symbol, 'H4'  Timeframe, OrigDate, OrigTime, Open, High, Low, Close, Volume, NewDateTime from History.WHEAT_H4 union all</t>
  </si>
  <si>
    <t>Symbol, 'H4'  Timeframe, OrigDate, OrigTime, Open, High, Low, Close, Volume, NewDateTime from History.XRB_H4 union all</t>
  </si>
  <si>
    <t>Symbol, 'D1'  Timeframe, OrigDate, OrigTime, Open, High, Low, Close, Volume, NewDateTime from History.CATTLE_D1 union all</t>
  </si>
  <si>
    <t>Symbol, 'D1'  Timeframe, OrigDate, OrigTime, Open, High, Low, Close, Volume, NewDateTime from History.CORN_D1 union all</t>
  </si>
  <si>
    <t>Symbol, 'D1'  Timeframe, OrigDate, OrigTime, Open, High, Low, Close, Volume, NewDateTime from History.FTSE_D1 union all</t>
  </si>
  <si>
    <t>Symbol, 'D1'  Timeframe, OrigDate, OrigTime, Open, High, Low, Close, Volume, NewDateTime from History.HOIL_D1 union all</t>
  </si>
  <si>
    <t>Symbol, 'D1'  Timeframe, OrigDate, OrigTime, Open, High, Low, Close, Volume, NewDateTime from History.NGAS_D1 union all</t>
  </si>
  <si>
    <t>Symbol, 'D1'  Timeframe, OrigDate, OrigTime, Open, High, Low, Close, Volume, NewDateTime from History.OIL_D1 union all</t>
  </si>
  <si>
    <t>Symbol, 'D1'  Timeframe, OrigDate, OrigTime, Open, High, Low, Close, Volume, NewDateTime from History.PLATINUM_D1 union all</t>
  </si>
  <si>
    <t>Symbol, 'D1'  Timeframe, OrigDate, OrigTime, Open, High, Low, Close, Volume, NewDateTime from History.RICE_D1 union all</t>
  </si>
  <si>
    <t>Symbol, 'D1'  Timeframe, OrigDate, OrigTime, Open, High, Low, Close, Volume, NewDateTime from History.SBO_D1 union all</t>
  </si>
  <si>
    <t>Symbol, 'D1'  Timeframe, OrigDate, OrigTime, Open, High, Low, Close, Volume, NewDateTime from History.SOYBEANS_D1 union all</t>
  </si>
  <si>
    <t>Symbol, 'D1'  Timeframe, OrigDate, OrigTime, Open, High, Low, Close, Volume, NewDateTime from History.SPX_D1 union all</t>
  </si>
  <si>
    <t>Symbol, 'D1'  Timeframe, OrigDate, OrigTime, Open, High, Low, Close, Volume, NewDateTime from History.SUGAR_D1 union all</t>
  </si>
  <si>
    <t>Symbol, 'D1'  Timeframe, OrigDate, OrigTime, Open, High, Low, Close, Volume, NewDateTime from History.AUDUSD_D1 union all</t>
  </si>
  <si>
    <t>Symbol, 'D1'  Timeframe, OrigDate, OrigTime, Open, High, Low, Close, Volume, NewDateTime from History.GBPUSD_D1 union all</t>
  </si>
  <si>
    <t>Symbol, 'D1'  Timeframe, OrigDate, OrigTime, Open, High, Low, Close, Volume, NewDateTime from History.EURUSD_D1 union all</t>
  </si>
  <si>
    <t>Symbol, 'D1'  Timeframe, OrigDate, OrigTime, Open, High, Low, Close, Volume, NewDateTime from History.NZDUSD_D1 union all</t>
  </si>
  <si>
    <t>Symbol, 'D1'  Timeframe, OrigDate, OrigTime, Open, High, Low, Close, Volume, NewDateTime from History.USDJPY_D1 union all</t>
  </si>
  <si>
    <t>Symbol, 'D1'  Timeframe, OrigDate, OrigTime, Open, High, Low, Close, Volume, NewDateTime from History.US10YR_D1 union all</t>
  </si>
  <si>
    <t>Symbol, 'D1'  Timeframe, OrigDate, OrigTime, Open, High, Low, Close, Volume, NewDateTime from History.WHEAT_D1 union all</t>
  </si>
  <si>
    <t xml:space="preserve">Symbol, 'D1'  Timeframe, OrigDate, OrigTime, Open, High, Low, Close, Volume, NewDateTime from History.XRB_D1 </t>
  </si>
  <si>
    <t>;</t>
  </si>
  <si>
    <t>HistoryData Path:</t>
  </si>
  <si>
    <t>D:\Historical_Futures_and_Indices\</t>
  </si>
  <si>
    <t>GBPNZD</t>
  </si>
  <si>
    <t>SPXUSD</t>
  </si>
  <si>
    <t>ETXEUR</t>
  </si>
  <si>
    <t>WTIUSD</t>
  </si>
  <si>
    <t>Categories Table</t>
  </si>
  <si>
    <t>char(32)</t>
  </si>
  <si>
    <t>(All)</t>
  </si>
  <si>
    <t>FOREX</t>
  </si>
  <si>
    <t>BONDS</t>
  </si>
  <si>
    <t>COMMODITIES</t>
  </si>
  <si>
    <t>char(24)</t>
  </si>
  <si>
    <t>History/HistoryPwd@Algo</t>
  </si>
  <si>
    <t>C:\Users\gcaglion\Downloads\</t>
  </si>
  <si>
    <t>set head off;</t>
  </si>
  <si>
    <t>set pagesize 0;</t>
  </si>
  <si>
    <t>col name format a50</t>
  </si>
  <si>
    <t>col path format a50</t>
  </si>
  <si>
    <t>New Path:</t>
  </si>
  <si>
    <t>D:\OraData\</t>
  </si>
  <si>
    <t>union</t>
  </si>
  <si>
    <t>INDICES</t>
  </si>
  <si>
    <t>UKXGBP</t>
  </si>
  <si>
    <t>history</t>
  </si>
  <si>
    <t>griduser</t>
  </si>
  <si>
    <t>loguser</t>
  </si>
  <si>
    <t>concuser</t>
  </si>
  <si>
    <t>Def.TBS</t>
  </si>
  <si>
    <t>LogData</t>
  </si>
  <si>
    <t>ConcData</t>
  </si>
  <si>
    <t>LogPwd</t>
  </si>
  <si>
    <t>ConcPwd</t>
  </si>
  <si>
    <t>Grant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</si>
</sst>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0" xfId="0" applyFill="1"/>
    <xf numFmtId="0" fontId="1" fillId="0" borderId="0" xfId="0" applyFont="1" applyFill="1" applyBorder="1"/>
    <xf numFmtId="0" fontId="0" fillId="0" borderId="0" xfId="0" applyFont="1" applyFill="1" applyBorder="1"/>
    <xf numFmtId="0" fontId="0" fillId="0" borderId="0" xfId="0" applyFill="1" applyBorder="1"/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0" fillId="0" borderId="0" xfId="0" applyAlignment="1">
      <alignment horizontal="left"/>
    </xf>
    <xf numFmtId="0" fontId="2" fillId="0" borderId="0" xfId="0" applyFont="1"/>
    <xf numFmtId="3" fontId="0" fillId="0" borderId="0" xfId="0" applyNumberFormat="1"/>
    <xf numFmtId="0" fontId="0" fillId="0" borderId="0" xfId="0" pivotButton="1"/>
    <xf numFmtId="0" fontId="0" fillId="0" borderId="0" xfId="0" applyFont="1"/>
    <xf numFmtId="0" fontId="1" fillId="0" borderId="0" xfId="0" applyFont="1" applyFill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0" fontId="1" fillId="3" borderId="0" xfId="0" applyFont="1" applyFill="1" applyAlignment="1">
      <alignment horizontal="right"/>
    </xf>
    <xf numFmtId="0" fontId="0" fillId="3" borderId="0" xfId="0" applyFill="1"/>
    <xf numFmtId="0" fontId="1" fillId="4" borderId="0" xfId="0" applyFont="1" applyFill="1" applyAlignment="1">
      <alignment horizontal="right"/>
    </xf>
    <xf numFmtId="0" fontId="0" fillId="4" borderId="0" xfId="0" applyFill="1"/>
    <xf numFmtId="0" fontId="0" fillId="5" borderId="0" xfId="0" applyFill="1"/>
    <xf numFmtId="0" fontId="1" fillId="5" borderId="0" xfId="0" applyFont="1" applyFill="1" applyAlignment="1">
      <alignment horizontal="right"/>
    </xf>
    <xf numFmtId="0" fontId="2" fillId="5" borderId="0" xfId="0" applyFont="1" applyFill="1"/>
    <xf numFmtId="0" fontId="2" fillId="4" borderId="0" xfId="0" applyFont="1" applyFill="1"/>
    <xf numFmtId="0" fontId="2" fillId="6" borderId="0" xfId="0" applyFont="1" applyFill="1"/>
    <xf numFmtId="164" fontId="0" fillId="0" borderId="0" xfId="0" applyNumberFormat="1"/>
    <xf numFmtId="0" fontId="0" fillId="3" borderId="0" xfId="0" applyFont="1" applyFill="1"/>
    <xf numFmtId="165" fontId="0" fillId="0" borderId="0" xfId="0" applyNumberFormat="1"/>
    <xf numFmtId="0" fontId="0" fillId="7" borderId="0" xfId="0" applyFill="1"/>
    <xf numFmtId="165" fontId="1" fillId="0" borderId="0" xfId="0" applyNumberFormat="1" applyFont="1" applyAlignment="1">
      <alignment horizontal="right"/>
    </xf>
    <xf numFmtId="0" fontId="0" fillId="3" borderId="0" xfId="0" applyFill="1" applyAlignment="1">
      <alignment horizontal="left"/>
    </xf>
    <xf numFmtId="0" fontId="0" fillId="8" borderId="0" xfId="0" applyFill="1"/>
    <xf numFmtId="0" fontId="3" fillId="0" borderId="0" xfId="1"/>
    <xf numFmtId="0" fontId="1" fillId="0" borderId="0" xfId="0" applyFont="1" applyBorder="1"/>
    <xf numFmtId="0" fontId="0" fillId="0" borderId="0" xfId="0" applyAlignment="1">
      <alignment horizontal="left" indent="1"/>
    </xf>
    <xf numFmtId="0" fontId="1" fillId="9" borderId="0" xfId="0" applyFont="1" applyFill="1"/>
    <xf numFmtId="0" fontId="1" fillId="10" borderId="0" xfId="0" applyFont="1" applyFill="1"/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caglion" refreshedDate="43687.745562962962" createdVersion="5" refreshedVersion="5" minRefreshableVersion="3" recordCount="133">
  <cacheSource type="external" connectionId="1"/>
  <cacheFields count="9">
    <cacheField name="TABLENAME" numFmtId="0" sqlType="12">
      <sharedItems/>
    </cacheField>
    <cacheField name="SYMBOL" numFmtId="0" sqlType="12">
      <sharedItems count="26">
        <s v="CORN"/>
        <s v="ETXEUR"/>
        <s v="EURUSD"/>
        <s v="GBPUSD"/>
        <s v="HOIL"/>
        <s v="NGAS"/>
        <s v="PLATINUM"/>
        <s v="RICE"/>
        <s v="SBO"/>
        <s v="SOYBEANS"/>
        <s v="SPX"/>
        <s v="SUGAR"/>
        <s v="UKXGBP"/>
        <s v="US10YR"/>
        <s v="USDJPY"/>
        <s v="WHEAT"/>
        <s v="WTIUSD"/>
        <s v="XAUUSD"/>
        <s v="XRB"/>
        <s v="AUDUSD" u="1"/>
        <s v="CATTLE" u="1"/>
        <s v="NZDUSD" u="1"/>
        <s v="OIL" u="1"/>
        <s v="GOLD" u="1"/>
        <s v="FTSE" u="1"/>
        <s v="GBPNZD" u="1"/>
      </sharedItems>
    </cacheField>
    <cacheField name="TIMEFRAME" numFmtId="0" sqlType="12">
      <sharedItems count="8">
        <s v="D1"/>
        <s v="H1"/>
        <s v="H4"/>
        <s v="M1"/>
        <s v="M15"/>
        <s v="M30"/>
        <s v="M5"/>
        <s v="D" u="1"/>
      </sharedItems>
    </cacheField>
    <cacheField name="FILLED" numFmtId="0" sqlType="12">
      <sharedItems count="2">
        <s v="BASE"/>
        <s v="FILLED" u="1"/>
      </sharedItems>
    </cacheField>
    <cacheField name="TOTALCOUNT" numFmtId="0" sqlType="6">
      <sharedItems containsSemiMixedTypes="0" containsString="0" containsNumber="1" containsInteger="1" minValue="0" maxValue="6166608"/>
    </cacheField>
    <cacheField name="MINDATE" numFmtId="0" sqlType="11">
      <sharedItems containsNonDate="0" containsDate="1" containsString="0" containsBlank="1" minDate="1997-12-01T10:00:00" maxDate="2010-11-16T00:00:00" count="23">
        <m/>
        <d v="1997-12-01T10:00:00"/>
        <d v="2010-11-15T00:00:00"/>
        <d v="2010-11-15T02:00:00"/>
        <d v="2000-05-30T00:00:00"/>
        <d v="2000-05-30T17:00:00"/>
        <d v="2000-05-30T17:27:00"/>
        <d v="2000-05-30T17:59:00"/>
        <d v="1997-12-02T11:06:00"/>
        <d v="1997-12-02T10:21:00"/>
        <d v="1997-12-05T13:22:00"/>
        <d v="1998-04-07T10:28:00"/>
        <d v="1997-12-02T10:37:00"/>
        <d v="1997-12-03T09:42:00"/>
        <d v="2010-11-14T00:00:00"/>
        <d v="2010-11-14T18:00:00"/>
        <d v="2010-11-15T03:00:00"/>
        <d v="2010-11-15T03:03:00"/>
        <d v="2000-05-30T17:58:00"/>
        <d v="2010-11-14T20:00:00"/>
        <d v="2010-11-14T20:15:00"/>
        <d v="2009-03-15T00:00:00"/>
        <d v="2009-03-15T17:00:00"/>
      </sharedItems>
    </cacheField>
    <cacheField name="MAXDATE" numFmtId="0" sqlType="11">
      <sharedItems containsNonDate="0" containsDate="1" containsString="0" containsBlank="1" minDate="2013-02-04T09:59:00" maxDate="2018-12-31T16:59:00" count="18">
        <m/>
        <d v="2013-07-12T17:15:00"/>
        <d v="2018-12-28T00:00:00"/>
        <d v="2018-12-31T06:00:00"/>
        <d v="2018-12-31T07:58:00"/>
        <d v="2018-12-30T00:00:00"/>
        <d v="2018-12-31T15:00:00"/>
        <d v="2018-12-31T16:59:00"/>
        <d v="2018-12-31T16:58:00"/>
        <d v="2013-07-12T14:27:00"/>
        <d v="2013-02-04T09:59:00"/>
        <d v="2018-12-31T16:13:00"/>
        <d v="2018-12-31T00:00:00"/>
        <d v="2018-12-31T07:28:00"/>
        <d v="2018-12-31T07:00:00"/>
        <d v="2018-12-31T06:30:00"/>
        <d v="2018-12-31T07:20:00"/>
        <d v="2018-12-31T16:16:00"/>
      </sharedItems>
    </cacheField>
    <cacheField name="SYMBOL2" numFmtId="0" sqlType="12">
      <sharedItems count="19">
        <s v="CORN"/>
        <s v="ETXEUR"/>
        <s v="EURUSD"/>
        <s v="GBPUSD"/>
        <s v="HOIL"/>
        <s v="NGAS"/>
        <s v="PLATINUM"/>
        <s v="RICE"/>
        <s v="SBO"/>
        <s v="SOYBEANS"/>
        <s v="SPX"/>
        <s v="SUGAR"/>
        <s v="UKXGBP"/>
        <s v="US10YR"/>
        <s v="USDJPY"/>
        <s v="WHEAT"/>
        <s v="WTIUSD"/>
        <s v="XAUUSD"/>
        <s v="XRB"/>
      </sharedItems>
    </cacheField>
    <cacheField name="CATEGORY" numFmtId="0" sqlType="12">
      <sharedItems containsBlank="1" count="6">
        <s v="COMMODITIES"/>
        <s v="INDICES"/>
        <s v="FOREX"/>
        <s v="BONDS"/>
        <m u="1"/>
        <s v="STOCK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3">
  <r>
    <s v="CORN_D1"/>
    <x v="0"/>
    <x v="0"/>
    <x v="0"/>
    <n v="0"/>
    <x v="0"/>
    <x v="0"/>
    <x v="0"/>
    <x v="0"/>
  </r>
  <r>
    <s v="CORN_H1"/>
    <x v="0"/>
    <x v="1"/>
    <x v="0"/>
    <n v="0"/>
    <x v="0"/>
    <x v="0"/>
    <x v="0"/>
    <x v="0"/>
  </r>
  <r>
    <s v="CORN_H4"/>
    <x v="0"/>
    <x v="2"/>
    <x v="0"/>
    <n v="0"/>
    <x v="0"/>
    <x v="0"/>
    <x v="0"/>
    <x v="0"/>
  </r>
  <r>
    <s v="CORN_M1"/>
    <x v="0"/>
    <x v="3"/>
    <x v="0"/>
    <n v="3217509"/>
    <x v="1"/>
    <x v="1"/>
    <x v="0"/>
    <x v="0"/>
  </r>
  <r>
    <s v="CORN_M15"/>
    <x v="0"/>
    <x v="4"/>
    <x v="0"/>
    <n v="0"/>
    <x v="0"/>
    <x v="0"/>
    <x v="0"/>
    <x v="0"/>
  </r>
  <r>
    <s v="CORN_M30"/>
    <x v="0"/>
    <x v="5"/>
    <x v="0"/>
    <n v="0"/>
    <x v="0"/>
    <x v="0"/>
    <x v="0"/>
    <x v="0"/>
  </r>
  <r>
    <s v="CORN_M5"/>
    <x v="0"/>
    <x v="6"/>
    <x v="0"/>
    <n v="0"/>
    <x v="0"/>
    <x v="0"/>
    <x v="0"/>
    <x v="0"/>
  </r>
  <r>
    <s v="ETXEUR_D1"/>
    <x v="1"/>
    <x v="0"/>
    <x v="0"/>
    <n v="2072"/>
    <x v="2"/>
    <x v="2"/>
    <x v="1"/>
    <x v="1"/>
  </r>
  <r>
    <s v="ETXEUR_H1"/>
    <x v="1"/>
    <x v="1"/>
    <x v="0"/>
    <n v="29065"/>
    <x v="3"/>
    <x v="3"/>
    <x v="1"/>
    <x v="1"/>
  </r>
  <r>
    <s v="ETXEUR_H4"/>
    <x v="1"/>
    <x v="2"/>
    <x v="0"/>
    <n v="0"/>
    <x v="0"/>
    <x v="0"/>
    <x v="1"/>
    <x v="1"/>
  </r>
  <r>
    <s v="ETXEUR_M1"/>
    <x v="1"/>
    <x v="3"/>
    <x v="0"/>
    <n v="1277846"/>
    <x v="3"/>
    <x v="4"/>
    <x v="1"/>
    <x v="1"/>
  </r>
  <r>
    <s v="ETXEUR_M15"/>
    <x v="1"/>
    <x v="4"/>
    <x v="0"/>
    <n v="0"/>
    <x v="0"/>
    <x v="0"/>
    <x v="1"/>
    <x v="1"/>
  </r>
  <r>
    <s v="ETXEUR_M30"/>
    <x v="1"/>
    <x v="5"/>
    <x v="0"/>
    <n v="0"/>
    <x v="0"/>
    <x v="0"/>
    <x v="1"/>
    <x v="1"/>
  </r>
  <r>
    <s v="ETXEUR_M5"/>
    <x v="1"/>
    <x v="6"/>
    <x v="0"/>
    <n v="0"/>
    <x v="0"/>
    <x v="0"/>
    <x v="1"/>
    <x v="1"/>
  </r>
  <r>
    <s v="EURUSD_D1"/>
    <x v="2"/>
    <x v="0"/>
    <x v="0"/>
    <n v="5701"/>
    <x v="4"/>
    <x v="5"/>
    <x v="2"/>
    <x v="2"/>
  </r>
  <r>
    <s v="EURUSD_H1"/>
    <x v="2"/>
    <x v="1"/>
    <x v="0"/>
    <n v="113029"/>
    <x v="5"/>
    <x v="6"/>
    <x v="2"/>
    <x v="2"/>
  </r>
  <r>
    <s v="EURUSD_H4"/>
    <x v="2"/>
    <x v="2"/>
    <x v="0"/>
    <n v="0"/>
    <x v="0"/>
    <x v="0"/>
    <x v="2"/>
    <x v="2"/>
  </r>
  <r>
    <s v="EURUSD_M1"/>
    <x v="2"/>
    <x v="3"/>
    <x v="0"/>
    <n v="6166608"/>
    <x v="6"/>
    <x v="7"/>
    <x v="2"/>
    <x v="2"/>
  </r>
  <r>
    <s v="EURUSD_M15"/>
    <x v="2"/>
    <x v="4"/>
    <x v="0"/>
    <n v="0"/>
    <x v="0"/>
    <x v="0"/>
    <x v="2"/>
    <x v="2"/>
  </r>
  <r>
    <s v="EURUSD_M30"/>
    <x v="2"/>
    <x v="5"/>
    <x v="0"/>
    <n v="0"/>
    <x v="0"/>
    <x v="0"/>
    <x v="2"/>
    <x v="2"/>
  </r>
  <r>
    <s v="EURUSD_M5"/>
    <x v="2"/>
    <x v="6"/>
    <x v="0"/>
    <n v="0"/>
    <x v="0"/>
    <x v="0"/>
    <x v="2"/>
    <x v="2"/>
  </r>
  <r>
    <s v="GBPUSD_D1"/>
    <x v="3"/>
    <x v="0"/>
    <x v="0"/>
    <n v="5704"/>
    <x v="4"/>
    <x v="5"/>
    <x v="3"/>
    <x v="2"/>
  </r>
  <r>
    <s v="GBPUSD_H1"/>
    <x v="3"/>
    <x v="1"/>
    <x v="0"/>
    <n v="113036"/>
    <x v="5"/>
    <x v="6"/>
    <x v="3"/>
    <x v="2"/>
  </r>
  <r>
    <s v="GBPUSD_H4"/>
    <x v="3"/>
    <x v="2"/>
    <x v="0"/>
    <n v="0"/>
    <x v="0"/>
    <x v="0"/>
    <x v="3"/>
    <x v="2"/>
  </r>
  <r>
    <s v="GBPUSD_M1"/>
    <x v="3"/>
    <x v="3"/>
    <x v="0"/>
    <n v="6051930"/>
    <x v="7"/>
    <x v="8"/>
    <x v="3"/>
    <x v="2"/>
  </r>
  <r>
    <s v="GBPUSD_M15"/>
    <x v="3"/>
    <x v="4"/>
    <x v="0"/>
    <n v="0"/>
    <x v="0"/>
    <x v="0"/>
    <x v="3"/>
    <x v="2"/>
  </r>
  <r>
    <s v="GBPUSD_M30"/>
    <x v="3"/>
    <x v="5"/>
    <x v="0"/>
    <n v="0"/>
    <x v="0"/>
    <x v="0"/>
    <x v="3"/>
    <x v="2"/>
  </r>
  <r>
    <s v="GBPUSD_M5"/>
    <x v="3"/>
    <x v="6"/>
    <x v="0"/>
    <n v="0"/>
    <x v="0"/>
    <x v="0"/>
    <x v="3"/>
    <x v="2"/>
  </r>
  <r>
    <s v="HOIL_D1"/>
    <x v="4"/>
    <x v="0"/>
    <x v="0"/>
    <n v="0"/>
    <x v="0"/>
    <x v="0"/>
    <x v="4"/>
    <x v="0"/>
  </r>
  <r>
    <s v="HOIL_H1"/>
    <x v="4"/>
    <x v="1"/>
    <x v="0"/>
    <n v="0"/>
    <x v="0"/>
    <x v="0"/>
    <x v="4"/>
    <x v="0"/>
  </r>
  <r>
    <s v="HOIL_H4"/>
    <x v="4"/>
    <x v="2"/>
    <x v="0"/>
    <n v="0"/>
    <x v="0"/>
    <x v="0"/>
    <x v="4"/>
    <x v="0"/>
  </r>
  <r>
    <s v="HOIL_M1"/>
    <x v="4"/>
    <x v="3"/>
    <x v="0"/>
    <n v="1759577"/>
    <x v="8"/>
    <x v="1"/>
    <x v="4"/>
    <x v="0"/>
  </r>
  <r>
    <s v="HOIL_M15"/>
    <x v="4"/>
    <x v="4"/>
    <x v="0"/>
    <n v="0"/>
    <x v="0"/>
    <x v="0"/>
    <x v="4"/>
    <x v="0"/>
  </r>
  <r>
    <s v="HOIL_M30"/>
    <x v="4"/>
    <x v="5"/>
    <x v="0"/>
    <n v="0"/>
    <x v="0"/>
    <x v="0"/>
    <x v="4"/>
    <x v="0"/>
  </r>
  <r>
    <s v="HOIL_M5"/>
    <x v="4"/>
    <x v="6"/>
    <x v="0"/>
    <n v="0"/>
    <x v="0"/>
    <x v="0"/>
    <x v="4"/>
    <x v="0"/>
  </r>
  <r>
    <s v="NGAS_D1"/>
    <x v="5"/>
    <x v="0"/>
    <x v="0"/>
    <n v="0"/>
    <x v="0"/>
    <x v="0"/>
    <x v="5"/>
    <x v="0"/>
  </r>
  <r>
    <s v="NGAS_H1"/>
    <x v="5"/>
    <x v="1"/>
    <x v="0"/>
    <n v="0"/>
    <x v="0"/>
    <x v="0"/>
    <x v="5"/>
    <x v="0"/>
  </r>
  <r>
    <s v="NGAS_H4"/>
    <x v="5"/>
    <x v="2"/>
    <x v="0"/>
    <n v="0"/>
    <x v="0"/>
    <x v="0"/>
    <x v="5"/>
    <x v="0"/>
  </r>
  <r>
    <s v="NGAS_M1"/>
    <x v="5"/>
    <x v="3"/>
    <x v="0"/>
    <n v="2051668"/>
    <x v="9"/>
    <x v="1"/>
    <x v="5"/>
    <x v="0"/>
  </r>
  <r>
    <s v="NGAS_M15"/>
    <x v="5"/>
    <x v="4"/>
    <x v="0"/>
    <n v="0"/>
    <x v="0"/>
    <x v="0"/>
    <x v="5"/>
    <x v="0"/>
  </r>
  <r>
    <s v="NGAS_M30"/>
    <x v="5"/>
    <x v="5"/>
    <x v="0"/>
    <n v="0"/>
    <x v="0"/>
    <x v="0"/>
    <x v="5"/>
    <x v="0"/>
  </r>
  <r>
    <s v="NGAS_M5"/>
    <x v="5"/>
    <x v="6"/>
    <x v="0"/>
    <n v="0"/>
    <x v="0"/>
    <x v="0"/>
    <x v="5"/>
    <x v="0"/>
  </r>
  <r>
    <s v="PLATINUM_D1"/>
    <x v="6"/>
    <x v="0"/>
    <x v="0"/>
    <n v="0"/>
    <x v="0"/>
    <x v="0"/>
    <x v="6"/>
    <x v="0"/>
  </r>
  <r>
    <s v="PLATINUM_H1"/>
    <x v="6"/>
    <x v="1"/>
    <x v="0"/>
    <n v="0"/>
    <x v="0"/>
    <x v="0"/>
    <x v="6"/>
    <x v="0"/>
  </r>
  <r>
    <s v="PLATINUM_H4"/>
    <x v="6"/>
    <x v="2"/>
    <x v="0"/>
    <n v="0"/>
    <x v="0"/>
    <x v="0"/>
    <x v="6"/>
    <x v="0"/>
  </r>
  <r>
    <s v="PLATINUM_M1"/>
    <x v="6"/>
    <x v="3"/>
    <x v="0"/>
    <n v="921637"/>
    <x v="10"/>
    <x v="1"/>
    <x v="6"/>
    <x v="0"/>
  </r>
  <r>
    <s v="PLATINUM_M15"/>
    <x v="6"/>
    <x v="4"/>
    <x v="0"/>
    <n v="0"/>
    <x v="0"/>
    <x v="0"/>
    <x v="6"/>
    <x v="0"/>
  </r>
  <r>
    <s v="PLATINUM_M30"/>
    <x v="6"/>
    <x v="5"/>
    <x v="0"/>
    <n v="0"/>
    <x v="0"/>
    <x v="0"/>
    <x v="6"/>
    <x v="0"/>
  </r>
  <r>
    <s v="PLATINUM_M5"/>
    <x v="6"/>
    <x v="6"/>
    <x v="0"/>
    <n v="0"/>
    <x v="0"/>
    <x v="0"/>
    <x v="6"/>
    <x v="0"/>
  </r>
  <r>
    <s v="RICE_D1"/>
    <x v="7"/>
    <x v="0"/>
    <x v="0"/>
    <n v="0"/>
    <x v="0"/>
    <x v="0"/>
    <x v="7"/>
    <x v="0"/>
  </r>
  <r>
    <s v="RICE_H1"/>
    <x v="7"/>
    <x v="1"/>
    <x v="0"/>
    <n v="0"/>
    <x v="0"/>
    <x v="0"/>
    <x v="7"/>
    <x v="0"/>
  </r>
  <r>
    <s v="RICE_H4"/>
    <x v="7"/>
    <x v="2"/>
    <x v="0"/>
    <n v="0"/>
    <x v="0"/>
    <x v="0"/>
    <x v="7"/>
    <x v="0"/>
  </r>
  <r>
    <s v="RICE_M1"/>
    <x v="7"/>
    <x v="3"/>
    <x v="0"/>
    <n v="59368"/>
    <x v="11"/>
    <x v="9"/>
    <x v="7"/>
    <x v="0"/>
  </r>
  <r>
    <s v="RICE_M15"/>
    <x v="7"/>
    <x v="4"/>
    <x v="0"/>
    <n v="0"/>
    <x v="0"/>
    <x v="0"/>
    <x v="7"/>
    <x v="0"/>
  </r>
  <r>
    <s v="RICE_M30"/>
    <x v="7"/>
    <x v="5"/>
    <x v="0"/>
    <n v="0"/>
    <x v="0"/>
    <x v="0"/>
    <x v="7"/>
    <x v="0"/>
  </r>
  <r>
    <s v="RICE_M5"/>
    <x v="7"/>
    <x v="6"/>
    <x v="0"/>
    <n v="0"/>
    <x v="0"/>
    <x v="0"/>
    <x v="7"/>
    <x v="0"/>
  </r>
  <r>
    <s v="SBO_D1"/>
    <x v="8"/>
    <x v="0"/>
    <x v="0"/>
    <n v="0"/>
    <x v="0"/>
    <x v="0"/>
    <x v="8"/>
    <x v="0"/>
  </r>
  <r>
    <s v="SBO_H1"/>
    <x v="8"/>
    <x v="1"/>
    <x v="0"/>
    <n v="0"/>
    <x v="0"/>
    <x v="0"/>
    <x v="8"/>
    <x v="0"/>
  </r>
  <r>
    <s v="SBO_H4"/>
    <x v="8"/>
    <x v="2"/>
    <x v="0"/>
    <n v="0"/>
    <x v="0"/>
    <x v="0"/>
    <x v="8"/>
    <x v="0"/>
  </r>
  <r>
    <s v="SBO_M1"/>
    <x v="8"/>
    <x v="3"/>
    <x v="0"/>
    <n v="400457"/>
    <x v="12"/>
    <x v="9"/>
    <x v="8"/>
    <x v="0"/>
  </r>
  <r>
    <s v="SBO_M15"/>
    <x v="8"/>
    <x v="4"/>
    <x v="0"/>
    <n v="0"/>
    <x v="0"/>
    <x v="0"/>
    <x v="8"/>
    <x v="0"/>
  </r>
  <r>
    <s v="SBO_M30"/>
    <x v="8"/>
    <x v="5"/>
    <x v="0"/>
    <n v="0"/>
    <x v="0"/>
    <x v="0"/>
    <x v="8"/>
    <x v="0"/>
  </r>
  <r>
    <s v="SBO_M5"/>
    <x v="8"/>
    <x v="6"/>
    <x v="0"/>
    <n v="0"/>
    <x v="0"/>
    <x v="0"/>
    <x v="8"/>
    <x v="0"/>
  </r>
  <r>
    <s v="SOYBEANS_D1"/>
    <x v="9"/>
    <x v="0"/>
    <x v="0"/>
    <n v="0"/>
    <x v="0"/>
    <x v="0"/>
    <x v="9"/>
    <x v="0"/>
  </r>
  <r>
    <s v="SOYBEANS_H1"/>
    <x v="9"/>
    <x v="1"/>
    <x v="0"/>
    <n v="0"/>
    <x v="0"/>
    <x v="0"/>
    <x v="9"/>
    <x v="0"/>
  </r>
  <r>
    <s v="SOYBEANS_H4"/>
    <x v="9"/>
    <x v="2"/>
    <x v="0"/>
    <n v="0"/>
    <x v="0"/>
    <x v="0"/>
    <x v="9"/>
    <x v="0"/>
  </r>
  <r>
    <s v="SOYBEANS_M1"/>
    <x v="9"/>
    <x v="3"/>
    <x v="0"/>
    <n v="1151857"/>
    <x v="13"/>
    <x v="10"/>
    <x v="9"/>
    <x v="0"/>
  </r>
  <r>
    <s v="SOYBEANS_M15"/>
    <x v="9"/>
    <x v="4"/>
    <x v="0"/>
    <n v="0"/>
    <x v="0"/>
    <x v="0"/>
    <x v="9"/>
    <x v="0"/>
  </r>
  <r>
    <s v="SOYBEANS_M30"/>
    <x v="9"/>
    <x v="5"/>
    <x v="0"/>
    <n v="0"/>
    <x v="0"/>
    <x v="0"/>
    <x v="9"/>
    <x v="0"/>
  </r>
  <r>
    <s v="SOYBEANS_M5"/>
    <x v="9"/>
    <x v="6"/>
    <x v="0"/>
    <n v="0"/>
    <x v="0"/>
    <x v="0"/>
    <x v="9"/>
    <x v="0"/>
  </r>
  <r>
    <s v="SPX_D1"/>
    <x v="10"/>
    <x v="0"/>
    <x v="0"/>
    <n v="2518"/>
    <x v="14"/>
    <x v="5"/>
    <x v="10"/>
    <x v="1"/>
  </r>
  <r>
    <s v="SPX_H1"/>
    <x v="10"/>
    <x v="1"/>
    <x v="0"/>
    <n v="48996"/>
    <x v="15"/>
    <x v="6"/>
    <x v="10"/>
    <x v="1"/>
  </r>
  <r>
    <s v="SPX_H4"/>
    <x v="10"/>
    <x v="2"/>
    <x v="0"/>
    <n v="0"/>
    <x v="0"/>
    <x v="0"/>
    <x v="10"/>
    <x v="1"/>
  </r>
  <r>
    <s v="SPX_M1"/>
    <x v="10"/>
    <x v="3"/>
    <x v="0"/>
    <n v="2117667"/>
    <x v="15"/>
    <x v="11"/>
    <x v="10"/>
    <x v="1"/>
  </r>
  <r>
    <s v="SPX_M15"/>
    <x v="10"/>
    <x v="4"/>
    <x v="0"/>
    <n v="0"/>
    <x v="0"/>
    <x v="0"/>
    <x v="10"/>
    <x v="1"/>
  </r>
  <r>
    <s v="SPX_M30"/>
    <x v="10"/>
    <x v="5"/>
    <x v="0"/>
    <n v="0"/>
    <x v="0"/>
    <x v="0"/>
    <x v="10"/>
    <x v="1"/>
  </r>
  <r>
    <s v="SPX_M5"/>
    <x v="10"/>
    <x v="6"/>
    <x v="0"/>
    <n v="0"/>
    <x v="0"/>
    <x v="0"/>
    <x v="10"/>
    <x v="1"/>
  </r>
  <r>
    <s v="SUGAR_D1"/>
    <x v="11"/>
    <x v="0"/>
    <x v="0"/>
    <n v="0"/>
    <x v="0"/>
    <x v="0"/>
    <x v="11"/>
    <x v="0"/>
  </r>
  <r>
    <s v="SUGAR_H1"/>
    <x v="11"/>
    <x v="1"/>
    <x v="0"/>
    <n v="0"/>
    <x v="0"/>
    <x v="0"/>
    <x v="11"/>
    <x v="0"/>
  </r>
  <r>
    <s v="SUGAR_H4"/>
    <x v="11"/>
    <x v="2"/>
    <x v="0"/>
    <n v="0"/>
    <x v="0"/>
    <x v="0"/>
    <x v="11"/>
    <x v="0"/>
  </r>
  <r>
    <s v="SUGAR_M1"/>
    <x v="11"/>
    <x v="3"/>
    <x v="0"/>
    <n v="0"/>
    <x v="0"/>
    <x v="0"/>
    <x v="11"/>
    <x v="0"/>
  </r>
  <r>
    <s v="SUGAR_M15"/>
    <x v="11"/>
    <x v="4"/>
    <x v="0"/>
    <n v="0"/>
    <x v="0"/>
    <x v="0"/>
    <x v="11"/>
    <x v="0"/>
  </r>
  <r>
    <s v="SUGAR_M30"/>
    <x v="11"/>
    <x v="5"/>
    <x v="0"/>
    <n v="0"/>
    <x v="0"/>
    <x v="0"/>
    <x v="11"/>
    <x v="0"/>
  </r>
  <r>
    <s v="SUGAR_M5"/>
    <x v="11"/>
    <x v="6"/>
    <x v="0"/>
    <n v="0"/>
    <x v="0"/>
    <x v="0"/>
    <x v="11"/>
    <x v="0"/>
  </r>
  <r>
    <s v="UKXGBP_D1"/>
    <x v="12"/>
    <x v="0"/>
    <x v="0"/>
    <n v="2055"/>
    <x v="2"/>
    <x v="5"/>
    <x v="12"/>
    <x v="1"/>
  </r>
  <r>
    <s v="UKXGBP_H1"/>
    <x v="12"/>
    <x v="1"/>
    <x v="0"/>
    <n v="28013"/>
    <x v="16"/>
    <x v="3"/>
    <x v="12"/>
    <x v="1"/>
  </r>
  <r>
    <s v="UKXGBP_H4"/>
    <x v="12"/>
    <x v="2"/>
    <x v="0"/>
    <n v="8731"/>
    <x v="2"/>
    <x v="12"/>
    <x v="12"/>
    <x v="1"/>
  </r>
  <r>
    <s v="UKXGBP_M1"/>
    <x v="12"/>
    <x v="3"/>
    <x v="0"/>
    <n v="1629887"/>
    <x v="17"/>
    <x v="13"/>
    <x v="12"/>
    <x v="1"/>
  </r>
  <r>
    <s v="UKXGBP_M15"/>
    <x v="12"/>
    <x v="4"/>
    <x v="0"/>
    <n v="110364"/>
    <x v="16"/>
    <x v="14"/>
    <x v="12"/>
    <x v="1"/>
  </r>
  <r>
    <s v="UKXGBP_M30"/>
    <x v="12"/>
    <x v="5"/>
    <x v="0"/>
    <n v="55465"/>
    <x v="16"/>
    <x v="15"/>
    <x v="12"/>
    <x v="1"/>
  </r>
  <r>
    <s v="UKXGBP_M5"/>
    <x v="12"/>
    <x v="6"/>
    <x v="0"/>
    <n v="329813"/>
    <x v="16"/>
    <x v="16"/>
    <x v="12"/>
    <x v="1"/>
  </r>
  <r>
    <s v="US10YR_D1"/>
    <x v="13"/>
    <x v="0"/>
    <x v="0"/>
    <n v="0"/>
    <x v="0"/>
    <x v="0"/>
    <x v="13"/>
    <x v="3"/>
  </r>
  <r>
    <s v="US10YR_H1"/>
    <x v="13"/>
    <x v="1"/>
    <x v="0"/>
    <n v="0"/>
    <x v="0"/>
    <x v="0"/>
    <x v="13"/>
    <x v="3"/>
  </r>
  <r>
    <s v="US10YR_H4"/>
    <x v="13"/>
    <x v="2"/>
    <x v="0"/>
    <n v="0"/>
    <x v="0"/>
    <x v="0"/>
    <x v="13"/>
    <x v="3"/>
  </r>
  <r>
    <s v="US10YR_M1"/>
    <x v="13"/>
    <x v="3"/>
    <x v="0"/>
    <n v="0"/>
    <x v="0"/>
    <x v="0"/>
    <x v="13"/>
    <x v="3"/>
  </r>
  <r>
    <s v="US10YR_M15"/>
    <x v="13"/>
    <x v="4"/>
    <x v="0"/>
    <n v="0"/>
    <x v="0"/>
    <x v="0"/>
    <x v="13"/>
    <x v="3"/>
  </r>
  <r>
    <s v="US10YR_M30"/>
    <x v="13"/>
    <x v="5"/>
    <x v="0"/>
    <n v="0"/>
    <x v="0"/>
    <x v="0"/>
    <x v="13"/>
    <x v="3"/>
  </r>
  <r>
    <s v="US10YR_M5"/>
    <x v="13"/>
    <x v="6"/>
    <x v="0"/>
    <n v="0"/>
    <x v="0"/>
    <x v="0"/>
    <x v="13"/>
    <x v="3"/>
  </r>
  <r>
    <s v="USDJPY_D1"/>
    <x v="14"/>
    <x v="0"/>
    <x v="0"/>
    <n v="5706"/>
    <x v="4"/>
    <x v="5"/>
    <x v="14"/>
    <x v="2"/>
  </r>
  <r>
    <s v="USDJPY_H1"/>
    <x v="14"/>
    <x v="1"/>
    <x v="0"/>
    <n v="113123"/>
    <x v="5"/>
    <x v="6"/>
    <x v="14"/>
    <x v="2"/>
  </r>
  <r>
    <s v="USDJPY_H4"/>
    <x v="14"/>
    <x v="2"/>
    <x v="0"/>
    <n v="0"/>
    <x v="0"/>
    <x v="0"/>
    <x v="14"/>
    <x v="2"/>
  </r>
  <r>
    <s v="USDJPY_M1"/>
    <x v="14"/>
    <x v="3"/>
    <x v="0"/>
    <n v="6129662"/>
    <x v="18"/>
    <x v="8"/>
    <x v="14"/>
    <x v="2"/>
  </r>
  <r>
    <s v="USDJPY_M15"/>
    <x v="14"/>
    <x v="4"/>
    <x v="0"/>
    <n v="0"/>
    <x v="0"/>
    <x v="0"/>
    <x v="14"/>
    <x v="2"/>
  </r>
  <r>
    <s v="USDJPY_M30"/>
    <x v="14"/>
    <x v="5"/>
    <x v="0"/>
    <n v="0"/>
    <x v="0"/>
    <x v="0"/>
    <x v="14"/>
    <x v="2"/>
  </r>
  <r>
    <s v="USDJPY_M5"/>
    <x v="14"/>
    <x v="6"/>
    <x v="0"/>
    <n v="0"/>
    <x v="0"/>
    <x v="0"/>
    <x v="14"/>
    <x v="2"/>
  </r>
  <r>
    <s v="WHEAT_D1"/>
    <x v="15"/>
    <x v="0"/>
    <x v="0"/>
    <n v="0"/>
    <x v="0"/>
    <x v="0"/>
    <x v="15"/>
    <x v="0"/>
  </r>
  <r>
    <s v="WHEAT_H1"/>
    <x v="15"/>
    <x v="1"/>
    <x v="0"/>
    <n v="0"/>
    <x v="0"/>
    <x v="0"/>
    <x v="15"/>
    <x v="0"/>
  </r>
  <r>
    <s v="WHEAT_H4"/>
    <x v="15"/>
    <x v="2"/>
    <x v="0"/>
    <n v="0"/>
    <x v="0"/>
    <x v="0"/>
    <x v="15"/>
    <x v="0"/>
  </r>
  <r>
    <s v="WHEAT_M1"/>
    <x v="15"/>
    <x v="3"/>
    <x v="0"/>
    <n v="0"/>
    <x v="0"/>
    <x v="0"/>
    <x v="15"/>
    <x v="0"/>
  </r>
  <r>
    <s v="WHEAT_M15"/>
    <x v="15"/>
    <x v="4"/>
    <x v="0"/>
    <n v="0"/>
    <x v="0"/>
    <x v="0"/>
    <x v="15"/>
    <x v="0"/>
  </r>
  <r>
    <s v="WHEAT_M30"/>
    <x v="15"/>
    <x v="5"/>
    <x v="0"/>
    <n v="0"/>
    <x v="0"/>
    <x v="0"/>
    <x v="15"/>
    <x v="0"/>
  </r>
  <r>
    <s v="WHEAT_M5"/>
    <x v="15"/>
    <x v="6"/>
    <x v="0"/>
    <n v="0"/>
    <x v="0"/>
    <x v="0"/>
    <x v="15"/>
    <x v="0"/>
  </r>
  <r>
    <s v="WTIUSD_D1"/>
    <x v="16"/>
    <x v="0"/>
    <x v="0"/>
    <n v="2520"/>
    <x v="14"/>
    <x v="5"/>
    <x v="16"/>
    <x v="0"/>
  </r>
  <r>
    <s v="WTIUSD_H1"/>
    <x v="16"/>
    <x v="1"/>
    <x v="0"/>
    <n v="48486"/>
    <x v="19"/>
    <x v="6"/>
    <x v="16"/>
    <x v="0"/>
  </r>
  <r>
    <s v="WTIUSD_H4"/>
    <x v="16"/>
    <x v="2"/>
    <x v="0"/>
    <n v="0"/>
    <x v="0"/>
    <x v="0"/>
    <x v="16"/>
    <x v="0"/>
  </r>
  <r>
    <s v="WTIUSD_M1"/>
    <x v="16"/>
    <x v="3"/>
    <x v="0"/>
    <n v="2555385"/>
    <x v="20"/>
    <x v="17"/>
    <x v="16"/>
    <x v="0"/>
  </r>
  <r>
    <s v="WTIUSD_M15"/>
    <x v="16"/>
    <x v="4"/>
    <x v="0"/>
    <n v="0"/>
    <x v="0"/>
    <x v="0"/>
    <x v="16"/>
    <x v="0"/>
  </r>
  <r>
    <s v="WTIUSD_M30"/>
    <x v="16"/>
    <x v="5"/>
    <x v="0"/>
    <n v="0"/>
    <x v="0"/>
    <x v="0"/>
    <x v="16"/>
    <x v="0"/>
  </r>
  <r>
    <s v="WTIUSD_M5"/>
    <x v="16"/>
    <x v="6"/>
    <x v="0"/>
    <n v="0"/>
    <x v="0"/>
    <x v="0"/>
    <x v="16"/>
    <x v="0"/>
  </r>
  <r>
    <s v="XAUUSD_D1"/>
    <x v="17"/>
    <x v="0"/>
    <x v="0"/>
    <n v="3050"/>
    <x v="21"/>
    <x v="5"/>
    <x v="17"/>
    <x v="0"/>
  </r>
  <r>
    <s v="XAUUSD_H1"/>
    <x v="17"/>
    <x v="1"/>
    <x v="0"/>
    <n v="59342"/>
    <x v="22"/>
    <x v="6"/>
    <x v="17"/>
    <x v="0"/>
  </r>
  <r>
    <s v="XAUUSD_H4"/>
    <x v="17"/>
    <x v="2"/>
    <x v="0"/>
    <n v="0"/>
    <x v="0"/>
    <x v="0"/>
    <x v="17"/>
    <x v="0"/>
  </r>
  <r>
    <s v="XAUUSD_M1"/>
    <x v="17"/>
    <x v="3"/>
    <x v="0"/>
    <n v="3447353"/>
    <x v="22"/>
    <x v="8"/>
    <x v="17"/>
    <x v="0"/>
  </r>
  <r>
    <s v="XAUUSD_M15"/>
    <x v="17"/>
    <x v="4"/>
    <x v="0"/>
    <n v="0"/>
    <x v="0"/>
    <x v="0"/>
    <x v="17"/>
    <x v="0"/>
  </r>
  <r>
    <s v="XAUUSD_M30"/>
    <x v="17"/>
    <x v="5"/>
    <x v="0"/>
    <n v="0"/>
    <x v="0"/>
    <x v="0"/>
    <x v="17"/>
    <x v="0"/>
  </r>
  <r>
    <s v="XAUUSD_M5"/>
    <x v="17"/>
    <x v="6"/>
    <x v="0"/>
    <n v="0"/>
    <x v="0"/>
    <x v="0"/>
    <x v="17"/>
    <x v="0"/>
  </r>
  <r>
    <s v="XRB_D1"/>
    <x v="18"/>
    <x v="0"/>
    <x v="0"/>
    <n v="0"/>
    <x v="0"/>
    <x v="0"/>
    <x v="18"/>
    <x v="0"/>
  </r>
  <r>
    <s v="XRB_H1"/>
    <x v="18"/>
    <x v="1"/>
    <x v="0"/>
    <n v="0"/>
    <x v="0"/>
    <x v="0"/>
    <x v="18"/>
    <x v="0"/>
  </r>
  <r>
    <s v="XRB_H4"/>
    <x v="18"/>
    <x v="2"/>
    <x v="0"/>
    <n v="0"/>
    <x v="0"/>
    <x v="0"/>
    <x v="18"/>
    <x v="0"/>
  </r>
  <r>
    <s v="XRB_M1"/>
    <x v="18"/>
    <x v="3"/>
    <x v="0"/>
    <n v="0"/>
    <x v="0"/>
    <x v="0"/>
    <x v="18"/>
    <x v="0"/>
  </r>
  <r>
    <s v="XRB_M15"/>
    <x v="18"/>
    <x v="4"/>
    <x v="0"/>
    <n v="0"/>
    <x v="0"/>
    <x v="0"/>
    <x v="18"/>
    <x v="0"/>
  </r>
  <r>
    <s v="XRB_M30"/>
    <x v="18"/>
    <x v="5"/>
    <x v="0"/>
    <n v="0"/>
    <x v="0"/>
    <x v="0"/>
    <x v="18"/>
    <x v="0"/>
  </r>
  <r>
    <s v="XRB_M5"/>
    <x v="18"/>
    <x v="6"/>
    <x v="0"/>
    <n v="0"/>
    <x v="0"/>
    <x v="0"/>
    <x v="1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fieldListSortAscending="1">
  <location ref="A3:D28" firstHeaderRow="1" firstDataRow="3" firstDataCol="1" rowPageCount="1" colPageCount="1"/>
  <pivotFields count="9">
    <pivotField showAll="0"/>
    <pivotField axis="axisRow" showAll="0" sortType="ascending">
      <items count="27">
        <item m="1" x="19"/>
        <item m="1" x="20"/>
        <item x="0"/>
        <item x="1"/>
        <item x="2"/>
        <item m="1" x="24"/>
        <item m="1" x="25"/>
        <item x="3"/>
        <item m="1" x="23"/>
        <item x="4"/>
        <item x="5"/>
        <item m="1" x="21"/>
        <item m="1" x="22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Col" showAll="0">
      <items count="9">
        <item h="1" m="1" x="7"/>
        <item h="1" x="0"/>
        <item h="1" x="1"/>
        <item h="1" x="2"/>
        <item x="3"/>
        <item h="1" x="4"/>
        <item h="1" x="5"/>
        <item h="1" x="6"/>
        <item t="default"/>
      </items>
    </pivotField>
    <pivotField axis="axisPage" showAll="0">
      <items count="3">
        <item x="0"/>
        <item m="1" x="1"/>
        <item t="default"/>
      </items>
    </pivotField>
    <pivotField dataField="1" showAll="0"/>
    <pivotField dataField="1" showAll="0"/>
    <pivotField dataField="1" showAll="0"/>
    <pivotField showAll="0" defaultSubtotal="0"/>
    <pivotField axis="axisRow" showAll="0" defaultSubtotal="0">
      <items count="6">
        <item x="3"/>
        <item x="0"/>
        <item x="2"/>
        <item m="1" x="5"/>
        <item x="1"/>
        <item m="1" x="4"/>
      </items>
    </pivotField>
  </pivotFields>
  <rowFields count="2">
    <field x="8"/>
    <field x="1"/>
  </rowFields>
  <rowItems count="23">
    <i>
      <x/>
    </i>
    <i r="1">
      <x v="20"/>
    </i>
    <i>
      <x v="1"/>
    </i>
    <i r="1">
      <x v="2"/>
    </i>
    <i r="1">
      <x v="9"/>
    </i>
    <i r="1">
      <x v="10"/>
    </i>
    <i r="1">
      <x v="13"/>
    </i>
    <i r="1">
      <x v="14"/>
    </i>
    <i r="1">
      <x v="15"/>
    </i>
    <i r="1">
      <x v="16"/>
    </i>
    <i r="1">
      <x v="18"/>
    </i>
    <i r="1">
      <x v="22"/>
    </i>
    <i r="1">
      <x v="23"/>
    </i>
    <i r="1">
      <x v="24"/>
    </i>
    <i r="1">
      <x v="25"/>
    </i>
    <i>
      <x v="2"/>
    </i>
    <i r="1">
      <x v="4"/>
    </i>
    <i r="1">
      <x v="7"/>
    </i>
    <i r="1">
      <x v="21"/>
    </i>
    <i>
      <x v="4"/>
    </i>
    <i r="1">
      <x v="3"/>
    </i>
    <i r="1">
      <x v="17"/>
    </i>
    <i r="1">
      <x v="19"/>
    </i>
  </rowItems>
  <colFields count="2">
    <field x="2"/>
    <field x="-2"/>
  </colFields>
  <colItems count="3">
    <i>
      <x v="4"/>
      <x/>
    </i>
    <i r="1" i="1">
      <x v="1"/>
    </i>
    <i r="1" i="2">
      <x v="2"/>
    </i>
  </colItems>
  <pageFields count="1">
    <pageField fld="3" hier="-1"/>
  </pageFields>
  <dataFields count="3">
    <dataField name="Records" fld="4" baseField="1" baseItem="0" numFmtId="3"/>
    <dataField name="Min Date" fld="5" subtotal="min" baseField="1" baseItem="0" numFmtId="164"/>
    <dataField name="Max Date" fld="6" subtotal="max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History/HistoryPwd@Algo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History/HistoryPwd@Alg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B12"/>
    </sheetView>
  </sheetViews>
  <sheetFormatPr defaultRowHeight="15" x14ac:dyDescent="0.25"/>
  <cols>
    <col min="1" max="1" width="10.140625" bestFit="1" customWidth="1"/>
    <col min="2" max="2" width="70" customWidth="1"/>
    <col min="3" max="3" width="29.7109375" customWidth="1"/>
  </cols>
  <sheetData>
    <row r="1" spans="1:2" ht="15.75" x14ac:dyDescent="0.25">
      <c r="A1" s="1" t="s">
        <v>423</v>
      </c>
      <c r="B1" s="17" t="s">
        <v>424</v>
      </c>
    </row>
    <row r="3" spans="1:2" x14ac:dyDescent="0.25">
      <c r="B3" t="s">
        <v>420</v>
      </c>
    </row>
    <row r="4" spans="1:2" x14ac:dyDescent="0.25">
      <c r="B4" t="s">
        <v>419</v>
      </c>
    </row>
    <row r="5" spans="1:2" x14ac:dyDescent="0.25">
      <c r="B5" t="s">
        <v>421</v>
      </c>
    </row>
    <row r="6" spans="1:2" x14ac:dyDescent="0.25">
      <c r="B6" t="s">
        <v>422</v>
      </c>
    </row>
    <row r="8" spans="1:2" x14ac:dyDescent="0.25">
      <c r="B8" t="str">
        <f>"select 'alter database rename file '||chr(39)||name||chr(39)||' to '||chr(39)||'"&amp;$B$1&amp;"'||substr(name,instr(name,'\',-1)+1,100)||chr(39)||';' cmd from v$datafile"</f>
        <v>select 'alter database rename file '||chr(39)||name||chr(39)||' to '||chr(39)||'D:\OraData\'||substr(name,instr(name,'\',-1)+1,100)||chr(39)||';' cmd from v$datafile</v>
      </c>
    </row>
    <row r="9" spans="1:2" x14ac:dyDescent="0.25">
      <c r="B9" t="s">
        <v>425</v>
      </c>
    </row>
    <row r="10" spans="1:2" x14ac:dyDescent="0.25">
      <c r="B10" t="str">
        <f>"select 'alter database rename file '||chr(39)||member||chr(39)||' to '||chr(39)||'"&amp;$B$1&amp;"'||substr(member,instr(member,'\',-1)+1,100)||chr(39)||';' cmd from v$logfile"</f>
        <v>select 'alter database rename file '||chr(39)||member||chr(39)||' to '||chr(39)||'D:\OraData\'||substr(member,instr(member,'\',-1)+1,100)||chr(39)||';' cmd from v$logfile</v>
      </c>
    </row>
    <row r="11" spans="1:2" x14ac:dyDescent="0.25">
      <c r="B11" t="s">
        <v>425</v>
      </c>
    </row>
    <row r="12" spans="1:2" x14ac:dyDescent="0.25">
      <c r="B12" t="str">
        <f>"select 'alter database rename file '||chr(39)||name||chr(39)||' to '||chr(39)||'"&amp;$B$1&amp;"'||substr(name,instr(name,'\',-1)+1,100)||chr(39)||';' cmd from v$tempfile;"</f>
        <v>select 'alter database rename file '||chr(39)||name||chr(39)||' to '||chr(39)||'D:\OraData\'||substr(name,instr(name,'\',-1)+1,100)||chr(39)||';' cmd from v$tempfile;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selection activeCell="A7" sqref="A7"/>
    </sheetView>
  </sheetViews>
  <sheetFormatPr defaultRowHeight="15" x14ac:dyDescent="0.25"/>
  <cols>
    <col min="1" max="1" width="10.28515625" bestFit="1" customWidth="1"/>
    <col min="2" max="2" width="13.85546875" bestFit="1" customWidth="1"/>
    <col min="3" max="11" width="13.42578125" bestFit="1" customWidth="1"/>
    <col min="12" max="14" width="14.42578125" bestFit="1" customWidth="1"/>
    <col min="16" max="16" width="45.85546875" bestFit="1" customWidth="1"/>
    <col min="17" max="17" width="47.42578125" bestFit="1" customWidth="1"/>
  </cols>
  <sheetData>
    <row r="1" spans="1:15" x14ac:dyDescent="0.25">
      <c r="A1" t="s">
        <v>71</v>
      </c>
      <c r="B1" t="s">
        <v>118</v>
      </c>
    </row>
    <row r="3" spans="1:15" x14ac:dyDescent="0.25">
      <c r="A3" t="s">
        <v>77</v>
      </c>
      <c r="B3" t="s">
        <v>78</v>
      </c>
      <c r="C3" t="s">
        <v>79</v>
      </c>
      <c r="D3" t="s">
        <v>80</v>
      </c>
      <c r="E3" t="s">
        <v>81</v>
      </c>
      <c r="F3" t="s">
        <v>82</v>
      </c>
      <c r="G3" t="s">
        <v>83</v>
      </c>
      <c r="H3" t="s">
        <v>84</v>
      </c>
      <c r="I3" t="s">
        <v>85</v>
      </c>
      <c r="J3" t="s">
        <v>86</v>
      </c>
      <c r="K3" t="s">
        <v>87</v>
      </c>
      <c r="L3" t="s">
        <v>88</v>
      </c>
      <c r="M3" t="s">
        <v>89</v>
      </c>
      <c r="N3" t="s">
        <v>90</v>
      </c>
      <c r="O3" t="s">
        <v>167</v>
      </c>
    </row>
    <row r="4" spans="1:15" x14ac:dyDescent="0.25">
      <c r="A4" t="s">
        <v>2</v>
      </c>
      <c r="B4" t="s">
        <v>91</v>
      </c>
      <c r="C4" t="s">
        <v>103</v>
      </c>
      <c r="O4" t="s">
        <v>73</v>
      </c>
    </row>
    <row r="5" spans="1:15" x14ac:dyDescent="0.25">
      <c r="A5" t="s">
        <v>1</v>
      </c>
      <c r="B5" t="s">
        <v>92</v>
      </c>
      <c r="C5" t="s">
        <v>103</v>
      </c>
      <c r="O5" t="s">
        <v>73</v>
      </c>
    </row>
    <row r="6" spans="1:15" x14ac:dyDescent="0.25">
      <c r="A6" t="s">
        <v>0</v>
      </c>
      <c r="B6" t="s">
        <v>93</v>
      </c>
      <c r="C6" t="s">
        <v>103</v>
      </c>
      <c r="O6" t="s">
        <v>73</v>
      </c>
    </row>
    <row r="7" spans="1:15" x14ac:dyDescent="0.25">
      <c r="A7" t="s">
        <v>179</v>
      </c>
      <c r="B7" t="s">
        <v>104</v>
      </c>
      <c r="C7" t="s">
        <v>103</v>
      </c>
      <c r="O7" t="s">
        <v>73</v>
      </c>
    </row>
    <row r="8" spans="1:15" x14ac:dyDescent="0.25">
      <c r="A8" t="s">
        <v>53</v>
      </c>
      <c r="B8" t="s">
        <v>94</v>
      </c>
      <c r="C8" t="s">
        <v>103</v>
      </c>
      <c r="O8" t="s">
        <v>73</v>
      </c>
    </row>
    <row r="9" spans="1:15" x14ac:dyDescent="0.25">
      <c r="A9" t="s">
        <v>67</v>
      </c>
      <c r="B9" t="s">
        <v>175</v>
      </c>
      <c r="C9" t="s">
        <v>103</v>
      </c>
      <c r="O9" t="s">
        <v>73</v>
      </c>
    </row>
    <row r="10" spans="1:15" x14ac:dyDescent="0.25">
      <c r="A10" t="s">
        <v>57</v>
      </c>
      <c r="B10" t="s">
        <v>170</v>
      </c>
      <c r="C10" t="s">
        <v>72</v>
      </c>
      <c r="D10" t="s">
        <v>95</v>
      </c>
      <c r="E10" t="s">
        <v>96</v>
      </c>
      <c r="F10" t="s">
        <v>97</v>
      </c>
      <c r="O10" t="s">
        <v>74</v>
      </c>
    </row>
    <row r="11" spans="1:15" x14ac:dyDescent="0.25">
      <c r="A11" t="s">
        <v>58</v>
      </c>
      <c r="B11" t="s">
        <v>100</v>
      </c>
      <c r="C11" t="s">
        <v>99</v>
      </c>
      <c r="D11" t="s">
        <v>29</v>
      </c>
      <c r="E11" t="s">
        <v>98</v>
      </c>
      <c r="F11" t="s">
        <v>97</v>
      </c>
      <c r="O11" t="s">
        <v>74</v>
      </c>
    </row>
    <row r="12" spans="1:15" x14ac:dyDescent="0.25">
      <c r="A12" t="s">
        <v>59</v>
      </c>
      <c r="B12" t="s">
        <v>106</v>
      </c>
      <c r="C12" t="s">
        <v>72</v>
      </c>
      <c r="D12" t="s">
        <v>95</v>
      </c>
      <c r="E12" t="s">
        <v>98</v>
      </c>
      <c r="F12" t="s">
        <v>105</v>
      </c>
      <c r="O12" t="s">
        <v>74</v>
      </c>
    </row>
    <row r="13" spans="1:15" x14ac:dyDescent="0.25">
      <c r="A13" t="s">
        <v>55</v>
      </c>
      <c r="B13" t="s">
        <v>107</v>
      </c>
      <c r="C13" t="s">
        <v>72</v>
      </c>
      <c r="D13" t="s">
        <v>95</v>
      </c>
      <c r="E13" t="s">
        <v>98</v>
      </c>
      <c r="F13" t="s">
        <v>105</v>
      </c>
      <c r="O13" t="s">
        <v>74</v>
      </c>
    </row>
    <row r="14" spans="1:15" x14ac:dyDescent="0.25">
      <c r="A14" t="s">
        <v>3</v>
      </c>
      <c r="B14" t="s">
        <v>110</v>
      </c>
      <c r="C14" t="s">
        <v>72</v>
      </c>
      <c r="D14" t="s">
        <v>95</v>
      </c>
      <c r="E14" t="s">
        <v>98</v>
      </c>
      <c r="F14" t="s">
        <v>105</v>
      </c>
      <c r="O14" t="s">
        <v>74</v>
      </c>
    </row>
    <row r="15" spans="1:15" x14ac:dyDescent="0.25">
      <c r="A15" t="s">
        <v>60</v>
      </c>
      <c r="B15" t="s">
        <v>108</v>
      </c>
      <c r="C15" t="s">
        <v>111</v>
      </c>
      <c r="D15" t="s">
        <v>112</v>
      </c>
      <c r="E15" t="s">
        <v>114</v>
      </c>
      <c r="F15" t="s">
        <v>113</v>
      </c>
      <c r="O15" t="s">
        <v>74</v>
      </c>
    </row>
    <row r="16" spans="1:15" x14ac:dyDescent="0.25">
      <c r="A16" t="s">
        <v>61</v>
      </c>
      <c r="B16" t="s">
        <v>115</v>
      </c>
      <c r="C16" t="s">
        <v>99</v>
      </c>
      <c r="D16" t="s">
        <v>29</v>
      </c>
      <c r="E16" t="s">
        <v>98</v>
      </c>
      <c r="F16" t="s">
        <v>105</v>
      </c>
      <c r="O16" t="s">
        <v>74</v>
      </c>
    </row>
    <row r="17" spans="1:17" x14ac:dyDescent="0.25">
      <c r="A17" t="s">
        <v>62</v>
      </c>
      <c r="B17" t="s">
        <v>116</v>
      </c>
      <c r="C17" t="s">
        <v>97</v>
      </c>
      <c r="D17" t="s">
        <v>29</v>
      </c>
      <c r="E17" t="s">
        <v>98</v>
      </c>
      <c r="O17" t="s">
        <v>74</v>
      </c>
    </row>
    <row r="18" spans="1:17" x14ac:dyDescent="0.25">
      <c r="A18" t="s">
        <v>63</v>
      </c>
      <c r="B18" t="s">
        <v>101</v>
      </c>
      <c r="C18" t="s">
        <v>105</v>
      </c>
      <c r="D18" t="s">
        <v>29</v>
      </c>
      <c r="E18" t="s">
        <v>98</v>
      </c>
      <c r="O18" t="s">
        <v>74</v>
      </c>
    </row>
    <row r="19" spans="1:17" x14ac:dyDescent="0.25">
      <c r="A19" t="s">
        <v>64</v>
      </c>
      <c r="B19" t="s">
        <v>109</v>
      </c>
      <c r="C19" t="s">
        <v>111</v>
      </c>
      <c r="D19" t="s">
        <v>29</v>
      </c>
      <c r="E19" t="s">
        <v>98</v>
      </c>
      <c r="O19" t="s">
        <v>74</v>
      </c>
    </row>
    <row r="20" spans="1:17" x14ac:dyDescent="0.25">
      <c r="A20" t="s">
        <v>65</v>
      </c>
      <c r="B20" t="s">
        <v>117</v>
      </c>
      <c r="C20" t="s">
        <v>99</v>
      </c>
      <c r="D20" t="s">
        <v>29</v>
      </c>
      <c r="E20" t="s">
        <v>96</v>
      </c>
      <c r="F20" t="s">
        <v>97</v>
      </c>
      <c r="O20" t="s">
        <v>74</v>
      </c>
    </row>
    <row r="21" spans="1:17" x14ac:dyDescent="0.25">
      <c r="A21" t="s">
        <v>66</v>
      </c>
      <c r="B21" t="s">
        <v>102</v>
      </c>
      <c r="C21" t="s">
        <v>99</v>
      </c>
      <c r="D21" t="s">
        <v>29</v>
      </c>
      <c r="E21" t="s">
        <v>98</v>
      </c>
      <c r="F21" t="s">
        <v>97</v>
      </c>
      <c r="O21" t="s">
        <v>74</v>
      </c>
    </row>
    <row r="22" spans="1:17" x14ac:dyDescent="0.25">
      <c r="A22" t="s">
        <v>56</v>
      </c>
      <c r="B22" t="s">
        <v>56</v>
      </c>
      <c r="C22" t="s">
        <v>72</v>
      </c>
      <c r="D22" t="s">
        <v>95</v>
      </c>
      <c r="E22" t="s">
        <v>98</v>
      </c>
      <c r="F22" t="s">
        <v>105</v>
      </c>
      <c r="O22" t="s">
        <v>74</v>
      </c>
    </row>
    <row r="23" spans="1:17" x14ac:dyDescent="0.25">
      <c r="A23" t="s">
        <v>4</v>
      </c>
      <c r="B23" t="s">
        <v>197</v>
      </c>
      <c r="C23" t="s">
        <v>99</v>
      </c>
      <c r="D23" t="s">
        <v>29</v>
      </c>
      <c r="E23" t="s">
        <v>96</v>
      </c>
      <c r="F23" t="s">
        <v>97</v>
      </c>
      <c r="O23" t="s">
        <v>74</v>
      </c>
    </row>
    <row r="24" spans="1:17" x14ac:dyDescent="0.25">
      <c r="A24" t="s">
        <v>7</v>
      </c>
      <c r="B24" t="s">
        <v>76</v>
      </c>
      <c r="O24" t="s">
        <v>75</v>
      </c>
    </row>
    <row r="25" spans="1:17" x14ac:dyDescent="0.25">
      <c r="A25" t="s">
        <v>179</v>
      </c>
      <c r="B25" t="s">
        <v>104</v>
      </c>
      <c r="C25" t="s">
        <v>103</v>
      </c>
    </row>
    <row r="26" spans="1:17" x14ac:dyDescent="0.25">
      <c r="P26" t="s">
        <v>120</v>
      </c>
      <c r="Q26" t="s">
        <v>121</v>
      </c>
    </row>
    <row r="27" spans="1:17" x14ac:dyDescent="0.25">
      <c r="P27" t="s">
        <v>122</v>
      </c>
      <c r="Q27" t="s">
        <v>123</v>
      </c>
    </row>
    <row r="28" spans="1:17" x14ac:dyDescent="0.25">
      <c r="P28" t="s">
        <v>124</v>
      </c>
      <c r="Q28" t="s">
        <v>125</v>
      </c>
    </row>
    <row r="29" spans="1:17" x14ac:dyDescent="0.25">
      <c r="P29" t="s">
        <v>126</v>
      </c>
      <c r="Q29" t="s">
        <v>127</v>
      </c>
    </row>
    <row r="30" spans="1:17" x14ac:dyDescent="0.25">
      <c r="P30" t="s">
        <v>128</v>
      </c>
      <c r="Q30" t="s">
        <v>129</v>
      </c>
    </row>
    <row r="31" spans="1:17" x14ac:dyDescent="0.25">
      <c r="P31" t="s">
        <v>130</v>
      </c>
      <c r="Q31" t="s">
        <v>131</v>
      </c>
    </row>
    <row r="32" spans="1:17" x14ac:dyDescent="0.25">
      <c r="P32" t="s">
        <v>132</v>
      </c>
      <c r="Q32" t="s">
        <v>133</v>
      </c>
    </row>
    <row r="33" spans="16:17" x14ac:dyDescent="0.25">
      <c r="P33" t="s">
        <v>134</v>
      </c>
      <c r="Q33" t="s">
        <v>135</v>
      </c>
    </row>
    <row r="34" spans="16:17" x14ac:dyDescent="0.25">
      <c r="P34" t="s">
        <v>136</v>
      </c>
      <c r="Q34" t="s">
        <v>137</v>
      </c>
    </row>
    <row r="35" spans="16:17" x14ac:dyDescent="0.25">
      <c r="P35" t="s">
        <v>138</v>
      </c>
      <c r="Q35" t="s">
        <v>139</v>
      </c>
    </row>
    <row r="36" spans="16:17" x14ac:dyDescent="0.25">
      <c r="P36" t="s">
        <v>140</v>
      </c>
      <c r="Q36" t="s">
        <v>141</v>
      </c>
    </row>
    <row r="37" spans="16:17" x14ac:dyDescent="0.25">
      <c r="P37" t="s">
        <v>142</v>
      </c>
      <c r="Q37" t="s">
        <v>143</v>
      </c>
    </row>
    <row r="38" spans="16:17" x14ac:dyDescent="0.25">
      <c r="P38" t="s">
        <v>145</v>
      </c>
      <c r="Q38" t="s">
        <v>144</v>
      </c>
    </row>
    <row r="39" spans="16:17" x14ac:dyDescent="0.25">
      <c r="P39" t="s">
        <v>147</v>
      </c>
      <c r="Q39" t="s">
        <v>146</v>
      </c>
    </row>
    <row r="40" spans="16:17" x14ac:dyDescent="0.25">
      <c r="P40" t="s">
        <v>149</v>
      </c>
      <c r="Q40" t="s">
        <v>148</v>
      </c>
    </row>
    <row r="41" spans="16:17" x14ac:dyDescent="0.25">
      <c r="P41" t="s">
        <v>151</v>
      </c>
      <c r="Q41" t="s">
        <v>150</v>
      </c>
    </row>
    <row r="42" spans="16:17" x14ac:dyDescent="0.25">
      <c r="P42" t="s">
        <v>153</v>
      </c>
      <c r="Q42" t="s">
        <v>152</v>
      </c>
    </row>
    <row r="43" spans="16:17" x14ac:dyDescent="0.25">
      <c r="P43" t="s">
        <v>155</v>
      </c>
      <c r="Q43" t="s">
        <v>154</v>
      </c>
    </row>
    <row r="44" spans="16:17" x14ac:dyDescent="0.25">
      <c r="P44" t="s">
        <v>157</v>
      </c>
      <c r="Q44" t="s">
        <v>156</v>
      </c>
    </row>
    <row r="45" spans="16:17" x14ac:dyDescent="0.25">
      <c r="P45" t="s">
        <v>160</v>
      </c>
      <c r="Q45" t="s">
        <v>158</v>
      </c>
    </row>
    <row r="46" spans="16:17" x14ac:dyDescent="0.25">
      <c r="P46" t="s">
        <v>162</v>
      </c>
      <c r="Q46" t="s">
        <v>159</v>
      </c>
    </row>
    <row r="47" spans="16:17" x14ac:dyDescent="0.25">
      <c r="P47" t="s">
        <v>164</v>
      </c>
      <c r="Q47" t="s">
        <v>161</v>
      </c>
    </row>
    <row r="48" spans="16:17" x14ac:dyDescent="0.25">
      <c r="P48" t="s">
        <v>166</v>
      </c>
      <c r="Q48" t="s">
        <v>163</v>
      </c>
    </row>
    <row r="49" spans="17:17" x14ac:dyDescent="0.25">
      <c r="Q49" t="s">
        <v>165</v>
      </c>
    </row>
  </sheetData>
  <sortState ref="A4:O24">
    <sortCondition ref="O4:O24"/>
    <sortCondition ref="A4:A2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opLeftCell="A55" workbookViewId="0">
      <selection activeCell="A19" sqref="A19"/>
    </sheetView>
  </sheetViews>
  <sheetFormatPr defaultRowHeight="15" x14ac:dyDescent="0.25"/>
  <cols>
    <col min="2" max="4" width="16.42578125" customWidth="1"/>
    <col min="8" max="8" width="16.42578125" customWidth="1"/>
  </cols>
  <sheetData>
    <row r="1" spans="1:11" x14ac:dyDescent="0.25">
      <c r="A1" s="1" t="s">
        <v>48</v>
      </c>
      <c r="G1" t="s">
        <v>46</v>
      </c>
      <c r="H1" t="s">
        <v>46</v>
      </c>
      <c r="I1" t="s">
        <v>46</v>
      </c>
      <c r="J1" t="s">
        <v>46</v>
      </c>
      <c r="K1" t="s">
        <v>46</v>
      </c>
    </row>
    <row r="2" spans="1:11" x14ac:dyDescent="0.25">
      <c r="B2" t="s">
        <v>38</v>
      </c>
      <c r="C2" t="s">
        <v>45</v>
      </c>
      <c r="D2" t="s">
        <v>44</v>
      </c>
      <c r="E2" t="s">
        <v>43</v>
      </c>
      <c r="F2" t="s">
        <v>42</v>
      </c>
      <c r="G2" t="s">
        <v>38</v>
      </c>
      <c r="H2" t="s">
        <v>45</v>
      </c>
      <c r="I2" t="s">
        <v>44</v>
      </c>
      <c r="J2" t="s">
        <v>43</v>
      </c>
      <c r="K2" t="s">
        <v>42</v>
      </c>
    </row>
    <row r="3" spans="1:11" x14ac:dyDescent="0.25">
      <c r="A3" t="s">
        <v>37</v>
      </c>
      <c r="B3" t="str">
        <f t="shared" ref="B3:K9" si="0">"alter table "&amp;$A3&amp;"_"&amp;B$2&amp;B$1&amp;" drop constraint "&amp;$A3&amp;"_"&amp;B$2&amp;B$1&amp;"_pk;"</f>
        <v>alter table gbpusd_m1 drop constraint gbpusd_m1_pk;</v>
      </c>
      <c r="C3" t="str">
        <f t="shared" si="0"/>
        <v>alter table gbpusd_m5 drop constraint gbpusd_m5_pk;</v>
      </c>
      <c r="D3" t="str">
        <f t="shared" si="0"/>
        <v>alter table gbpusd_m15 drop constraint gbpusd_m15_pk;</v>
      </c>
      <c r="E3" t="str">
        <f t="shared" si="0"/>
        <v>alter table gbpusd_h1 drop constraint gbpusd_h1_pk;</v>
      </c>
      <c r="F3" t="str">
        <f t="shared" si="0"/>
        <v>alter table gbpusd_h4 drop constraint gbpusd_h4_pk;</v>
      </c>
      <c r="G3" t="str">
        <f t="shared" si="0"/>
        <v>alter table gbpusd_m1_filled drop constraint gbpusd_m1_filled_pk;</v>
      </c>
      <c r="H3" t="str">
        <f t="shared" si="0"/>
        <v>alter table gbpusd_m5_filled drop constraint gbpusd_m5_filled_pk;</v>
      </c>
      <c r="I3" t="str">
        <f t="shared" si="0"/>
        <v>alter table gbpusd_m15_filled drop constraint gbpusd_m15_filled_pk;</v>
      </c>
      <c r="J3" t="str">
        <f t="shared" si="0"/>
        <v>alter table gbpusd_h1_filled drop constraint gbpusd_h1_filled_pk;</v>
      </c>
      <c r="K3" t="str">
        <f t="shared" si="0"/>
        <v>alter table gbpusd_h4_filled drop constraint gbpusd_h4_filled_pk;</v>
      </c>
    </row>
    <row r="4" spans="1:11" x14ac:dyDescent="0.25">
      <c r="A4" t="s">
        <v>36</v>
      </c>
      <c r="B4" t="str">
        <f t="shared" si="0"/>
        <v>alter table eurusd_m1 drop constraint eurusd_m1_pk;</v>
      </c>
      <c r="C4" t="str">
        <f t="shared" si="0"/>
        <v>alter table eurusd_m5 drop constraint eurusd_m5_pk;</v>
      </c>
      <c r="D4" t="str">
        <f t="shared" si="0"/>
        <v>alter table eurusd_m15 drop constraint eurusd_m15_pk;</v>
      </c>
      <c r="E4" t="str">
        <f t="shared" si="0"/>
        <v>alter table eurusd_h1 drop constraint eurusd_h1_pk;</v>
      </c>
      <c r="F4" t="str">
        <f t="shared" si="0"/>
        <v>alter table eurusd_h4 drop constraint eurusd_h4_pk;</v>
      </c>
      <c r="G4" t="str">
        <f t="shared" si="0"/>
        <v>alter table eurusd_m1_filled drop constraint eurusd_m1_filled_pk;</v>
      </c>
      <c r="H4" t="str">
        <f t="shared" si="0"/>
        <v>alter table eurusd_m5_filled drop constraint eurusd_m5_filled_pk;</v>
      </c>
      <c r="I4" t="str">
        <f t="shared" si="0"/>
        <v>alter table eurusd_m15_filled drop constraint eurusd_m15_filled_pk;</v>
      </c>
      <c r="J4" t="str">
        <f t="shared" si="0"/>
        <v>alter table eurusd_h1_filled drop constraint eurusd_h1_filled_pk;</v>
      </c>
      <c r="K4" t="str">
        <f t="shared" si="0"/>
        <v>alter table eurusd_h4_filled drop constraint eurusd_h4_filled_pk;</v>
      </c>
    </row>
    <row r="5" spans="1:11" x14ac:dyDescent="0.25">
      <c r="A5" t="s">
        <v>35</v>
      </c>
      <c r="B5" t="str">
        <f t="shared" si="0"/>
        <v>alter table audusd_m1 drop constraint audusd_m1_pk;</v>
      </c>
      <c r="C5" t="str">
        <f t="shared" si="0"/>
        <v>alter table audusd_m5 drop constraint audusd_m5_pk;</v>
      </c>
      <c r="D5" t="str">
        <f t="shared" si="0"/>
        <v>alter table audusd_m15 drop constraint audusd_m15_pk;</v>
      </c>
      <c r="E5" t="str">
        <f t="shared" si="0"/>
        <v>alter table audusd_h1 drop constraint audusd_h1_pk;</v>
      </c>
      <c r="F5" t="str">
        <f t="shared" si="0"/>
        <v>alter table audusd_h4 drop constraint audusd_h4_pk;</v>
      </c>
      <c r="G5" t="str">
        <f t="shared" si="0"/>
        <v>alter table audusd_m1_filled drop constraint audusd_m1_filled_pk;</v>
      </c>
      <c r="H5" t="str">
        <f t="shared" si="0"/>
        <v>alter table audusd_m5_filled drop constraint audusd_m5_filled_pk;</v>
      </c>
      <c r="I5" t="str">
        <f t="shared" si="0"/>
        <v>alter table audusd_m15_filled drop constraint audusd_m15_filled_pk;</v>
      </c>
      <c r="J5" t="str">
        <f t="shared" si="0"/>
        <v>alter table audusd_h1_filled drop constraint audusd_h1_filled_pk;</v>
      </c>
      <c r="K5" t="str">
        <f t="shared" si="0"/>
        <v>alter table audusd_h4_filled drop constraint audusd_h4_filled_pk;</v>
      </c>
    </row>
    <row r="6" spans="1:11" x14ac:dyDescent="0.25">
      <c r="A6" t="s">
        <v>34</v>
      </c>
      <c r="B6" t="str">
        <f t="shared" si="0"/>
        <v>alter table oil_m1 drop constraint oil_m1_pk;</v>
      </c>
      <c r="C6" t="str">
        <f t="shared" si="0"/>
        <v>alter table oil_m5 drop constraint oil_m5_pk;</v>
      </c>
      <c r="D6" t="str">
        <f t="shared" si="0"/>
        <v>alter table oil_m15 drop constraint oil_m15_pk;</v>
      </c>
      <c r="E6" t="str">
        <f t="shared" si="0"/>
        <v>alter table oil_h1 drop constraint oil_h1_pk;</v>
      </c>
      <c r="F6" t="str">
        <f t="shared" si="0"/>
        <v>alter table oil_h4 drop constraint oil_h4_pk;</v>
      </c>
      <c r="G6" t="str">
        <f t="shared" si="0"/>
        <v>alter table oil_m1_filled drop constraint oil_m1_filled_pk;</v>
      </c>
      <c r="H6" t="str">
        <f t="shared" si="0"/>
        <v>alter table oil_m5_filled drop constraint oil_m5_filled_pk;</v>
      </c>
      <c r="I6" t="str">
        <f t="shared" si="0"/>
        <v>alter table oil_m15_filled drop constraint oil_m15_filled_pk;</v>
      </c>
      <c r="J6" t="str">
        <f t="shared" si="0"/>
        <v>alter table oil_h1_filled drop constraint oil_h1_filled_pk;</v>
      </c>
      <c r="K6" t="str">
        <f t="shared" si="0"/>
        <v>alter table oil_h4_filled drop constraint oil_h4_filled_pk;</v>
      </c>
    </row>
    <row r="7" spans="1:11" x14ac:dyDescent="0.25">
      <c r="A7" t="s">
        <v>33</v>
      </c>
      <c r="B7" t="str">
        <f t="shared" si="0"/>
        <v>alter table gold_m1 drop constraint gold_m1_pk;</v>
      </c>
      <c r="C7" t="str">
        <f t="shared" si="0"/>
        <v>alter table gold_m5 drop constraint gold_m5_pk;</v>
      </c>
      <c r="D7" t="str">
        <f t="shared" si="0"/>
        <v>alter table gold_m15 drop constraint gold_m15_pk;</v>
      </c>
      <c r="E7" t="str">
        <f t="shared" si="0"/>
        <v>alter table gold_h1 drop constraint gold_h1_pk;</v>
      </c>
      <c r="F7" t="str">
        <f t="shared" si="0"/>
        <v>alter table gold_h4 drop constraint gold_h4_pk;</v>
      </c>
      <c r="G7" t="str">
        <f t="shared" si="0"/>
        <v>alter table gold_m1_filled drop constraint gold_m1_filled_pk;</v>
      </c>
      <c r="H7" t="str">
        <f t="shared" si="0"/>
        <v>alter table gold_m5_filled drop constraint gold_m5_filled_pk;</v>
      </c>
      <c r="I7" t="str">
        <f t="shared" si="0"/>
        <v>alter table gold_m15_filled drop constraint gold_m15_filled_pk;</v>
      </c>
      <c r="J7" t="str">
        <f t="shared" si="0"/>
        <v>alter table gold_h1_filled drop constraint gold_h1_filled_pk;</v>
      </c>
      <c r="K7" t="str">
        <f t="shared" si="0"/>
        <v>alter table gold_h4_filled drop constraint gold_h4_filled_pk;</v>
      </c>
    </row>
    <row r="8" spans="1:11" x14ac:dyDescent="0.25">
      <c r="A8" t="s">
        <v>32</v>
      </c>
      <c r="B8" t="str">
        <f t="shared" si="0"/>
        <v>alter table ftse_m1 drop constraint ftse_m1_pk;</v>
      </c>
      <c r="C8" t="str">
        <f t="shared" si="0"/>
        <v>alter table ftse_m5 drop constraint ftse_m5_pk;</v>
      </c>
      <c r="D8" t="str">
        <f t="shared" si="0"/>
        <v>alter table ftse_m15 drop constraint ftse_m15_pk;</v>
      </c>
      <c r="E8" t="str">
        <f t="shared" si="0"/>
        <v>alter table ftse_h1 drop constraint ftse_h1_pk;</v>
      </c>
      <c r="F8" t="str">
        <f t="shared" si="0"/>
        <v>alter table ftse_h4 drop constraint ftse_h4_pk;</v>
      </c>
      <c r="G8" t="str">
        <f t="shared" si="0"/>
        <v>alter table ftse_m1_filled drop constraint ftse_m1_filled_pk;</v>
      </c>
      <c r="H8" t="str">
        <f t="shared" si="0"/>
        <v>alter table ftse_m5_filled drop constraint ftse_m5_filled_pk;</v>
      </c>
      <c r="I8" t="str">
        <f t="shared" si="0"/>
        <v>alter table ftse_m15_filled drop constraint ftse_m15_filled_pk;</v>
      </c>
      <c r="J8" t="str">
        <f t="shared" si="0"/>
        <v>alter table ftse_h1_filled drop constraint ftse_h1_filled_pk;</v>
      </c>
      <c r="K8" t="str">
        <f t="shared" si="0"/>
        <v>alter table ftse_h4_filled drop constraint ftse_h4_filled_pk;</v>
      </c>
    </row>
    <row r="9" spans="1:11" x14ac:dyDescent="0.25">
      <c r="A9" t="s">
        <v>31</v>
      </c>
      <c r="B9" t="str">
        <f t="shared" si="0"/>
        <v>alter table spx_m1 drop constraint spx_m1_pk;</v>
      </c>
      <c r="C9" t="str">
        <f t="shared" si="0"/>
        <v>alter table spx_m5 drop constraint spx_m5_pk;</v>
      </c>
      <c r="D9" t="str">
        <f t="shared" si="0"/>
        <v>alter table spx_m15 drop constraint spx_m15_pk;</v>
      </c>
      <c r="E9" t="str">
        <f t="shared" si="0"/>
        <v>alter table spx_h1 drop constraint spx_h1_pk;</v>
      </c>
      <c r="F9" t="str">
        <f t="shared" si="0"/>
        <v>alter table spx_h4 drop constraint spx_h4_pk;</v>
      </c>
      <c r="G9" t="str">
        <f t="shared" si="0"/>
        <v>alter table spx_m1_filled drop constraint spx_m1_filled_pk;</v>
      </c>
      <c r="H9" t="str">
        <f t="shared" si="0"/>
        <v>alter table spx_m5_filled drop constraint spx_m5_filled_pk;</v>
      </c>
      <c r="I9" t="str">
        <f t="shared" si="0"/>
        <v>alter table spx_m15_filled drop constraint spx_m15_filled_pk;</v>
      </c>
      <c r="J9" t="str">
        <f t="shared" si="0"/>
        <v>alter table spx_h1_filled drop constraint spx_h1_filled_pk;</v>
      </c>
      <c r="K9" t="str">
        <f t="shared" si="0"/>
        <v>alter table spx_h4_filled drop constraint spx_h4_filled_pk;</v>
      </c>
    </row>
    <row r="10" spans="1:11" x14ac:dyDescent="0.25">
      <c r="D10" s="15"/>
    </row>
    <row r="11" spans="1:11" x14ac:dyDescent="0.25">
      <c r="A11" s="1" t="s">
        <v>47</v>
      </c>
      <c r="D11" s="15"/>
      <c r="G11" t="s">
        <v>46</v>
      </c>
      <c r="H11" t="s">
        <v>46</v>
      </c>
      <c r="I11" t="s">
        <v>46</v>
      </c>
      <c r="J11" t="s">
        <v>46</v>
      </c>
      <c r="K11" t="s">
        <v>46</v>
      </c>
    </row>
    <row r="12" spans="1:11" x14ac:dyDescent="0.25">
      <c r="A12" s="15">
        <v>41274</v>
      </c>
      <c r="B12" t="s">
        <v>38</v>
      </c>
      <c r="C12" t="s">
        <v>45</v>
      </c>
      <c r="D12" t="s">
        <v>44</v>
      </c>
      <c r="E12" t="s">
        <v>43</v>
      </c>
      <c r="F12" t="s">
        <v>42</v>
      </c>
      <c r="G12" t="s">
        <v>38</v>
      </c>
      <c r="H12" t="s">
        <v>45</v>
      </c>
      <c r="I12" t="s">
        <v>44</v>
      </c>
      <c r="J12" t="s">
        <v>43</v>
      </c>
      <c r="K12" t="s">
        <v>42</v>
      </c>
    </row>
    <row r="13" spans="1:11" x14ac:dyDescent="0.25">
      <c r="A13" t="s">
        <v>37</v>
      </c>
      <c r="B13" t="str">
        <f t="shared" ref="B13:K19" si="1">"delete from "&amp;$A13&amp;"_"&amp;B$12&amp;B$11&amp;" where newdatetime&gt;to_date('"&amp;TEXT($A$12,"DD/MM/YYYY")&amp;"','DD/MM/YYYY');"</f>
        <v>delete from gbpusd_m1 where newdatetime&gt;to_date('31/12/2012','DD/MM/YYYY');</v>
      </c>
      <c r="C13" t="str">
        <f t="shared" si="1"/>
        <v>delete from gbpusd_m5 where newdatetime&gt;to_date('31/12/2012','DD/MM/YYYY');</v>
      </c>
      <c r="D13" t="str">
        <f t="shared" si="1"/>
        <v>delete from gbpusd_m15 where newdatetime&gt;to_date('31/12/2012','DD/MM/YYYY');</v>
      </c>
      <c r="E13" t="str">
        <f t="shared" si="1"/>
        <v>delete from gbpusd_h1 where newdatetime&gt;to_date('31/12/2012','DD/MM/YYYY');</v>
      </c>
      <c r="F13" t="str">
        <f t="shared" si="1"/>
        <v>delete from gbpusd_h4 where newdatetime&gt;to_date('31/12/2012','DD/MM/YYYY');</v>
      </c>
      <c r="G13" t="str">
        <f t="shared" si="1"/>
        <v>delete from gbpusd_m1_filled where newdatetime&gt;to_date('31/12/2012','DD/MM/YYYY');</v>
      </c>
      <c r="H13" t="str">
        <f t="shared" si="1"/>
        <v>delete from gbpusd_m5_filled where newdatetime&gt;to_date('31/12/2012','DD/MM/YYYY');</v>
      </c>
      <c r="I13" t="str">
        <f t="shared" si="1"/>
        <v>delete from gbpusd_m15_filled where newdatetime&gt;to_date('31/12/2012','DD/MM/YYYY');</v>
      </c>
      <c r="J13" t="str">
        <f t="shared" si="1"/>
        <v>delete from gbpusd_h1_filled where newdatetime&gt;to_date('31/12/2012','DD/MM/YYYY');</v>
      </c>
      <c r="K13" t="str">
        <f t="shared" si="1"/>
        <v>delete from gbpusd_h4_filled where newdatetime&gt;to_date('31/12/2012','DD/MM/YYYY');</v>
      </c>
    </row>
    <row r="14" spans="1:11" x14ac:dyDescent="0.25">
      <c r="A14" t="s">
        <v>36</v>
      </c>
      <c r="B14" t="str">
        <f t="shared" si="1"/>
        <v>delete from eurusd_m1 where newdatetime&gt;to_date('31/12/2012','DD/MM/YYYY');</v>
      </c>
      <c r="C14" t="str">
        <f t="shared" si="1"/>
        <v>delete from eurusd_m5 where newdatetime&gt;to_date('31/12/2012','DD/MM/YYYY');</v>
      </c>
      <c r="D14" t="str">
        <f t="shared" si="1"/>
        <v>delete from eurusd_m15 where newdatetime&gt;to_date('31/12/2012','DD/MM/YYYY');</v>
      </c>
      <c r="E14" t="str">
        <f t="shared" si="1"/>
        <v>delete from eurusd_h1 where newdatetime&gt;to_date('31/12/2012','DD/MM/YYYY');</v>
      </c>
      <c r="F14" t="str">
        <f t="shared" si="1"/>
        <v>delete from eurusd_h4 where newdatetime&gt;to_date('31/12/2012','DD/MM/YYYY');</v>
      </c>
      <c r="G14" t="str">
        <f t="shared" si="1"/>
        <v>delete from eurusd_m1_filled where newdatetime&gt;to_date('31/12/2012','DD/MM/YYYY');</v>
      </c>
      <c r="H14" t="str">
        <f t="shared" si="1"/>
        <v>delete from eurusd_m5_filled where newdatetime&gt;to_date('31/12/2012','DD/MM/YYYY');</v>
      </c>
      <c r="I14" t="str">
        <f t="shared" si="1"/>
        <v>delete from eurusd_m15_filled where newdatetime&gt;to_date('31/12/2012','DD/MM/YYYY');</v>
      </c>
      <c r="J14" t="str">
        <f t="shared" si="1"/>
        <v>delete from eurusd_h1_filled where newdatetime&gt;to_date('31/12/2012','DD/MM/YYYY');</v>
      </c>
      <c r="K14" t="str">
        <f t="shared" si="1"/>
        <v>delete from eurusd_h4_filled where newdatetime&gt;to_date('31/12/2012','DD/MM/YYYY');</v>
      </c>
    </row>
    <row r="15" spans="1:11" x14ac:dyDescent="0.25">
      <c r="A15" t="s">
        <v>35</v>
      </c>
      <c r="B15" t="str">
        <f t="shared" si="1"/>
        <v>delete from audusd_m1 where newdatetime&gt;to_date('31/12/2012','DD/MM/YYYY');</v>
      </c>
      <c r="C15" t="str">
        <f t="shared" si="1"/>
        <v>delete from audusd_m5 where newdatetime&gt;to_date('31/12/2012','DD/MM/YYYY');</v>
      </c>
      <c r="D15" t="str">
        <f t="shared" si="1"/>
        <v>delete from audusd_m15 where newdatetime&gt;to_date('31/12/2012','DD/MM/YYYY');</v>
      </c>
      <c r="E15" t="str">
        <f t="shared" si="1"/>
        <v>delete from audusd_h1 where newdatetime&gt;to_date('31/12/2012','DD/MM/YYYY');</v>
      </c>
      <c r="F15" t="str">
        <f t="shared" si="1"/>
        <v>delete from audusd_h4 where newdatetime&gt;to_date('31/12/2012','DD/MM/YYYY');</v>
      </c>
      <c r="G15" t="str">
        <f t="shared" si="1"/>
        <v>delete from audusd_m1_filled where newdatetime&gt;to_date('31/12/2012','DD/MM/YYYY');</v>
      </c>
      <c r="H15" t="str">
        <f t="shared" si="1"/>
        <v>delete from audusd_m5_filled where newdatetime&gt;to_date('31/12/2012','DD/MM/YYYY');</v>
      </c>
      <c r="I15" t="str">
        <f t="shared" si="1"/>
        <v>delete from audusd_m15_filled where newdatetime&gt;to_date('31/12/2012','DD/MM/YYYY');</v>
      </c>
      <c r="J15" t="str">
        <f t="shared" si="1"/>
        <v>delete from audusd_h1_filled where newdatetime&gt;to_date('31/12/2012','DD/MM/YYYY');</v>
      </c>
      <c r="K15" t="str">
        <f t="shared" si="1"/>
        <v>delete from audusd_h4_filled where newdatetime&gt;to_date('31/12/2012','DD/MM/YYYY');</v>
      </c>
    </row>
    <row r="16" spans="1:11" x14ac:dyDescent="0.25">
      <c r="A16" t="s">
        <v>34</v>
      </c>
      <c r="B16" t="str">
        <f t="shared" si="1"/>
        <v>delete from oil_m1 where newdatetime&gt;to_date('31/12/2012','DD/MM/YYYY');</v>
      </c>
      <c r="C16" t="str">
        <f t="shared" si="1"/>
        <v>delete from oil_m5 where newdatetime&gt;to_date('31/12/2012','DD/MM/YYYY');</v>
      </c>
      <c r="D16" t="str">
        <f t="shared" si="1"/>
        <v>delete from oil_m15 where newdatetime&gt;to_date('31/12/2012','DD/MM/YYYY');</v>
      </c>
      <c r="E16" t="str">
        <f t="shared" si="1"/>
        <v>delete from oil_h1 where newdatetime&gt;to_date('31/12/2012','DD/MM/YYYY');</v>
      </c>
      <c r="F16" t="str">
        <f t="shared" si="1"/>
        <v>delete from oil_h4 where newdatetime&gt;to_date('31/12/2012','DD/MM/YYYY');</v>
      </c>
      <c r="G16" t="str">
        <f t="shared" si="1"/>
        <v>delete from oil_m1_filled where newdatetime&gt;to_date('31/12/2012','DD/MM/YYYY');</v>
      </c>
      <c r="H16" t="str">
        <f t="shared" si="1"/>
        <v>delete from oil_m5_filled where newdatetime&gt;to_date('31/12/2012','DD/MM/YYYY');</v>
      </c>
      <c r="I16" t="str">
        <f t="shared" si="1"/>
        <v>delete from oil_m15_filled where newdatetime&gt;to_date('31/12/2012','DD/MM/YYYY');</v>
      </c>
      <c r="J16" t="str">
        <f t="shared" si="1"/>
        <v>delete from oil_h1_filled where newdatetime&gt;to_date('31/12/2012','DD/MM/YYYY');</v>
      </c>
      <c r="K16" t="str">
        <f t="shared" si="1"/>
        <v>delete from oil_h4_filled where newdatetime&gt;to_date('31/12/2012','DD/MM/YYYY');</v>
      </c>
    </row>
    <row r="17" spans="1:11" x14ac:dyDescent="0.25">
      <c r="A17" t="s">
        <v>33</v>
      </c>
      <c r="B17" t="str">
        <f t="shared" si="1"/>
        <v>delete from gold_m1 where newdatetime&gt;to_date('31/12/2012','DD/MM/YYYY');</v>
      </c>
      <c r="C17" t="str">
        <f t="shared" si="1"/>
        <v>delete from gold_m5 where newdatetime&gt;to_date('31/12/2012','DD/MM/YYYY');</v>
      </c>
      <c r="D17" t="str">
        <f t="shared" si="1"/>
        <v>delete from gold_m15 where newdatetime&gt;to_date('31/12/2012','DD/MM/YYYY');</v>
      </c>
      <c r="E17" t="str">
        <f t="shared" si="1"/>
        <v>delete from gold_h1 where newdatetime&gt;to_date('31/12/2012','DD/MM/YYYY');</v>
      </c>
      <c r="F17" t="str">
        <f t="shared" si="1"/>
        <v>delete from gold_h4 where newdatetime&gt;to_date('31/12/2012','DD/MM/YYYY');</v>
      </c>
      <c r="G17" t="str">
        <f t="shared" si="1"/>
        <v>delete from gold_m1_filled where newdatetime&gt;to_date('31/12/2012','DD/MM/YYYY');</v>
      </c>
      <c r="H17" t="str">
        <f t="shared" si="1"/>
        <v>delete from gold_m5_filled where newdatetime&gt;to_date('31/12/2012','DD/MM/YYYY');</v>
      </c>
      <c r="I17" t="str">
        <f t="shared" si="1"/>
        <v>delete from gold_m15_filled where newdatetime&gt;to_date('31/12/2012','DD/MM/YYYY');</v>
      </c>
      <c r="J17" t="str">
        <f t="shared" si="1"/>
        <v>delete from gold_h1_filled where newdatetime&gt;to_date('31/12/2012','DD/MM/YYYY');</v>
      </c>
      <c r="K17" t="str">
        <f t="shared" si="1"/>
        <v>delete from gold_h4_filled where newdatetime&gt;to_date('31/12/2012','DD/MM/YYYY');</v>
      </c>
    </row>
    <row r="18" spans="1:11" x14ac:dyDescent="0.25">
      <c r="A18" t="s">
        <v>32</v>
      </c>
      <c r="B18" t="str">
        <f t="shared" si="1"/>
        <v>delete from ftse_m1 where newdatetime&gt;to_date('31/12/2012','DD/MM/YYYY');</v>
      </c>
      <c r="C18" t="str">
        <f t="shared" si="1"/>
        <v>delete from ftse_m5 where newdatetime&gt;to_date('31/12/2012','DD/MM/YYYY');</v>
      </c>
      <c r="D18" t="str">
        <f t="shared" si="1"/>
        <v>delete from ftse_m15 where newdatetime&gt;to_date('31/12/2012','DD/MM/YYYY');</v>
      </c>
      <c r="E18" t="str">
        <f t="shared" si="1"/>
        <v>delete from ftse_h1 where newdatetime&gt;to_date('31/12/2012','DD/MM/YYYY');</v>
      </c>
      <c r="F18" t="str">
        <f t="shared" si="1"/>
        <v>delete from ftse_h4 where newdatetime&gt;to_date('31/12/2012','DD/MM/YYYY');</v>
      </c>
      <c r="G18" t="str">
        <f t="shared" si="1"/>
        <v>delete from ftse_m1_filled where newdatetime&gt;to_date('31/12/2012','DD/MM/YYYY');</v>
      </c>
      <c r="H18" t="str">
        <f t="shared" si="1"/>
        <v>delete from ftse_m5_filled where newdatetime&gt;to_date('31/12/2012','DD/MM/YYYY');</v>
      </c>
      <c r="I18" t="str">
        <f t="shared" si="1"/>
        <v>delete from ftse_m15_filled where newdatetime&gt;to_date('31/12/2012','DD/MM/YYYY');</v>
      </c>
      <c r="J18" t="str">
        <f t="shared" si="1"/>
        <v>delete from ftse_h1_filled where newdatetime&gt;to_date('31/12/2012','DD/MM/YYYY');</v>
      </c>
      <c r="K18" t="str">
        <f t="shared" si="1"/>
        <v>delete from ftse_h4_filled where newdatetime&gt;to_date('31/12/2012','DD/MM/YYYY');</v>
      </c>
    </row>
    <row r="19" spans="1:11" x14ac:dyDescent="0.25">
      <c r="A19" t="s">
        <v>31</v>
      </c>
      <c r="B19" t="str">
        <f t="shared" si="1"/>
        <v>delete from spx_m1 where newdatetime&gt;to_date('31/12/2012','DD/MM/YYYY');</v>
      </c>
      <c r="C19" t="str">
        <f t="shared" si="1"/>
        <v>delete from spx_m5 where newdatetime&gt;to_date('31/12/2012','DD/MM/YYYY');</v>
      </c>
      <c r="D19" t="str">
        <f t="shared" si="1"/>
        <v>delete from spx_m15 where newdatetime&gt;to_date('31/12/2012','DD/MM/YYYY');</v>
      </c>
      <c r="E19" t="str">
        <f t="shared" si="1"/>
        <v>delete from spx_h1 where newdatetime&gt;to_date('31/12/2012','DD/MM/YYYY');</v>
      </c>
      <c r="F19" t="str">
        <f t="shared" si="1"/>
        <v>delete from spx_h4 where newdatetime&gt;to_date('31/12/2012','DD/MM/YYYY');</v>
      </c>
      <c r="G19" t="str">
        <f t="shared" si="1"/>
        <v>delete from spx_m1_filled where newdatetime&gt;to_date('31/12/2012','DD/MM/YYYY');</v>
      </c>
      <c r="H19" t="str">
        <f t="shared" si="1"/>
        <v>delete from spx_m5_filled where newdatetime&gt;to_date('31/12/2012','DD/MM/YYYY');</v>
      </c>
      <c r="I19" t="str">
        <f t="shared" si="1"/>
        <v>delete from spx_m15_filled where newdatetime&gt;to_date('31/12/2012','DD/MM/YYYY');</v>
      </c>
      <c r="J19" t="str">
        <f t="shared" si="1"/>
        <v>delete from spx_h1_filled where newdatetime&gt;to_date('31/12/2012','DD/MM/YYYY');</v>
      </c>
      <c r="K19" t="str">
        <f t="shared" si="1"/>
        <v>delete from spx_h4_filled where newdatetime&gt;to_date('31/12/2012','DD/MM/YYYY');</v>
      </c>
    </row>
    <row r="21" spans="1:11" x14ac:dyDescent="0.25">
      <c r="A21" s="1" t="s">
        <v>41</v>
      </c>
    </row>
    <row r="22" spans="1:11" x14ac:dyDescent="0.25">
      <c r="A22" t="s">
        <v>40</v>
      </c>
    </row>
    <row r="25" spans="1:11" x14ac:dyDescent="0.25">
      <c r="A25" s="1" t="s">
        <v>39</v>
      </c>
      <c r="D25" s="15"/>
    </row>
    <row r="26" spans="1:11" x14ac:dyDescent="0.25">
      <c r="B26" t="s">
        <v>38</v>
      </c>
    </row>
    <row r="27" spans="1:11" x14ac:dyDescent="0.25">
      <c r="A27" t="s">
        <v>37</v>
      </c>
      <c r="B27" t="str">
        <f>"update "&amp;$A27&amp;"_"&amp;B$12&amp;B$11&amp;" set NewDateTime=to_date((origdate||origtime),'YYYY.MM.DDHH24:MI') where newdatetime is null;"</f>
        <v>update gbpusd_m1 set NewDateTime=to_date((origdate||origtime),'YYYY.MM.DDHH24:MI') where newdatetime is null;</v>
      </c>
    </row>
    <row r="28" spans="1:11" x14ac:dyDescent="0.25">
      <c r="A28" t="s">
        <v>36</v>
      </c>
      <c r="B28" t="str">
        <f>"update "&amp;$A28&amp;"_"&amp;B$12&amp;B$11&amp;" set NewDateTime=to_date((origdate||origtime),'YYYY.MM.DDHH24:MI') where newdatetime is null;"</f>
        <v>update eurusd_m1 set NewDateTime=to_date((origdate||origtime),'YYYY.MM.DDHH24:MI') where newdatetime is null;</v>
      </c>
    </row>
    <row r="29" spans="1:11" x14ac:dyDescent="0.25">
      <c r="A29" t="s">
        <v>35</v>
      </c>
      <c r="B29" t="str">
        <f>"update "&amp;$A29&amp;"_"&amp;B$12&amp;B$11&amp;" set NewDateTime=to_date((origdate||origtime),'YYYY.MM.DDHH24:MI') where newdatetime is null;"</f>
        <v>update audusd_m1 set NewDateTime=to_date((origdate||origtime),'YYYY.MM.DDHH24:MI') where newdatetime is null;</v>
      </c>
    </row>
    <row r="30" spans="1:11" x14ac:dyDescent="0.25">
      <c r="A30" t="s">
        <v>34</v>
      </c>
      <c r="B30" t="str">
        <f>"update "&amp;$A30&amp;"_"&amp;B$12&amp;B$11&amp;" set NewDateTime=to_date((origdate||origtime),'MM/DD/YYYYHH24:MI') where newdatetime is null;"</f>
        <v>update oil_m1 set NewDateTime=to_date((origdate||origtime),'MM/DD/YYYYHH24:MI') where newdatetime is null;</v>
      </c>
    </row>
    <row r="31" spans="1:11" x14ac:dyDescent="0.25">
      <c r="A31" t="s">
        <v>33</v>
      </c>
      <c r="B31" t="str">
        <f>"update "&amp;$A31&amp;"_"&amp;B$12&amp;B$11&amp;" set NewDateTime=to_date((origdate||origtime),'MM/DD/YYYYHH24:MI') where newdatetime is null;"</f>
        <v>update gold_m1 set NewDateTime=to_date((origdate||origtime),'MM/DD/YYYYHH24:MI') where newdatetime is null;</v>
      </c>
    </row>
    <row r="32" spans="1:11" x14ac:dyDescent="0.25">
      <c r="A32" t="s">
        <v>32</v>
      </c>
      <c r="B32" t="str">
        <f>"update "&amp;$A32&amp;"_"&amp;B$12&amp;B$11&amp;" set NewDateTime=to_date((origdate||origtime),'MM/DD/YYYYHH24:MI') where newdatetime is null;"</f>
        <v>update ftse_m1 set NewDateTime=to_date((origdate||origtime),'MM/DD/YYYYHH24:MI') where newdatetime is null;</v>
      </c>
    </row>
    <row r="33" spans="1:4" x14ac:dyDescent="0.25">
      <c r="A33" t="s">
        <v>31</v>
      </c>
      <c r="B33" t="str">
        <f>"update "&amp;$A33&amp;"_"&amp;B$12&amp;B$11&amp;" set NewDateTime=to_date((origdate||origtime),'MM/DD/YYYYHH24:MI') where newdatetime is null;"</f>
        <v>update spx_m1 set NewDateTime=to_date((origdate||origtime),'MM/DD/YYYYHH24:MI') where newdatetime is null;</v>
      </c>
    </row>
    <row r="34" spans="1:4" x14ac:dyDescent="0.25">
      <c r="B34" t="s">
        <v>26</v>
      </c>
    </row>
    <row r="36" spans="1:4" x14ac:dyDescent="0.25">
      <c r="A36" s="1" t="s">
        <v>49</v>
      </c>
      <c r="D36" s="15"/>
    </row>
    <row r="37" spans="1:4" x14ac:dyDescent="0.25">
      <c r="B37" t="s">
        <v>38</v>
      </c>
    </row>
    <row r="38" spans="1:4" x14ac:dyDescent="0.25">
      <c r="A38" t="s">
        <v>37</v>
      </c>
      <c r="B38" t="str">
        <f>"alter table "&amp;$A38&amp;"_"&amp;B$2&amp;B$1&amp;" add constraint "&amp;$A38&amp;"_"&amp;B$2&amp;B$1&amp;"_pk primary key (NewDateTime) using index tablespace MyNNIDX;"</f>
        <v>alter table gbpusd_m1 add constraint gbpusd_m1_pk primary key (NewDateTime) using index tablespace MyNNIDX;</v>
      </c>
    </row>
    <row r="39" spans="1:4" x14ac:dyDescent="0.25">
      <c r="A39" t="s">
        <v>36</v>
      </c>
      <c r="B39" t="str">
        <f t="shared" ref="B39:B44" si="2">"alter table "&amp;$A39&amp;"_"&amp;B$2&amp;B$1&amp;" add constraint "&amp;$A39&amp;"_"&amp;B$2&amp;B$1&amp;"_pk primary key (NewDateTime) using index tablespace MyNNIDX;"</f>
        <v>alter table eurusd_m1 add constraint eurusd_m1_pk primary key (NewDateTime) using index tablespace MyNNIDX;</v>
      </c>
    </row>
    <row r="40" spans="1:4" x14ac:dyDescent="0.25">
      <c r="A40" t="s">
        <v>35</v>
      </c>
      <c r="B40" t="str">
        <f t="shared" si="2"/>
        <v>alter table audusd_m1 add constraint audusd_m1_pk primary key (NewDateTime) using index tablespace MyNNIDX;</v>
      </c>
    </row>
    <row r="41" spans="1:4" x14ac:dyDescent="0.25">
      <c r="A41" t="s">
        <v>34</v>
      </c>
      <c r="B41" t="str">
        <f t="shared" si="2"/>
        <v>alter table oil_m1 add constraint oil_m1_pk primary key (NewDateTime) using index tablespace MyNNIDX;</v>
      </c>
    </row>
    <row r="42" spans="1:4" x14ac:dyDescent="0.25">
      <c r="A42" t="s">
        <v>33</v>
      </c>
      <c r="B42" t="str">
        <f t="shared" si="2"/>
        <v>alter table gold_m1 add constraint gold_m1_pk primary key (NewDateTime) using index tablespace MyNNIDX;</v>
      </c>
    </row>
    <row r="43" spans="1:4" x14ac:dyDescent="0.25">
      <c r="A43" t="s">
        <v>32</v>
      </c>
      <c r="B43" t="str">
        <f t="shared" si="2"/>
        <v>alter table ftse_m1 add constraint ftse_m1_pk primary key (NewDateTime) using index tablespace MyNNIDX;</v>
      </c>
    </row>
    <row r="44" spans="1:4" x14ac:dyDescent="0.25">
      <c r="A44" t="s">
        <v>31</v>
      </c>
      <c r="B44" t="str">
        <f t="shared" si="2"/>
        <v>alter table spx_m1 add constraint spx_m1_pk primary key (NewDateTime) using index tablespace MyNNIDX;</v>
      </c>
    </row>
    <row r="46" spans="1:4" x14ac:dyDescent="0.25">
      <c r="A46" s="1" t="s">
        <v>50</v>
      </c>
    </row>
    <row r="47" spans="1:4" x14ac:dyDescent="0.25">
      <c r="B47" t="s">
        <v>38</v>
      </c>
    </row>
    <row r="48" spans="1:4" x14ac:dyDescent="0.25">
      <c r="A48" t="s">
        <v>37</v>
      </c>
      <c r="B48" t="str">
        <f>"alter table "&amp;$A48&amp;"_"&amp;B$2&amp;B$1&amp;"_filled drop constraint "&amp;$A48&amp;"_"&amp;B$2&amp;B$1&amp;"_filled_pk;"</f>
        <v>alter table gbpusd_m1_filled drop constraint gbpusd_m1_filled_pk;</v>
      </c>
    </row>
    <row r="49" spans="1:2" x14ac:dyDescent="0.25">
      <c r="A49" t="s">
        <v>36</v>
      </c>
      <c r="B49" t="str">
        <f t="shared" ref="B49:B55" si="3">"alter table "&amp;$A49&amp;"_"&amp;B$2&amp;B$1&amp;"_filled drop constraint "&amp;$A49&amp;"_"&amp;B$2&amp;B$1&amp;"_filled_pk;"</f>
        <v>alter table eurusd_m1_filled drop constraint eurusd_m1_filled_pk;</v>
      </c>
    </row>
    <row r="50" spans="1:2" x14ac:dyDescent="0.25">
      <c r="A50" t="s">
        <v>35</v>
      </c>
      <c r="B50" t="str">
        <f t="shared" si="3"/>
        <v>alter table audusd_m1_filled drop constraint audusd_m1_filled_pk;</v>
      </c>
    </row>
    <row r="51" spans="1:2" x14ac:dyDescent="0.25">
      <c r="A51" t="s">
        <v>34</v>
      </c>
      <c r="B51" t="str">
        <f t="shared" si="3"/>
        <v>alter table oil_m1_filled drop constraint oil_m1_filled_pk;</v>
      </c>
    </row>
    <row r="52" spans="1:2" x14ac:dyDescent="0.25">
      <c r="A52" t="s">
        <v>33</v>
      </c>
      <c r="B52" t="str">
        <f t="shared" si="3"/>
        <v>alter table gold_m1_filled drop constraint gold_m1_filled_pk;</v>
      </c>
    </row>
    <row r="53" spans="1:2" x14ac:dyDescent="0.25">
      <c r="A53" t="s">
        <v>32</v>
      </c>
      <c r="B53" t="str">
        <f t="shared" si="3"/>
        <v>alter table ftse_m1_filled drop constraint ftse_m1_filled_pk;</v>
      </c>
    </row>
    <row r="54" spans="1:2" x14ac:dyDescent="0.25">
      <c r="A54" t="s">
        <v>31</v>
      </c>
      <c r="B54" t="str">
        <f t="shared" si="3"/>
        <v>alter table spx_m1_filled drop constraint spx_m1_filled_pk;</v>
      </c>
    </row>
    <row r="55" spans="1:2" x14ac:dyDescent="0.25">
      <c r="A55" t="s">
        <v>54</v>
      </c>
      <c r="B55" t="str">
        <f t="shared" si="3"/>
        <v>alter table nzdusd_m1_filled drop constraint nzdusd_m1_filled_pk;</v>
      </c>
    </row>
    <row r="56" spans="1:2" x14ac:dyDescent="0.25">
      <c r="A56" s="1" t="s">
        <v>51</v>
      </c>
    </row>
    <row r="57" spans="1:2" x14ac:dyDescent="0.25">
      <c r="B57" t="s">
        <v>38</v>
      </c>
    </row>
    <row r="58" spans="1:2" x14ac:dyDescent="0.25">
      <c r="A58" t="s">
        <v>37</v>
      </c>
      <c r="B58" t="str">
        <f>"execute DataFill('"&amp;UPPER(A58)&amp;"','"&amp;UPPER(B$57)&amp;"')"</f>
        <v>execute DataFill('GBPUSD','M1')</v>
      </c>
    </row>
    <row r="59" spans="1:2" x14ac:dyDescent="0.25">
      <c r="A59" t="s">
        <v>36</v>
      </c>
      <c r="B59" t="str">
        <f t="shared" ref="B59:B64" si="4">"execute DataFill('"&amp;UPPER(A59)&amp;"','"&amp;UPPER(B$57)&amp;"')"</f>
        <v>execute DataFill('EURUSD','M1')</v>
      </c>
    </row>
    <row r="60" spans="1:2" x14ac:dyDescent="0.25">
      <c r="A60" t="s">
        <v>35</v>
      </c>
      <c r="B60" t="str">
        <f t="shared" si="4"/>
        <v>execute DataFill('AUDUSD','M1')</v>
      </c>
    </row>
    <row r="61" spans="1:2" x14ac:dyDescent="0.25">
      <c r="A61" t="s">
        <v>34</v>
      </c>
      <c r="B61" t="str">
        <f t="shared" si="4"/>
        <v>execute DataFill('OIL','M1')</v>
      </c>
    </row>
    <row r="62" spans="1:2" x14ac:dyDescent="0.25">
      <c r="A62" t="s">
        <v>33</v>
      </c>
      <c r="B62" t="str">
        <f t="shared" si="4"/>
        <v>execute DataFill('GOLD','M1')</v>
      </c>
    </row>
    <row r="63" spans="1:2" x14ac:dyDescent="0.25">
      <c r="A63" t="s">
        <v>32</v>
      </c>
      <c r="B63" t="str">
        <f t="shared" si="4"/>
        <v>execute DataFill('FTSE','M1')</v>
      </c>
    </row>
    <row r="64" spans="1:2" x14ac:dyDescent="0.25">
      <c r="A64" t="s">
        <v>31</v>
      </c>
      <c r="B64" t="str">
        <f t="shared" si="4"/>
        <v>execute DataFill('SPX','M1')</v>
      </c>
    </row>
    <row r="66" spans="1:2" x14ac:dyDescent="0.25">
      <c r="A66" s="1" t="s">
        <v>52</v>
      </c>
    </row>
    <row r="67" spans="1:2" x14ac:dyDescent="0.25">
      <c r="B67" t="s">
        <v>38</v>
      </c>
    </row>
    <row r="68" spans="1:2" x14ac:dyDescent="0.25">
      <c r="A68" t="s">
        <v>37</v>
      </c>
      <c r="B68" t="str">
        <f>"alter table "&amp;$A68&amp;"_"&amp;B$2&amp;B$1&amp;"_filled add constraint "&amp;$A68&amp;"_"&amp;B$2&amp;B$1&amp;"_filled_pk primary key (NewDateTime) using index tablespace MyNNIDX;"</f>
        <v>alter table gbpusd_m1_filled add constraint gbpusd_m1_filled_pk primary key (NewDateTime) using index tablespace MyNNIDX;</v>
      </c>
    </row>
    <row r="69" spans="1:2" x14ac:dyDescent="0.25">
      <c r="A69" t="s">
        <v>36</v>
      </c>
      <c r="B69" t="str">
        <f t="shared" ref="B69:B75" si="5">"alter table "&amp;$A69&amp;"_"&amp;B$2&amp;B$1&amp;"_filled add constraint "&amp;$A69&amp;"_"&amp;B$2&amp;B$1&amp;"_filled_pk primary key (NewDateTime) using index tablespace MyNNIDX;"</f>
        <v>alter table eurusd_m1_filled add constraint eurusd_m1_filled_pk primary key (NewDateTime) using index tablespace MyNNIDX;</v>
      </c>
    </row>
    <row r="70" spans="1:2" x14ac:dyDescent="0.25">
      <c r="A70" t="s">
        <v>35</v>
      </c>
      <c r="B70" t="str">
        <f t="shared" si="5"/>
        <v>alter table audusd_m1_filled add constraint audusd_m1_filled_pk primary key (NewDateTime) using index tablespace MyNNIDX;</v>
      </c>
    </row>
    <row r="71" spans="1:2" x14ac:dyDescent="0.25">
      <c r="A71" t="s">
        <v>34</v>
      </c>
      <c r="B71" t="str">
        <f t="shared" si="5"/>
        <v>alter table oil_m1_filled add constraint oil_m1_filled_pk primary key (NewDateTime) using index tablespace MyNNIDX;</v>
      </c>
    </row>
    <row r="72" spans="1:2" x14ac:dyDescent="0.25">
      <c r="A72" t="s">
        <v>33</v>
      </c>
      <c r="B72" t="str">
        <f t="shared" si="5"/>
        <v>alter table gold_m1_filled add constraint gold_m1_filled_pk primary key (NewDateTime) using index tablespace MyNNIDX;</v>
      </c>
    </row>
    <row r="73" spans="1:2" x14ac:dyDescent="0.25">
      <c r="A73" t="s">
        <v>32</v>
      </c>
      <c r="B73" t="str">
        <f t="shared" si="5"/>
        <v>alter table ftse_m1_filled add constraint ftse_m1_filled_pk primary key (NewDateTime) using index tablespace MyNNIDX;</v>
      </c>
    </row>
    <row r="74" spans="1:2" x14ac:dyDescent="0.25">
      <c r="A74" t="s">
        <v>31</v>
      </c>
      <c r="B74" t="str">
        <f t="shared" si="5"/>
        <v>alter table spx_m1_filled add constraint spx_m1_filled_pk primary key (NewDateTime) using index tablespace MyNNIDX;</v>
      </c>
    </row>
    <row r="75" spans="1:2" x14ac:dyDescent="0.25">
      <c r="A75" t="s">
        <v>54</v>
      </c>
      <c r="B75" t="str">
        <f t="shared" si="5"/>
        <v>alter table nzdusd_m1_filled add constraint nzdusd_m1_filled_pk primary key (NewDateTime) using index tablespace MyNNIDX;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workbookViewId="0">
      <selection activeCell="E12" sqref="E12:E14"/>
    </sheetView>
  </sheetViews>
  <sheetFormatPr defaultRowHeight="15" x14ac:dyDescent="0.25"/>
  <cols>
    <col min="1" max="1" width="19.5703125" customWidth="1"/>
    <col min="2" max="2" width="32.42578125" customWidth="1"/>
    <col min="3" max="3" width="11.28515625" bestFit="1" customWidth="1"/>
    <col min="4" max="4" width="70" bestFit="1" customWidth="1"/>
    <col min="5" max="5" width="3.42578125" style="37" customWidth="1"/>
    <col min="6" max="6" width="11.28515625" bestFit="1" customWidth="1"/>
  </cols>
  <sheetData>
    <row r="1" spans="1:16" x14ac:dyDescent="0.25">
      <c r="A1" s="1" t="s">
        <v>210</v>
      </c>
    </row>
    <row r="2" spans="1:16" x14ac:dyDescent="0.25">
      <c r="A2" t="s">
        <v>209</v>
      </c>
      <c r="B2" s="38" t="s">
        <v>204</v>
      </c>
      <c r="C2" s="1" t="s">
        <v>208</v>
      </c>
      <c r="D2" s="1"/>
      <c r="E2" s="39" t="s">
        <v>213</v>
      </c>
      <c r="F2" s="22" t="s">
        <v>207</v>
      </c>
    </row>
    <row r="3" spans="1:16" x14ac:dyDescent="0.25">
      <c r="B3" t="str">
        <f>"drop tablespace "&amp;C3&amp;";"</f>
        <v>drop tablespace HistoryData;</v>
      </c>
      <c r="C3" t="s">
        <v>202</v>
      </c>
      <c r="E3" s="37">
        <v>1</v>
      </c>
      <c r="F3">
        <v>16</v>
      </c>
      <c r="G3" t="str">
        <f t="shared" ref="G3:G8" si="0">"create tablespace "&amp;C3&amp;" datafile '"&amp;$B$2&amp;"\"&amp;C3&amp;TEXT(E3,"00")&amp;".dbf' size "&amp;VALUE(F3)*1024&amp;"M;"</f>
        <v>create tablespace HistoryData datafile 'D:\app\oracle\oradata\algo\HistoryData01.dbf' size 16384M;</v>
      </c>
    </row>
    <row r="4" spans="1:16" x14ac:dyDescent="0.25">
      <c r="B4" t="str">
        <f t="shared" ref="B4:B8" si="1">"drop tablespace "&amp;C4&amp;";"</f>
        <v>drop tablespace HistoryIdx;</v>
      </c>
      <c r="C4" t="s">
        <v>203</v>
      </c>
      <c r="E4" s="37">
        <v>1</v>
      </c>
      <c r="F4">
        <v>4</v>
      </c>
      <c r="G4" t="str">
        <f t="shared" si="0"/>
        <v>create tablespace HistoryIdx datafile 'D:\app\oracle\oradata\algo\HistoryIdx01.dbf' size 4096M;</v>
      </c>
    </row>
    <row r="5" spans="1:16" x14ac:dyDescent="0.25">
      <c r="B5" t="str">
        <f t="shared" si="1"/>
        <v>drop tablespace GAData;</v>
      </c>
      <c r="C5" t="s">
        <v>205</v>
      </c>
      <c r="E5" s="37">
        <v>1</v>
      </c>
      <c r="F5">
        <v>3</v>
      </c>
      <c r="G5" t="str">
        <f t="shared" si="0"/>
        <v>create tablespace GAData datafile 'D:\app\oracle\oradata\algo\GAData01.dbf' size 3072M;</v>
      </c>
    </row>
    <row r="6" spans="1:16" x14ac:dyDescent="0.25">
      <c r="B6" t="str">
        <f t="shared" si="1"/>
        <v>drop tablespace GAIdx;</v>
      </c>
      <c r="C6" t="s">
        <v>206</v>
      </c>
      <c r="E6" s="37">
        <v>1</v>
      </c>
      <c r="F6">
        <v>0.5</v>
      </c>
      <c r="G6" t="str">
        <f t="shared" si="0"/>
        <v>create tablespace GAIdx datafile 'D:\app\oracle\oradata\algo\GAIdx01.dbf' size 512M;</v>
      </c>
    </row>
    <row r="7" spans="1:16" x14ac:dyDescent="0.25">
      <c r="B7" t="str">
        <f t="shared" si="1"/>
        <v>drop tablespace GridData;</v>
      </c>
      <c r="C7" t="s">
        <v>214</v>
      </c>
      <c r="E7" s="37">
        <v>1</v>
      </c>
      <c r="F7">
        <v>4</v>
      </c>
      <c r="G7" t="str">
        <f t="shared" si="0"/>
        <v>create tablespace GridData datafile 'D:\app\oracle\oradata\algo\GridData01.dbf' size 4096M;</v>
      </c>
    </row>
    <row r="8" spans="1:16" x14ac:dyDescent="0.25">
      <c r="B8" t="str">
        <f t="shared" si="1"/>
        <v>drop tablespace GridIdx;</v>
      </c>
      <c r="C8" t="s">
        <v>215</v>
      </c>
      <c r="E8" s="37">
        <v>1</v>
      </c>
      <c r="F8">
        <v>2</v>
      </c>
      <c r="G8" t="str">
        <f t="shared" si="0"/>
        <v>create tablespace GridIdx datafile 'D:\app\oracle\oradata\algo\GridIdx01.dbf' size 2048M;</v>
      </c>
    </row>
    <row r="10" spans="1:16" x14ac:dyDescent="0.25">
      <c r="A10" s="1" t="s">
        <v>211</v>
      </c>
      <c r="B10" s="1" t="s">
        <v>432</v>
      </c>
      <c r="C10" s="1" t="s">
        <v>212</v>
      </c>
      <c r="D10" s="1" t="s">
        <v>216</v>
      </c>
      <c r="E10" s="1" t="s">
        <v>437</v>
      </c>
      <c r="F10" s="1"/>
      <c r="G10" s="1"/>
      <c r="H10" s="1"/>
      <c r="J10" s="1"/>
      <c r="K10" s="1"/>
      <c r="L10" s="37"/>
      <c r="M10" s="1"/>
      <c r="N10" s="1"/>
      <c r="O10" s="1"/>
      <c r="P10" s="1"/>
    </row>
    <row r="11" spans="1:16" x14ac:dyDescent="0.25">
      <c r="A11" t="s">
        <v>428</v>
      </c>
      <c r="B11" t="s">
        <v>202</v>
      </c>
      <c r="C11" t="s">
        <v>198</v>
      </c>
      <c r="D11" t="str">
        <f>"create user "&amp;A11&amp;" identified by "&amp;C11&amp;" default tablespace "&amp;B11&amp;";"</f>
        <v>create user history identified by HistoryPwd default tablespace HistoryData;</v>
      </c>
      <c r="E11" t="str">
        <f>"grant dba to "&amp;A11&amp;";"</f>
        <v>grant dba to history;</v>
      </c>
      <c r="L11" s="37"/>
    </row>
    <row r="12" spans="1:16" x14ac:dyDescent="0.25">
      <c r="A12" t="s">
        <v>430</v>
      </c>
      <c r="B12" t="s">
        <v>433</v>
      </c>
      <c r="C12" t="s">
        <v>435</v>
      </c>
      <c r="D12" t="str">
        <f t="shared" ref="D12:D14" si="2">"create user "&amp;A12&amp;" identified by "&amp;C12&amp;" default tablespace "&amp;B12&amp;";"</f>
        <v>create user loguser identified by LogPwd default tablespace LogData;</v>
      </c>
      <c r="E12" t="str">
        <f t="shared" ref="E12:E14" si="3">"grant dba to "&amp;A12&amp;";"</f>
        <v>grant dba to loguser;</v>
      </c>
      <c r="L12" s="37"/>
    </row>
    <row r="13" spans="1:16" x14ac:dyDescent="0.25">
      <c r="A13" t="s">
        <v>431</v>
      </c>
      <c r="B13" t="s">
        <v>434</v>
      </c>
      <c r="C13" t="s">
        <v>436</v>
      </c>
      <c r="D13" t="str">
        <f t="shared" si="2"/>
        <v>create user concuser identified by ConcPwd default tablespace ConcData;</v>
      </c>
      <c r="E13" t="str">
        <f t="shared" si="3"/>
        <v>grant dba to concuser;</v>
      </c>
      <c r="L13" s="37"/>
    </row>
    <row r="14" spans="1:16" x14ac:dyDescent="0.25">
      <c r="A14" t="s">
        <v>429</v>
      </c>
      <c r="B14" t="s">
        <v>214</v>
      </c>
      <c r="C14" t="s">
        <v>199</v>
      </c>
      <c r="D14" t="str">
        <f t="shared" si="2"/>
        <v>create user griduser identified by GridPwd default tablespace GridData;</v>
      </c>
      <c r="E14" t="str">
        <f t="shared" si="3"/>
        <v>grant dba to griduser;</v>
      </c>
      <c r="L14" s="37"/>
    </row>
    <row r="15" spans="1:16" x14ac:dyDescent="0.25">
      <c r="E15"/>
      <c r="L15" s="3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/>
  </sheetViews>
  <sheetFormatPr defaultRowHeight="15" x14ac:dyDescent="0.25"/>
  <sheetData>
    <row r="1" spans="1:5" x14ac:dyDescent="0.25">
      <c r="A1" t="str">
        <f>"connect "&amp;Tablespaces_and_Users!J11&amp;"/"&amp;Tablespaces_and_Users!K11</f>
        <v>connect /</v>
      </c>
    </row>
    <row r="3" spans="1:5" x14ac:dyDescent="0.25">
      <c r="A3" t="s">
        <v>217</v>
      </c>
    </row>
    <row r="4" spans="1:5" x14ac:dyDescent="0.25">
      <c r="A4" t="s">
        <v>218</v>
      </c>
    </row>
    <row r="5" spans="1:5" x14ac:dyDescent="0.25">
      <c r="B5" t="s">
        <v>219</v>
      </c>
      <c r="C5" t="s">
        <v>220</v>
      </c>
    </row>
    <row r="6" spans="1:5" x14ac:dyDescent="0.25">
      <c r="B6" t="s">
        <v>221</v>
      </c>
      <c r="C6" t="s">
        <v>222</v>
      </c>
    </row>
    <row r="7" spans="1:5" x14ac:dyDescent="0.25">
      <c r="B7" t="s">
        <v>223</v>
      </c>
      <c r="D7" t="s">
        <v>224</v>
      </c>
    </row>
    <row r="8" spans="1:5" x14ac:dyDescent="0.25">
      <c r="B8" t="s">
        <v>225</v>
      </c>
      <c r="D8" t="s">
        <v>226</v>
      </c>
    </row>
    <row r="9" spans="1:5" x14ac:dyDescent="0.25">
      <c r="B9" t="s">
        <v>227</v>
      </c>
      <c r="C9" t="s">
        <v>220</v>
      </c>
    </row>
    <row r="10" spans="1:5" x14ac:dyDescent="0.25">
      <c r="B10" t="s">
        <v>228</v>
      </c>
      <c r="C10" t="s">
        <v>222</v>
      </c>
    </row>
    <row r="11" spans="1:5" x14ac:dyDescent="0.25">
      <c r="B11" t="s">
        <v>229</v>
      </c>
      <c r="C11" t="s">
        <v>230</v>
      </c>
    </row>
    <row r="12" spans="1:5" x14ac:dyDescent="0.25">
      <c r="B12" t="s">
        <v>231</v>
      </c>
      <c r="C12" t="s">
        <v>230</v>
      </c>
    </row>
    <row r="13" spans="1:5" x14ac:dyDescent="0.25">
      <c r="B13" t="s">
        <v>232</v>
      </c>
      <c r="E13" t="s">
        <v>230</v>
      </c>
    </row>
    <row r="14" spans="1:5" x14ac:dyDescent="0.25">
      <c r="B14" t="s">
        <v>233</v>
      </c>
      <c r="E14" t="s">
        <v>230</v>
      </c>
    </row>
    <row r="15" spans="1:5" x14ac:dyDescent="0.25">
      <c r="B15" t="s">
        <v>234</v>
      </c>
      <c r="E15" t="s">
        <v>230</v>
      </c>
    </row>
    <row r="16" spans="1:5" x14ac:dyDescent="0.25">
      <c r="B16" t="s">
        <v>235</v>
      </c>
      <c r="E16" t="s">
        <v>236</v>
      </c>
    </row>
    <row r="17" spans="1:1" x14ac:dyDescent="0.25">
      <c r="A17" t="s">
        <v>237</v>
      </c>
    </row>
    <row r="18" spans="1:1" x14ac:dyDescent="0.25">
      <c r="A18" t="s">
        <v>238</v>
      </c>
    </row>
    <row r="19" spans="1:1" x14ac:dyDescent="0.25">
      <c r="A19" t="s">
        <v>239</v>
      </c>
    </row>
    <row r="20" spans="1:1" x14ac:dyDescent="0.25">
      <c r="A20" t="s">
        <v>240</v>
      </c>
    </row>
    <row r="21" spans="1:1" x14ac:dyDescent="0.25">
      <c r="A21" t="s">
        <v>241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9"/>
  <sheetViews>
    <sheetView workbookViewId="0">
      <selection activeCell="K44" sqref="K44"/>
    </sheetView>
  </sheetViews>
  <sheetFormatPr defaultRowHeight="15" x14ac:dyDescent="0.25"/>
  <sheetData>
    <row r="1" spans="1:3" x14ac:dyDescent="0.25">
      <c r="A1" t="str">
        <f>"connect "&amp;Tablespaces_and_Users!J11&amp;"/"&amp;Tablespaces_and_Users!K11</f>
        <v>connect /</v>
      </c>
    </row>
    <row r="3" spans="1:3" x14ac:dyDescent="0.25">
      <c r="A3" t="str">
        <f>"grant select any table to "&amp;Tablespaces_and_Users!J12&amp;";"</f>
        <v>grant select any table to ;</v>
      </c>
    </row>
    <row r="4" spans="1:3" x14ac:dyDescent="0.25">
      <c r="A4" t="str">
        <f>"grant select any table to "&amp;Tablespaces_and_Users!J13&amp;";"</f>
        <v>grant select any table to ;</v>
      </c>
    </row>
    <row r="5" spans="1:3" x14ac:dyDescent="0.25">
      <c r="A5" t="str">
        <f>"grant select any table to "&amp;Tablespaces_and_Users!J14&amp;";"</f>
        <v>grant select any table to ;</v>
      </c>
    </row>
    <row r="6" spans="1:3" x14ac:dyDescent="0.25">
      <c r="A6" t="str">
        <f>"grant select any table to "&amp;Tablespaces_and_Users!J15&amp;";"</f>
        <v>grant select any table to ;</v>
      </c>
    </row>
    <row r="8" spans="1:3" x14ac:dyDescent="0.25">
      <c r="A8" t="s">
        <v>242</v>
      </c>
    </row>
    <row r="9" spans="1:3" x14ac:dyDescent="0.25">
      <c r="A9" t="s">
        <v>243</v>
      </c>
      <c r="B9" t="s">
        <v>244</v>
      </c>
    </row>
    <row r="10" spans="1:3" x14ac:dyDescent="0.25">
      <c r="A10" t="s">
        <v>245</v>
      </c>
      <c r="C10" t="s">
        <v>246</v>
      </c>
    </row>
    <row r="11" spans="1:3" x14ac:dyDescent="0.25">
      <c r="A11" t="s">
        <v>247</v>
      </c>
      <c r="C11" t="s">
        <v>248</v>
      </c>
    </row>
    <row r="12" spans="1:3" x14ac:dyDescent="0.25">
      <c r="A12" t="s">
        <v>249</v>
      </c>
      <c r="C12" t="s">
        <v>250</v>
      </c>
    </row>
    <row r="13" spans="1:3" x14ac:dyDescent="0.25">
      <c r="A13" t="s">
        <v>251</v>
      </c>
      <c r="C13" t="s">
        <v>252</v>
      </c>
    </row>
    <row r="14" spans="1:3" x14ac:dyDescent="0.25">
      <c r="A14" t="s">
        <v>253</v>
      </c>
      <c r="C14" t="s">
        <v>254</v>
      </c>
    </row>
    <row r="15" spans="1:3" x14ac:dyDescent="0.25">
      <c r="A15" t="s">
        <v>255</v>
      </c>
      <c r="B15" t="s">
        <v>256</v>
      </c>
    </row>
    <row r="16" spans="1:3" x14ac:dyDescent="0.25">
      <c r="A16" t="s">
        <v>257</v>
      </c>
      <c r="C16" t="s">
        <v>258</v>
      </c>
    </row>
    <row r="17" spans="1:3" x14ac:dyDescent="0.25">
      <c r="A17" t="s">
        <v>259</v>
      </c>
      <c r="C17" t="s">
        <v>260</v>
      </c>
    </row>
    <row r="18" spans="1:3" x14ac:dyDescent="0.25">
      <c r="A18" t="s">
        <v>261</v>
      </c>
      <c r="B18" t="s">
        <v>262</v>
      </c>
    </row>
    <row r="19" spans="1:3" x14ac:dyDescent="0.25">
      <c r="A19" t="s">
        <v>263</v>
      </c>
      <c r="C19" t="s">
        <v>264</v>
      </c>
    </row>
    <row r="20" spans="1:3" x14ac:dyDescent="0.25">
      <c r="A20" t="s">
        <v>265</v>
      </c>
      <c r="C20" t="s">
        <v>266</v>
      </c>
    </row>
    <row r="21" spans="1:3" x14ac:dyDescent="0.25">
      <c r="A21" t="s">
        <v>267</v>
      </c>
      <c r="B21" t="s">
        <v>268</v>
      </c>
    </row>
    <row r="22" spans="1:3" x14ac:dyDescent="0.25">
      <c r="A22" t="s">
        <v>269</v>
      </c>
      <c r="B22" t="s">
        <v>270</v>
      </c>
    </row>
    <row r="23" spans="1:3" x14ac:dyDescent="0.25">
      <c r="A23" t="s">
        <v>271</v>
      </c>
      <c r="B23" t="s">
        <v>272</v>
      </c>
    </row>
    <row r="24" spans="1:3" x14ac:dyDescent="0.25">
      <c r="A24" t="s">
        <v>273</v>
      </c>
      <c r="B24" t="s">
        <v>274</v>
      </c>
    </row>
    <row r="25" spans="1:3" x14ac:dyDescent="0.25">
      <c r="A25" t="s">
        <v>275</v>
      </c>
      <c r="B25" t="s">
        <v>276</v>
      </c>
    </row>
    <row r="26" spans="1:3" x14ac:dyDescent="0.25">
      <c r="A26" t="s">
        <v>277</v>
      </c>
      <c r="B26" t="s">
        <v>278</v>
      </c>
    </row>
    <row r="27" spans="1:3" x14ac:dyDescent="0.25">
      <c r="A27" t="s">
        <v>279</v>
      </c>
      <c r="C27" t="s">
        <v>280</v>
      </c>
    </row>
    <row r="28" spans="1:3" x14ac:dyDescent="0.25">
      <c r="A28" t="s">
        <v>281</v>
      </c>
      <c r="C28" t="s">
        <v>282</v>
      </c>
    </row>
    <row r="29" spans="1:3" x14ac:dyDescent="0.25">
      <c r="A29" t="s">
        <v>243</v>
      </c>
      <c r="B29" t="s">
        <v>283</v>
      </c>
    </row>
    <row r="30" spans="1:3" x14ac:dyDescent="0.25">
      <c r="A30" t="s">
        <v>245</v>
      </c>
      <c r="C30" t="s">
        <v>284</v>
      </c>
    </row>
    <row r="31" spans="1:3" x14ac:dyDescent="0.25">
      <c r="A31" t="s">
        <v>247</v>
      </c>
      <c r="C31" t="s">
        <v>285</v>
      </c>
    </row>
    <row r="32" spans="1:3" x14ac:dyDescent="0.25">
      <c r="A32" t="s">
        <v>249</v>
      </c>
      <c r="C32" t="s">
        <v>286</v>
      </c>
    </row>
    <row r="33" spans="1:3" x14ac:dyDescent="0.25">
      <c r="A33" t="s">
        <v>251</v>
      </c>
      <c r="C33" t="s">
        <v>287</v>
      </c>
    </row>
    <row r="34" spans="1:3" x14ac:dyDescent="0.25">
      <c r="A34" t="s">
        <v>253</v>
      </c>
      <c r="C34" t="s">
        <v>288</v>
      </c>
    </row>
    <row r="35" spans="1:3" x14ac:dyDescent="0.25">
      <c r="A35" t="s">
        <v>255</v>
      </c>
      <c r="B35" t="s">
        <v>289</v>
      </c>
    </row>
    <row r="36" spans="1:3" x14ac:dyDescent="0.25">
      <c r="A36" t="s">
        <v>257</v>
      </c>
      <c r="C36" t="s">
        <v>290</v>
      </c>
    </row>
    <row r="37" spans="1:3" x14ac:dyDescent="0.25">
      <c r="A37" t="s">
        <v>259</v>
      </c>
      <c r="C37" t="s">
        <v>291</v>
      </c>
    </row>
    <row r="38" spans="1:3" x14ac:dyDescent="0.25">
      <c r="A38" t="s">
        <v>261</v>
      </c>
      <c r="B38" t="s">
        <v>292</v>
      </c>
    </row>
    <row r="39" spans="1:3" x14ac:dyDescent="0.25">
      <c r="A39" t="s">
        <v>263</v>
      </c>
      <c r="C39" t="s">
        <v>293</v>
      </c>
    </row>
    <row r="40" spans="1:3" x14ac:dyDescent="0.25">
      <c r="A40" t="s">
        <v>265</v>
      </c>
      <c r="C40" t="s">
        <v>294</v>
      </c>
    </row>
    <row r="41" spans="1:3" x14ac:dyDescent="0.25">
      <c r="A41" t="s">
        <v>267</v>
      </c>
      <c r="B41" t="s">
        <v>295</v>
      </c>
    </row>
    <row r="42" spans="1:3" x14ac:dyDescent="0.25">
      <c r="A42" t="s">
        <v>269</v>
      </c>
      <c r="B42" t="s">
        <v>296</v>
      </c>
    </row>
    <row r="43" spans="1:3" x14ac:dyDescent="0.25">
      <c r="A43" t="s">
        <v>271</v>
      </c>
      <c r="B43" t="s">
        <v>297</v>
      </c>
    </row>
    <row r="44" spans="1:3" x14ac:dyDescent="0.25">
      <c r="A44" t="s">
        <v>273</v>
      </c>
      <c r="B44" t="s">
        <v>298</v>
      </c>
    </row>
    <row r="45" spans="1:3" x14ac:dyDescent="0.25">
      <c r="A45" t="s">
        <v>275</v>
      </c>
      <c r="B45" t="s">
        <v>299</v>
      </c>
    </row>
    <row r="46" spans="1:3" x14ac:dyDescent="0.25">
      <c r="A46" t="s">
        <v>277</v>
      </c>
      <c r="B46" t="s">
        <v>300</v>
      </c>
    </row>
    <row r="47" spans="1:3" x14ac:dyDescent="0.25">
      <c r="A47" t="s">
        <v>279</v>
      </c>
      <c r="C47" t="s">
        <v>301</v>
      </c>
    </row>
    <row r="48" spans="1:3" x14ac:dyDescent="0.25">
      <c r="A48" t="s">
        <v>281</v>
      </c>
      <c r="C48" t="s">
        <v>302</v>
      </c>
    </row>
    <row r="49" spans="1:3" x14ac:dyDescent="0.25">
      <c r="A49" t="s">
        <v>243</v>
      </c>
      <c r="B49" t="s">
        <v>303</v>
      </c>
    </row>
    <row r="50" spans="1:3" x14ac:dyDescent="0.25">
      <c r="A50" t="s">
        <v>245</v>
      </c>
      <c r="C50" t="s">
        <v>304</v>
      </c>
    </row>
    <row r="51" spans="1:3" x14ac:dyDescent="0.25">
      <c r="A51" t="s">
        <v>247</v>
      </c>
      <c r="C51" t="s">
        <v>305</v>
      </c>
    </row>
    <row r="52" spans="1:3" x14ac:dyDescent="0.25">
      <c r="A52" t="s">
        <v>249</v>
      </c>
      <c r="C52" t="s">
        <v>306</v>
      </c>
    </row>
    <row r="53" spans="1:3" x14ac:dyDescent="0.25">
      <c r="A53" t="s">
        <v>251</v>
      </c>
      <c r="C53" t="s">
        <v>307</v>
      </c>
    </row>
    <row r="54" spans="1:3" x14ac:dyDescent="0.25">
      <c r="A54" t="s">
        <v>253</v>
      </c>
      <c r="C54" t="s">
        <v>308</v>
      </c>
    </row>
    <row r="55" spans="1:3" x14ac:dyDescent="0.25">
      <c r="A55" t="s">
        <v>255</v>
      </c>
      <c r="B55" t="s">
        <v>309</v>
      </c>
    </row>
    <row r="56" spans="1:3" x14ac:dyDescent="0.25">
      <c r="A56" t="s">
        <v>257</v>
      </c>
      <c r="C56" t="s">
        <v>310</v>
      </c>
    </row>
    <row r="57" spans="1:3" x14ac:dyDescent="0.25">
      <c r="A57" t="s">
        <v>259</v>
      </c>
      <c r="C57" t="s">
        <v>311</v>
      </c>
    </row>
    <row r="58" spans="1:3" x14ac:dyDescent="0.25">
      <c r="A58" t="s">
        <v>261</v>
      </c>
      <c r="B58" t="s">
        <v>312</v>
      </c>
    </row>
    <row r="59" spans="1:3" x14ac:dyDescent="0.25">
      <c r="A59" t="s">
        <v>263</v>
      </c>
      <c r="C59" t="s">
        <v>313</v>
      </c>
    </row>
    <row r="60" spans="1:3" x14ac:dyDescent="0.25">
      <c r="A60" t="s">
        <v>265</v>
      </c>
      <c r="C60" t="s">
        <v>314</v>
      </c>
    </row>
    <row r="61" spans="1:3" x14ac:dyDescent="0.25">
      <c r="A61" t="s">
        <v>267</v>
      </c>
      <c r="B61" t="s">
        <v>315</v>
      </c>
    </row>
    <row r="62" spans="1:3" x14ac:dyDescent="0.25">
      <c r="A62" t="s">
        <v>269</v>
      </c>
      <c r="B62" t="s">
        <v>316</v>
      </c>
    </row>
    <row r="63" spans="1:3" x14ac:dyDescent="0.25">
      <c r="A63" t="s">
        <v>271</v>
      </c>
      <c r="B63" t="s">
        <v>317</v>
      </c>
    </row>
    <row r="64" spans="1:3" x14ac:dyDescent="0.25">
      <c r="A64" t="s">
        <v>273</v>
      </c>
      <c r="B64" t="s">
        <v>318</v>
      </c>
    </row>
    <row r="65" spans="1:3" x14ac:dyDescent="0.25">
      <c r="A65" t="s">
        <v>275</v>
      </c>
      <c r="B65" t="s">
        <v>319</v>
      </c>
    </row>
    <row r="66" spans="1:3" x14ac:dyDescent="0.25">
      <c r="A66" t="s">
        <v>277</v>
      </c>
      <c r="B66" t="s">
        <v>320</v>
      </c>
    </row>
    <row r="67" spans="1:3" x14ac:dyDescent="0.25">
      <c r="A67" t="s">
        <v>279</v>
      </c>
      <c r="C67" t="s">
        <v>321</v>
      </c>
    </row>
    <row r="68" spans="1:3" x14ac:dyDescent="0.25">
      <c r="A68" t="s">
        <v>281</v>
      </c>
      <c r="C68" t="s">
        <v>322</v>
      </c>
    </row>
    <row r="69" spans="1:3" x14ac:dyDescent="0.25">
      <c r="A69" t="s">
        <v>243</v>
      </c>
      <c r="B69" t="s">
        <v>323</v>
      </c>
    </row>
    <row r="70" spans="1:3" x14ac:dyDescent="0.25">
      <c r="A70" t="s">
        <v>245</v>
      </c>
      <c r="C70" t="s">
        <v>324</v>
      </c>
    </row>
    <row r="71" spans="1:3" x14ac:dyDescent="0.25">
      <c r="A71" t="s">
        <v>247</v>
      </c>
      <c r="C71" t="s">
        <v>325</v>
      </c>
    </row>
    <row r="72" spans="1:3" x14ac:dyDescent="0.25">
      <c r="A72" t="s">
        <v>249</v>
      </c>
      <c r="C72" t="s">
        <v>326</v>
      </c>
    </row>
    <row r="73" spans="1:3" x14ac:dyDescent="0.25">
      <c r="A73" t="s">
        <v>251</v>
      </c>
      <c r="C73" t="s">
        <v>327</v>
      </c>
    </row>
    <row r="74" spans="1:3" x14ac:dyDescent="0.25">
      <c r="A74" t="s">
        <v>253</v>
      </c>
      <c r="C74" t="s">
        <v>328</v>
      </c>
    </row>
    <row r="75" spans="1:3" x14ac:dyDescent="0.25">
      <c r="A75" t="s">
        <v>255</v>
      </c>
      <c r="B75" t="s">
        <v>329</v>
      </c>
    </row>
    <row r="76" spans="1:3" x14ac:dyDescent="0.25">
      <c r="A76" t="s">
        <v>257</v>
      </c>
      <c r="C76" t="s">
        <v>330</v>
      </c>
    </row>
    <row r="77" spans="1:3" x14ac:dyDescent="0.25">
      <c r="A77" t="s">
        <v>259</v>
      </c>
      <c r="C77" t="s">
        <v>331</v>
      </c>
    </row>
    <row r="78" spans="1:3" x14ac:dyDescent="0.25">
      <c r="A78" t="s">
        <v>261</v>
      </c>
      <c r="B78" t="s">
        <v>332</v>
      </c>
    </row>
    <row r="79" spans="1:3" x14ac:dyDescent="0.25">
      <c r="A79" t="s">
        <v>263</v>
      </c>
      <c r="C79" t="s">
        <v>333</v>
      </c>
    </row>
    <row r="80" spans="1:3" x14ac:dyDescent="0.25">
      <c r="A80" t="s">
        <v>265</v>
      </c>
      <c r="C80" t="s">
        <v>334</v>
      </c>
    </row>
    <row r="81" spans="1:3" x14ac:dyDescent="0.25">
      <c r="A81" t="s">
        <v>267</v>
      </c>
      <c r="B81" t="s">
        <v>335</v>
      </c>
    </row>
    <row r="82" spans="1:3" x14ac:dyDescent="0.25">
      <c r="A82" t="s">
        <v>269</v>
      </c>
      <c r="B82" t="s">
        <v>336</v>
      </c>
    </row>
    <row r="83" spans="1:3" x14ac:dyDescent="0.25">
      <c r="A83" t="s">
        <v>271</v>
      </c>
      <c r="B83" t="s">
        <v>337</v>
      </c>
    </row>
    <row r="84" spans="1:3" x14ac:dyDescent="0.25">
      <c r="A84" t="s">
        <v>273</v>
      </c>
      <c r="B84" t="s">
        <v>338</v>
      </c>
    </row>
    <row r="85" spans="1:3" x14ac:dyDescent="0.25">
      <c r="A85" t="s">
        <v>275</v>
      </c>
      <c r="B85" t="s">
        <v>339</v>
      </c>
    </row>
    <row r="86" spans="1:3" x14ac:dyDescent="0.25">
      <c r="A86" t="s">
        <v>277</v>
      </c>
      <c r="B86" t="s">
        <v>340</v>
      </c>
    </row>
    <row r="87" spans="1:3" x14ac:dyDescent="0.25">
      <c r="A87" t="s">
        <v>279</v>
      </c>
      <c r="C87" t="s">
        <v>341</v>
      </c>
    </row>
    <row r="88" spans="1:3" x14ac:dyDescent="0.25">
      <c r="A88" t="s">
        <v>281</v>
      </c>
      <c r="C88" t="s">
        <v>342</v>
      </c>
    </row>
    <row r="89" spans="1:3" x14ac:dyDescent="0.25">
      <c r="A89" t="s">
        <v>243</v>
      </c>
      <c r="B89" t="s">
        <v>343</v>
      </c>
    </row>
    <row r="90" spans="1:3" x14ac:dyDescent="0.25">
      <c r="A90" t="s">
        <v>245</v>
      </c>
      <c r="C90" t="s">
        <v>344</v>
      </c>
    </row>
    <row r="91" spans="1:3" x14ac:dyDescent="0.25">
      <c r="A91" t="s">
        <v>247</v>
      </c>
      <c r="C91" t="s">
        <v>345</v>
      </c>
    </row>
    <row r="92" spans="1:3" x14ac:dyDescent="0.25">
      <c r="A92" t="s">
        <v>249</v>
      </c>
      <c r="C92" t="s">
        <v>346</v>
      </c>
    </row>
    <row r="93" spans="1:3" x14ac:dyDescent="0.25">
      <c r="A93" t="s">
        <v>251</v>
      </c>
      <c r="C93" t="s">
        <v>347</v>
      </c>
    </row>
    <row r="94" spans="1:3" x14ac:dyDescent="0.25">
      <c r="A94" t="s">
        <v>253</v>
      </c>
      <c r="C94" t="s">
        <v>348</v>
      </c>
    </row>
    <row r="95" spans="1:3" x14ac:dyDescent="0.25">
      <c r="A95" t="s">
        <v>255</v>
      </c>
      <c r="B95" t="s">
        <v>349</v>
      </c>
    </row>
    <row r="96" spans="1:3" x14ac:dyDescent="0.25">
      <c r="A96" t="s">
        <v>257</v>
      </c>
      <c r="C96" t="s">
        <v>350</v>
      </c>
    </row>
    <row r="97" spans="1:3" x14ac:dyDescent="0.25">
      <c r="A97" t="s">
        <v>259</v>
      </c>
      <c r="C97" t="s">
        <v>351</v>
      </c>
    </row>
    <row r="98" spans="1:3" x14ac:dyDescent="0.25">
      <c r="A98" t="s">
        <v>261</v>
      </c>
      <c r="B98" t="s">
        <v>352</v>
      </c>
    </row>
    <row r="99" spans="1:3" x14ac:dyDescent="0.25">
      <c r="A99" t="s">
        <v>263</v>
      </c>
      <c r="C99" t="s">
        <v>353</v>
      </c>
    </row>
    <row r="100" spans="1:3" x14ac:dyDescent="0.25">
      <c r="A100" t="s">
        <v>265</v>
      </c>
      <c r="C100" t="s">
        <v>354</v>
      </c>
    </row>
    <row r="101" spans="1:3" x14ac:dyDescent="0.25">
      <c r="A101" t="s">
        <v>267</v>
      </c>
      <c r="B101" t="s">
        <v>355</v>
      </c>
    </row>
    <row r="102" spans="1:3" x14ac:dyDescent="0.25">
      <c r="A102" t="s">
        <v>269</v>
      </c>
      <c r="B102" t="s">
        <v>356</v>
      </c>
    </row>
    <row r="103" spans="1:3" x14ac:dyDescent="0.25">
      <c r="A103" t="s">
        <v>271</v>
      </c>
      <c r="B103" t="s">
        <v>357</v>
      </c>
    </row>
    <row r="104" spans="1:3" x14ac:dyDescent="0.25">
      <c r="A104" t="s">
        <v>273</v>
      </c>
      <c r="B104" t="s">
        <v>358</v>
      </c>
    </row>
    <row r="105" spans="1:3" x14ac:dyDescent="0.25">
      <c r="A105" t="s">
        <v>275</v>
      </c>
      <c r="B105" t="s">
        <v>359</v>
      </c>
    </row>
    <row r="106" spans="1:3" x14ac:dyDescent="0.25">
      <c r="A106" t="s">
        <v>277</v>
      </c>
      <c r="B106" t="s">
        <v>360</v>
      </c>
    </row>
    <row r="107" spans="1:3" x14ac:dyDescent="0.25">
      <c r="A107" t="s">
        <v>279</v>
      </c>
      <c r="C107" t="s">
        <v>361</v>
      </c>
    </row>
    <row r="108" spans="1:3" x14ac:dyDescent="0.25">
      <c r="A108" t="s">
        <v>281</v>
      </c>
      <c r="C108" t="s">
        <v>362</v>
      </c>
    </row>
    <row r="109" spans="1:3" x14ac:dyDescent="0.25">
      <c r="A109" t="s">
        <v>243</v>
      </c>
      <c r="B109" t="s">
        <v>363</v>
      </c>
    </row>
    <row r="110" spans="1:3" x14ac:dyDescent="0.25">
      <c r="A110" t="s">
        <v>245</v>
      </c>
      <c r="C110" t="s">
        <v>364</v>
      </c>
    </row>
    <row r="111" spans="1:3" x14ac:dyDescent="0.25">
      <c r="A111" t="s">
        <v>247</v>
      </c>
      <c r="C111" t="s">
        <v>365</v>
      </c>
    </row>
    <row r="112" spans="1:3" x14ac:dyDescent="0.25">
      <c r="A112" t="s">
        <v>249</v>
      </c>
      <c r="C112" t="s">
        <v>366</v>
      </c>
    </row>
    <row r="113" spans="1:3" x14ac:dyDescent="0.25">
      <c r="A113" t="s">
        <v>251</v>
      </c>
      <c r="C113" t="s">
        <v>367</v>
      </c>
    </row>
    <row r="114" spans="1:3" x14ac:dyDescent="0.25">
      <c r="A114" t="s">
        <v>253</v>
      </c>
      <c r="C114" t="s">
        <v>368</v>
      </c>
    </row>
    <row r="115" spans="1:3" x14ac:dyDescent="0.25">
      <c r="A115" t="s">
        <v>255</v>
      </c>
      <c r="B115" t="s">
        <v>369</v>
      </c>
    </row>
    <row r="116" spans="1:3" x14ac:dyDescent="0.25">
      <c r="A116" t="s">
        <v>257</v>
      </c>
      <c r="C116" t="s">
        <v>370</v>
      </c>
    </row>
    <row r="117" spans="1:3" x14ac:dyDescent="0.25">
      <c r="A117" t="s">
        <v>259</v>
      </c>
      <c r="C117" t="s">
        <v>371</v>
      </c>
    </row>
    <row r="118" spans="1:3" x14ac:dyDescent="0.25">
      <c r="A118" t="s">
        <v>261</v>
      </c>
      <c r="B118" t="s">
        <v>372</v>
      </c>
    </row>
    <row r="119" spans="1:3" x14ac:dyDescent="0.25">
      <c r="A119" t="s">
        <v>263</v>
      </c>
      <c r="C119" t="s">
        <v>373</v>
      </c>
    </row>
    <row r="120" spans="1:3" x14ac:dyDescent="0.25">
      <c r="A120" t="s">
        <v>265</v>
      </c>
      <c r="C120" t="s">
        <v>374</v>
      </c>
    </row>
    <row r="121" spans="1:3" x14ac:dyDescent="0.25">
      <c r="A121" t="s">
        <v>267</v>
      </c>
      <c r="B121" t="s">
        <v>375</v>
      </c>
    </row>
    <row r="122" spans="1:3" x14ac:dyDescent="0.25">
      <c r="A122" t="s">
        <v>269</v>
      </c>
      <c r="B122" t="s">
        <v>376</v>
      </c>
    </row>
    <row r="123" spans="1:3" x14ac:dyDescent="0.25">
      <c r="A123" t="s">
        <v>271</v>
      </c>
      <c r="B123" t="s">
        <v>377</v>
      </c>
    </row>
    <row r="124" spans="1:3" x14ac:dyDescent="0.25">
      <c r="A124" t="s">
        <v>273</v>
      </c>
      <c r="B124" t="s">
        <v>378</v>
      </c>
    </row>
    <row r="125" spans="1:3" x14ac:dyDescent="0.25">
      <c r="A125" t="s">
        <v>275</v>
      </c>
      <c r="B125" t="s">
        <v>379</v>
      </c>
    </row>
    <row r="126" spans="1:3" x14ac:dyDescent="0.25">
      <c r="A126" t="s">
        <v>277</v>
      </c>
      <c r="B126" t="s">
        <v>380</v>
      </c>
    </row>
    <row r="127" spans="1:3" x14ac:dyDescent="0.25">
      <c r="A127" t="s">
        <v>279</v>
      </c>
      <c r="C127" t="s">
        <v>381</v>
      </c>
    </row>
    <row r="128" spans="1:3" x14ac:dyDescent="0.25">
      <c r="A128" t="s">
        <v>281</v>
      </c>
      <c r="C128" t="s">
        <v>382</v>
      </c>
    </row>
    <row r="129" spans="1:3" x14ac:dyDescent="0.25">
      <c r="A129" t="s">
        <v>243</v>
      </c>
      <c r="B129" t="s">
        <v>383</v>
      </c>
    </row>
    <row r="130" spans="1:3" x14ac:dyDescent="0.25">
      <c r="A130" t="s">
        <v>245</v>
      </c>
      <c r="C130" t="s">
        <v>384</v>
      </c>
    </row>
    <row r="131" spans="1:3" x14ac:dyDescent="0.25">
      <c r="A131" t="s">
        <v>247</v>
      </c>
      <c r="C131" t="s">
        <v>385</v>
      </c>
    </row>
    <row r="132" spans="1:3" x14ac:dyDescent="0.25">
      <c r="A132" t="s">
        <v>249</v>
      </c>
      <c r="C132" t="s">
        <v>386</v>
      </c>
    </row>
    <row r="133" spans="1:3" x14ac:dyDescent="0.25">
      <c r="A133" t="s">
        <v>251</v>
      </c>
      <c r="C133" t="s">
        <v>387</v>
      </c>
    </row>
    <row r="134" spans="1:3" x14ac:dyDescent="0.25">
      <c r="A134" t="s">
        <v>253</v>
      </c>
      <c r="C134" t="s">
        <v>388</v>
      </c>
    </row>
    <row r="135" spans="1:3" x14ac:dyDescent="0.25">
      <c r="A135" t="s">
        <v>255</v>
      </c>
      <c r="B135" t="s">
        <v>389</v>
      </c>
    </row>
    <row r="136" spans="1:3" x14ac:dyDescent="0.25">
      <c r="A136" t="s">
        <v>257</v>
      </c>
      <c r="C136" t="s">
        <v>390</v>
      </c>
    </row>
    <row r="137" spans="1:3" x14ac:dyDescent="0.25">
      <c r="A137" t="s">
        <v>259</v>
      </c>
      <c r="C137" t="s">
        <v>391</v>
      </c>
    </row>
    <row r="138" spans="1:3" x14ac:dyDescent="0.25">
      <c r="A138" t="s">
        <v>261</v>
      </c>
      <c r="B138" t="s">
        <v>392</v>
      </c>
    </row>
    <row r="139" spans="1:3" x14ac:dyDescent="0.25">
      <c r="A139" t="s">
        <v>263</v>
      </c>
      <c r="C139" t="s">
        <v>393</v>
      </c>
    </row>
    <row r="140" spans="1:3" x14ac:dyDescent="0.25">
      <c r="A140" t="s">
        <v>265</v>
      </c>
      <c r="C140" t="s">
        <v>394</v>
      </c>
    </row>
    <row r="141" spans="1:3" x14ac:dyDescent="0.25">
      <c r="A141" t="s">
        <v>267</v>
      </c>
      <c r="B141" t="s">
        <v>395</v>
      </c>
    </row>
    <row r="142" spans="1:3" x14ac:dyDescent="0.25">
      <c r="A142" t="s">
        <v>269</v>
      </c>
      <c r="B142" t="s">
        <v>396</v>
      </c>
    </row>
    <row r="143" spans="1:3" x14ac:dyDescent="0.25">
      <c r="A143" t="s">
        <v>271</v>
      </c>
      <c r="B143" t="s">
        <v>397</v>
      </c>
    </row>
    <row r="144" spans="1:3" x14ac:dyDescent="0.25">
      <c r="A144" t="s">
        <v>273</v>
      </c>
      <c r="B144" t="s">
        <v>398</v>
      </c>
    </row>
    <row r="145" spans="1:3" x14ac:dyDescent="0.25">
      <c r="A145" t="s">
        <v>275</v>
      </c>
      <c r="B145" t="s">
        <v>399</v>
      </c>
    </row>
    <row r="146" spans="1:3" x14ac:dyDescent="0.25">
      <c r="A146" t="s">
        <v>277</v>
      </c>
      <c r="B146" t="s">
        <v>400</v>
      </c>
    </row>
    <row r="147" spans="1:3" x14ac:dyDescent="0.25">
      <c r="A147" t="s">
        <v>279</v>
      </c>
      <c r="C147" t="s">
        <v>401</v>
      </c>
    </row>
    <row r="148" spans="1:3" x14ac:dyDescent="0.25">
      <c r="A148" t="s">
        <v>281</v>
      </c>
      <c r="C148" t="s">
        <v>402</v>
      </c>
    </row>
    <row r="149" spans="1:3" x14ac:dyDescent="0.25">
      <c r="A149" t="s">
        <v>403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82"/>
  <sheetViews>
    <sheetView workbookViewId="0">
      <pane xSplit="6" ySplit="13" topLeftCell="M15" activePane="bottomRight" state="frozen"/>
      <selection pane="topRight" activeCell="G1" sqref="G1"/>
      <selection pane="bottomLeft" activeCell="A14" sqref="A14"/>
      <selection pane="bottomRight" activeCell="Q13" sqref="Q13:AB13"/>
    </sheetView>
  </sheetViews>
  <sheetFormatPr defaultRowHeight="15" x14ac:dyDescent="0.25"/>
  <cols>
    <col min="1" max="1" width="17" bestFit="1" customWidth="1"/>
    <col min="2" max="2" width="37.28515625" bestFit="1" customWidth="1"/>
    <col min="3" max="3" width="4.42578125" customWidth="1"/>
    <col min="4" max="4" width="13.85546875" bestFit="1" customWidth="1"/>
    <col min="5" max="5" width="13.140625" bestFit="1" customWidth="1"/>
    <col min="6" max="6" width="14.5703125" bestFit="1" customWidth="1"/>
    <col min="7" max="7" width="12.5703125" customWidth="1"/>
  </cols>
  <sheetData>
    <row r="1" spans="1:28" x14ac:dyDescent="0.25">
      <c r="A1" t="s">
        <v>24</v>
      </c>
      <c r="B1" s="1" t="s">
        <v>202</v>
      </c>
    </row>
    <row r="2" spans="1:28" x14ac:dyDescent="0.25">
      <c r="A2" t="s">
        <v>25</v>
      </c>
      <c r="B2" s="1" t="s">
        <v>202</v>
      </c>
    </row>
    <row r="4" spans="1:28" x14ac:dyDescent="0.25">
      <c r="A4" s="47" t="s">
        <v>9</v>
      </c>
      <c r="B4" s="47"/>
      <c r="C4" s="14"/>
      <c r="D4" s="47" t="s">
        <v>10</v>
      </c>
      <c r="E4" s="47"/>
    </row>
    <row r="5" spans="1:28" x14ac:dyDescent="0.25">
      <c r="A5" s="2" t="s">
        <v>11</v>
      </c>
      <c r="B5" s="3" t="s">
        <v>416</v>
      </c>
      <c r="C5" s="9"/>
      <c r="D5" s="2" t="s">
        <v>18</v>
      </c>
      <c r="E5" s="3" t="s">
        <v>21</v>
      </c>
    </row>
    <row r="6" spans="1:28" x14ac:dyDescent="0.25">
      <c r="A6" s="4" t="s">
        <v>12</v>
      </c>
      <c r="B6" s="5" t="s">
        <v>416</v>
      </c>
      <c r="C6" s="8"/>
      <c r="D6" s="4" t="s">
        <v>13</v>
      </c>
      <c r="E6" s="5" t="s">
        <v>19</v>
      </c>
      <c r="N6" t="s">
        <v>4</v>
      </c>
      <c r="O6" t="s">
        <v>7</v>
      </c>
      <c r="Q6" t="s">
        <v>57</v>
      </c>
      <c r="R6" t="s">
        <v>58</v>
      </c>
      <c r="S6" t="s">
        <v>59</v>
      </c>
      <c r="T6" t="s">
        <v>55</v>
      </c>
      <c r="U6" t="s">
        <v>60</v>
      </c>
      <c r="V6" t="s">
        <v>61</v>
      </c>
      <c r="W6" t="s">
        <v>62</v>
      </c>
      <c r="X6" t="s">
        <v>63</v>
      </c>
      <c r="Y6" t="s">
        <v>64</v>
      </c>
      <c r="Z6" t="s">
        <v>65</v>
      </c>
      <c r="AA6" t="s">
        <v>66</v>
      </c>
      <c r="AB6" t="s">
        <v>56</v>
      </c>
    </row>
    <row r="7" spans="1:28" x14ac:dyDescent="0.25">
      <c r="A7" s="4" t="s">
        <v>13</v>
      </c>
      <c r="B7" s="5" t="s">
        <v>19</v>
      </c>
      <c r="C7" s="8"/>
      <c r="D7" s="4" t="s">
        <v>14</v>
      </c>
      <c r="E7" s="5" t="s">
        <v>19</v>
      </c>
    </row>
    <row r="8" spans="1:28" x14ac:dyDescent="0.25">
      <c r="A8" s="4" t="s">
        <v>14</v>
      </c>
      <c r="B8" s="5" t="s">
        <v>19</v>
      </c>
      <c r="C8" s="8"/>
      <c r="D8" s="4" t="s">
        <v>15</v>
      </c>
      <c r="E8" s="5" t="s">
        <v>19</v>
      </c>
    </row>
    <row r="9" spans="1:28" x14ac:dyDescent="0.25">
      <c r="A9" s="4" t="s">
        <v>15</v>
      </c>
      <c r="B9" s="5" t="s">
        <v>19</v>
      </c>
      <c r="C9" s="8"/>
      <c r="D9" s="4" t="s">
        <v>16</v>
      </c>
      <c r="E9" s="5" t="s">
        <v>19</v>
      </c>
    </row>
    <row r="10" spans="1:28" x14ac:dyDescent="0.25">
      <c r="A10" s="4" t="s">
        <v>16</v>
      </c>
      <c r="B10" s="5" t="s">
        <v>19</v>
      </c>
      <c r="C10" s="8"/>
      <c r="D10" s="4" t="s">
        <v>17</v>
      </c>
      <c r="E10" s="5" t="s">
        <v>20</v>
      </c>
    </row>
    <row r="11" spans="1:28" x14ac:dyDescent="0.25">
      <c r="A11" s="4" t="s">
        <v>17</v>
      </c>
      <c r="B11" s="5" t="s">
        <v>20</v>
      </c>
      <c r="C11" s="8"/>
      <c r="D11" s="6" t="s">
        <v>22</v>
      </c>
      <c r="E11" s="7" t="s">
        <v>23</v>
      </c>
    </row>
    <row r="12" spans="1:28" x14ac:dyDescent="0.25">
      <c r="A12" s="6" t="s">
        <v>18</v>
      </c>
      <c r="B12" s="7" t="s">
        <v>21</v>
      </c>
      <c r="C12" s="8"/>
    </row>
    <row r="13" spans="1:28" x14ac:dyDescent="0.25">
      <c r="G13" s="46" t="s">
        <v>2</v>
      </c>
      <c r="H13" s="46" t="s">
        <v>0</v>
      </c>
      <c r="I13" s="46" t="s">
        <v>1</v>
      </c>
      <c r="J13" s="46" t="s">
        <v>179</v>
      </c>
      <c r="K13" s="46" t="s">
        <v>53</v>
      </c>
      <c r="L13" s="46" t="s">
        <v>67</v>
      </c>
      <c r="M13" s="46" t="s">
        <v>406</v>
      </c>
      <c r="N13" s="46" t="s">
        <v>7</v>
      </c>
      <c r="O13" s="46" t="s">
        <v>408</v>
      </c>
      <c r="P13" s="46" t="s">
        <v>427</v>
      </c>
      <c r="Q13" s="45" t="s">
        <v>57</v>
      </c>
      <c r="R13" s="45" t="s">
        <v>58</v>
      </c>
      <c r="S13" s="45" t="s">
        <v>59</v>
      </c>
      <c r="T13" s="45" t="s">
        <v>55</v>
      </c>
      <c r="U13" s="45" t="s">
        <v>60</v>
      </c>
      <c r="V13" s="45" t="s">
        <v>61</v>
      </c>
      <c r="W13" s="45" t="s">
        <v>62</v>
      </c>
      <c r="X13" s="45" t="s">
        <v>63</v>
      </c>
      <c r="Y13" s="45" t="s">
        <v>64</v>
      </c>
      <c r="Z13" s="45" t="s">
        <v>65</v>
      </c>
      <c r="AA13" s="45" t="s">
        <v>66</v>
      </c>
      <c r="AB13" s="45" t="s">
        <v>56</v>
      </c>
    </row>
    <row r="14" spans="1:28" x14ac:dyDescent="0.25">
      <c r="A14" s="47"/>
      <c r="B14" s="47"/>
      <c r="D14" s="1"/>
      <c r="E14" s="1"/>
      <c r="F14" s="1" t="s">
        <v>169</v>
      </c>
    </row>
    <row r="15" spans="1:28" x14ac:dyDescent="0.25">
      <c r="A15" s="43" t="s">
        <v>410</v>
      </c>
      <c r="B15" s="11"/>
      <c r="D15" s="10"/>
      <c r="E15" s="10"/>
      <c r="F15" s="1" t="s">
        <v>8</v>
      </c>
      <c r="G15" t="str">
        <f t="shared" ref="G15:T21" si="0">"drop table "&amp;G$13&amp;"_"&amp;$F15&amp;";"</f>
        <v>drop table AUDUSD_M1;</v>
      </c>
      <c r="H15" t="str">
        <f t="shared" si="0"/>
        <v>drop table GBPUSD_M1;</v>
      </c>
      <c r="I15" t="str">
        <f t="shared" si="0"/>
        <v>drop table EURUSD_M1;</v>
      </c>
      <c r="J15" t="str">
        <f t="shared" si="0"/>
        <v>drop table XAUUSD_M1;</v>
      </c>
      <c r="K15" t="str">
        <f t="shared" si="0"/>
        <v>drop table NZDUSD_M1;</v>
      </c>
      <c r="L15" t="str">
        <f t="shared" si="0"/>
        <v>drop table USDJPY_M1;</v>
      </c>
      <c r="M15" t="str">
        <f t="shared" si="0"/>
        <v>drop table GBPNZD_M1;</v>
      </c>
      <c r="N15" t="str">
        <f t="shared" ref="N15:P21" si="1">"drop table "&amp;N$13&amp;"_"&amp;$F15&amp;";"</f>
        <v>drop table SPX_M1;</v>
      </c>
      <c r="O15" t="str">
        <f t="shared" si="1"/>
        <v>drop table ETXEUR_M1;</v>
      </c>
      <c r="P15" t="str">
        <f t="shared" si="1"/>
        <v>drop table UKXGBP_M1;</v>
      </c>
      <c r="Q15" t="str">
        <f t="shared" si="0"/>
        <v>drop table CATTLE_M1;</v>
      </c>
      <c r="R15" t="str">
        <f t="shared" si="0"/>
        <v>drop table CORN_M1;</v>
      </c>
      <c r="S15" t="str">
        <f t="shared" si="0"/>
        <v>drop table HOIL_M1;</v>
      </c>
      <c r="T15" t="str">
        <f t="shared" si="0"/>
        <v>drop table NGAS_M1;</v>
      </c>
      <c r="U15" t="str">
        <f t="shared" ref="U15:AB21" si="2">"drop table "&amp;U$13&amp;"_"&amp;$F15&amp;";"</f>
        <v>drop table PLATINUM_M1;</v>
      </c>
      <c r="V15" t="str">
        <f t="shared" si="2"/>
        <v>drop table RICE_M1;</v>
      </c>
      <c r="W15" t="str">
        <f t="shared" si="2"/>
        <v>drop table SBO_M1;</v>
      </c>
      <c r="X15" t="str">
        <f t="shared" si="2"/>
        <v>drop table SOYBEANS_M1;</v>
      </c>
      <c r="Y15" t="str">
        <f t="shared" si="2"/>
        <v>drop table SUGAR_M1;</v>
      </c>
      <c r="Z15" t="str">
        <f t="shared" si="2"/>
        <v>drop table US10YR_M1;</v>
      </c>
      <c r="AA15" t="str">
        <f t="shared" si="2"/>
        <v>drop table WHEAT_M1;</v>
      </c>
      <c r="AB15" t="str">
        <f t="shared" si="2"/>
        <v>drop table XRB_M1;</v>
      </c>
    </row>
    <row r="16" spans="1:28" x14ac:dyDescent="0.25">
      <c r="A16" s="8" t="s">
        <v>77</v>
      </c>
      <c r="B16" s="12" t="s">
        <v>411</v>
      </c>
      <c r="D16" s="10"/>
      <c r="E16" s="10"/>
      <c r="F16" s="1" t="s">
        <v>27</v>
      </c>
      <c r="G16" t="str">
        <f t="shared" si="0"/>
        <v>drop table AUDUSD_M5;</v>
      </c>
      <c r="H16" t="str">
        <f t="shared" si="0"/>
        <v>drop table GBPUSD_M5;</v>
      </c>
      <c r="I16" t="str">
        <f t="shared" si="0"/>
        <v>drop table EURUSD_M5;</v>
      </c>
      <c r="J16" t="str">
        <f t="shared" si="0"/>
        <v>drop table XAUUSD_M5;</v>
      </c>
      <c r="K16" t="str">
        <f t="shared" si="0"/>
        <v>drop table NZDUSD_M5;</v>
      </c>
      <c r="L16" t="str">
        <f t="shared" si="0"/>
        <v>drop table USDJPY_M5;</v>
      </c>
      <c r="M16" t="str">
        <f t="shared" si="0"/>
        <v>drop table GBPNZD_M5;</v>
      </c>
      <c r="N16" t="str">
        <f t="shared" si="1"/>
        <v>drop table SPX_M5;</v>
      </c>
      <c r="O16" t="str">
        <f t="shared" si="1"/>
        <v>drop table ETXEUR_M5;</v>
      </c>
      <c r="P16" t="str">
        <f t="shared" si="1"/>
        <v>drop table UKXGBP_M5;</v>
      </c>
      <c r="Q16" t="str">
        <f t="shared" si="0"/>
        <v>drop table CATTLE_M5;</v>
      </c>
      <c r="R16" t="str">
        <f t="shared" si="0"/>
        <v>drop table CORN_M5;</v>
      </c>
      <c r="S16" t="str">
        <f t="shared" si="0"/>
        <v>drop table HOIL_M5;</v>
      </c>
      <c r="T16" t="str">
        <f t="shared" si="0"/>
        <v>drop table NGAS_M5;</v>
      </c>
      <c r="U16" t="str">
        <f t="shared" si="2"/>
        <v>drop table PLATINUM_M5;</v>
      </c>
      <c r="V16" t="str">
        <f t="shared" si="2"/>
        <v>drop table RICE_M5;</v>
      </c>
      <c r="W16" t="str">
        <f t="shared" si="2"/>
        <v>drop table SBO_M5;</v>
      </c>
      <c r="X16" t="str">
        <f t="shared" si="2"/>
        <v>drop table SOYBEANS_M5;</v>
      </c>
      <c r="Y16" t="str">
        <f t="shared" si="2"/>
        <v>drop table SUGAR_M5;</v>
      </c>
      <c r="Z16" t="str">
        <f t="shared" si="2"/>
        <v>drop table US10YR_M5;</v>
      </c>
      <c r="AA16" t="str">
        <f t="shared" si="2"/>
        <v>drop table WHEAT_M5;</v>
      </c>
      <c r="AB16" t="str">
        <f t="shared" si="2"/>
        <v>drop table XRB_M5;</v>
      </c>
    </row>
    <row r="17" spans="1:28" x14ac:dyDescent="0.25">
      <c r="A17" s="13" t="s">
        <v>167</v>
      </c>
      <c r="B17" s="12" t="s">
        <v>411</v>
      </c>
      <c r="D17" s="10"/>
      <c r="E17" s="10"/>
      <c r="F17" s="1" t="s">
        <v>5</v>
      </c>
      <c r="G17" t="str">
        <f t="shared" si="0"/>
        <v>drop table AUDUSD_M15;</v>
      </c>
      <c r="H17" t="str">
        <f t="shared" si="0"/>
        <v>drop table GBPUSD_M15;</v>
      </c>
      <c r="I17" t="str">
        <f t="shared" si="0"/>
        <v>drop table EURUSD_M15;</v>
      </c>
      <c r="J17" t="str">
        <f t="shared" si="0"/>
        <v>drop table XAUUSD_M15;</v>
      </c>
      <c r="K17" t="str">
        <f t="shared" si="0"/>
        <v>drop table NZDUSD_M15;</v>
      </c>
      <c r="L17" t="str">
        <f t="shared" si="0"/>
        <v>drop table USDJPY_M15;</v>
      </c>
      <c r="M17" t="str">
        <f t="shared" si="0"/>
        <v>drop table GBPNZD_M15;</v>
      </c>
      <c r="N17" t="str">
        <f t="shared" si="1"/>
        <v>drop table SPX_M15;</v>
      </c>
      <c r="O17" t="str">
        <f t="shared" si="1"/>
        <v>drop table ETXEUR_M15;</v>
      </c>
      <c r="P17" t="str">
        <f t="shared" si="1"/>
        <v>drop table UKXGBP_M15;</v>
      </c>
      <c r="Q17" t="str">
        <f t="shared" si="0"/>
        <v>drop table CATTLE_M15;</v>
      </c>
      <c r="R17" t="str">
        <f t="shared" si="0"/>
        <v>drop table CORN_M15;</v>
      </c>
      <c r="S17" t="str">
        <f t="shared" si="0"/>
        <v>drop table HOIL_M15;</v>
      </c>
      <c r="T17" t="str">
        <f t="shared" si="0"/>
        <v>drop table NGAS_M15;</v>
      </c>
      <c r="U17" t="str">
        <f t="shared" si="2"/>
        <v>drop table PLATINUM_M15;</v>
      </c>
      <c r="V17" t="str">
        <f t="shared" si="2"/>
        <v>drop table RICE_M15;</v>
      </c>
      <c r="W17" t="str">
        <f t="shared" si="2"/>
        <v>drop table SBO_M15;</v>
      </c>
      <c r="X17" t="str">
        <f t="shared" si="2"/>
        <v>drop table SOYBEANS_M15;</v>
      </c>
      <c r="Y17" t="str">
        <f t="shared" si="2"/>
        <v>drop table SUGAR_M15;</v>
      </c>
      <c r="Z17" t="str">
        <f t="shared" si="2"/>
        <v>drop table US10YR_M15;</v>
      </c>
      <c r="AA17" t="str">
        <f t="shared" si="2"/>
        <v>drop table WHEAT_M15;</v>
      </c>
      <c r="AB17" t="str">
        <f t="shared" si="2"/>
        <v>drop table XRB_M15;</v>
      </c>
    </row>
    <row r="18" spans="1:28" x14ac:dyDescent="0.25">
      <c r="A18" s="8"/>
      <c r="B18" s="11"/>
      <c r="D18" s="10"/>
      <c r="E18" s="10"/>
      <c r="F18" s="1" t="s">
        <v>6</v>
      </c>
      <c r="G18" t="str">
        <f t="shared" si="0"/>
        <v>drop table AUDUSD_M30;</v>
      </c>
      <c r="H18" t="str">
        <f t="shared" si="0"/>
        <v>drop table GBPUSD_M30;</v>
      </c>
      <c r="I18" t="str">
        <f t="shared" si="0"/>
        <v>drop table EURUSD_M30;</v>
      </c>
      <c r="J18" t="str">
        <f t="shared" si="0"/>
        <v>drop table XAUUSD_M30;</v>
      </c>
      <c r="K18" t="str">
        <f t="shared" si="0"/>
        <v>drop table NZDUSD_M30;</v>
      </c>
      <c r="L18" t="str">
        <f t="shared" si="0"/>
        <v>drop table USDJPY_M30;</v>
      </c>
      <c r="M18" t="str">
        <f t="shared" si="0"/>
        <v>drop table GBPNZD_M30;</v>
      </c>
      <c r="N18" t="str">
        <f t="shared" si="1"/>
        <v>drop table SPX_M30;</v>
      </c>
      <c r="O18" t="str">
        <f t="shared" si="1"/>
        <v>drop table ETXEUR_M30;</v>
      </c>
      <c r="P18" t="str">
        <f t="shared" si="1"/>
        <v>drop table UKXGBP_M30;</v>
      </c>
      <c r="Q18" t="str">
        <f t="shared" si="0"/>
        <v>drop table CATTLE_M30;</v>
      </c>
      <c r="R18" t="str">
        <f t="shared" si="0"/>
        <v>drop table CORN_M30;</v>
      </c>
      <c r="S18" t="str">
        <f t="shared" si="0"/>
        <v>drop table HOIL_M30;</v>
      </c>
      <c r="T18" t="str">
        <f t="shared" si="0"/>
        <v>drop table NGAS_M30;</v>
      </c>
      <c r="U18" t="str">
        <f t="shared" si="2"/>
        <v>drop table PLATINUM_M30;</v>
      </c>
      <c r="V18" t="str">
        <f t="shared" si="2"/>
        <v>drop table RICE_M30;</v>
      </c>
      <c r="W18" t="str">
        <f t="shared" si="2"/>
        <v>drop table SBO_M30;</v>
      </c>
      <c r="X18" t="str">
        <f t="shared" si="2"/>
        <v>drop table SOYBEANS_M30;</v>
      </c>
      <c r="Y18" t="str">
        <f t="shared" si="2"/>
        <v>drop table SUGAR_M30;</v>
      </c>
      <c r="Z18" t="str">
        <f t="shared" si="2"/>
        <v>drop table US10YR_M30;</v>
      </c>
      <c r="AA18" t="str">
        <f t="shared" si="2"/>
        <v>drop table WHEAT_M30;</v>
      </c>
      <c r="AB18" t="str">
        <f t="shared" si="2"/>
        <v>drop table XRB_M30;</v>
      </c>
    </row>
    <row r="19" spans="1:28" x14ac:dyDescent="0.25">
      <c r="A19" s="8"/>
      <c r="B19" s="11"/>
      <c r="D19" s="10"/>
      <c r="E19" s="10"/>
      <c r="F19" s="1" t="s">
        <v>28</v>
      </c>
      <c r="G19" t="str">
        <f t="shared" si="0"/>
        <v>drop table AUDUSD_H1;</v>
      </c>
      <c r="H19" t="str">
        <f t="shared" si="0"/>
        <v>drop table GBPUSD_H1;</v>
      </c>
      <c r="I19" t="str">
        <f t="shared" si="0"/>
        <v>drop table EURUSD_H1;</v>
      </c>
      <c r="J19" t="str">
        <f t="shared" si="0"/>
        <v>drop table XAUUSD_H1;</v>
      </c>
      <c r="K19" t="str">
        <f t="shared" si="0"/>
        <v>drop table NZDUSD_H1;</v>
      </c>
      <c r="L19" t="str">
        <f t="shared" si="0"/>
        <v>drop table USDJPY_H1;</v>
      </c>
      <c r="M19" t="str">
        <f t="shared" si="0"/>
        <v>drop table GBPNZD_H1;</v>
      </c>
      <c r="N19" t="str">
        <f t="shared" si="1"/>
        <v>drop table SPX_H1;</v>
      </c>
      <c r="O19" t="str">
        <f t="shared" si="1"/>
        <v>drop table ETXEUR_H1;</v>
      </c>
      <c r="P19" t="str">
        <f t="shared" si="1"/>
        <v>drop table UKXGBP_H1;</v>
      </c>
      <c r="Q19" t="str">
        <f t="shared" si="0"/>
        <v>drop table CATTLE_H1;</v>
      </c>
      <c r="R19" t="str">
        <f t="shared" si="0"/>
        <v>drop table CORN_H1;</v>
      </c>
      <c r="S19" t="str">
        <f t="shared" si="0"/>
        <v>drop table HOIL_H1;</v>
      </c>
      <c r="T19" t="str">
        <f t="shared" si="0"/>
        <v>drop table NGAS_H1;</v>
      </c>
      <c r="U19" t="str">
        <f t="shared" si="2"/>
        <v>drop table PLATINUM_H1;</v>
      </c>
      <c r="V19" t="str">
        <f t="shared" si="2"/>
        <v>drop table RICE_H1;</v>
      </c>
      <c r="W19" t="str">
        <f t="shared" si="2"/>
        <v>drop table SBO_H1;</v>
      </c>
      <c r="X19" t="str">
        <f t="shared" si="2"/>
        <v>drop table SOYBEANS_H1;</v>
      </c>
      <c r="Y19" t="str">
        <f t="shared" si="2"/>
        <v>drop table SUGAR_H1;</v>
      </c>
      <c r="Z19" t="str">
        <f t="shared" si="2"/>
        <v>drop table US10YR_H1;</v>
      </c>
      <c r="AA19" t="str">
        <f t="shared" si="2"/>
        <v>drop table WHEAT_H1;</v>
      </c>
      <c r="AB19" t="str">
        <f t="shared" si="2"/>
        <v>drop table XRB_H1;</v>
      </c>
    </row>
    <row r="20" spans="1:28" x14ac:dyDescent="0.25">
      <c r="A20" s="8"/>
      <c r="B20" s="11"/>
      <c r="D20" s="10"/>
      <c r="E20" s="10"/>
      <c r="F20" s="1" t="s">
        <v>29</v>
      </c>
      <c r="G20" t="str">
        <f t="shared" si="0"/>
        <v>drop table AUDUSD_H4;</v>
      </c>
      <c r="H20" t="str">
        <f t="shared" si="0"/>
        <v>drop table GBPUSD_H4;</v>
      </c>
      <c r="I20" t="str">
        <f t="shared" si="0"/>
        <v>drop table EURUSD_H4;</v>
      </c>
      <c r="J20" t="str">
        <f t="shared" si="0"/>
        <v>drop table XAUUSD_H4;</v>
      </c>
      <c r="K20" t="str">
        <f t="shared" si="0"/>
        <v>drop table NZDUSD_H4;</v>
      </c>
      <c r="L20" t="str">
        <f t="shared" si="0"/>
        <v>drop table USDJPY_H4;</v>
      </c>
      <c r="M20" t="str">
        <f t="shared" si="0"/>
        <v>drop table GBPNZD_H4;</v>
      </c>
      <c r="N20" t="str">
        <f t="shared" si="1"/>
        <v>drop table SPX_H4;</v>
      </c>
      <c r="O20" t="str">
        <f t="shared" si="1"/>
        <v>drop table ETXEUR_H4;</v>
      </c>
      <c r="P20" t="str">
        <f t="shared" si="1"/>
        <v>drop table UKXGBP_H4;</v>
      </c>
      <c r="Q20" t="str">
        <f t="shared" si="0"/>
        <v>drop table CATTLE_H4;</v>
      </c>
      <c r="R20" t="str">
        <f t="shared" si="0"/>
        <v>drop table CORN_H4;</v>
      </c>
      <c r="S20" t="str">
        <f t="shared" si="0"/>
        <v>drop table HOIL_H4;</v>
      </c>
      <c r="T20" t="str">
        <f t="shared" si="0"/>
        <v>drop table NGAS_H4;</v>
      </c>
      <c r="U20" t="str">
        <f t="shared" si="2"/>
        <v>drop table PLATINUM_H4;</v>
      </c>
      <c r="V20" t="str">
        <f t="shared" si="2"/>
        <v>drop table RICE_H4;</v>
      </c>
      <c r="W20" t="str">
        <f t="shared" si="2"/>
        <v>drop table SBO_H4;</v>
      </c>
      <c r="X20" t="str">
        <f t="shared" si="2"/>
        <v>drop table SOYBEANS_H4;</v>
      </c>
      <c r="Y20" t="str">
        <f t="shared" si="2"/>
        <v>drop table SUGAR_H4;</v>
      </c>
      <c r="Z20" t="str">
        <f t="shared" si="2"/>
        <v>drop table US10YR_H4;</v>
      </c>
      <c r="AA20" t="str">
        <f t="shared" si="2"/>
        <v>drop table WHEAT_H4;</v>
      </c>
      <c r="AB20" t="str">
        <f t="shared" si="2"/>
        <v>drop table XRB_H4;</v>
      </c>
    </row>
    <row r="21" spans="1:28" x14ac:dyDescent="0.25">
      <c r="A21" s="8"/>
      <c r="B21" s="11"/>
      <c r="D21" s="10"/>
      <c r="E21" s="10"/>
      <c r="F21" s="1" t="s">
        <v>30</v>
      </c>
      <c r="G21" t="str">
        <f t="shared" si="0"/>
        <v>drop table AUDUSD_D1;</v>
      </c>
      <c r="H21" t="str">
        <f t="shared" si="0"/>
        <v>drop table GBPUSD_D1;</v>
      </c>
      <c r="I21" t="str">
        <f t="shared" si="0"/>
        <v>drop table EURUSD_D1;</v>
      </c>
      <c r="J21" t="str">
        <f t="shared" si="0"/>
        <v>drop table XAUUSD_D1;</v>
      </c>
      <c r="K21" t="str">
        <f t="shared" si="0"/>
        <v>drop table NZDUSD_D1;</v>
      </c>
      <c r="L21" t="str">
        <f t="shared" si="0"/>
        <v>drop table USDJPY_D1;</v>
      </c>
      <c r="M21" t="str">
        <f t="shared" si="0"/>
        <v>drop table GBPNZD_D1;</v>
      </c>
      <c r="N21" t="str">
        <f t="shared" si="1"/>
        <v>drop table SPX_D1;</v>
      </c>
      <c r="O21" t="str">
        <f t="shared" si="1"/>
        <v>drop table ETXEUR_D1;</v>
      </c>
      <c r="P21" t="str">
        <f t="shared" si="1"/>
        <v>drop table UKXGBP_D1;</v>
      </c>
      <c r="Q21" t="str">
        <f t="shared" si="0"/>
        <v>drop table CATTLE_D1;</v>
      </c>
      <c r="R21" t="str">
        <f t="shared" si="0"/>
        <v>drop table CORN_D1;</v>
      </c>
      <c r="S21" t="str">
        <f t="shared" si="0"/>
        <v>drop table HOIL_D1;</v>
      </c>
      <c r="T21" t="str">
        <f t="shared" si="0"/>
        <v>drop table NGAS_D1;</v>
      </c>
      <c r="U21" t="str">
        <f t="shared" si="2"/>
        <v>drop table PLATINUM_D1;</v>
      </c>
      <c r="V21" t="str">
        <f t="shared" si="2"/>
        <v>drop table RICE_D1;</v>
      </c>
      <c r="W21" t="str">
        <f t="shared" si="2"/>
        <v>drop table SBO_D1;</v>
      </c>
      <c r="X21" t="str">
        <f t="shared" si="2"/>
        <v>drop table SOYBEANS_D1;</v>
      </c>
      <c r="Y21" t="str">
        <f t="shared" si="2"/>
        <v>drop table SUGAR_D1;</v>
      </c>
      <c r="Z21" t="str">
        <f t="shared" si="2"/>
        <v>drop table US10YR_D1;</v>
      </c>
      <c r="AA21" t="str">
        <f t="shared" si="2"/>
        <v>drop table WHEAT_D1;</v>
      </c>
      <c r="AB21" t="str">
        <f t="shared" si="2"/>
        <v>drop table XRB_D1;</v>
      </c>
    </row>
    <row r="22" spans="1:28" x14ac:dyDescent="0.25">
      <c r="A22" s="8"/>
      <c r="B22" s="11"/>
      <c r="D22" s="10"/>
      <c r="E22" s="10"/>
      <c r="F22" s="1"/>
    </row>
    <row r="23" spans="1:28" x14ac:dyDescent="0.25">
      <c r="A23" s="8"/>
      <c r="B23" s="11"/>
      <c r="D23" s="10"/>
      <c r="E23" s="10"/>
      <c r="F23" s="1" t="s">
        <v>192</v>
      </c>
    </row>
    <row r="24" spans="1:28" x14ac:dyDescent="0.25">
      <c r="A24" s="8"/>
      <c r="B24" s="13"/>
      <c r="F24" s="1" t="s">
        <v>8</v>
      </c>
      <c r="G24" t="str">
        <f t="shared" ref="G24:T30" si="3">"create table "&amp;G$13&amp;"_"&amp;$F24&amp;" ("&amp;$A$5&amp;" "&amp;$B$5&amp;", "&amp;$A$6&amp;" "&amp;$B$6&amp;", "&amp;$A$7&amp;" "&amp;$B$7&amp;", "&amp;$A$8&amp;" "&amp;$B$8&amp;", "&amp;$A$9&amp;" "&amp;$B$9&amp;", "&amp;$A$10&amp;" "&amp;$B$10&amp;", "&amp;$A$11&amp;" "&amp;$B$11&amp;", "&amp;$A$12&amp;" "&amp;$B$12&amp;") tablespace "&amp;$B$1&amp;";"</f>
        <v>create table AUDUSD_M1 (OrigDate char(24), OrigTime char(24), Open number(10,5), High number(10,5), Low number(10,5), Close number(10,5), Volume number(8), NewDateTime date) tablespace HistoryData;</v>
      </c>
      <c r="H24" t="str">
        <f t="shared" si="3"/>
        <v>create table GBPUSD_M1 (OrigDate char(24), OrigTime char(24), Open number(10,5), High number(10,5), Low number(10,5), Close number(10,5), Volume number(8), NewDateTime date) tablespace HistoryData;</v>
      </c>
      <c r="I24" t="str">
        <f t="shared" si="3"/>
        <v>create table EURUSD_M1 (OrigDate char(24), OrigTime char(24), Open number(10,5), High number(10,5), Low number(10,5), Close number(10,5), Volume number(8), NewDateTime date) tablespace HistoryData;</v>
      </c>
      <c r="J24" t="str">
        <f t="shared" si="3"/>
        <v>create table XAUUSD_M1 (OrigDate char(24), OrigTime char(24), Open number(10,5), High number(10,5), Low number(10,5), Close number(10,5), Volume number(8), NewDateTime date) tablespace HistoryData;</v>
      </c>
      <c r="K24" t="str">
        <f t="shared" si="3"/>
        <v>create table NZDUSD_M1 (OrigDate char(24), OrigTime char(24), Open number(10,5), High number(10,5), Low number(10,5), Close number(10,5), Volume number(8), NewDateTime date) tablespace HistoryData;</v>
      </c>
      <c r="L24" t="str">
        <f t="shared" si="3"/>
        <v>create table USDJPY_M1 (OrigDate char(24), OrigTime char(24), Open number(10,5), High number(10,5), Low number(10,5), Close number(10,5), Volume number(8), NewDateTime date) tablespace HistoryData;</v>
      </c>
      <c r="M24" t="str">
        <f t="shared" si="3"/>
        <v>create table GBPNZD_M1 (OrigDate char(24), OrigTime char(24), Open number(10,5), High number(10,5), Low number(10,5), Close number(10,5), Volume number(8), NewDateTime date) tablespace HistoryData;</v>
      </c>
      <c r="N24" t="str">
        <f t="shared" ref="N24:P30" si="4">"create table "&amp;N$13&amp;"_"&amp;$F24&amp;" ("&amp;$A$5&amp;" "&amp;$B$5&amp;", "&amp;$A$6&amp;" "&amp;$B$6&amp;", "&amp;$A$7&amp;" "&amp;$B$7&amp;", "&amp;$A$8&amp;" "&amp;$B$8&amp;", "&amp;$A$9&amp;" "&amp;$B$9&amp;", "&amp;$A$10&amp;" "&amp;$B$10&amp;", "&amp;$A$11&amp;" "&amp;$B$11&amp;", "&amp;$A$12&amp;" "&amp;$B$12&amp;") tablespace "&amp;$B$1&amp;";"</f>
        <v>create table SPX_M1 (OrigDate char(24), OrigTime char(24), Open number(10,5), High number(10,5), Low number(10,5), Close number(10,5), Volume number(8), NewDateTime date) tablespace HistoryData;</v>
      </c>
      <c r="O24" t="str">
        <f t="shared" si="4"/>
        <v>create table ETXEUR_M1 (OrigDate char(24), OrigTime char(24), Open number(10,5), High number(10,5), Low number(10,5), Close number(10,5), Volume number(8), NewDateTime date) tablespace HistoryData;</v>
      </c>
      <c r="P24" t="str">
        <f t="shared" si="4"/>
        <v>create table UKXGBP_M1 (OrigDate char(24), OrigTime char(24), Open number(10,5), High number(10,5), Low number(10,5), Close number(10,5), Volume number(8), NewDateTime date) tablespace HistoryData;</v>
      </c>
      <c r="Q24" t="str">
        <f t="shared" si="3"/>
        <v>create table CATTLE_M1 (OrigDate char(24), OrigTime char(24), Open number(10,5), High number(10,5), Low number(10,5), Close number(10,5), Volume number(8), NewDateTime date) tablespace HistoryData;</v>
      </c>
      <c r="R24" t="str">
        <f t="shared" si="3"/>
        <v>create table CORN_M1 (OrigDate char(24), OrigTime char(24), Open number(10,5), High number(10,5), Low number(10,5), Close number(10,5), Volume number(8), NewDateTime date) tablespace HistoryData;</v>
      </c>
      <c r="S24" t="str">
        <f t="shared" si="3"/>
        <v>create table HOIL_M1 (OrigDate char(24), OrigTime char(24), Open number(10,5), High number(10,5), Low number(10,5), Close number(10,5), Volume number(8), NewDateTime date) tablespace HistoryData;</v>
      </c>
      <c r="T24" t="str">
        <f t="shared" si="3"/>
        <v>create table NGAS_M1 (OrigDate char(24), OrigTime char(24), Open number(10,5), High number(10,5), Low number(10,5), Close number(10,5), Volume number(8), NewDateTime date) tablespace HistoryData;</v>
      </c>
      <c r="U24" t="str">
        <f t="shared" ref="U24:AB30" si="5">"create table "&amp;U$13&amp;"_"&amp;$F24&amp;" ("&amp;$A$5&amp;" "&amp;$B$5&amp;", "&amp;$A$6&amp;" "&amp;$B$6&amp;", "&amp;$A$7&amp;" "&amp;$B$7&amp;", "&amp;$A$8&amp;" "&amp;$B$8&amp;", "&amp;$A$9&amp;" "&amp;$B$9&amp;", "&amp;$A$10&amp;" "&amp;$B$10&amp;", "&amp;$A$11&amp;" "&amp;$B$11&amp;", "&amp;$A$12&amp;" "&amp;$B$12&amp;") tablespace "&amp;$B$1&amp;";"</f>
        <v>create table PLATINUM_M1 (OrigDate char(24), OrigTime char(24), Open number(10,5), High number(10,5), Low number(10,5), Close number(10,5), Volume number(8), NewDateTime date) tablespace HistoryData;</v>
      </c>
      <c r="V24" t="str">
        <f t="shared" si="5"/>
        <v>create table RICE_M1 (OrigDate char(24), OrigTime char(24), Open number(10,5), High number(10,5), Low number(10,5), Close number(10,5), Volume number(8), NewDateTime date) tablespace HistoryData;</v>
      </c>
      <c r="W24" t="str">
        <f t="shared" si="5"/>
        <v>create table SBO_M1 (OrigDate char(24), OrigTime char(24), Open number(10,5), High number(10,5), Low number(10,5), Close number(10,5), Volume number(8), NewDateTime date) tablespace HistoryData;</v>
      </c>
      <c r="X24" t="str">
        <f t="shared" si="5"/>
        <v>create table SOYBEANS_M1 (OrigDate char(24), OrigTime char(24), Open number(10,5), High number(10,5), Low number(10,5), Close number(10,5), Volume number(8), NewDateTime date) tablespace HistoryData;</v>
      </c>
      <c r="Y24" t="str">
        <f t="shared" si="5"/>
        <v>create table SUGAR_M1 (OrigDate char(24), OrigTime char(24), Open number(10,5), High number(10,5), Low number(10,5), Close number(10,5), Volume number(8), NewDateTime date) tablespace HistoryData;</v>
      </c>
      <c r="Z24" t="str">
        <f t="shared" si="5"/>
        <v>create table US10YR_M1 (OrigDate char(24), OrigTime char(24), Open number(10,5), High number(10,5), Low number(10,5), Close number(10,5), Volume number(8), NewDateTime date) tablespace HistoryData;</v>
      </c>
      <c r="AA24" t="str">
        <f t="shared" si="5"/>
        <v>create table WHEAT_M1 (OrigDate char(24), OrigTime char(24), Open number(10,5), High number(10,5), Low number(10,5), Close number(10,5), Volume number(8), NewDateTime date) tablespace HistoryData;</v>
      </c>
      <c r="AB24" t="str">
        <f t="shared" si="5"/>
        <v>create table XRB_M1 (OrigDate char(24), OrigTime char(24), Open number(10,5), High number(10,5), Low number(10,5), Close number(10,5), Volume number(8), NewDateTime date) tablespace HistoryData;</v>
      </c>
    </row>
    <row r="25" spans="1:28" x14ac:dyDescent="0.25">
      <c r="A25" s="8"/>
      <c r="B25" s="13"/>
      <c r="F25" s="1" t="s">
        <v>27</v>
      </c>
      <c r="G25" t="str">
        <f t="shared" si="3"/>
        <v>create table AUDUSD_M5 (OrigDate char(24), OrigTime char(24), Open number(10,5), High number(10,5), Low number(10,5), Close number(10,5), Volume number(8), NewDateTime date) tablespace HistoryData;</v>
      </c>
      <c r="H25" t="str">
        <f t="shared" si="3"/>
        <v>create table GBPUSD_M5 (OrigDate char(24), OrigTime char(24), Open number(10,5), High number(10,5), Low number(10,5), Close number(10,5), Volume number(8), NewDateTime date) tablespace HistoryData;</v>
      </c>
      <c r="I25" t="str">
        <f t="shared" si="3"/>
        <v>create table EURUSD_M5 (OrigDate char(24), OrigTime char(24), Open number(10,5), High number(10,5), Low number(10,5), Close number(10,5), Volume number(8), NewDateTime date) tablespace HistoryData;</v>
      </c>
      <c r="J25" t="str">
        <f t="shared" si="3"/>
        <v>create table XAUUSD_M5 (OrigDate char(24), OrigTime char(24), Open number(10,5), High number(10,5), Low number(10,5), Close number(10,5), Volume number(8), NewDateTime date) tablespace HistoryData;</v>
      </c>
      <c r="K25" t="str">
        <f t="shared" si="3"/>
        <v>create table NZDUSD_M5 (OrigDate char(24), OrigTime char(24), Open number(10,5), High number(10,5), Low number(10,5), Close number(10,5), Volume number(8), NewDateTime date) tablespace HistoryData;</v>
      </c>
      <c r="L25" t="str">
        <f t="shared" si="3"/>
        <v>create table USDJPY_M5 (OrigDate char(24), OrigTime char(24), Open number(10,5), High number(10,5), Low number(10,5), Close number(10,5), Volume number(8), NewDateTime date) tablespace HistoryData;</v>
      </c>
      <c r="M25" t="str">
        <f t="shared" si="3"/>
        <v>create table GBPNZD_M5 (OrigDate char(24), OrigTime char(24), Open number(10,5), High number(10,5), Low number(10,5), Close number(10,5), Volume number(8), NewDateTime date) tablespace HistoryData;</v>
      </c>
      <c r="N25" t="str">
        <f t="shared" si="4"/>
        <v>create table SPX_M5 (OrigDate char(24), OrigTime char(24), Open number(10,5), High number(10,5), Low number(10,5), Close number(10,5), Volume number(8), NewDateTime date) tablespace HistoryData;</v>
      </c>
      <c r="O25" t="str">
        <f t="shared" si="4"/>
        <v>create table ETXEUR_M5 (OrigDate char(24), OrigTime char(24), Open number(10,5), High number(10,5), Low number(10,5), Close number(10,5), Volume number(8), NewDateTime date) tablespace HistoryData;</v>
      </c>
      <c r="P25" t="str">
        <f t="shared" si="4"/>
        <v>create table UKXGBP_M5 (OrigDate char(24), OrigTime char(24), Open number(10,5), High number(10,5), Low number(10,5), Close number(10,5), Volume number(8), NewDateTime date) tablespace HistoryData;</v>
      </c>
      <c r="Q25" t="str">
        <f t="shared" si="3"/>
        <v>create table CATTLE_M5 (OrigDate char(24), OrigTime char(24), Open number(10,5), High number(10,5), Low number(10,5), Close number(10,5), Volume number(8), NewDateTime date) tablespace HistoryData;</v>
      </c>
      <c r="R25" t="str">
        <f t="shared" si="3"/>
        <v>create table CORN_M5 (OrigDate char(24), OrigTime char(24), Open number(10,5), High number(10,5), Low number(10,5), Close number(10,5), Volume number(8), NewDateTime date) tablespace HistoryData;</v>
      </c>
      <c r="S25" t="str">
        <f t="shared" si="3"/>
        <v>create table HOIL_M5 (OrigDate char(24), OrigTime char(24), Open number(10,5), High number(10,5), Low number(10,5), Close number(10,5), Volume number(8), NewDateTime date) tablespace HistoryData;</v>
      </c>
      <c r="T25" t="str">
        <f t="shared" si="3"/>
        <v>create table NGAS_M5 (OrigDate char(24), OrigTime char(24), Open number(10,5), High number(10,5), Low number(10,5), Close number(10,5), Volume number(8), NewDateTime date) tablespace HistoryData;</v>
      </c>
      <c r="U25" t="str">
        <f t="shared" si="5"/>
        <v>create table PLATINUM_M5 (OrigDate char(24), OrigTime char(24), Open number(10,5), High number(10,5), Low number(10,5), Close number(10,5), Volume number(8), NewDateTime date) tablespace HistoryData;</v>
      </c>
      <c r="V25" t="str">
        <f t="shared" si="5"/>
        <v>create table RICE_M5 (OrigDate char(24), OrigTime char(24), Open number(10,5), High number(10,5), Low number(10,5), Close number(10,5), Volume number(8), NewDateTime date) tablespace HistoryData;</v>
      </c>
      <c r="W25" t="str">
        <f t="shared" si="5"/>
        <v>create table SBO_M5 (OrigDate char(24), OrigTime char(24), Open number(10,5), High number(10,5), Low number(10,5), Close number(10,5), Volume number(8), NewDateTime date) tablespace HistoryData;</v>
      </c>
      <c r="X25" t="str">
        <f t="shared" si="5"/>
        <v>create table SOYBEANS_M5 (OrigDate char(24), OrigTime char(24), Open number(10,5), High number(10,5), Low number(10,5), Close number(10,5), Volume number(8), NewDateTime date) tablespace HistoryData;</v>
      </c>
      <c r="Y25" t="str">
        <f t="shared" si="5"/>
        <v>create table SUGAR_M5 (OrigDate char(24), OrigTime char(24), Open number(10,5), High number(10,5), Low number(10,5), Close number(10,5), Volume number(8), NewDateTime date) tablespace HistoryData;</v>
      </c>
      <c r="Z25" t="str">
        <f t="shared" si="5"/>
        <v>create table US10YR_M5 (OrigDate char(24), OrigTime char(24), Open number(10,5), High number(10,5), Low number(10,5), Close number(10,5), Volume number(8), NewDateTime date) tablespace HistoryData;</v>
      </c>
      <c r="AA25" t="str">
        <f t="shared" si="5"/>
        <v>create table WHEAT_M5 (OrigDate char(24), OrigTime char(24), Open number(10,5), High number(10,5), Low number(10,5), Close number(10,5), Volume number(8), NewDateTime date) tablespace HistoryData;</v>
      </c>
      <c r="AB25" t="str">
        <f t="shared" si="5"/>
        <v>create table XRB_M5 (OrigDate char(24), OrigTime char(24), Open number(10,5), High number(10,5), Low number(10,5), Close number(10,5), Volume number(8), NewDateTime date) tablespace HistoryData;</v>
      </c>
    </row>
    <row r="26" spans="1:28" x14ac:dyDescent="0.25">
      <c r="A26" s="8"/>
      <c r="B26" s="13"/>
      <c r="F26" s="1" t="s">
        <v>5</v>
      </c>
      <c r="G26" t="str">
        <f t="shared" si="3"/>
        <v>create table AUDUSD_M15 (OrigDate char(24), OrigTime char(24), Open number(10,5), High number(10,5), Low number(10,5), Close number(10,5), Volume number(8), NewDateTime date) tablespace HistoryData;</v>
      </c>
      <c r="H26" t="str">
        <f t="shared" si="3"/>
        <v>create table GBPUSD_M15 (OrigDate char(24), OrigTime char(24), Open number(10,5), High number(10,5), Low number(10,5), Close number(10,5), Volume number(8), NewDateTime date) tablespace HistoryData;</v>
      </c>
      <c r="I26" t="str">
        <f t="shared" si="3"/>
        <v>create table EURUSD_M15 (OrigDate char(24), OrigTime char(24), Open number(10,5), High number(10,5), Low number(10,5), Close number(10,5), Volume number(8), NewDateTime date) tablespace HistoryData;</v>
      </c>
      <c r="J26" t="str">
        <f t="shared" si="3"/>
        <v>create table XAUUSD_M15 (OrigDate char(24), OrigTime char(24), Open number(10,5), High number(10,5), Low number(10,5), Close number(10,5), Volume number(8), NewDateTime date) tablespace HistoryData;</v>
      </c>
      <c r="K26" t="str">
        <f t="shared" si="3"/>
        <v>create table NZDUSD_M15 (OrigDate char(24), OrigTime char(24), Open number(10,5), High number(10,5), Low number(10,5), Close number(10,5), Volume number(8), NewDateTime date) tablespace HistoryData;</v>
      </c>
      <c r="L26" t="str">
        <f t="shared" si="3"/>
        <v>create table USDJPY_M15 (OrigDate char(24), OrigTime char(24), Open number(10,5), High number(10,5), Low number(10,5), Close number(10,5), Volume number(8), NewDateTime date) tablespace HistoryData;</v>
      </c>
      <c r="M26" t="str">
        <f t="shared" si="3"/>
        <v>create table GBPNZD_M15 (OrigDate char(24), OrigTime char(24), Open number(10,5), High number(10,5), Low number(10,5), Close number(10,5), Volume number(8), NewDateTime date) tablespace HistoryData;</v>
      </c>
      <c r="N26" t="str">
        <f t="shared" si="4"/>
        <v>create table SPX_M15 (OrigDate char(24), OrigTime char(24), Open number(10,5), High number(10,5), Low number(10,5), Close number(10,5), Volume number(8), NewDateTime date) tablespace HistoryData;</v>
      </c>
      <c r="O26" t="str">
        <f t="shared" si="4"/>
        <v>create table ETXEUR_M15 (OrigDate char(24), OrigTime char(24), Open number(10,5), High number(10,5), Low number(10,5), Close number(10,5), Volume number(8), NewDateTime date) tablespace HistoryData;</v>
      </c>
      <c r="P26" t="str">
        <f t="shared" si="4"/>
        <v>create table UKXGBP_M15 (OrigDate char(24), OrigTime char(24), Open number(10,5), High number(10,5), Low number(10,5), Close number(10,5), Volume number(8), NewDateTime date) tablespace HistoryData;</v>
      </c>
      <c r="Q26" t="str">
        <f t="shared" si="3"/>
        <v>create table CATTLE_M15 (OrigDate char(24), OrigTime char(24), Open number(10,5), High number(10,5), Low number(10,5), Close number(10,5), Volume number(8), NewDateTime date) tablespace HistoryData;</v>
      </c>
      <c r="R26" t="str">
        <f t="shared" si="3"/>
        <v>create table CORN_M15 (OrigDate char(24), OrigTime char(24), Open number(10,5), High number(10,5), Low number(10,5), Close number(10,5), Volume number(8), NewDateTime date) tablespace HistoryData;</v>
      </c>
      <c r="S26" t="str">
        <f t="shared" si="3"/>
        <v>create table HOIL_M15 (OrigDate char(24), OrigTime char(24), Open number(10,5), High number(10,5), Low number(10,5), Close number(10,5), Volume number(8), NewDateTime date) tablespace HistoryData;</v>
      </c>
      <c r="T26" t="str">
        <f t="shared" si="3"/>
        <v>create table NGAS_M15 (OrigDate char(24), OrigTime char(24), Open number(10,5), High number(10,5), Low number(10,5), Close number(10,5), Volume number(8), NewDateTime date) tablespace HistoryData;</v>
      </c>
      <c r="U26" t="str">
        <f t="shared" si="5"/>
        <v>create table PLATINUM_M15 (OrigDate char(24), OrigTime char(24), Open number(10,5), High number(10,5), Low number(10,5), Close number(10,5), Volume number(8), NewDateTime date) tablespace HistoryData;</v>
      </c>
      <c r="V26" t="str">
        <f t="shared" si="5"/>
        <v>create table RICE_M15 (OrigDate char(24), OrigTime char(24), Open number(10,5), High number(10,5), Low number(10,5), Close number(10,5), Volume number(8), NewDateTime date) tablespace HistoryData;</v>
      </c>
      <c r="W26" t="str">
        <f t="shared" si="5"/>
        <v>create table SBO_M15 (OrigDate char(24), OrigTime char(24), Open number(10,5), High number(10,5), Low number(10,5), Close number(10,5), Volume number(8), NewDateTime date) tablespace HistoryData;</v>
      </c>
      <c r="X26" t="str">
        <f t="shared" si="5"/>
        <v>create table SOYBEANS_M15 (OrigDate char(24), OrigTime char(24), Open number(10,5), High number(10,5), Low number(10,5), Close number(10,5), Volume number(8), NewDateTime date) tablespace HistoryData;</v>
      </c>
      <c r="Y26" t="str">
        <f t="shared" si="5"/>
        <v>create table SUGAR_M15 (OrigDate char(24), OrigTime char(24), Open number(10,5), High number(10,5), Low number(10,5), Close number(10,5), Volume number(8), NewDateTime date) tablespace HistoryData;</v>
      </c>
      <c r="Z26" t="str">
        <f t="shared" si="5"/>
        <v>create table US10YR_M15 (OrigDate char(24), OrigTime char(24), Open number(10,5), High number(10,5), Low number(10,5), Close number(10,5), Volume number(8), NewDateTime date) tablespace HistoryData;</v>
      </c>
      <c r="AA26" t="str">
        <f t="shared" si="5"/>
        <v>create table WHEAT_M15 (OrigDate char(24), OrigTime char(24), Open number(10,5), High number(10,5), Low number(10,5), Close number(10,5), Volume number(8), NewDateTime date) tablespace HistoryData;</v>
      </c>
      <c r="AB26" t="str">
        <f t="shared" si="5"/>
        <v>create table XRB_M15 (OrigDate char(24), OrigTime char(24), Open number(10,5), High number(10,5), Low number(10,5), Close number(10,5), Volume number(8), NewDateTime date) tablespace HistoryData;</v>
      </c>
    </row>
    <row r="27" spans="1:28" x14ac:dyDescent="0.25">
      <c r="A27" s="8"/>
      <c r="B27" s="13"/>
      <c r="F27" s="1" t="s">
        <v>6</v>
      </c>
      <c r="G27" t="str">
        <f t="shared" si="3"/>
        <v>create table AUDUSD_M30 (OrigDate char(24), OrigTime char(24), Open number(10,5), High number(10,5), Low number(10,5), Close number(10,5), Volume number(8), NewDateTime date) tablespace HistoryData;</v>
      </c>
      <c r="H27" t="str">
        <f t="shared" si="3"/>
        <v>create table GBPUSD_M30 (OrigDate char(24), OrigTime char(24), Open number(10,5), High number(10,5), Low number(10,5), Close number(10,5), Volume number(8), NewDateTime date) tablespace HistoryData;</v>
      </c>
      <c r="I27" t="str">
        <f t="shared" si="3"/>
        <v>create table EURUSD_M30 (OrigDate char(24), OrigTime char(24), Open number(10,5), High number(10,5), Low number(10,5), Close number(10,5), Volume number(8), NewDateTime date) tablespace HistoryData;</v>
      </c>
      <c r="J27" t="str">
        <f t="shared" si="3"/>
        <v>create table XAUUSD_M30 (OrigDate char(24), OrigTime char(24), Open number(10,5), High number(10,5), Low number(10,5), Close number(10,5), Volume number(8), NewDateTime date) tablespace HistoryData;</v>
      </c>
      <c r="K27" t="str">
        <f t="shared" si="3"/>
        <v>create table NZDUSD_M30 (OrigDate char(24), OrigTime char(24), Open number(10,5), High number(10,5), Low number(10,5), Close number(10,5), Volume number(8), NewDateTime date) tablespace HistoryData;</v>
      </c>
      <c r="L27" t="str">
        <f t="shared" si="3"/>
        <v>create table USDJPY_M30 (OrigDate char(24), OrigTime char(24), Open number(10,5), High number(10,5), Low number(10,5), Close number(10,5), Volume number(8), NewDateTime date) tablespace HistoryData;</v>
      </c>
      <c r="M27" t="str">
        <f t="shared" si="3"/>
        <v>create table GBPNZD_M30 (OrigDate char(24), OrigTime char(24), Open number(10,5), High number(10,5), Low number(10,5), Close number(10,5), Volume number(8), NewDateTime date) tablespace HistoryData;</v>
      </c>
      <c r="N27" t="str">
        <f t="shared" si="4"/>
        <v>create table SPX_M30 (OrigDate char(24), OrigTime char(24), Open number(10,5), High number(10,5), Low number(10,5), Close number(10,5), Volume number(8), NewDateTime date) tablespace HistoryData;</v>
      </c>
      <c r="O27" t="str">
        <f t="shared" si="4"/>
        <v>create table ETXEUR_M30 (OrigDate char(24), OrigTime char(24), Open number(10,5), High number(10,5), Low number(10,5), Close number(10,5), Volume number(8), NewDateTime date) tablespace HistoryData;</v>
      </c>
      <c r="P27" t="str">
        <f t="shared" si="4"/>
        <v>create table UKXGBP_M30 (OrigDate char(24), OrigTime char(24), Open number(10,5), High number(10,5), Low number(10,5), Close number(10,5), Volume number(8), NewDateTime date) tablespace HistoryData;</v>
      </c>
      <c r="Q27" t="str">
        <f t="shared" si="3"/>
        <v>create table CATTLE_M30 (OrigDate char(24), OrigTime char(24), Open number(10,5), High number(10,5), Low number(10,5), Close number(10,5), Volume number(8), NewDateTime date) tablespace HistoryData;</v>
      </c>
      <c r="R27" t="str">
        <f t="shared" si="3"/>
        <v>create table CORN_M30 (OrigDate char(24), OrigTime char(24), Open number(10,5), High number(10,5), Low number(10,5), Close number(10,5), Volume number(8), NewDateTime date) tablespace HistoryData;</v>
      </c>
      <c r="S27" t="str">
        <f t="shared" si="3"/>
        <v>create table HOIL_M30 (OrigDate char(24), OrigTime char(24), Open number(10,5), High number(10,5), Low number(10,5), Close number(10,5), Volume number(8), NewDateTime date) tablespace HistoryData;</v>
      </c>
      <c r="T27" t="str">
        <f t="shared" si="3"/>
        <v>create table NGAS_M30 (OrigDate char(24), OrigTime char(24), Open number(10,5), High number(10,5), Low number(10,5), Close number(10,5), Volume number(8), NewDateTime date) tablespace HistoryData;</v>
      </c>
      <c r="U27" t="str">
        <f t="shared" si="5"/>
        <v>create table PLATINUM_M30 (OrigDate char(24), OrigTime char(24), Open number(10,5), High number(10,5), Low number(10,5), Close number(10,5), Volume number(8), NewDateTime date) tablespace HistoryData;</v>
      </c>
      <c r="V27" t="str">
        <f t="shared" si="5"/>
        <v>create table RICE_M30 (OrigDate char(24), OrigTime char(24), Open number(10,5), High number(10,5), Low number(10,5), Close number(10,5), Volume number(8), NewDateTime date) tablespace HistoryData;</v>
      </c>
      <c r="W27" t="str">
        <f t="shared" si="5"/>
        <v>create table SBO_M30 (OrigDate char(24), OrigTime char(24), Open number(10,5), High number(10,5), Low number(10,5), Close number(10,5), Volume number(8), NewDateTime date) tablespace HistoryData;</v>
      </c>
      <c r="X27" t="str">
        <f t="shared" si="5"/>
        <v>create table SOYBEANS_M30 (OrigDate char(24), OrigTime char(24), Open number(10,5), High number(10,5), Low number(10,5), Close number(10,5), Volume number(8), NewDateTime date) tablespace HistoryData;</v>
      </c>
      <c r="Y27" t="str">
        <f t="shared" si="5"/>
        <v>create table SUGAR_M30 (OrigDate char(24), OrigTime char(24), Open number(10,5), High number(10,5), Low number(10,5), Close number(10,5), Volume number(8), NewDateTime date) tablespace HistoryData;</v>
      </c>
      <c r="Z27" t="str">
        <f t="shared" si="5"/>
        <v>create table US10YR_M30 (OrigDate char(24), OrigTime char(24), Open number(10,5), High number(10,5), Low number(10,5), Close number(10,5), Volume number(8), NewDateTime date) tablespace HistoryData;</v>
      </c>
      <c r="AA27" t="str">
        <f t="shared" si="5"/>
        <v>create table WHEAT_M30 (OrigDate char(24), OrigTime char(24), Open number(10,5), High number(10,5), Low number(10,5), Close number(10,5), Volume number(8), NewDateTime date) tablespace HistoryData;</v>
      </c>
      <c r="AB27" t="str">
        <f t="shared" si="5"/>
        <v>create table XRB_M30 (OrigDate char(24), OrigTime char(24), Open number(10,5), High number(10,5), Low number(10,5), Close number(10,5), Volume number(8), NewDateTime date) tablespace HistoryData;</v>
      </c>
    </row>
    <row r="28" spans="1:28" x14ac:dyDescent="0.25">
      <c r="A28" s="13"/>
      <c r="B28" s="13"/>
      <c r="F28" s="1" t="s">
        <v>28</v>
      </c>
      <c r="G28" t="str">
        <f t="shared" si="3"/>
        <v>create table AUDUSD_H1 (OrigDate char(24), OrigTime char(24), Open number(10,5), High number(10,5), Low number(10,5), Close number(10,5), Volume number(8), NewDateTime date) tablespace HistoryData;</v>
      </c>
      <c r="H28" t="str">
        <f t="shared" si="3"/>
        <v>create table GBPUSD_H1 (OrigDate char(24), OrigTime char(24), Open number(10,5), High number(10,5), Low number(10,5), Close number(10,5), Volume number(8), NewDateTime date) tablespace HistoryData;</v>
      </c>
      <c r="I28" t="str">
        <f t="shared" si="3"/>
        <v>create table EURUSD_H1 (OrigDate char(24), OrigTime char(24), Open number(10,5), High number(10,5), Low number(10,5), Close number(10,5), Volume number(8), NewDateTime date) tablespace HistoryData;</v>
      </c>
      <c r="J28" t="str">
        <f t="shared" si="3"/>
        <v>create table XAUUSD_H1 (OrigDate char(24), OrigTime char(24), Open number(10,5), High number(10,5), Low number(10,5), Close number(10,5), Volume number(8), NewDateTime date) tablespace HistoryData;</v>
      </c>
      <c r="K28" t="str">
        <f t="shared" si="3"/>
        <v>create table NZDUSD_H1 (OrigDate char(24), OrigTime char(24), Open number(10,5), High number(10,5), Low number(10,5), Close number(10,5), Volume number(8), NewDateTime date) tablespace HistoryData;</v>
      </c>
      <c r="L28" t="str">
        <f t="shared" si="3"/>
        <v>create table USDJPY_H1 (OrigDate char(24), OrigTime char(24), Open number(10,5), High number(10,5), Low number(10,5), Close number(10,5), Volume number(8), NewDateTime date) tablespace HistoryData;</v>
      </c>
      <c r="M28" t="str">
        <f t="shared" si="3"/>
        <v>create table GBPNZD_H1 (OrigDate char(24), OrigTime char(24), Open number(10,5), High number(10,5), Low number(10,5), Close number(10,5), Volume number(8), NewDateTime date) tablespace HistoryData;</v>
      </c>
      <c r="N28" t="str">
        <f t="shared" si="4"/>
        <v>create table SPX_H1 (OrigDate char(24), OrigTime char(24), Open number(10,5), High number(10,5), Low number(10,5), Close number(10,5), Volume number(8), NewDateTime date) tablespace HistoryData;</v>
      </c>
      <c r="O28" t="str">
        <f t="shared" si="4"/>
        <v>create table ETXEUR_H1 (OrigDate char(24), OrigTime char(24), Open number(10,5), High number(10,5), Low number(10,5), Close number(10,5), Volume number(8), NewDateTime date) tablespace HistoryData;</v>
      </c>
      <c r="P28" t="str">
        <f t="shared" si="4"/>
        <v>create table UKXGBP_H1 (OrigDate char(24), OrigTime char(24), Open number(10,5), High number(10,5), Low number(10,5), Close number(10,5), Volume number(8), NewDateTime date) tablespace HistoryData;</v>
      </c>
      <c r="Q28" t="str">
        <f t="shared" si="3"/>
        <v>create table CATTLE_H1 (OrigDate char(24), OrigTime char(24), Open number(10,5), High number(10,5), Low number(10,5), Close number(10,5), Volume number(8), NewDateTime date) tablespace HistoryData;</v>
      </c>
      <c r="R28" t="str">
        <f t="shared" si="3"/>
        <v>create table CORN_H1 (OrigDate char(24), OrigTime char(24), Open number(10,5), High number(10,5), Low number(10,5), Close number(10,5), Volume number(8), NewDateTime date) tablespace HistoryData;</v>
      </c>
      <c r="S28" t="str">
        <f t="shared" si="3"/>
        <v>create table HOIL_H1 (OrigDate char(24), OrigTime char(24), Open number(10,5), High number(10,5), Low number(10,5), Close number(10,5), Volume number(8), NewDateTime date) tablespace HistoryData;</v>
      </c>
      <c r="T28" t="str">
        <f t="shared" si="3"/>
        <v>create table NGAS_H1 (OrigDate char(24), OrigTime char(24), Open number(10,5), High number(10,5), Low number(10,5), Close number(10,5), Volume number(8), NewDateTime date) tablespace HistoryData;</v>
      </c>
      <c r="U28" t="str">
        <f t="shared" si="5"/>
        <v>create table PLATINUM_H1 (OrigDate char(24), OrigTime char(24), Open number(10,5), High number(10,5), Low number(10,5), Close number(10,5), Volume number(8), NewDateTime date) tablespace HistoryData;</v>
      </c>
      <c r="V28" t="str">
        <f t="shared" si="5"/>
        <v>create table RICE_H1 (OrigDate char(24), OrigTime char(24), Open number(10,5), High number(10,5), Low number(10,5), Close number(10,5), Volume number(8), NewDateTime date) tablespace HistoryData;</v>
      </c>
      <c r="W28" t="str">
        <f t="shared" si="5"/>
        <v>create table SBO_H1 (OrigDate char(24), OrigTime char(24), Open number(10,5), High number(10,5), Low number(10,5), Close number(10,5), Volume number(8), NewDateTime date) tablespace HistoryData;</v>
      </c>
      <c r="X28" t="str">
        <f t="shared" si="5"/>
        <v>create table SOYBEANS_H1 (OrigDate char(24), OrigTime char(24), Open number(10,5), High number(10,5), Low number(10,5), Close number(10,5), Volume number(8), NewDateTime date) tablespace HistoryData;</v>
      </c>
      <c r="Y28" t="str">
        <f t="shared" si="5"/>
        <v>create table SUGAR_H1 (OrigDate char(24), OrigTime char(24), Open number(10,5), High number(10,5), Low number(10,5), Close number(10,5), Volume number(8), NewDateTime date) tablespace HistoryData;</v>
      </c>
      <c r="Z28" t="str">
        <f t="shared" si="5"/>
        <v>create table US10YR_H1 (OrigDate char(24), OrigTime char(24), Open number(10,5), High number(10,5), Low number(10,5), Close number(10,5), Volume number(8), NewDateTime date) tablespace HistoryData;</v>
      </c>
      <c r="AA28" t="str">
        <f t="shared" si="5"/>
        <v>create table WHEAT_H1 (OrigDate char(24), OrigTime char(24), Open number(10,5), High number(10,5), Low number(10,5), Close number(10,5), Volume number(8), NewDateTime date) tablespace HistoryData;</v>
      </c>
      <c r="AB28" t="str">
        <f t="shared" si="5"/>
        <v>create table XRB_H1 (OrigDate char(24), OrigTime char(24), Open number(10,5), High number(10,5), Low number(10,5), Close number(10,5), Volume number(8), NewDateTime date) tablespace HistoryData;</v>
      </c>
    </row>
    <row r="29" spans="1:28" x14ac:dyDescent="0.25">
      <c r="A29" s="47"/>
      <c r="B29" s="47"/>
      <c r="F29" s="1" t="s">
        <v>29</v>
      </c>
      <c r="G29" t="str">
        <f t="shared" si="3"/>
        <v>create table AUDUSD_H4 (OrigDate char(24), OrigTime char(24), Open number(10,5), High number(10,5), Low number(10,5), Close number(10,5), Volume number(8), NewDateTime date) tablespace HistoryData;</v>
      </c>
      <c r="H29" t="str">
        <f t="shared" si="3"/>
        <v>create table GBPUSD_H4 (OrigDate char(24), OrigTime char(24), Open number(10,5), High number(10,5), Low number(10,5), Close number(10,5), Volume number(8), NewDateTime date) tablespace HistoryData;</v>
      </c>
      <c r="I29" t="str">
        <f t="shared" si="3"/>
        <v>create table EURUSD_H4 (OrigDate char(24), OrigTime char(24), Open number(10,5), High number(10,5), Low number(10,5), Close number(10,5), Volume number(8), NewDateTime date) tablespace HistoryData;</v>
      </c>
      <c r="J29" t="str">
        <f t="shared" si="3"/>
        <v>create table XAUUSD_H4 (OrigDate char(24), OrigTime char(24), Open number(10,5), High number(10,5), Low number(10,5), Close number(10,5), Volume number(8), NewDateTime date) tablespace HistoryData;</v>
      </c>
      <c r="K29" t="str">
        <f t="shared" si="3"/>
        <v>create table NZDUSD_H4 (OrigDate char(24), OrigTime char(24), Open number(10,5), High number(10,5), Low number(10,5), Close number(10,5), Volume number(8), NewDateTime date) tablespace HistoryData;</v>
      </c>
      <c r="L29" t="str">
        <f t="shared" si="3"/>
        <v>create table USDJPY_H4 (OrigDate char(24), OrigTime char(24), Open number(10,5), High number(10,5), Low number(10,5), Close number(10,5), Volume number(8), NewDateTime date) tablespace HistoryData;</v>
      </c>
      <c r="M29" t="str">
        <f t="shared" si="3"/>
        <v>create table GBPNZD_H4 (OrigDate char(24), OrigTime char(24), Open number(10,5), High number(10,5), Low number(10,5), Close number(10,5), Volume number(8), NewDateTime date) tablespace HistoryData;</v>
      </c>
      <c r="N29" t="str">
        <f t="shared" si="4"/>
        <v>create table SPX_H4 (OrigDate char(24), OrigTime char(24), Open number(10,5), High number(10,5), Low number(10,5), Close number(10,5), Volume number(8), NewDateTime date) tablespace HistoryData;</v>
      </c>
      <c r="O29" t="str">
        <f t="shared" si="4"/>
        <v>create table ETXEUR_H4 (OrigDate char(24), OrigTime char(24), Open number(10,5), High number(10,5), Low number(10,5), Close number(10,5), Volume number(8), NewDateTime date) tablespace HistoryData;</v>
      </c>
      <c r="P29" t="str">
        <f t="shared" si="4"/>
        <v>create table UKXGBP_H4 (OrigDate char(24), OrigTime char(24), Open number(10,5), High number(10,5), Low number(10,5), Close number(10,5), Volume number(8), NewDateTime date) tablespace HistoryData;</v>
      </c>
      <c r="Q29" t="str">
        <f t="shared" si="3"/>
        <v>create table CATTLE_H4 (OrigDate char(24), OrigTime char(24), Open number(10,5), High number(10,5), Low number(10,5), Close number(10,5), Volume number(8), NewDateTime date) tablespace HistoryData;</v>
      </c>
      <c r="R29" t="str">
        <f t="shared" si="3"/>
        <v>create table CORN_H4 (OrigDate char(24), OrigTime char(24), Open number(10,5), High number(10,5), Low number(10,5), Close number(10,5), Volume number(8), NewDateTime date) tablespace HistoryData;</v>
      </c>
      <c r="S29" t="str">
        <f t="shared" si="3"/>
        <v>create table HOIL_H4 (OrigDate char(24), OrigTime char(24), Open number(10,5), High number(10,5), Low number(10,5), Close number(10,5), Volume number(8), NewDateTime date) tablespace HistoryData;</v>
      </c>
      <c r="T29" t="str">
        <f t="shared" si="3"/>
        <v>create table NGAS_H4 (OrigDate char(24), OrigTime char(24), Open number(10,5), High number(10,5), Low number(10,5), Close number(10,5), Volume number(8), NewDateTime date) tablespace HistoryData;</v>
      </c>
      <c r="U29" t="str">
        <f t="shared" si="5"/>
        <v>create table PLATINUM_H4 (OrigDate char(24), OrigTime char(24), Open number(10,5), High number(10,5), Low number(10,5), Close number(10,5), Volume number(8), NewDateTime date) tablespace HistoryData;</v>
      </c>
      <c r="V29" t="str">
        <f t="shared" si="5"/>
        <v>create table RICE_H4 (OrigDate char(24), OrigTime char(24), Open number(10,5), High number(10,5), Low number(10,5), Close number(10,5), Volume number(8), NewDateTime date) tablespace HistoryData;</v>
      </c>
      <c r="W29" t="str">
        <f t="shared" si="5"/>
        <v>create table SBO_H4 (OrigDate char(24), OrigTime char(24), Open number(10,5), High number(10,5), Low number(10,5), Close number(10,5), Volume number(8), NewDateTime date) tablespace HistoryData;</v>
      </c>
      <c r="X29" t="str">
        <f t="shared" si="5"/>
        <v>create table SOYBEANS_H4 (OrigDate char(24), OrigTime char(24), Open number(10,5), High number(10,5), Low number(10,5), Close number(10,5), Volume number(8), NewDateTime date) tablespace HistoryData;</v>
      </c>
      <c r="Y29" t="str">
        <f t="shared" si="5"/>
        <v>create table SUGAR_H4 (OrigDate char(24), OrigTime char(24), Open number(10,5), High number(10,5), Low number(10,5), Close number(10,5), Volume number(8), NewDateTime date) tablespace HistoryData;</v>
      </c>
      <c r="Z29" t="str">
        <f t="shared" si="5"/>
        <v>create table US10YR_H4 (OrigDate char(24), OrigTime char(24), Open number(10,5), High number(10,5), Low number(10,5), Close number(10,5), Volume number(8), NewDateTime date) tablespace HistoryData;</v>
      </c>
      <c r="AA29" t="str">
        <f t="shared" si="5"/>
        <v>create table WHEAT_H4 (OrigDate char(24), OrigTime char(24), Open number(10,5), High number(10,5), Low number(10,5), Close number(10,5), Volume number(8), NewDateTime date) tablespace HistoryData;</v>
      </c>
      <c r="AB29" t="str">
        <f t="shared" si="5"/>
        <v>create table XRB_H4 (OrigDate char(24), OrigTime char(24), Open number(10,5), High number(10,5), Low number(10,5), Close number(10,5), Volume number(8), NewDateTime date) tablespace HistoryData;</v>
      </c>
    </row>
    <row r="30" spans="1:28" x14ac:dyDescent="0.25">
      <c r="A30" s="8"/>
      <c r="B30" s="12"/>
      <c r="F30" s="1" t="s">
        <v>30</v>
      </c>
      <c r="G30" t="str">
        <f t="shared" si="3"/>
        <v>create table AUDUSD_D1 (OrigDate char(24), OrigTime char(24), Open number(10,5), High number(10,5), Low number(10,5), Close number(10,5), Volume number(8), NewDateTime date) tablespace HistoryData;</v>
      </c>
      <c r="H30" t="str">
        <f t="shared" si="3"/>
        <v>create table GBPUSD_D1 (OrigDate char(24), OrigTime char(24), Open number(10,5), High number(10,5), Low number(10,5), Close number(10,5), Volume number(8), NewDateTime date) tablespace HistoryData;</v>
      </c>
      <c r="I30" t="str">
        <f t="shared" si="3"/>
        <v>create table EURUSD_D1 (OrigDate char(24), OrigTime char(24), Open number(10,5), High number(10,5), Low number(10,5), Close number(10,5), Volume number(8), NewDateTime date) tablespace HistoryData;</v>
      </c>
      <c r="J30" t="str">
        <f t="shared" si="3"/>
        <v>create table XAUUSD_D1 (OrigDate char(24), OrigTime char(24), Open number(10,5), High number(10,5), Low number(10,5), Close number(10,5), Volume number(8), NewDateTime date) tablespace HistoryData;</v>
      </c>
      <c r="K30" t="str">
        <f t="shared" si="3"/>
        <v>create table NZDUSD_D1 (OrigDate char(24), OrigTime char(24), Open number(10,5), High number(10,5), Low number(10,5), Close number(10,5), Volume number(8), NewDateTime date) tablespace HistoryData;</v>
      </c>
      <c r="L30" t="str">
        <f t="shared" si="3"/>
        <v>create table USDJPY_D1 (OrigDate char(24), OrigTime char(24), Open number(10,5), High number(10,5), Low number(10,5), Close number(10,5), Volume number(8), NewDateTime date) tablespace HistoryData;</v>
      </c>
      <c r="M30" t="str">
        <f t="shared" si="3"/>
        <v>create table GBPNZD_D1 (OrigDate char(24), OrigTime char(24), Open number(10,5), High number(10,5), Low number(10,5), Close number(10,5), Volume number(8), NewDateTime date) tablespace HistoryData;</v>
      </c>
      <c r="N30" t="str">
        <f t="shared" si="4"/>
        <v>create table SPX_D1 (OrigDate char(24), OrigTime char(24), Open number(10,5), High number(10,5), Low number(10,5), Close number(10,5), Volume number(8), NewDateTime date) tablespace HistoryData;</v>
      </c>
      <c r="O30" t="str">
        <f t="shared" si="4"/>
        <v>create table ETXEUR_D1 (OrigDate char(24), OrigTime char(24), Open number(10,5), High number(10,5), Low number(10,5), Close number(10,5), Volume number(8), NewDateTime date) tablespace HistoryData;</v>
      </c>
      <c r="P30" t="str">
        <f t="shared" si="4"/>
        <v>create table UKXGBP_D1 (OrigDate char(24), OrigTime char(24), Open number(10,5), High number(10,5), Low number(10,5), Close number(10,5), Volume number(8), NewDateTime date) tablespace HistoryData;</v>
      </c>
      <c r="Q30" t="str">
        <f t="shared" si="3"/>
        <v>create table CATTLE_D1 (OrigDate char(24), OrigTime char(24), Open number(10,5), High number(10,5), Low number(10,5), Close number(10,5), Volume number(8), NewDateTime date) tablespace HistoryData;</v>
      </c>
      <c r="R30" t="str">
        <f t="shared" si="3"/>
        <v>create table CORN_D1 (OrigDate char(24), OrigTime char(24), Open number(10,5), High number(10,5), Low number(10,5), Close number(10,5), Volume number(8), NewDateTime date) tablespace HistoryData;</v>
      </c>
      <c r="S30" t="str">
        <f t="shared" si="3"/>
        <v>create table HOIL_D1 (OrigDate char(24), OrigTime char(24), Open number(10,5), High number(10,5), Low number(10,5), Close number(10,5), Volume number(8), NewDateTime date) tablespace HistoryData;</v>
      </c>
      <c r="T30" t="str">
        <f t="shared" si="3"/>
        <v>create table NGAS_D1 (OrigDate char(24), OrigTime char(24), Open number(10,5), High number(10,5), Low number(10,5), Close number(10,5), Volume number(8), NewDateTime date) tablespace HistoryData;</v>
      </c>
      <c r="U30" t="str">
        <f t="shared" si="5"/>
        <v>create table PLATINUM_D1 (OrigDate char(24), OrigTime char(24), Open number(10,5), High number(10,5), Low number(10,5), Close number(10,5), Volume number(8), NewDateTime date) tablespace HistoryData;</v>
      </c>
      <c r="V30" t="str">
        <f t="shared" si="5"/>
        <v>create table RICE_D1 (OrigDate char(24), OrigTime char(24), Open number(10,5), High number(10,5), Low number(10,5), Close number(10,5), Volume number(8), NewDateTime date) tablespace HistoryData;</v>
      </c>
      <c r="W30" t="str">
        <f t="shared" si="5"/>
        <v>create table SBO_D1 (OrigDate char(24), OrigTime char(24), Open number(10,5), High number(10,5), Low number(10,5), Close number(10,5), Volume number(8), NewDateTime date) tablespace HistoryData;</v>
      </c>
      <c r="X30" t="str">
        <f t="shared" si="5"/>
        <v>create table SOYBEANS_D1 (OrigDate char(24), OrigTime char(24), Open number(10,5), High number(10,5), Low number(10,5), Close number(10,5), Volume number(8), NewDateTime date) tablespace HistoryData;</v>
      </c>
      <c r="Y30" t="str">
        <f t="shared" si="5"/>
        <v>create table SUGAR_D1 (OrigDate char(24), OrigTime char(24), Open number(10,5), High number(10,5), Low number(10,5), Close number(10,5), Volume number(8), NewDateTime date) tablespace HistoryData;</v>
      </c>
      <c r="Z30" t="str">
        <f t="shared" si="5"/>
        <v>create table US10YR_D1 (OrigDate char(24), OrigTime char(24), Open number(10,5), High number(10,5), Low number(10,5), Close number(10,5), Volume number(8), NewDateTime date) tablespace HistoryData;</v>
      </c>
      <c r="AA30" t="str">
        <f t="shared" si="5"/>
        <v>create table WHEAT_D1 (OrigDate char(24), OrigTime char(24), Open number(10,5), High number(10,5), Low number(10,5), Close number(10,5), Volume number(8), NewDateTime date) tablespace HistoryData;</v>
      </c>
      <c r="AB30" t="str">
        <f t="shared" si="5"/>
        <v>create table XRB_D1 (OrigDate char(24), OrigTime char(24), Open number(10,5), High number(10,5), Low number(10,5), Close number(10,5), Volume number(8), NewDateTime date) tablespace HistoryData;</v>
      </c>
    </row>
    <row r="31" spans="1:28" x14ac:dyDescent="0.25">
      <c r="A31" s="8"/>
      <c r="B31" s="11"/>
      <c r="D31" s="10"/>
      <c r="E31" s="10"/>
      <c r="F31" s="10"/>
    </row>
    <row r="32" spans="1:28" x14ac:dyDescent="0.25">
      <c r="A32" s="8"/>
      <c r="B32" s="11"/>
      <c r="D32" s="10"/>
      <c r="E32" s="10"/>
      <c r="F32" s="21" t="s">
        <v>168</v>
      </c>
    </row>
    <row r="33" spans="1:28" x14ac:dyDescent="0.25">
      <c r="A33" s="8"/>
      <c r="B33" s="11"/>
      <c r="D33" s="10"/>
      <c r="E33" s="10"/>
      <c r="F33" s="1" t="s">
        <v>8</v>
      </c>
      <c r="G33" t="str">
        <f t="shared" ref="G33:T39" si="6">"alter table "&amp;G$13&amp;"_"&amp;$F33&amp;" add constraint "&amp;G$13&amp;"_"&amp;$F33&amp;"_PK primary key(NewDateTime) using index tablespace "&amp;$B$2&amp;";"</f>
        <v>alter table AUDUSD_M1 add constraint AUDUSD_M1_PK primary key(NewDateTime) using index tablespace HistoryData;</v>
      </c>
      <c r="H33" t="str">
        <f t="shared" si="6"/>
        <v>alter table GBPUSD_M1 add constraint GBPUSD_M1_PK primary key(NewDateTime) using index tablespace HistoryData;</v>
      </c>
      <c r="I33" t="str">
        <f t="shared" si="6"/>
        <v>alter table EURUSD_M1 add constraint EURUSD_M1_PK primary key(NewDateTime) using index tablespace HistoryData;</v>
      </c>
      <c r="J33" t="str">
        <f t="shared" si="6"/>
        <v>alter table XAUUSD_M1 add constraint XAUUSD_M1_PK primary key(NewDateTime) using index tablespace HistoryData;</v>
      </c>
      <c r="K33" t="str">
        <f t="shared" si="6"/>
        <v>alter table NZDUSD_M1 add constraint NZDUSD_M1_PK primary key(NewDateTime) using index tablespace HistoryData;</v>
      </c>
      <c r="L33" t="str">
        <f t="shared" si="6"/>
        <v>alter table USDJPY_M1 add constraint USDJPY_M1_PK primary key(NewDateTime) using index tablespace HistoryData;</v>
      </c>
      <c r="M33" t="str">
        <f t="shared" si="6"/>
        <v>alter table GBPNZD_M1 add constraint GBPNZD_M1_PK primary key(NewDateTime) using index tablespace HistoryData;</v>
      </c>
      <c r="N33" t="str">
        <f t="shared" ref="N33:P39" si="7">"alter table "&amp;N$13&amp;"_"&amp;$F33&amp;" add constraint "&amp;N$13&amp;"_"&amp;$F33&amp;"_PK primary key(NewDateTime) using index tablespace "&amp;$B$2&amp;";"</f>
        <v>alter table SPX_M1 add constraint SPX_M1_PK primary key(NewDateTime) using index tablespace HistoryData;</v>
      </c>
      <c r="O33" t="str">
        <f t="shared" si="7"/>
        <v>alter table ETXEUR_M1 add constraint ETXEUR_M1_PK primary key(NewDateTime) using index tablespace HistoryData;</v>
      </c>
      <c r="P33" t="str">
        <f t="shared" si="7"/>
        <v>alter table UKXGBP_M1 add constraint UKXGBP_M1_PK primary key(NewDateTime) using index tablespace HistoryData;</v>
      </c>
      <c r="Q33" t="str">
        <f t="shared" si="6"/>
        <v>alter table CATTLE_M1 add constraint CATTLE_M1_PK primary key(NewDateTime) using index tablespace HistoryData;</v>
      </c>
      <c r="R33" t="str">
        <f t="shared" si="6"/>
        <v>alter table CORN_M1 add constraint CORN_M1_PK primary key(NewDateTime) using index tablespace HistoryData;</v>
      </c>
      <c r="S33" t="str">
        <f t="shared" si="6"/>
        <v>alter table HOIL_M1 add constraint HOIL_M1_PK primary key(NewDateTime) using index tablespace HistoryData;</v>
      </c>
      <c r="T33" t="str">
        <f t="shared" si="6"/>
        <v>alter table NGAS_M1 add constraint NGAS_M1_PK primary key(NewDateTime) using index tablespace HistoryData;</v>
      </c>
      <c r="U33" t="str">
        <f t="shared" ref="U33:AB39" si="8">"alter table "&amp;U$13&amp;"_"&amp;$F33&amp;" add constraint "&amp;U$13&amp;"_"&amp;$F33&amp;"_PK primary key(NewDateTime) using index tablespace "&amp;$B$2&amp;";"</f>
        <v>alter table PLATINUM_M1 add constraint PLATINUM_M1_PK primary key(NewDateTime) using index tablespace HistoryData;</v>
      </c>
      <c r="V33" t="str">
        <f t="shared" si="8"/>
        <v>alter table RICE_M1 add constraint RICE_M1_PK primary key(NewDateTime) using index tablespace HistoryData;</v>
      </c>
      <c r="W33" t="str">
        <f t="shared" si="8"/>
        <v>alter table SBO_M1 add constraint SBO_M1_PK primary key(NewDateTime) using index tablespace HistoryData;</v>
      </c>
      <c r="X33" t="str">
        <f t="shared" si="8"/>
        <v>alter table SOYBEANS_M1 add constraint SOYBEANS_M1_PK primary key(NewDateTime) using index tablespace HistoryData;</v>
      </c>
      <c r="Y33" t="str">
        <f t="shared" si="8"/>
        <v>alter table SUGAR_M1 add constraint SUGAR_M1_PK primary key(NewDateTime) using index tablespace HistoryData;</v>
      </c>
      <c r="Z33" t="str">
        <f t="shared" si="8"/>
        <v>alter table US10YR_M1 add constraint US10YR_M1_PK primary key(NewDateTime) using index tablespace HistoryData;</v>
      </c>
      <c r="AA33" t="str">
        <f t="shared" si="8"/>
        <v>alter table WHEAT_M1 add constraint WHEAT_M1_PK primary key(NewDateTime) using index tablespace HistoryData;</v>
      </c>
      <c r="AB33" t="str">
        <f t="shared" si="8"/>
        <v>alter table XRB_M1 add constraint XRB_M1_PK primary key(NewDateTime) using index tablespace HistoryData;</v>
      </c>
    </row>
    <row r="34" spans="1:28" x14ac:dyDescent="0.25">
      <c r="A34" s="8"/>
      <c r="B34" s="11"/>
      <c r="D34" s="10"/>
      <c r="E34" s="10"/>
      <c r="F34" s="1" t="s">
        <v>27</v>
      </c>
      <c r="G34" t="str">
        <f t="shared" si="6"/>
        <v>alter table AUDUSD_M5 add constraint AUDUSD_M5_PK primary key(NewDateTime) using index tablespace HistoryData;</v>
      </c>
      <c r="H34" t="str">
        <f t="shared" si="6"/>
        <v>alter table GBPUSD_M5 add constraint GBPUSD_M5_PK primary key(NewDateTime) using index tablespace HistoryData;</v>
      </c>
      <c r="I34" t="str">
        <f t="shared" si="6"/>
        <v>alter table EURUSD_M5 add constraint EURUSD_M5_PK primary key(NewDateTime) using index tablespace HistoryData;</v>
      </c>
      <c r="J34" t="str">
        <f t="shared" si="6"/>
        <v>alter table XAUUSD_M5 add constraint XAUUSD_M5_PK primary key(NewDateTime) using index tablespace HistoryData;</v>
      </c>
      <c r="K34" t="str">
        <f t="shared" si="6"/>
        <v>alter table NZDUSD_M5 add constraint NZDUSD_M5_PK primary key(NewDateTime) using index tablespace HistoryData;</v>
      </c>
      <c r="L34" t="str">
        <f t="shared" si="6"/>
        <v>alter table USDJPY_M5 add constraint USDJPY_M5_PK primary key(NewDateTime) using index tablespace HistoryData;</v>
      </c>
      <c r="M34" t="str">
        <f t="shared" si="6"/>
        <v>alter table GBPNZD_M5 add constraint GBPNZD_M5_PK primary key(NewDateTime) using index tablespace HistoryData;</v>
      </c>
      <c r="N34" t="str">
        <f t="shared" si="7"/>
        <v>alter table SPX_M5 add constraint SPX_M5_PK primary key(NewDateTime) using index tablespace HistoryData;</v>
      </c>
      <c r="O34" t="str">
        <f t="shared" si="7"/>
        <v>alter table ETXEUR_M5 add constraint ETXEUR_M5_PK primary key(NewDateTime) using index tablespace HistoryData;</v>
      </c>
      <c r="P34" t="str">
        <f t="shared" si="7"/>
        <v>alter table UKXGBP_M5 add constraint UKXGBP_M5_PK primary key(NewDateTime) using index tablespace HistoryData;</v>
      </c>
      <c r="Q34" t="str">
        <f t="shared" si="6"/>
        <v>alter table CATTLE_M5 add constraint CATTLE_M5_PK primary key(NewDateTime) using index tablespace HistoryData;</v>
      </c>
      <c r="R34" t="str">
        <f t="shared" si="6"/>
        <v>alter table CORN_M5 add constraint CORN_M5_PK primary key(NewDateTime) using index tablespace HistoryData;</v>
      </c>
      <c r="S34" t="str">
        <f t="shared" si="6"/>
        <v>alter table HOIL_M5 add constraint HOIL_M5_PK primary key(NewDateTime) using index tablespace HistoryData;</v>
      </c>
      <c r="T34" t="str">
        <f t="shared" si="6"/>
        <v>alter table NGAS_M5 add constraint NGAS_M5_PK primary key(NewDateTime) using index tablespace HistoryData;</v>
      </c>
      <c r="U34" t="str">
        <f t="shared" si="8"/>
        <v>alter table PLATINUM_M5 add constraint PLATINUM_M5_PK primary key(NewDateTime) using index tablespace HistoryData;</v>
      </c>
      <c r="V34" t="str">
        <f t="shared" si="8"/>
        <v>alter table RICE_M5 add constraint RICE_M5_PK primary key(NewDateTime) using index tablespace HistoryData;</v>
      </c>
      <c r="W34" t="str">
        <f t="shared" si="8"/>
        <v>alter table SBO_M5 add constraint SBO_M5_PK primary key(NewDateTime) using index tablespace HistoryData;</v>
      </c>
      <c r="X34" t="str">
        <f t="shared" si="8"/>
        <v>alter table SOYBEANS_M5 add constraint SOYBEANS_M5_PK primary key(NewDateTime) using index tablespace HistoryData;</v>
      </c>
      <c r="Y34" t="str">
        <f t="shared" si="8"/>
        <v>alter table SUGAR_M5 add constraint SUGAR_M5_PK primary key(NewDateTime) using index tablespace HistoryData;</v>
      </c>
      <c r="Z34" t="str">
        <f t="shared" si="8"/>
        <v>alter table US10YR_M5 add constraint US10YR_M5_PK primary key(NewDateTime) using index tablespace HistoryData;</v>
      </c>
      <c r="AA34" t="str">
        <f t="shared" si="8"/>
        <v>alter table WHEAT_M5 add constraint WHEAT_M5_PK primary key(NewDateTime) using index tablespace HistoryData;</v>
      </c>
      <c r="AB34" t="str">
        <f t="shared" si="8"/>
        <v>alter table XRB_M5 add constraint XRB_M5_PK primary key(NewDateTime) using index tablespace HistoryData;</v>
      </c>
    </row>
    <row r="35" spans="1:28" x14ac:dyDescent="0.25">
      <c r="A35" s="8"/>
      <c r="B35" s="11"/>
      <c r="D35" s="10"/>
      <c r="E35" s="10"/>
      <c r="F35" s="1" t="s">
        <v>5</v>
      </c>
      <c r="G35" t="str">
        <f t="shared" si="6"/>
        <v>alter table AUDUSD_M15 add constraint AUDUSD_M15_PK primary key(NewDateTime) using index tablespace HistoryData;</v>
      </c>
      <c r="H35" t="str">
        <f t="shared" si="6"/>
        <v>alter table GBPUSD_M15 add constraint GBPUSD_M15_PK primary key(NewDateTime) using index tablespace HistoryData;</v>
      </c>
      <c r="I35" t="str">
        <f t="shared" si="6"/>
        <v>alter table EURUSD_M15 add constraint EURUSD_M15_PK primary key(NewDateTime) using index tablespace HistoryData;</v>
      </c>
      <c r="J35" t="str">
        <f t="shared" si="6"/>
        <v>alter table XAUUSD_M15 add constraint XAUUSD_M15_PK primary key(NewDateTime) using index tablespace HistoryData;</v>
      </c>
      <c r="K35" t="str">
        <f t="shared" si="6"/>
        <v>alter table NZDUSD_M15 add constraint NZDUSD_M15_PK primary key(NewDateTime) using index tablespace HistoryData;</v>
      </c>
      <c r="L35" t="str">
        <f t="shared" si="6"/>
        <v>alter table USDJPY_M15 add constraint USDJPY_M15_PK primary key(NewDateTime) using index tablespace HistoryData;</v>
      </c>
      <c r="M35" t="str">
        <f t="shared" si="6"/>
        <v>alter table GBPNZD_M15 add constraint GBPNZD_M15_PK primary key(NewDateTime) using index tablespace HistoryData;</v>
      </c>
      <c r="N35" t="str">
        <f t="shared" si="7"/>
        <v>alter table SPX_M15 add constraint SPX_M15_PK primary key(NewDateTime) using index tablespace HistoryData;</v>
      </c>
      <c r="O35" t="str">
        <f t="shared" si="7"/>
        <v>alter table ETXEUR_M15 add constraint ETXEUR_M15_PK primary key(NewDateTime) using index tablespace HistoryData;</v>
      </c>
      <c r="P35" t="str">
        <f t="shared" si="7"/>
        <v>alter table UKXGBP_M15 add constraint UKXGBP_M15_PK primary key(NewDateTime) using index tablespace HistoryData;</v>
      </c>
      <c r="Q35" t="str">
        <f t="shared" si="6"/>
        <v>alter table CATTLE_M15 add constraint CATTLE_M15_PK primary key(NewDateTime) using index tablespace HistoryData;</v>
      </c>
      <c r="R35" t="str">
        <f t="shared" si="6"/>
        <v>alter table CORN_M15 add constraint CORN_M15_PK primary key(NewDateTime) using index tablespace HistoryData;</v>
      </c>
      <c r="S35" t="str">
        <f t="shared" si="6"/>
        <v>alter table HOIL_M15 add constraint HOIL_M15_PK primary key(NewDateTime) using index tablespace HistoryData;</v>
      </c>
      <c r="T35" t="str">
        <f t="shared" si="6"/>
        <v>alter table NGAS_M15 add constraint NGAS_M15_PK primary key(NewDateTime) using index tablespace HistoryData;</v>
      </c>
      <c r="U35" t="str">
        <f t="shared" si="8"/>
        <v>alter table PLATINUM_M15 add constraint PLATINUM_M15_PK primary key(NewDateTime) using index tablespace HistoryData;</v>
      </c>
      <c r="V35" t="str">
        <f t="shared" si="8"/>
        <v>alter table RICE_M15 add constraint RICE_M15_PK primary key(NewDateTime) using index tablespace HistoryData;</v>
      </c>
      <c r="W35" t="str">
        <f t="shared" si="8"/>
        <v>alter table SBO_M15 add constraint SBO_M15_PK primary key(NewDateTime) using index tablespace HistoryData;</v>
      </c>
      <c r="X35" t="str">
        <f t="shared" si="8"/>
        <v>alter table SOYBEANS_M15 add constraint SOYBEANS_M15_PK primary key(NewDateTime) using index tablespace HistoryData;</v>
      </c>
      <c r="Y35" t="str">
        <f t="shared" si="8"/>
        <v>alter table SUGAR_M15 add constraint SUGAR_M15_PK primary key(NewDateTime) using index tablespace HistoryData;</v>
      </c>
      <c r="Z35" t="str">
        <f t="shared" si="8"/>
        <v>alter table US10YR_M15 add constraint US10YR_M15_PK primary key(NewDateTime) using index tablespace HistoryData;</v>
      </c>
      <c r="AA35" t="str">
        <f t="shared" si="8"/>
        <v>alter table WHEAT_M15 add constraint WHEAT_M15_PK primary key(NewDateTime) using index tablespace HistoryData;</v>
      </c>
      <c r="AB35" t="str">
        <f t="shared" si="8"/>
        <v>alter table XRB_M15 add constraint XRB_M15_PK primary key(NewDateTime) using index tablespace HistoryData;</v>
      </c>
    </row>
    <row r="36" spans="1:28" x14ac:dyDescent="0.25">
      <c r="A36" s="8"/>
      <c r="B36" s="11"/>
      <c r="D36" s="10"/>
      <c r="E36" s="10"/>
      <c r="F36" s="1" t="s">
        <v>6</v>
      </c>
      <c r="G36" t="str">
        <f t="shared" si="6"/>
        <v>alter table AUDUSD_M30 add constraint AUDUSD_M30_PK primary key(NewDateTime) using index tablespace HistoryData;</v>
      </c>
      <c r="H36" t="str">
        <f t="shared" si="6"/>
        <v>alter table GBPUSD_M30 add constraint GBPUSD_M30_PK primary key(NewDateTime) using index tablespace HistoryData;</v>
      </c>
      <c r="I36" t="str">
        <f t="shared" si="6"/>
        <v>alter table EURUSD_M30 add constraint EURUSD_M30_PK primary key(NewDateTime) using index tablespace HistoryData;</v>
      </c>
      <c r="J36" t="str">
        <f t="shared" si="6"/>
        <v>alter table XAUUSD_M30 add constraint XAUUSD_M30_PK primary key(NewDateTime) using index tablespace HistoryData;</v>
      </c>
      <c r="K36" t="str">
        <f t="shared" si="6"/>
        <v>alter table NZDUSD_M30 add constraint NZDUSD_M30_PK primary key(NewDateTime) using index tablespace HistoryData;</v>
      </c>
      <c r="L36" t="str">
        <f t="shared" si="6"/>
        <v>alter table USDJPY_M30 add constraint USDJPY_M30_PK primary key(NewDateTime) using index tablespace HistoryData;</v>
      </c>
      <c r="M36" t="str">
        <f t="shared" si="6"/>
        <v>alter table GBPNZD_M30 add constraint GBPNZD_M30_PK primary key(NewDateTime) using index tablespace HistoryData;</v>
      </c>
      <c r="N36" t="str">
        <f t="shared" si="7"/>
        <v>alter table SPX_M30 add constraint SPX_M30_PK primary key(NewDateTime) using index tablespace HistoryData;</v>
      </c>
      <c r="O36" t="str">
        <f t="shared" si="7"/>
        <v>alter table ETXEUR_M30 add constraint ETXEUR_M30_PK primary key(NewDateTime) using index tablespace HistoryData;</v>
      </c>
      <c r="P36" t="str">
        <f t="shared" si="7"/>
        <v>alter table UKXGBP_M30 add constraint UKXGBP_M30_PK primary key(NewDateTime) using index tablespace HistoryData;</v>
      </c>
      <c r="Q36" t="str">
        <f t="shared" si="6"/>
        <v>alter table CATTLE_M30 add constraint CATTLE_M30_PK primary key(NewDateTime) using index tablespace HistoryData;</v>
      </c>
      <c r="R36" t="str">
        <f t="shared" si="6"/>
        <v>alter table CORN_M30 add constraint CORN_M30_PK primary key(NewDateTime) using index tablespace HistoryData;</v>
      </c>
      <c r="S36" t="str">
        <f t="shared" si="6"/>
        <v>alter table HOIL_M30 add constraint HOIL_M30_PK primary key(NewDateTime) using index tablespace HistoryData;</v>
      </c>
      <c r="T36" t="str">
        <f t="shared" si="6"/>
        <v>alter table NGAS_M30 add constraint NGAS_M30_PK primary key(NewDateTime) using index tablespace HistoryData;</v>
      </c>
      <c r="U36" t="str">
        <f t="shared" si="8"/>
        <v>alter table PLATINUM_M30 add constraint PLATINUM_M30_PK primary key(NewDateTime) using index tablespace HistoryData;</v>
      </c>
      <c r="V36" t="str">
        <f t="shared" si="8"/>
        <v>alter table RICE_M30 add constraint RICE_M30_PK primary key(NewDateTime) using index tablespace HistoryData;</v>
      </c>
      <c r="W36" t="str">
        <f t="shared" si="8"/>
        <v>alter table SBO_M30 add constraint SBO_M30_PK primary key(NewDateTime) using index tablespace HistoryData;</v>
      </c>
      <c r="X36" t="str">
        <f t="shared" si="8"/>
        <v>alter table SOYBEANS_M30 add constraint SOYBEANS_M30_PK primary key(NewDateTime) using index tablespace HistoryData;</v>
      </c>
      <c r="Y36" t="str">
        <f t="shared" si="8"/>
        <v>alter table SUGAR_M30 add constraint SUGAR_M30_PK primary key(NewDateTime) using index tablespace HistoryData;</v>
      </c>
      <c r="Z36" t="str">
        <f t="shared" si="8"/>
        <v>alter table US10YR_M30 add constraint US10YR_M30_PK primary key(NewDateTime) using index tablespace HistoryData;</v>
      </c>
      <c r="AA36" t="str">
        <f t="shared" si="8"/>
        <v>alter table WHEAT_M30 add constraint WHEAT_M30_PK primary key(NewDateTime) using index tablespace HistoryData;</v>
      </c>
      <c r="AB36" t="str">
        <f t="shared" si="8"/>
        <v>alter table XRB_M30 add constraint XRB_M30_PK primary key(NewDateTime) using index tablespace HistoryData;</v>
      </c>
    </row>
    <row r="37" spans="1:28" x14ac:dyDescent="0.25">
      <c r="A37" s="8"/>
      <c r="B37" s="11"/>
      <c r="D37" s="10"/>
      <c r="E37" s="10"/>
      <c r="F37" s="1" t="s">
        <v>28</v>
      </c>
      <c r="G37" t="str">
        <f t="shared" si="6"/>
        <v>alter table AUDUSD_H1 add constraint AUDUSD_H1_PK primary key(NewDateTime) using index tablespace HistoryData;</v>
      </c>
      <c r="H37" t="str">
        <f t="shared" si="6"/>
        <v>alter table GBPUSD_H1 add constraint GBPUSD_H1_PK primary key(NewDateTime) using index tablespace HistoryData;</v>
      </c>
      <c r="I37" t="str">
        <f t="shared" si="6"/>
        <v>alter table EURUSD_H1 add constraint EURUSD_H1_PK primary key(NewDateTime) using index tablespace HistoryData;</v>
      </c>
      <c r="J37" t="str">
        <f t="shared" si="6"/>
        <v>alter table XAUUSD_H1 add constraint XAUUSD_H1_PK primary key(NewDateTime) using index tablespace HistoryData;</v>
      </c>
      <c r="K37" t="str">
        <f t="shared" si="6"/>
        <v>alter table NZDUSD_H1 add constraint NZDUSD_H1_PK primary key(NewDateTime) using index tablespace HistoryData;</v>
      </c>
      <c r="L37" t="str">
        <f t="shared" si="6"/>
        <v>alter table USDJPY_H1 add constraint USDJPY_H1_PK primary key(NewDateTime) using index tablespace HistoryData;</v>
      </c>
      <c r="M37" t="str">
        <f t="shared" si="6"/>
        <v>alter table GBPNZD_H1 add constraint GBPNZD_H1_PK primary key(NewDateTime) using index tablespace HistoryData;</v>
      </c>
      <c r="N37" t="str">
        <f t="shared" si="7"/>
        <v>alter table SPX_H1 add constraint SPX_H1_PK primary key(NewDateTime) using index tablespace HistoryData;</v>
      </c>
      <c r="O37" t="str">
        <f t="shared" si="7"/>
        <v>alter table ETXEUR_H1 add constraint ETXEUR_H1_PK primary key(NewDateTime) using index tablespace HistoryData;</v>
      </c>
      <c r="P37" t="str">
        <f t="shared" si="7"/>
        <v>alter table UKXGBP_H1 add constraint UKXGBP_H1_PK primary key(NewDateTime) using index tablespace HistoryData;</v>
      </c>
      <c r="Q37" t="str">
        <f t="shared" si="6"/>
        <v>alter table CATTLE_H1 add constraint CATTLE_H1_PK primary key(NewDateTime) using index tablespace HistoryData;</v>
      </c>
      <c r="R37" t="str">
        <f t="shared" si="6"/>
        <v>alter table CORN_H1 add constraint CORN_H1_PK primary key(NewDateTime) using index tablespace HistoryData;</v>
      </c>
      <c r="S37" t="str">
        <f t="shared" si="6"/>
        <v>alter table HOIL_H1 add constraint HOIL_H1_PK primary key(NewDateTime) using index tablespace HistoryData;</v>
      </c>
      <c r="T37" t="str">
        <f t="shared" si="6"/>
        <v>alter table NGAS_H1 add constraint NGAS_H1_PK primary key(NewDateTime) using index tablespace HistoryData;</v>
      </c>
      <c r="U37" t="str">
        <f t="shared" si="8"/>
        <v>alter table PLATINUM_H1 add constraint PLATINUM_H1_PK primary key(NewDateTime) using index tablespace HistoryData;</v>
      </c>
      <c r="V37" t="str">
        <f t="shared" si="8"/>
        <v>alter table RICE_H1 add constraint RICE_H1_PK primary key(NewDateTime) using index tablespace HistoryData;</v>
      </c>
      <c r="W37" t="str">
        <f t="shared" si="8"/>
        <v>alter table SBO_H1 add constraint SBO_H1_PK primary key(NewDateTime) using index tablespace HistoryData;</v>
      </c>
      <c r="X37" t="str">
        <f t="shared" si="8"/>
        <v>alter table SOYBEANS_H1 add constraint SOYBEANS_H1_PK primary key(NewDateTime) using index tablespace HistoryData;</v>
      </c>
      <c r="Y37" t="str">
        <f t="shared" si="8"/>
        <v>alter table SUGAR_H1 add constraint SUGAR_H1_PK primary key(NewDateTime) using index tablespace HistoryData;</v>
      </c>
      <c r="Z37" t="str">
        <f t="shared" si="8"/>
        <v>alter table US10YR_H1 add constraint US10YR_H1_PK primary key(NewDateTime) using index tablespace HistoryData;</v>
      </c>
      <c r="AA37" t="str">
        <f t="shared" si="8"/>
        <v>alter table WHEAT_H1 add constraint WHEAT_H1_PK primary key(NewDateTime) using index tablespace HistoryData;</v>
      </c>
      <c r="AB37" t="str">
        <f t="shared" si="8"/>
        <v>alter table XRB_H1 add constraint XRB_H1_PK primary key(NewDateTime) using index tablespace HistoryData;</v>
      </c>
    </row>
    <row r="38" spans="1:28" x14ac:dyDescent="0.25">
      <c r="A38" s="8"/>
      <c r="B38" s="11"/>
      <c r="D38" s="10"/>
      <c r="E38" s="10"/>
      <c r="F38" s="1" t="s">
        <v>29</v>
      </c>
      <c r="G38" t="str">
        <f t="shared" si="6"/>
        <v>alter table AUDUSD_H4 add constraint AUDUSD_H4_PK primary key(NewDateTime) using index tablespace HistoryData;</v>
      </c>
      <c r="H38" t="str">
        <f t="shared" si="6"/>
        <v>alter table GBPUSD_H4 add constraint GBPUSD_H4_PK primary key(NewDateTime) using index tablespace HistoryData;</v>
      </c>
      <c r="I38" t="str">
        <f t="shared" si="6"/>
        <v>alter table EURUSD_H4 add constraint EURUSD_H4_PK primary key(NewDateTime) using index tablespace HistoryData;</v>
      </c>
      <c r="J38" t="str">
        <f t="shared" si="6"/>
        <v>alter table XAUUSD_H4 add constraint XAUUSD_H4_PK primary key(NewDateTime) using index tablespace HistoryData;</v>
      </c>
      <c r="K38" t="str">
        <f t="shared" si="6"/>
        <v>alter table NZDUSD_H4 add constraint NZDUSD_H4_PK primary key(NewDateTime) using index tablespace HistoryData;</v>
      </c>
      <c r="L38" t="str">
        <f t="shared" si="6"/>
        <v>alter table USDJPY_H4 add constraint USDJPY_H4_PK primary key(NewDateTime) using index tablespace HistoryData;</v>
      </c>
      <c r="M38" t="str">
        <f t="shared" si="6"/>
        <v>alter table GBPNZD_H4 add constraint GBPNZD_H4_PK primary key(NewDateTime) using index tablespace HistoryData;</v>
      </c>
      <c r="N38" t="str">
        <f t="shared" si="7"/>
        <v>alter table SPX_H4 add constraint SPX_H4_PK primary key(NewDateTime) using index tablespace HistoryData;</v>
      </c>
      <c r="O38" t="str">
        <f t="shared" si="7"/>
        <v>alter table ETXEUR_H4 add constraint ETXEUR_H4_PK primary key(NewDateTime) using index tablespace HistoryData;</v>
      </c>
      <c r="P38" t="str">
        <f t="shared" si="7"/>
        <v>alter table UKXGBP_H4 add constraint UKXGBP_H4_PK primary key(NewDateTime) using index tablespace HistoryData;</v>
      </c>
      <c r="Q38" t="str">
        <f t="shared" si="6"/>
        <v>alter table CATTLE_H4 add constraint CATTLE_H4_PK primary key(NewDateTime) using index tablespace HistoryData;</v>
      </c>
      <c r="R38" t="str">
        <f t="shared" si="6"/>
        <v>alter table CORN_H4 add constraint CORN_H4_PK primary key(NewDateTime) using index tablespace HistoryData;</v>
      </c>
      <c r="S38" t="str">
        <f t="shared" si="6"/>
        <v>alter table HOIL_H4 add constraint HOIL_H4_PK primary key(NewDateTime) using index tablespace HistoryData;</v>
      </c>
      <c r="T38" t="str">
        <f t="shared" si="6"/>
        <v>alter table NGAS_H4 add constraint NGAS_H4_PK primary key(NewDateTime) using index tablespace HistoryData;</v>
      </c>
      <c r="U38" t="str">
        <f t="shared" si="8"/>
        <v>alter table PLATINUM_H4 add constraint PLATINUM_H4_PK primary key(NewDateTime) using index tablespace HistoryData;</v>
      </c>
      <c r="V38" t="str">
        <f t="shared" si="8"/>
        <v>alter table RICE_H4 add constraint RICE_H4_PK primary key(NewDateTime) using index tablespace HistoryData;</v>
      </c>
      <c r="W38" t="str">
        <f t="shared" si="8"/>
        <v>alter table SBO_H4 add constraint SBO_H4_PK primary key(NewDateTime) using index tablespace HistoryData;</v>
      </c>
      <c r="X38" t="str">
        <f t="shared" si="8"/>
        <v>alter table SOYBEANS_H4 add constraint SOYBEANS_H4_PK primary key(NewDateTime) using index tablespace HistoryData;</v>
      </c>
      <c r="Y38" t="str">
        <f t="shared" si="8"/>
        <v>alter table SUGAR_H4 add constraint SUGAR_H4_PK primary key(NewDateTime) using index tablespace HistoryData;</v>
      </c>
      <c r="Z38" t="str">
        <f t="shared" si="8"/>
        <v>alter table US10YR_H4 add constraint US10YR_H4_PK primary key(NewDateTime) using index tablespace HistoryData;</v>
      </c>
      <c r="AA38" t="str">
        <f t="shared" si="8"/>
        <v>alter table WHEAT_H4 add constraint WHEAT_H4_PK primary key(NewDateTime) using index tablespace HistoryData;</v>
      </c>
      <c r="AB38" t="str">
        <f t="shared" si="8"/>
        <v>alter table XRB_H4 add constraint XRB_H4_PK primary key(NewDateTime) using index tablespace HistoryData;</v>
      </c>
    </row>
    <row r="39" spans="1:28" x14ac:dyDescent="0.25">
      <c r="A39" s="8"/>
      <c r="B39" s="11"/>
      <c r="D39" s="10"/>
      <c r="E39" s="10"/>
      <c r="F39" s="1" t="s">
        <v>30</v>
      </c>
      <c r="G39" t="str">
        <f t="shared" si="6"/>
        <v>alter table AUDUSD_D1 add constraint AUDUSD_D1_PK primary key(NewDateTime) using index tablespace HistoryData;</v>
      </c>
      <c r="H39" t="str">
        <f t="shared" si="6"/>
        <v>alter table GBPUSD_D1 add constraint GBPUSD_D1_PK primary key(NewDateTime) using index tablespace HistoryData;</v>
      </c>
      <c r="I39" t="str">
        <f t="shared" si="6"/>
        <v>alter table EURUSD_D1 add constraint EURUSD_D1_PK primary key(NewDateTime) using index tablespace HistoryData;</v>
      </c>
      <c r="J39" t="str">
        <f t="shared" si="6"/>
        <v>alter table XAUUSD_D1 add constraint XAUUSD_D1_PK primary key(NewDateTime) using index tablespace HistoryData;</v>
      </c>
      <c r="K39" t="str">
        <f t="shared" si="6"/>
        <v>alter table NZDUSD_D1 add constraint NZDUSD_D1_PK primary key(NewDateTime) using index tablespace HistoryData;</v>
      </c>
      <c r="L39" t="str">
        <f t="shared" si="6"/>
        <v>alter table USDJPY_D1 add constraint USDJPY_D1_PK primary key(NewDateTime) using index tablespace HistoryData;</v>
      </c>
      <c r="M39" t="str">
        <f t="shared" si="6"/>
        <v>alter table GBPNZD_D1 add constraint GBPNZD_D1_PK primary key(NewDateTime) using index tablespace HistoryData;</v>
      </c>
      <c r="N39" t="str">
        <f t="shared" si="7"/>
        <v>alter table SPX_D1 add constraint SPX_D1_PK primary key(NewDateTime) using index tablespace HistoryData;</v>
      </c>
      <c r="O39" t="str">
        <f t="shared" si="7"/>
        <v>alter table ETXEUR_D1 add constraint ETXEUR_D1_PK primary key(NewDateTime) using index tablespace HistoryData;</v>
      </c>
      <c r="P39" t="str">
        <f t="shared" si="7"/>
        <v>alter table UKXGBP_D1 add constraint UKXGBP_D1_PK primary key(NewDateTime) using index tablespace HistoryData;</v>
      </c>
      <c r="Q39" t="str">
        <f t="shared" si="6"/>
        <v>alter table CATTLE_D1 add constraint CATTLE_D1_PK primary key(NewDateTime) using index tablespace HistoryData;</v>
      </c>
      <c r="R39" t="str">
        <f t="shared" si="6"/>
        <v>alter table CORN_D1 add constraint CORN_D1_PK primary key(NewDateTime) using index tablespace HistoryData;</v>
      </c>
      <c r="S39" t="str">
        <f t="shared" si="6"/>
        <v>alter table HOIL_D1 add constraint HOIL_D1_PK primary key(NewDateTime) using index tablespace HistoryData;</v>
      </c>
      <c r="T39" t="str">
        <f t="shared" si="6"/>
        <v>alter table NGAS_D1 add constraint NGAS_D1_PK primary key(NewDateTime) using index tablespace HistoryData;</v>
      </c>
      <c r="U39" t="str">
        <f t="shared" si="8"/>
        <v>alter table PLATINUM_D1 add constraint PLATINUM_D1_PK primary key(NewDateTime) using index tablespace HistoryData;</v>
      </c>
      <c r="V39" t="str">
        <f t="shared" si="8"/>
        <v>alter table RICE_D1 add constraint RICE_D1_PK primary key(NewDateTime) using index tablespace HistoryData;</v>
      </c>
      <c r="W39" t="str">
        <f t="shared" si="8"/>
        <v>alter table SBO_D1 add constraint SBO_D1_PK primary key(NewDateTime) using index tablespace HistoryData;</v>
      </c>
      <c r="X39" t="str">
        <f t="shared" si="8"/>
        <v>alter table SOYBEANS_D1 add constraint SOYBEANS_D1_PK primary key(NewDateTime) using index tablespace HistoryData;</v>
      </c>
      <c r="Y39" t="str">
        <f t="shared" si="8"/>
        <v>alter table SUGAR_D1 add constraint SUGAR_D1_PK primary key(NewDateTime) using index tablespace HistoryData;</v>
      </c>
      <c r="Z39" t="str">
        <f t="shared" si="8"/>
        <v>alter table US10YR_D1 add constraint US10YR_D1_PK primary key(NewDateTime) using index tablespace HistoryData;</v>
      </c>
      <c r="AA39" t="str">
        <f t="shared" si="8"/>
        <v>alter table WHEAT_D1 add constraint WHEAT_D1_PK primary key(NewDateTime) using index tablespace HistoryData;</v>
      </c>
      <c r="AB39" t="str">
        <f t="shared" si="8"/>
        <v>alter table XRB_D1 add constraint XRB_D1_PK primary key(NewDateTime) using index tablespace HistoryData;</v>
      </c>
    </row>
    <row r="40" spans="1:28" x14ac:dyDescent="0.25">
      <c r="A40" s="8"/>
      <c r="B40" s="11"/>
      <c r="D40" s="10"/>
      <c r="E40" s="10"/>
      <c r="F40" s="1"/>
    </row>
    <row r="41" spans="1:28" x14ac:dyDescent="0.25">
      <c r="A41" s="8"/>
      <c r="B41" s="11"/>
      <c r="D41" s="10"/>
      <c r="E41" s="10"/>
      <c r="F41" s="1" t="s">
        <v>190</v>
      </c>
    </row>
    <row r="42" spans="1:28" x14ac:dyDescent="0.25">
      <c r="A42" s="8"/>
      <c r="B42" s="11"/>
      <c r="D42" s="10"/>
      <c r="E42" s="10">
        <v>5</v>
      </c>
      <c r="F42" s="1" t="s">
        <v>27</v>
      </c>
      <c r="G42" t="str">
        <f t="shared" ref="G42:M42" si="9">"execute DataCompact('"&amp;G$13&amp;"_M1','"&amp;G$13&amp;"_"&amp;$F42&amp;"',"&amp;$E42&amp;");"</f>
        <v>execute DataCompact('AUDUSD_M1','AUDUSD_M5',5);</v>
      </c>
      <c r="H42" t="str">
        <f t="shared" si="9"/>
        <v>execute DataCompact('GBPUSD_M1','GBPUSD_M5',5);</v>
      </c>
      <c r="I42" t="str">
        <f t="shared" si="9"/>
        <v>execute DataCompact('EURUSD_M1','EURUSD_M5',5);</v>
      </c>
      <c r="J42" t="str">
        <f t="shared" si="9"/>
        <v>execute DataCompact('XAUUSD_M1','XAUUSD_M5',5);</v>
      </c>
      <c r="K42" t="str">
        <f t="shared" si="9"/>
        <v>execute DataCompact('NZDUSD_M1','NZDUSD_M5',5);</v>
      </c>
      <c r="L42" t="str">
        <f t="shared" si="9"/>
        <v>execute DataCompact('USDJPY_M1','USDJPY_M5',5);</v>
      </c>
      <c r="M42" t="str">
        <f t="shared" si="9"/>
        <v>execute DataCompact('GBPNZD_M1','GBPNZD_M5',5);</v>
      </c>
      <c r="N42" t="str">
        <f t="shared" ref="N42:P47" si="10">"execute DataCompact('"&amp;N$13&amp;"_M1','"&amp;N$13&amp;"_"&amp;$F42&amp;"',"&amp;$E42&amp;");"</f>
        <v>execute DataCompact('SPX_M1','SPX_M5',5);</v>
      </c>
      <c r="O42" t="str">
        <f t="shared" si="10"/>
        <v>execute DataCompact('ETXEUR_M1','ETXEUR_M5',5);</v>
      </c>
      <c r="P42" t="str">
        <f t="shared" si="10"/>
        <v>execute DataCompact('UKXGBP_M1','UKXGBP_M5',5);</v>
      </c>
      <c r="Q42" t="str">
        <f t="shared" ref="Q42:AB47" si="11">"execute DataCompact('"&amp;Q$13&amp;"_M1','"&amp;Q$13&amp;"_"&amp;$F42&amp;"',"&amp;$E42&amp;");"</f>
        <v>execute DataCompact('CATTLE_M1','CATTLE_M5',5);</v>
      </c>
      <c r="R42" t="str">
        <f t="shared" si="11"/>
        <v>execute DataCompact('CORN_M1','CORN_M5',5);</v>
      </c>
      <c r="S42" t="str">
        <f t="shared" si="11"/>
        <v>execute DataCompact('HOIL_M1','HOIL_M5',5);</v>
      </c>
      <c r="T42" t="str">
        <f t="shared" si="11"/>
        <v>execute DataCompact('NGAS_M1','NGAS_M5',5);</v>
      </c>
      <c r="U42" t="str">
        <f t="shared" si="11"/>
        <v>execute DataCompact('PLATINUM_M1','PLATINUM_M5',5);</v>
      </c>
      <c r="V42" t="str">
        <f t="shared" si="11"/>
        <v>execute DataCompact('RICE_M1','RICE_M5',5);</v>
      </c>
      <c r="W42" t="str">
        <f t="shared" si="11"/>
        <v>execute DataCompact('SBO_M1','SBO_M5',5);</v>
      </c>
      <c r="X42" t="str">
        <f t="shared" si="11"/>
        <v>execute DataCompact('SOYBEANS_M1','SOYBEANS_M5',5);</v>
      </c>
      <c r="Y42" t="str">
        <f t="shared" si="11"/>
        <v>execute DataCompact('SUGAR_M1','SUGAR_M5',5);</v>
      </c>
      <c r="Z42" t="str">
        <f t="shared" si="11"/>
        <v>execute DataCompact('US10YR_M1','US10YR_M5',5);</v>
      </c>
      <c r="AA42" t="str">
        <f t="shared" si="11"/>
        <v>execute DataCompact('WHEAT_M1','WHEAT_M5',5);</v>
      </c>
      <c r="AB42" t="str">
        <f t="shared" si="11"/>
        <v>execute DataCompact('XRB_M1','XRB_M5',5);</v>
      </c>
    </row>
    <row r="43" spans="1:28" x14ac:dyDescent="0.25">
      <c r="A43" s="8"/>
      <c r="B43" s="11"/>
      <c r="D43" s="10"/>
      <c r="E43" s="10">
        <v>15</v>
      </c>
      <c r="F43" s="1" t="s">
        <v>5</v>
      </c>
      <c r="G43" t="str">
        <f t="shared" ref="G43:X47" si="12">"execute DataCompact('"&amp;G$13&amp;"_M1','"&amp;G$13&amp;"_"&amp;$F43&amp;"',"&amp;$E43&amp;");"</f>
        <v>execute DataCompact('AUDUSD_M1','AUDUSD_M15',15);</v>
      </c>
      <c r="H43" t="str">
        <f t="shared" ref="H43:M47" si="13">"execute DataCompact('"&amp;H$13&amp;"_M1','"&amp;H$13&amp;"_"&amp;$F43&amp;"',"&amp;$E43&amp;");"</f>
        <v>execute DataCompact('GBPUSD_M1','GBPUSD_M15',15);</v>
      </c>
      <c r="I43" t="str">
        <f t="shared" si="13"/>
        <v>execute DataCompact('EURUSD_M1','EURUSD_M15',15);</v>
      </c>
      <c r="J43" t="str">
        <f t="shared" si="13"/>
        <v>execute DataCompact('XAUUSD_M1','XAUUSD_M15',15);</v>
      </c>
      <c r="K43" t="str">
        <f t="shared" si="13"/>
        <v>execute DataCompact('NZDUSD_M1','NZDUSD_M15',15);</v>
      </c>
      <c r="L43" t="str">
        <f t="shared" si="13"/>
        <v>execute DataCompact('USDJPY_M1','USDJPY_M15',15);</v>
      </c>
      <c r="M43" t="str">
        <f t="shared" si="13"/>
        <v>execute DataCompact('GBPNZD_M1','GBPNZD_M15',15);</v>
      </c>
      <c r="N43" t="str">
        <f t="shared" si="10"/>
        <v>execute DataCompact('SPX_M1','SPX_M15',15);</v>
      </c>
      <c r="O43" t="str">
        <f t="shared" si="10"/>
        <v>execute DataCompact('ETXEUR_M1','ETXEUR_M15',15);</v>
      </c>
      <c r="P43" t="str">
        <f t="shared" si="10"/>
        <v>execute DataCompact('UKXGBP_M1','UKXGBP_M15',15);</v>
      </c>
      <c r="Q43" t="str">
        <f t="shared" si="12"/>
        <v>execute DataCompact('CATTLE_M1','CATTLE_M15',15);</v>
      </c>
      <c r="R43" t="str">
        <f t="shared" si="12"/>
        <v>execute DataCompact('CORN_M1','CORN_M15',15);</v>
      </c>
      <c r="S43" t="str">
        <f t="shared" si="12"/>
        <v>execute DataCompact('HOIL_M1','HOIL_M15',15);</v>
      </c>
      <c r="T43" t="str">
        <f t="shared" si="12"/>
        <v>execute DataCompact('NGAS_M1','NGAS_M15',15);</v>
      </c>
      <c r="U43" t="str">
        <f t="shared" si="12"/>
        <v>execute DataCompact('PLATINUM_M1','PLATINUM_M15',15);</v>
      </c>
      <c r="V43" t="str">
        <f t="shared" si="12"/>
        <v>execute DataCompact('RICE_M1','RICE_M15',15);</v>
      </c>
      <c r="W43" t="str">
        <f t="shared" si="12"/>
        <v>execute DataCompact('SBO_M1','SBO_M15',15);</v>
      </c>
      <c r="X43" t="str">
        <f t="shared" si="12"/>
        <v>execute DataCompact('SOYBEANS_M1','SOYBEANS_M15',15);</v>
      </c>
      <c r="Y43" t="str">
        <f t="shared" si="11"/>
        <v>execute DataCompact('SUGAR_M1','SUGAR_M15',15);</v>
      </c>
      <c r="Z43" t="str">
        <f t="shared" si="11"/>
        <v>execute DataCompact('US10YR_M1','US10YR_M15',15);</v>
      </c>
      <c r="AA43" t="str">
        <f t="shared" si="11"/>
        <v>execute DataCompact('WHEAT_M1','WHEAT_M15',15);</v>
      </c>
      <c r="AB43" t="str">
        <f t="shared" si="11"/>
        <v>execute DataCompact('XRB_M1','XRB_M15',15);</v>
      </c>
    </row>
    <row r="44" spans="1:28" x14ac:dyDescent="0.25">
      <c r="A44" s="8"/>
      <c r="B44" s="11"/>
      <c r="D44" s="10"/>
      <c r="E44" s="10">
        <v>30</v>
      </c>
      <c r="F44" s="1" t="s">
        <v>6</v>
      </c>
      <c r="G44" t="str">
        <f t="shared" si="12"/>
        <v>execute DataCompact('AUDUSD_M1','AUDUSD_M30',30);</v>
      </c>
      <c r="H44" t="str">
        <f t="shared" si="13"/>
        <v>execute DataCompact('GBPUSD_M1','GBPUSD_M30',30);</v>
      </c>
      <c r="I44" t="str">
        <f t="shared" si="13"/>
        <v>execute DataCompact('EURUSD_M1','EURUSD_M30',30);</v>
      </c>
      <c r="J44" t="str">
        <f t="shared" si="13"/>
        <v>execute DataCompact('XAUUSD_M1','XAUUSD_M30',30);</v>
      </c>
      <c r="K44" t="str">
        <f t="shared" si="13"/>
        <v>execute DataCompact('NZDUSD_M1','NZDUSD_M30',30);</v>
      </c>
      <c r="L44" t="str">
        <f t="shared" si="13"/>
        <v>execute DataCompact('USDJPY_M1','USDJPY_M30',30);</v>
      </c>
      <c r="M44" t="str">
        <f t="shared" si="13"/>
        <v>execute DataCompact('GBPNZD_M1','GBPNZD_M30',30);</v>
      </c>
      <c r="N44" t="str">
        <f t="shared" si="10"/>
        <v>execute DataCompact('SPX_M1','SPX_M30',30);</v>
      </c>
      <c r="O44" t="str">
        <f t="shared" si="10"/>
        <v>execute DataCompact('ETXEUR_M1','ETXEUR_M30',30);</v>
      </c>
      <c r="P44" t="str">
        <f t="shared" si="10"/>
        <v>execute DataCompact('UKXGBP_M1','UKXGBP_M30',30);</v>
      </c>
      <c r="Q44" t="str">
        <f t="shared" si="11"/>
        <v>execute DataCompact('CATTLE_M1','CATTLE_M30',30);</v>
      </c>
      <c r="R44" t="str">
        <f t="shared" si="11"/>
        <v>execute DataCompact('CORN_M1','CORN_M30',30);</v>
      </c>
      <c r="S44" t="str">
        <f t="shared" si="11"/>
        <v>execute DataCompact('HOIL_M1','HOIL_M30',30);</v>
      </c>
      <c r="T44" t="str">
        <f t="shared" si="11"/>
        <v>execute DataCompact('NGAS_M1','NGAS_M30',30);</v>
      </c>
      <c r="U44" t="str">
        <f t="shared" si="11"/>
        <v>execute DataCompact('PLATINUM_M1','PLATINUM_M30',30);</v>
      </c>
      <c r="V44" t="str">
        <f t="shared" si="11"/>
        <v>execute DataCompact('RICE_M1','RICE_M30',30);</v>
      </c>
      <c r="W44" t="str">
        <f t="shared" si="11"/>
        <v>execute DataCompact('SBO_M1','SBO_M30',30);</v>
      </c>
      <c r="X44" t="str">
        <f t="shared" si="11"/>
        <v>execute DataCompact('SOYBEANS_M1','SOYBEANS_M30',30);</v>
      </c>
      <c r="Y44" t="str">
        <f t="shared" si="11"/>
        <v>execute DataCompact('SUGAR_M1','SUGAR_M30',30);</v>
      </c>
      <c r="Z44" t="str">
        <f t="shared" si="11"/>
        <v>execute DataCompact('US10YR_M1','US10YR_M30',30);</v>
      </c>
      <c r="AA44" t="str">
        <f t="shared" si="11"/>
        <v>execute DataCompact('WHEAT_M1','WHEAT_M30',30);</v>
      </c>
      <c r="AB44" t="str">
        <f t="shared" si="11"/>
        <v>execute DataCompact('XRB_M1','XRB_M30',30);</v>
      </c>
    </row>
    <row r="45" spans="1:28" x14ac:dyDescent="0.25">
      <c r="A45" s="8"/>
      <c r="B45" s="11"/>
      <c r="D45" s="10"/>
      <c r="E45" s="10">
        <v>60</v>
      </c>
      <c r="F45" s="1" t="s">
        <v>28</v>
      </c>
      <c r="G45" t="str">
        <f t="shared" si="12"/>
        <v>execute DataCompact('AUDUSD_M1','AUDUSD_H1',60);</v>
      </c>
      <c r="H45" t="str">
        <f t="shared" si="13"/>
        <v>execute DataCompact('GBPUSD_M1','GBPUSD_H1',60);</v>
      </c>
      <c r="I45" t="str">
        <f t="shared" si="13"/>
        <v>execute DataCompact('EURUSD_M1','EURUSD_H1',60);</v>
      </c>
      <c r="J45" t="str">
        <f t="shared" si="13"/>
        <v>execute DataCompact('XAUUSD_M1','XAUUSD_H1',60);</v>
      </c>
      <c r="K45" t="str">
        <f t="shared" si="13"/>
        <v>execute DataCompact('NZDUSD_M1','NZDUSD_H1',60);</v>
      </c>
      <c r="L45" t="str">
        <f t="shared" si="13"/>
        <v>execute DataCompact('USDJPY_M1','USDJPY_H1',60);</v>
      </c>
      <c r="M45" t="str">
        <f t="shared" si="13"/>
        <v>execute DataCompact('GBPNZD_M1','GBPNZD_H1',60);</v>
      </c>
      <c r="N45" t="str">
        <f t="shared" si="10"/>
        <v>execute DataCompact('SPX_M1','SPX_H1',60);</v>
      </c>
      <c r="O45" t="str">
        <f t="shared" si="10"/>
        <v>execute DataCompact('ETXEUR_M1','ETXEUR_H1',60);</v>
      </c>
      <c r="P45" t="str">
        <f t="shared" si="10"/>
        <v>execute DataCompact('UKXGBP_M1','UKXGBP_H1',60);</v>
      </c>
      <c r="Q45" t="str">
        <f t="shared" si="11"/>
        <v>execute DataCompact('CATTLE_M1','CATTLE_H1',60);</v>
      </c>
      <c r="R45" t="str">
        <f t="shared" si="11"/>
        <v>execute DataCompact('CORN_M1','CORN_H1',60);</v>
      </c>
      <c r="S45" t="str">
        <f t="shared" si="11"/>
        <v>execute DataCompact('HOIL_M1','HOIL_H1',60);</v>
      </c>
      <c r="T45" t="str">
        <f t="shared" si="11"/>
        <v>execute DataCompact('NGAS_M1','NGAS_H1',60);</v>
      </c>
      <c r="U45" t="str">
        <f t="shared" si="11"/>
        <v>execute DataCompact('PLATINUM_M1','PLATINUM_H1',60);</v>
      </c>
      <c r="V45" t="str">
        <f t="shared" si="11"/>
        <v>execute DataCompact('RICE_M1','RICE_H1',60);</v>
      </c>
      <c r="W45" t="str">
        <f t="shared" si="11"/>
        <v>execute DataCompact('SBO_M1','SBO_H1',60);</v>
      </c>
      <c r="X45" t="str">
        <f t="shared" si="11"/>
        <v>execute DataCompact('SOYBEANS_M1','SOYBEANS_H1',60);</v>
      </c>
      <c r="Y45" t="str">
        <f t="shared" si="11"/>
        <v>execute DataCompact('SUGAR_M1','SUGAR_H1',60);</v>
      </c>
      <c r="Z45" t="str">
        <f t="shared" si="11"/>
        <v>execute DataCompact('US10YR_M1','US10YR_H1',60);</v>
      </c>
      <c r="AA45" t="str">
        <f t="shared" si="11"/>
        <v>execute DataCompact('WHEAT_M1','WHEAT_H1',60);</v>
      </c>
      <c r="AB45" t="str">
        <f t="shared" si="11"/>
        <v>execute DataCompact('XRB_M1','XRB_H1',60);</v>
      </c>
    </row>
    <row r="46" spans="1:28" x14ac:dyDescent="0.25">
      <c r="A46" s="8"/>
      <c r="B46" s="11"/>
      <c r="D46" s="10"/>
      <c r="E46" s="10">
        <v>240</v>
      </c>
      <c r="F46" s="1" t="s">
        <v>29</v>
      </c>
      <c r="G46" t="str">
        <f t="shared" si="12"/>
        <v>execute DataCompact('AUDUSD_M1','AUDUSD_H4',240);</v>
      </c>
      <c r="H46" t="str">
        <f t="shared" si="13"/>
        <v>execute DataCompact('GBPUSD_M1','GBPUSD_H4',240);</v>
      </c>
      <c r="I46" t="str">
        <f t="shared" si="13"/>
        <v>execute DataCompact('EURUSD_M1','EURUSD_H4',240);</v>
      </c>
      <c r="J46" t="str">
        <f t="shared" si="13"/>
        <v>execute DataCompact('XAUUSD_M1','XAUUSD_H4',240);</v>
      </c>
      <c r="K46" t="str">
        <f t="shared" si="13"/>
        <v>execute DataCompact('NZDUSD_M1','NZDUSD_H4',240);</v>
      </c>
      <c r="L46" t="str">
        <f t="shared" si="13"/>
        <v>execute DataCompact('USDJPY_M1','USDJPY_H4',240);</v>
      </c>
      <c r="M46" t="str">
        <f t="shared" si="13"/>
        <v>execute DataCompact('GBPNZD_M1','GBPNZD_H4',240);</v>
      </c>
      <c r="N46" t="str">
        <f t="shared" si="10"/>
        <v>execute DataCompact('SPX_M1','SPX_H4',240);</v>
      </c>
      <c r="O46" t="str">
        <f t="shared" si="10"/>
        <v>execute DataCompact('ETXEUR_M1','ETXEUR_H4',240);</v>
      </c>
      <c r="P46" t="str">
        <f t="shared" si="10"/>
        <v>execute DataCompact('UKXGBP_M1','UKXGBP_H4',240);</v>
      </c>
      <c r="Q46" t="str">
        <f t="shared" si="11"/>
        <v>execute DataCompact('CATTLE_M1','CATTLE_H4',240);</v>
      </c>
      <c r="R46" t="str">
        <f t="shared" si="11"/>
        <v>execute DataCompact('CORN_M1','CORN_H4',240);</v>
      </c>
      <c r="S46" t="str">
        <f t="shared" si="11"/>
        <v>execute DataCompact('HOIL_M1','HOIL_H4',240);</v>
      </c>
      <c r="T46" t="str">
        <f t="shared" si="11"/>
        <v>execute DataCompact('NGAS_M1','NGAS_H4',240);</v>
      </c>
      <c r="U46" t="str">
        <f t="shared" si="11"/>
        <v>execute DataCompact('PLATINUM_M1','PLATINUM_H4',240);</v>
      </c>
      <c r="V46" t="str">
        <f t="shared" si="11"/>
        <v>execute DataCompact('RICE_M1','RICE_H4',240);</v>
      </c>
      <c r="W46" t="str">
        <f t="shared" si="11"/>
        <v>execute DataCompact('SBO_M1','SBO_H4',240);</v>
      </c>
      <c r="X46" t="str">
        <f t="shared" si="11"/>
        <v>execute DataCompact('SOYBEANS_M1','SOYBEANS_H4',240);</v>
      </c>
      <c r="Y46" t="str">
        <f t="shared" si="11"/>
        <v>execute DataCompact('SUGAR_M1','SUGAR_H4',240);</v>
      </c>
      <c r="Z46" t="str">
        <f t="shared" si="11"/>
        <v>execute DataCompact('US10YR_M1','US10YR_H4',240);</v>
      </c>
      <c r="AA46" t="str">
        <f t="shared" si="11"/>
        <v>execute DataCompact('WHEAT_M1','WHEAT_H4',240);</v>
      </c>
      <c r="AB46" t="str">
        <f t="shared" si="11"/>
        <v>execute DataCompact('XRB_M1','XRB_H4',240);</v>
      </c>
    </row>
    <row r="47" spans="1:28" x14ac:dyDescent="0.25">
      <c r="A47" s="8"/>
      <c r="B47" s="11"/>
      <c r="D47" s="10"/>
      <c r="E47" s="10">
        <v>1440</v>
      </c>
      <c r="F47" s="1" t="s">
        <v>30</v>
      </c>
      <c r="G47" t="str">
        <f t="shared" si="12"/>
        <v>execute DataCompact('AUDUSD_M1','AUDUSD_D1',1440);</v>
      </c>
      <c r="H47" t="str">
        <f t="shared" si="13"/>
        <v>execute DataCompact('GBPUSD_M1','GBPUSD_D1',1440);</v>
      </c>
      <c r="I47" t="str">
        <f t="shared" si="13"/>
        <v>execute DataCompact('EURUSD_M1','EURUSD_D1',1440);</v>
      </c>
      <c r="J47" t="str">
        <f t="shared" si="13"/>
        <v>execute DataCompact('XAUUSD_M1','XAUUSD_D1',1440);</v>
      </c>
      <c r="K47" t="str">
        <f t="shared" si="13"/>
        <v>execute DataCompact('NZDUSD_M1','NZDUSD_D1',1440);</v>
      </c>
      <c r="L47" t="str">
        <f t="shared" si="13"/>
        <v>execute DataCompact('USDJPY_M1','USDJPY_D1',1440);</v>
      </c>
      <c r="M47" t="str">
        <f t="shared" si="13"/>
        <v>execute DataCompact('GBPNZD_M1','GBPNZD_D1',1440);</v>
      </c>
      <c r="N47" t="str">
        <f t="shared" si="10"/>
        <v>execute DataCompact('SPX_M1','SPX_D1',1440);</v>
      </c>
      <c r="O47" t="str">
        <f t="shared" si="10"/>
        <v>execute DataCompact('ETXEUR_M1','ETXEUR_D1',1440);</v>
      </c>
      <c r="P47" t="str">
        <f t="shared" si="10"/>
        <v>execute DataCompact('UKXGBP_M1','UKXGBP_D1',1440);</v>
      </c>
      <c r="Q47" t="str">
        <f t="shared" si="11"/>
        <v>execute DataCompact('CATTLE_M1','CATTLE_D1',1440);</v>
      </c>
      <c r="R47" t="str">
        <f t="shared" si="11"/>
        <v>execute DataCompact('CORN_M1','CORN_D1',1440);</v>
      </c>
      <c r="S47" t="str">
        <f t="shared" si="11"/>
        <v>execute DataCompact('HOIL_M1','HOIL_D1',1440);</v>
      </c>
      <c r="T47" t="str">
        <f t="shared" si="11"/>
        <v>execute DataCompact('NGAS_M1','NGAS_D1',1440);</v>
      </c>
      <c r="U47" t="str">
        <f t="shared" si="11"/>
        <v>execute DataCompact('PLATINUM_M1','PLATINUM_D1',1440);</v>
      </c>
      <c r="V47" t="str">
        <f t="shared" si="11"/>
        <v>execute DataCompact('RICE_M1','RICE_D1',1440);</v>
      </c>
      <c r="W47" t="str">
        <f t="shared" si="11"/>
        <v>execute DataCompact('SBO_M1','SBO_D1',1440);</v>
      </c>
      <c r="X47" t="str">
        <f t="shared" si="11"/>
        <v>execute DataCompact('SOYBEANS_M1','SOYBEANS_D1',1440);</v>
      </c>
      <c r="Y47" t="str">
        <f t="shared" si="11"/>
        <v>execute DataCompact('SUGAR_M1','SUGAR_D1',1440);</v>
      </c>
      <c r="Z47" t="str">
        <f t="shared" si="11"/>
        <v>execute DataCompact('US10YR_M1','US10YR_D1',1440);</v>
      </c>
      <c r="AA47" t="str">
        <f t="shared" si="11"/>
        <v>execute DataCompact('WHEAT_M1','WHEAT_D1',1440);</v>
      </c>
      <c r="AB47" t="str">
        <f t="shared" si="11"/>
        <v>execute DataCompact('XRB_M1','XRB_D1',1440);</v>
      </c>
    </row>
    <row r="48" spans="1:28" x14ac:dyDescent="0.25">
      <c r="A48" s="8"/>
      <c r="B48" s="11"/>
      <c r="D48" s="10"/>
      <c r="E48" s="10"/>
      <c r="F48" s="1"/>
    </row>
    <row r="49" spans="1:28" x14ac:dyDescent="0.25">
      <c r="A49" s="8"/>
      <c r="B49" s="11"/>
      <c r="D49" s="10"/>
      <c r="E49" s="10"/>
      <c r="F49" s="1"/>
    </row>
    <row r="50" spans="1:28" ht="15.75" x14ac:dyDescent="0.25">
      <c r="A50" s="8"/>
      <c r="B50" s="13"/>
      <c r="D50" s="10"/>
      <c r="E50" s="10"/>
      <c r="F50" s="17" t="s">
        <v>191</v>
      </c>
      <c r="G50" s="1"/>
      <c r="H50" s="1"/>
      <c r="I50" s="1"/>
      <c r="J50" s="1"/>
      <c r="O50" s="1"/>
      <c r="Q50" s="1"/>
      <c r="R50" s="1"/>
      <c r="S50" s="1"/>
      <c r="T50" s="1"/>
    </row>
    <row r="51" spans="1:28" x14ac:dyDescent="0.25">
      <c r="A51" s="8"/>
      <c r="B51" s="13"/>
      <c r="F51" s="1" t="s">
        <v>8</v>
      </c>
      <c r="G51" t="str">
        <f t="shared" ref="G51:M51" si="14">"drop table "&amp;G$13&amp;"_"&amp;$F51&amp;"_FILLED;"</f>
        <v>drop table AUDUSD_M1_FILLED;</v>
      </c>
      <c r="H51" t="str">
        <f t="shared" si="14"/>
        <v>drop table GBPUSD_M1_FILLED;</v>
      </c>
      <c r="I51" t="str">
        <f t="shared" si="14"/>
        <v>drop table EURUSD_M1_FILLED;</v>
      </c>
      <c r="J51" t="str">
        <f t="shared" si="14"/>
        <v>drop table XAUUSD_M1_FILLED;</v>
      </c>
      <c r="K51" t="str">
        <f t="shared" si="14"/>
        <v>drop table NZDUSD_M1_FILLED;</v>
      </c>
      <c r="L51" t="str">
        <f t="shared" si="14"/>
        <v>drop table USDJPY_M1_FILLED;</v>
      </c>
      <c r="M51" t="str">
        <f t="shared" si="14"/>
        <v>drop table GBPNZD_M1_FILLED;</v>
      </c>
      <c r="N51" t="str">
        <f t="shared" ref="N51:O56" si="15">"drop table "&amp;N$13&amp;"_"&amp;$F51&amp;"_FILLED;"</f>
        <v>drop table SPX_M1_FILLED;</v>
      </c>
      <c r="O51" t="str">
        <f t="shared" si="15"/>
        <v>drop table ETXEUR_M1_FILLED;</v>
      </c>
      <c r="Q51" t="str">
        <f t="shared" ref="Q51:Y56" si="16">"drop table "&amp;Q$13&amp;"_"&amp;$F51&amp;"_FILLED;"</f>
        <v>drop table CATTLE_M1_FILLED;</v>
      </c>
      <c r="R51" t="str">
        <f t="shared" si="16"/>
        <v>drop table CORN_M1_FILLED;</v>
      </c>
      <c r="S51" t="str">
        <f t="shared" si="16"/>
        <v>drop table HOIL_M1_FILLED;</v>
      </c>
      <c r="T51" t="str">
        <f t="shared" si="16"/>
        <v>drop table NGAS_M1_FILLED;</v>
      </c>
      <c r="U51" t="str">
        <f t="shared" si="16"/>
        <v>drop table PLATINUM_M1_FILLED;</v>
      </c>
      <c r="V51" t="str">
        <f t="shared" si="16"/>
        <v>drop table RICE_M1_FILLED;</v>
      </c>
      <c r="W51" t="str">
        <f t="shared" si="16"/>
        <v>drop table SBO_M1_FILLED;</v>
      </c>
      <c r="X51" t="str">
        <f t="shared" si="16"/>
        <v>drop table SOYBEANS_M1_FILLED;</v>
      </c>
      <c r="Y51" t="str">
        <f t="shared" si="16"/>
        <v>drop table SUGAR_M1_FILLED;</v>
      </c>
      <c r="Z51" t="str">
        <f t="shared" ref="Z51:AB56" si="17">"drop table "&amp;Z$13&amp;"_"&amp;$F51&amp;"_FILLED;"</f>
        <v>drop table US10YR_M1_FILLED;</v>
      </c>
      <c r="AA51" t="str">
        <f t="shared" si="17"/>
        <v>drop table WHEAT_M1_FILLED;</v>
      </c>
      <c r="AB51" t="str">
        <f t="shared" si="17"/>
        <v>drop table XRB_M1_FILLED;</v>
      </c>
    </row>
    <row r="52" spans="1:28" x14ac:dyDescent="0.25">
      <c r="A52" s="8"/>
      <c r="B52" s="13"/>
      <c r="F52" s="1" t="s">
        <v>27</v>
      </c>
      <c r="G52" t="str">
        <f t="shared" ref="G52:G56" si="18">"drop table "&amp;G$13&amp;"_"&amp;$F52&amp;"_FILLED;"</f>
        <v>drop table AUDUSD_M5_FILLED;</v>
      </c>
      <c r="H52" t="str">
        <f t="shared" ref="H52:M56" si="19">"drop table "&amp;H$13&amp;"_"&amp;$F52&amp;"_FILLED;"</f>
        <v>drop table GBPUSD_M5_FILLED;</v>
      </c>
      <c r="I52" t="str">
        <f t="shared" si="19"/>
        <v>drop table EURUSD_M5_FILLED;</v>
      </c>
      <c r="J52" t="str">
        <f t="shared" si="19"/>
        <v>drop table XAUUSD_M5_FILLED;</v>
      </c>
      <c r="K52" t="str">
        <f t="shared" si="19"/>
        <v>drop table NZDUSD_M5_FILLED;</v>
      </c>
      <c r="L52" t="str">
        <f t="shared" si="19"/>
        <v>drop table USDJPY_M5_FILLED;</v>
      </c>
      <c r="M52" t="str">
        <f t="shared" si="19"/>
        <v>drop table GBPNZD_M5_FILLED;</v>
      </c>
      <c r="N52" t="str">
        <f t="shared" si="15"/>
        <v>drop table SPX_M5_FILLED;</v>
      </c>
      <c r="O52" t="str">
        <f t="shared" si="15"/>
        <v>drop table ETXEUR_M5_FILLED;</v>
      </c>
      <c r="Q52" t="str">
        <f t="shared" si="16"/>
        <v>drop table CATTLE_M5_FILLED;</v>
      </c>
      <c r="R52" t="str">
        <f t="shared" si="16"/>
        <v>drop table CORN_M5_FILLED;</v>
      </c>
      <c r="S52" t="str">
        <f t="shared" si="16"/>
        <v>drop table HOIL_M5_FILLED;</v>
      </c>
      <c r="T52" t="str">
        <f t="shared" si="16"/>
        <v>drop table NGAS_M5_FILLED;</v>
      </c>
      <c r="U52" t="str">
        <f t="shared" si="16"/>
        <v>drop table PLATINUM_M5_FILLED;</v>
      </c>
      <c r="V52" t="str">
        <f t="shared" si="16"/>
        <v>drop table RICE_M5_FILLED;</v>
      </c>
      <c r="W52" t="str">
        <f t="shared" si="16"/>
        <v>drop table SBO_M5_FILLED;</v>
      </c>
      <c r="X52" t="str">
        <f t="shared" si="16"/>
        <v>drop table SOYBEANS_M5_FILLED;</v>
      </c>
      <c r="Y52" t="str">
        <f t="shared" si="16"/>
        <v>drop table SUGAR_M5_FILLED;</v>
      </c>
      <c r="Z52" t="str">
        <f t="shared" si="17"/>
        <v>drop table US10YR_M5_FILLED;</v>
      </c>
      <c r="AA52" t="str">
        <f t="shared" si="17"/>
        <v>drop table WHEAT_M5_FILLED;</v>
      </c>
      <c r="AB52" t="str">
        <f t="shared" si="17"/>
        <v>drop table XRB_M5_FILLED;</v>
      </c>
    </row>
    <row r="53" spans="1:28" x14ac:dyDescent="0.25">
      <c r="A53" s="13"/>
      <c r="B53" s="13"/>
      <c r="F53" s="1" t="s">
        <v>5</v>
      </c>
      <c r="G53" t="str">
        <f t="shared" si="18"/>
        <v>drop table AUDUSD_M15_FILLED;</v>
      </c>
      <c r="H53" t="str">
        <f t="shared" si="19"/>
        <v>drop table GBPUSD_M15_FILLED;</v>
      </c>
      <c r="I53" t="str">
        <f t="shared" si="19"/>
        <v>drop table EURUSD_M15_FILLED;</v>
      </c>
      <c r="J53" t="str">
        <f t="shared" si="19"/>
        <v>drop table XAUUSD_M15_FILLED;</v>
      </c>
      <c r="K53" t="str">
        <f t="shared" si="19"/>
        <v>drop table NZDUSD_M15_FILLED;</v>
      </c>
      <c r="L53" t="str">
        <f t="shared" si="19"/>
        <v>drop table USDJPY_M15_FILLED;</v>
      </c>
      <c r="M53" t="str">
        <f t="shared" si="19"/>
        <v>drop table GBPNZD_M15_FILLED;</v>
      </c>
      <c r="N53" t="str">
        <f t="shared" si="15"/>
        <v>drop table SPX_M15_FILLED;</v>
      </c>
      <c r="O53" t="str">
        <f t="shared" si="15"/>
        <v>drop table ETXEUR_M15_FILLED;</v>
      </c>
      <c r="Q53" t="str">
        <f t="shared" si="16"/>
        <v>drop table CATTLE_M15_FILLED;</v>
      </c>
      <c r="R53" t="str">
        <f t="shared" si="16"/>
        <v>drop table CORN_M15_FILLED;</v>
      </c>
      <c r="S53" t="str">
        <f t="shared" si="16"/>
        <v>drop table HOIL_M15_FILLED;</v>
      </c>
      <c r="T53" t="str">
        <f t="shared" si="16"/>
        <v>drop table NGAS_M15_FILLED;</v>
      </c>
      <c r="U53" t="str">
        <f t="shared" si="16"/>
        <v>drop table PLATINUM_M15_FILLED;</v>
      </c>
      <c r="V53" t="str">
        <f t="shared" si="16"/>
        <v>drop table RICE_M15_FILLED;</v>
      </c>
      <c r="W53" t="str">
        <f t="shared" si="16"/>
        <v>drop table SBO_M15_FILLED;</v>
      </c>
      <c r="X53" t="str">
        <f t="shared" si="16"/>
        <v>drop table SOYBEANS_M15_FILLED;</v>
      </c>
      <c r="Y53" t="str">
        <f t="shared" si="16"/>
        <v>drop table SUGAR_M15_FILLED;</v>
      </c>
      <c r="Z53" t="str">
        <f t="shared" si="17"/>
        <v>drop table US10YR_M15_FILLED;</v>
      </c>
      <c r="AA53" t="str">
        <f t="shared" si="17"/>
        <v>drop table WHEAT_M15_FILLED;</v>
      </c>
      <c r="AB53" t="str">
        <f t="shared" si="17"/>
        <v>drop table XRB_M15_FILLED;</v>
      </c>
    </row>
    <row r="54" spans="1:28" x14ac:dyDescent="0.25">
      <c r="A54" s="8"/>
      <c r="B54" s="8"/>
      <c r="F54" s="1" t="s">
        <v>28</v>
      </c>
      <c r="G54" t="str">
        <f t="shared" si="18"/>
        <v>drop table AUDUSD_H1_FILLED;</v>
      </c>
      <c r="H54" t="str">
        <f t="shared" si="19"/>
        <v>drop table GBPUSD_H1_FILLED;</v>
      </c>
      <c r="I54" t="str">
        <f t="shared" si="19"/>
        <v>drop table EURUSD_H1_FILLED;</v>
      </c>
      <c r="J54" t="str">
        <f t="shared" si="19"/>
        <v>drop table XAUUSD_H1_FILLED;</v>
      </c>
      <c r="K54" t="str">
        <f t="shared" si="19"/>
        <v>drop table NZDUSD_H1_FILLED;</v>
      </c>
      <c r="L54" t="str">
        <f t="shared" si="19"/>
        <v>drop table USDJPY_H1_FILLED;</v>
      </c>
      <c r="M54" t="str">
        <f t="shared" si="19"/>
        <v>drop table GBPNZD_H1_FILLED;</v>
      </c>
      <c r="N54" t="str">
        <f t="shared" si="15"/>
        <v>drop table SPX_H1_FILLED;</v>
      </c>
      <c r="O54" t="str">
        <f t="shared" si="15"/>
        <v>drop table ETXEUR_H1_FILLED;</v>
      </c>
      <c r="Q54" t="str">
        <f t="shared" si="16"/>
        <v>drop table CATTLE_H1_FILLED;</v>
      </c>
      <c r="R54" t="str">
        <f t="shared" si="16"/>
        <v>drop table CORN_H1_FILLED;</v>
      </c>
      <c r="S54" t="str">
        <f t="shared" si="16"/>
        <v>drop table HOIL_H1_FILLED;</v>
      </c>
      <c r="T54" t="str">
        <f t="shared" si="16"/>
        <v>drop table NGAS_H1_FILLED;</v>
      </c>
      <c r="U54" t="str">
        <f t="shared" si="16"/>
        <v>drop table PLATINUM_H1_FILLED;</v>
      </c>
      <c r="V54" t="str">
        <f t="shared" si="16"/>
        <v>drop table RICE_H1_FILLED;</v>
      </c>
      <c r="W54" t="str">
        <f t="shared" si="16"/>
        <v>drop table SBO_H1_FILLED;</v>
      </c>
      <c r="X54" t="str">
        <f t="shared" si="16"/>
        <v>drop table SOYBEANS_H1_FILLED;</v>
      </c>
      <c r="Y54" t="str">
        <f t="shared" si="16"/>
        <v>drop table SUGAR_H1_FILLED;</v>
      </c>
      <c r="Z54" t="str">
        <f t="shared" si="17"/>
        <v>drop table US10YR_H1_FILLED;</v>
      </c>
      <c r="AA54" t="str">
        <f t="shared" si="17"/>
        <v>drop table WHEAT_H1_FILLED;</v>
      </c>
      <c r="AB54" t="str">
        <f t="shared" si="17"/>
        <v>drop table XRB_H1_FILLED;</v>
      </c>
    </row>
    <row r="55" spans="1:28" x14ac:dyDescent="0.25">
      <c r="A55" s="8"/>
      <c r="B55" s="8"/>
      <c r="F55" s="1" t="s">
        <v>29</v>
      </c>
      <c r="G55" t="str">
        <f t="shared" si="18"/>
        <v>drop table AUDUSD_H4_FILLED;</v>
      </c>
      <c r="H55" t="str">
        <f t="shared" si="19"/>
        <v>drop table GBPUSD_H4_FILLED;</v>
      </c>
      <c r="I55" t="str">
        <f t="shared" si="19"/>
        <v>drop table EURUSD_H4_FILLED;</v>
      </c>
      <c r="J55" t="str">
        <f t="shared" si="19"/>
        <v>drop table XAUUSD_H4_FILLED;</v>
      </c>
      <c r="K55" t="str">
        <f t="shared" si="19"/>
        <v>drop table NZDUSD_H4_FILLED;</v>
      </c>
      <c r="L55" t="str">
        <f t="shared" si="19"/>
        <v>drop table USDJPY_H4_FILLED;</v>
      </c>
      <c r="M55" t="str">
        <f t="shared" si="19"/>
        <v>drop table GBPNZD_H4_FILLED;</v>
      </c>
      <c r="N55" t="str">
        <f t="shared" si="15"/>
        <v>drop table SPX_H4_FILLED;</v>
      </c>
      <c r="O55" t="str">
        <f t="shared" si="15"/>
        <v>drop table ETXEUR_H4_FILLED;</v>
      </c>
      <c r="Q55" t="str">
        <f t="shared" si="16"/>
        <v>drop table CATTLE_H4_FILLED;</v>
      </c>
      <c r="R55" t="str">
        <f t="shared" si="16"/>
        <v>drop table CORN_H4_FILLED;</v>
      </c>
      <c r="S55" t="str">
        <f t="shared" si="16"/>
        <v>drop table HOIL_H4_FILLED;</v>
      </c>
      <c r="T55" t="str">
        <f t="shared" si="16"/>
        <v>drop table NGAS_H4_FILLED;</v>
      </c>
      <c r="U55" t="str">
        <f t="shared" si="16"/>
        <v>drop table PLATINUM_H4_FILLED;</v>
      </c>
      <c r="V55" t="str">
        <f t="shared" si="16"/>
        <v>drop table RICE_H4_FILLED;</v>
      </c>
      <c r="W55" t="str">
        <f t="shared" si="16"/>
        <v>drop table SBO_H4_FILLED;</v>
      </c>
      <c r="X55" t="str">
        <f t="shared" si="16"/>
        <v>drop table SOYBEANS_H4_FILLED;</v>
      </c>
      <c r="Y55" t="str">
        <f t="shared" si="16"/>
        <v>drop table SUGAR_H4_FILLED;</v>
      </c>
      <c r="Z55" t="str">
        <f t="shared" si="17"/>
        <v>drop table US10YR_H4_FILLED;</v>
      </c>
      <c r="AA55" t="str">
        <f t="shared" si="17"/>
        <v>drop table WHEAT_H4_FILLED;</v>
      </c>
      <c r="AB55" t="str">
        <f t="shared" si="17"/>
        <v>drop table XRB_H4_FILLED;</v>
      </c>
    </row>
    <row r="56" spans="1:28" x14ac:dyDescent="0.25">
      <c r="A56" s="8"/>
      <c r="B56" s="8"/>
      <c r="F56" s="1" t="s">
        <v>30</v>
      </c>
      <c r="G56" t="str">
        <f t="shared" si="18"/>
        <v>drop table AUDUSD_D1_FILLED;</v>
      </c>
      <c r="H56" t="str">
        <f t="shared" si="19"/>
        <v>drop table GBPUSD_D1_FILLED;</v>
      </c>
      <c r="I56" t="str">
        <f t="shared" si="19"/>
        <v>drop table EURUSD_D1_FILLED;</v>
      </c>
      <c r="J56" t="str">
        <f t="shared" si="19"/>
        <v>drop table XAUUSD_D1_FILLED;</v>
      </c>
      <c r="K56" t="str">
        <f t="shared" si="19"/>
        <v>drop table NZDUSD_D1_FILLED;</v>
      </c>
      <c r="L56" t="str">
        <f t="shared" si="19"/>
        <v>drop table USDJPY_D1_FILLED;</v>
      </c>
      <c r="M56" t="str">
        <f t="shared" si="19"/>
        <v>drop table GBPNZD_D1_FILLED;</v>
      </c>
      <c r="N56" t="str">
        <f t="shared" si="15"/>
        <v>drop table SPX_D1_FILLED;</v>
      </c>
      <c r="O56" t="str">
        <f t="shared" si="15"/>
        <v>drop table ETXEUR_D1_FILLED;</v>
      </c>
      <c r="Q56" t="str">
        <f t="shared" si="16"/>
        <v>drop table CATTLE_D1_FILLED;</v>
      </c>
      <c r="R56" t="str">
        <f t="shared" si="16"/>
        <v>drop table CORN_D1_FILLED;</v>
      </c>
      <c r="S56" t="str">
        <f t="shared" si="16"/>
        <v>drop table HOIL_D1_FILLED;</v>
      </c>
      <c r="T56" t="str">
        <f t="shared" si="16"/>
        <v>drop table NGAS_D1_FILLED;</v>
      </c>
      <c r="U56" t="str">
        <f t="shared" si="16"/>
        <v>drop table PLATINUM_D1_FILLED;</v>
      </c>
      <c r="V56" t="str">
        <f t="shared" si="16"/>
        <v>drop table RICE_D1_FILLED;</v>
      </c>
      <c r="W56" t="str">
        <f t="shared" si="16"/>
        <v>drop table SBO_D1_FILLED;</v>
      </c>
      <c r="X56" t="str">
        <f t="shared" si="16"/>
        <v>drop table SOYBEANS_D1_FILLED;</v>
      </c>
      <c r="Y56" t="str">
        <f t="shared" si="16"/>
        <v>drop table SUGAR_D1_FILLED;</v>
      </c>
      <c r="Z56" t="str">
        <f t="shared" si="17"/>
        <v>drop table US10YR_D1_FILLED;</v>
      </c>
      <c r="AA56" t="str">
        <f t="shared" si="17"/>
        <v>drop table WHEAT_D1_FILLED;</v>
      </c>
      <c r="AB56" t="str">
        <f t="shared" si="17"/>
        <v>drop table XRB_D1_FILLED;</v>
      </c>
    </row>
    <row r="58" spans="1:28" x14ac:dyDescent="0.25">
      <c r="E58" s="10"/>
      <c r="F58" s="1" t="s">
        <v>193</v>
      </c>
    </row>
    <row r="59" spans="1:28" x14ac:dyDescent="0.25">
      <c r="F59" s="1" t="s">
        <v>8</v>
      </c>
      <c r="G59" t="str">
        <f t="shared" ref="G59:M59" si="20">"create table "&amp;G$13&amp;"_"&amp;$F59&amp;"_FILLED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AUDUSD_M1_FILLED (NewDateTime date, Open number(10,5), High number(10,5), Low number(10,5), Close number(10,5), Volume number(8), IsFilled number(1)) tablespace HistoryData;</v>
      </c>
      <c r="H59" t="str">
        <f t="shared" si="20"/>
        <v>create table GBPUSD_M1_FILLED (NewDateTime date, Open number(10,5), High number(10,5), Low number(10,5), Close number(10,5), Volume number(8), IsFilled number(1)) tablespace HistoryData;</v>
      </c>
      <c r="I59" t="str">
        <f t="shared" si="20"/>
        <v>create table EURUSD_M1_FILLED (NewDateTime date, Open number(10,5), High number(10,5), Low number(10,5), Close number(10,5), Volume number(8), IsFilled number(1)) tablespace HistoryData;</v>
      </c>
      <c r="J59" t="str">
        <f t="shared" si="20"/>
        <v>create table XAUUSD_M1_FILLED (NewDateTime date, Open number(10,5), High number(10,5), Low number(10,5), Close number(10,5), Volume number(8), IsFilled number(1)) tablespace HistoryData;</v>
      </c>
      <c r="K59" t="str">
        <f t="shared" si="20"/>
        <v>create table NZDUSD_M1_FILLED (NewDateTime date, Open number(10,5), High number(10,5), Low number(10,5), Close number(10,5), Volume number(8), IsFilled number(1)) tablespace HistoryData;</v>
      </c>
      <c r="L59" t="str">
        <f t="shared" si="20"/>
        <v>create table USDJPY_M1_FILLED (NewDateTime date, Open number(10,5), High number(10,5), Low number(10,5), Close number(10,5), Volume number(8), IsFilled number(1)) tablespace HistoryData;</v>
      </c>
      <c r="M59" t="str">
        <f t="shared" si="20"/>
        <v>create table GBPNZD_M1_FILLED (NewDateTime date, Open number(10,5), High number(10,5), Low number(10,5), Close number(10,5), Volume number(8), IsFilled number(1)) tablespace HistoryData;</v>
      </c>
      <c r="N59" t="str">
        <f t="shared" ref="N59:O65" si="21">"create table "&amp;N$13&amp;"_"&amp;$F59&amp;"_FILLED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SPX_M1_FILLED (NewDateTime date, Open number(10,5), High number(10,5), Low number(10,5), Close number(10,5), Volume number(8), IsFilled number(1)) tablespace HistoryData;</v>
      </c>
      <c r="O59" t="str">
        <f t="shared" si="21"/>
        <v>create table ETXEUR_M1_FILLED (NewDateTime date, Open number(10,5), High number(10,5), Low number(10,5), Close number(10,5), Volume number(8), IsFilled number(1)) tablespace HistoryData;</v>
      </c>
      <c r="Q59" t="str">
        <f t="shared" ref="Q59:Y65" si="22">"create table "&amp;Q$13&amp;"_"&amp;$F59&amp;"_FILLED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CATTLE_M1_FILLED (NewDateTime date, Open number(10,5), High number(10,5), Low number(10,5), Close number(10,5), Volume number(8), IsFilled number(1)) tablespace HistoryData;</v>
      </c>
      <c r="R59" t="str">
        <f t="shared" si="22"/>
        <v>create table CORN_M1_FILLED (NewDateTime date, Open number(10,5), High number(10,5), Low number(10,5), Close number(10,5), Volume number(8), IsFilled number(1)) tablespace HistoryData;</v>
      </c>
      <c r="S59" t="str">
        <f t="shared" si="22"/>
        <v>create table HOIL_M1_FILLED (NewDateTime date, Open number(10,5), High number(10,5), Low number(10,5), Close number(10,5), Volume number(8), IsFilled number(1)) tablespace HistoryData;</v>
      </c>
      <c r="T59" t="str">
        <f t="shared" si="22"/>
        <v>create table NGAS_M1_FILLED (NewDateTime date, Open number(10,5), High number(10,5), Low number(10,5), Close number(10,5), Volume number(8), IsFilled number(1)) tablespace HistoryData;</v>
      </c>
      <c r="U59" t="str">
        <f t="shared" si="22"/>
        <v>create table PLATINUM_M1_FILLED (NewDateTime date, Open number(10,5), High number(10,5), Low number(10,5), Close number(10,5), Volume number(8), IsFilled number(1)) tablespace HistoryData;</v>
      </c>
      <c r="V59" t="str">
        <f t="shared" si="22"/>
        <v>create table RICE_M1_FILLED (NewDateTime date, Open number(10,5), High number(10,5), Low number(10,5), Close number(10,5), Volume number(8), IsFilled number(1)) tablespace HistoryData;</v>
      </c>
      <c r="W59" t="str">
        <f t="shared" si="22"/>
        <v>create table SBO_M1_FILLED (NewDateTime date, Open number(10,5), High number(10,5), Low number(10,5), Close number(10,5), Volume number(8), IsFilled number(1)) tablespace HistoryData;</v>
      </c>
      <c r="X59" t="str">
        <f t="shared" si="22"/>
        <v>create table SOYBEANS_M1_FILLED (NewDateTime date, Open number(10,5), High number(10,5), Low number(10,5), Close number(10,5), Volume number(8), IsFilled number(1)) tablespace HistoryData;</v>
      </c>
      <c r="Y59" t="str">
        <f t="shared" si="22"/>
        <v>create table SUGAR_M1_FILLED (NewDateTime date, Open number(10,5), High number(10,5), Low number(10,5), Close number(10,5), Volume number(8), IsFilled number(1)) tablespace HistoryData;</v>
      </c>
      <c r="Z59" t="str">
        <f t="shared" ref="Z59:AB65" si="23">"create table "&amp;Z$13&amp;"_"&amp;$F59&amp;"_FILLED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US10YR_M1_FILLED (NewDateTime date, Open number(10,5), High number(10,5), Low number(10,5), Close number(10,5), Volume number(8), IsFilled number(1)) tablespace HistoryData;</v>
      </c>
      <c r="AA59" t="str">
        <f t="shared" si="23"/>
        <v>create table WHEAT_M1_FILLED (NewDateTime date, Open number(10,5), High number(10,5), Low number(10,5), Close number(10,5), Volume number(8), IsFilled number(1)) tablespace HistoryData;</v>
      </c>
      <c r="AB59" t="str">
        <f t="shared" si="23"/>
        <v>create table XRB_M1_FILLED (NewDateTime date, Open number(10,5), High number(10,5), Low number(10,5), Close number(10,5), Volume number(8), IsFilled number(1)) tablespace HistoryData;</v>
      </c>
    </row>
    <row r="60" spans="1:28" x14ac:dyDescent="0.25">
      <c r="F60" s="1" t="s">
        <v>27</v>
      </c>
      <c r="G60" t="str">
        <f t="shared" ref="G60:G65" si="24">"create table "&amp;G$13&amp;"_"&amp;$F60&amp;"_FILLED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AUDUSD_M5_FILLED (NewDateTime date, Open number(10,5), High number(10,5), Low number(10,5), Close number(10,5), Volume number(8), IsFilled number(1)) tablespace HistoryData;</v>
      </c>
      <c r="H60" t="str">
        <f t="shared" ref="H60:M65" si="25">"create table "&amp;H$13&amp;"_"&amp;$F60&amp;"_FILLED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GBPUSD_M5_FILLED (NewDateTime date, Open number(10,5), High number(10,5), Low number(10,5), Close number(10,5), Volume number(8), IsFilled number(1)) tablespace HistoryData;</v>
      </c>
      <c r="I60" t="str">
        <f t="shared" si="25"/>
        <v>create table EURUSD_M5_FILLED (NewDateTime date, Open number(10,5), High number(10,5), Low number(10,5), Close number(10,5), Volume number(8), IsFilled number(1)) tablespace HistoryData;</v>
      </c>
      <c r="J60" t="str">
        <f t="shared" si="25"/>
        <v>create table XAUUSD_M5_FILLED (NewDateTime date, Open number(10,5), High number(10,5), Low number(10,5), Close number(10,5), Volume number(8), IsFilled number(1)) tablespace HistoryData;</v>
      </c>
      <c r="K60" t="str">
        <f t="shared" si="25"/>
        <v>create table NZDUSD_M5_FILLED (NewDateTime date, Open number(10,5), High number(10,5), Low number(10,5), Close number(10,5), Volume number(8), IsFilled number(1)) tablespace HistoryData;</v>
      </c>
      <c r="L60" t="str">
        <f t="shared" si="25"/>
        <v>create table USDJPY_M5_FILLED (NewDateTime date, Open number(10,5), High number(10,5), Low number(10,5), Close number(10,5), Volume number(8), IsFilled number(1)) tablespace HistoryData;</v>
      </c>
      <c r="M60" t="str">
        <f t="shared" si="25"/>
        <v>create table GBPNZD_M5_FILLED (NewDateTime date, Open number(10,5), High number(10,5), Low number(10,5), Close number(10,5), Volume number(8), IsFilled number(1)) tablespace HistoryData;</v>
      </c>
      <c r="N60" t="str">
        <f t="shared" si="21"/>
        <v>create table SPX_M5_FILLED (NewDateTime date, Open number(10,5), High number(10,5), Low number(10,5), Close number(10,5), Volume number(8), IsFilled number(1)) tablespace HistoryData;</v>
      </c>
      <c r="O60" t="str">
        <f t="shared" si="21"/>
        <v>create table ETXEUR_M5_FILLED (NewDateTime date, Open number(10,5), High number(10,5), Low number(10,5), Close number(10,5), Volume number(8), IsFilled number(1)) tablespace HistoryData;</v>
      </c>
      <c r="Q60" t="str">
        <f t="shared" si="22"/>
        <v>create table CATTLE_M5_FILLED (NewDateTime date, Open number(10,5), High number(10,5), Low number(10,5), Close number(10,5), Volume number(8), IsFilled number(1)) tablespace HistoryData;</v>
      </c>
      <c r="R60" t="str">
        <f t="shared" si="22"/>
        <v>create table CORN_M5_FILLED (NewDateTime date, Open number(10,5), High number(10,5), Low number(10,5), Close number(10,5), Volume number(8), IsFilled number(1)) tablespace HistoryData;</v>
      </c>
      <c r="S60" t="str">
        <f t="shared" si="22"/>
        <v>create table HOIL_M5_FILLED (NewDateTime date, Open number(10,5), High number(10,5), Low number(10,5), Close number(10,5), Volume number(8), IsFilled number(1)) tablespace HistoryData;</v>
      </c>
      <c r="T60" t="str">
        <f t="shared" si="22"/>
        <v>create table NGAS_M5_FILLED (NewDateTime date, Open number(10,5), High number(10,5), Low number(10,5), Close number(10,5), Volume number(8), IsFilled number(1)) tablespace HistoryData;</v>
      </c>
      <c r="U60" t="str">
        <f t="shared" si="22"/>
        <v>create table PLATINUM_M5_FILLED (NewDateTime date, Open number(10,5), High number(10,5), Low number(10,5), Close number(10,5), Volume number(8), IsFilled number(1)) tablespace HistoryData;</v>
      </c>
      <c r="V60" t="str">
        <f t="shared" si="22"/>
        <v>create table RICE_M5_FILLED (NewDateTime date, Open number(10,5), High number(10,5), Low number(10,5), Close number(10,5), Volume number(8), IsFilled number(1)) tablespace HistoryData;</v>
      </c>
      <c r="W60" t="str">
        <f t="shared" si="22"/>
        <v>create table SBO_M5_FILLED (NewDateTime date, Open number(10,5), High number(10,5), Low number(10,5), Close number(10,5), Volume number(8), IsFilled number(1)) tablespace HistoryData;</v>
      </c>
      <c r="X60" t="str">
        <f t="shared" si="22"/>
        <v>create table SOYBEANS_M5_FILLED (NewDateTime date, Open number(10,5), High number(10,5), Low number(10,5), Close number(10,5), Volume number(8), IsFilled number(1)) tablespace HistoryData;</v>
      </c>
      <c r="Y60" t="str">
        <f t="shared" si="22"/>
        <v>create table SUGAR_M5_FILLED (NewDateTime date, Open number(10,5), High number(10,5), Low number(10,5), Close number(10,5), Volume number(8), IsFilled number(1)) tablespace HistoryData;</v>
      </c>
      <c r="Z60" t="str">
        <f t="shared" si="23"/>
        <v>create table US10YR_M5_FILLED (NewDateTime date, Open number(10,5), High number(10,5), Low number(10,5), Close number(10,5), Volume number(8), IsFilled number(1)) tablespace HistoryData;</v>
      </c>
      <c r="AA60" t="str">
        <f t="shared" si="23"/>
        <v>create table WHEAT_M5_FILLED (NewDateTime date, Open number(10,5), High number(10,5), Low number(10,5), Close number(10,5), Volume number(8), IsFilled number(1)) tablespace HistoryData;</v>
      </c>
      <c r="AB60" t="str">
        <f t="shared" si="23"/>
        <v>create table XRB_M5_FILLED (NewDateTime date, Open number(10,5), High number(10,5), Low number(10,5), Close number(10,5), Volume number(8), IsFilled number(1)) tablespace HistoryData;</v>
      </c>
    </row>
    <row r="61" spans="1:28" x14ac:dyDescent="0.25">
      <c r="F61" s="1" t="s">
        <v>5</v>
      </c>
      <c r="G61" t="str">
        <f t="shared" si="24"/>
        <v>create table AUDUSD_M15_FILLED (NewDateTime date, Open number(10,5), High number(10,5), Low number(10,5), Close number(10,5), Volume number(8), IsFilled number(1)) tablespace HistoryData;</v>
      </c>
      <c r="H61" t="str">
        <f t="shared" si="25"/>
        <v>create table GBPUSD_M15_FILLED (NewDateTime date, Open number(10,5), High number(10,5), Low number(10,5), Close number(10,5), Volume number(8), IsFilled number(1)) tablespace HistoryData;</v>
      </c>
      <c r="I61" t="str">
        <f t="shared" si="25"/>
        <v>create table EURUSD_M15_FILLED (NewDateTime date, Open number(10,5), High number(10,5), Low number(10,5), Close number(10,5), Volume number(8), IsFilled number(1)) tablespace HistoryData;</v>
      </c>
      <c r="J61" t="str">
        <f t="shared" si="25"/>
        <v>create table XAUUSD_M15_FILLED (NewDateTime date, Open number(10,5), High number(10,5), Low number(10,5), Close number(10,5), Volume number(8), IsFilled number(1)) tablespace HistoryData;</v>
      </c>
      <c r="K61" t="str">
        <f t="shared" si="25"/>
        <v>create table NZDUSD_M15_FILLED (NewDateTime date, Open number(10,5), High number(10,5), Low number(10,5), Close number(10,5), Volume number(8), IsFilled number(1)) tablespace HistoryData;</v>
      </c>
      <c r="L61" t="str">
        <f t="shared" si="25"/>
        <v>create table USDJPY_M15_FILLED (NewDateTime date, Open number(10,5), High number(10,5), Low number(10,5), Close number(10,5), Volume number(8), IsFilled number(1)) tablespace HistoryData;</v>
      </c>
      <c r="M61" t="str">
        <f t="shared" si="25"/>
        <v>create table GBPNZD_M15_FILLED (NewDateTime date, Open number(10,5), High number(10,5), Low number(10,5), Close number(10,5), Volume number(8), IsFilled number(1)) tablespace HistoryData;</v>
      </c>
      <c r="N61" t="str">
        <f t="shared" si="21"/>
        <v>create table SPX_M15_FILLED (NewDateTime date, Open number(10,5), High number(10,5), Low number(10,5), Close number(10,5), Volume number(8), IsFilled number(1)) tablespace HistoryData;</v>
      </c>
      <c r="O61" t="str">
        <f t="shared" si="21"/>
        <v>create table ETXEUR_M15_FILLED (NewDateTime date, Open number(10,5), High number(10,5), Low number(10,5), Close number(10,5), Volume number(8), IsFilled number(1)) tablespace HistoryData;</v>
      </c>
      <c r="Q61" t="str">
        <f t="shared" si="22"/>
        <v>create table CATTLE_M15_FILLED (NewDateTime date, Open number(10,5), High number(10,5), Low number(10,5), Close number(10,5), Volume number(8), IsFilled number(1)) tablespace HistoryData;</v>
      </c>
      <c r="R61" t="str">
        <f t="shared" si="22"/>
        <v>create table CORN_M15_FILLED (NewDateTime date, Open number(10,5), High number(10,5), Low number(10,5), Close number(10,5), Volume number(8), IsFilled number(1)) tablespace HistoryData;</v>
      </c>
      <c r="S61" t="str">
        <f t="shared" si="22"/>
        <v>create table HOIL_M15_FILLED (NewDateTime date, Open number(10,5), High number(10,5), Low number(10,5), Close number(10,5), Volume number(8), IsFilled number(1)) tablespace HistoryData;</v>
      </c>
      <c r="T61" t="str">
        <f t="shared" si="22"/>
        <v>create table NGAS_M15_FILLED (NewDateTime date, Open number(10,5), High number(10,5), Low number(10,5), Close number(10,5), Volume number(8), IsFilled number(1)) tablespace HistoryData;</v>
      </c>
      <c r="U61" t="str">
        <f t="shared" si="22"/>
        <v>create table PLATINUM_M15_FILLED (NewDateTime date, Open number(10,5), High number(10,5), Low number(10,5), Close number(10,5), Volume number(8), IsFilled number(1)) tablespace HistoryData;</v>
      </c>
      <c r="V61" t="str">
        <f t="shared" si="22"/>
        <v>create table RICE_M15_FILLED (NewDateTime date, Open number(10,5), High number(10,5), Low number(10,5), Close number(10,5), Volume number(8), IsFilled number(1)) tablespace HistoryData;</v>
      </c>
      <c r="W61" t="str">
        <f t="shared" si="22"/>
        <v>create table SBO_M15_FILLED (NewDateTime date, Open number(10,5), High number(10,5), Low number(10,5), Close number(10,5), Volume number(8), IsFilled number(1)) tablespace HistoryData;</v>
      </c>
      <c r="X61" t="str">
        <f t="shared" si="22"/>
        <v>create table SOYBEANS_M15_FILLED (NewDateTime date, Open number(10,5), High number(10,5), Low number(10,5), Close number(10,5), Volume number(8), IsFilled number(1)) tablespace HistoryData;</v>
      </c>
      <c r="Y61" t="str">
        <f t="shared" si="22"/>
        <v>create table SUGAR_M15_FILLED (NewDateTime date, Open number(10,5), High number(10,5), Low number(10,5), Close number(10,5), Volume number(8), IsFilled number(1)) tablespace HistoryData;</v>
      </c>
      <c r="Z61" t="str">
        <f t="shared" si="23"/>
        <v>create table US10YR_M15_FILLED (NewDateTime date, Open number(10,5), High number(10,5), Low number(10,5), Close number(10,5), Volume number(8), IsFilled number(1)) tablespace HistoryData;</v>
      </c>
      <c r="AA61" t="str">
        <f t="shared" si="23"/>
        <v>create table WHEAT_M15_FILLED (NewDateTime date, Open number(10,5), High number(10,5), Low number(10,5), Close number(10,5), Volume number(8), IsFilled number(1)) tablespace HistoryData;</v>
      </c>
      <c r="AB61" t="str">
        <f t="shared" si="23"/>
        <v>create table XRB_M15_FILLED (NewDateTime date, Open number(10,5), High number(10,5), Low number(10,5), Close number(10,5), Volume number(8), IsFilled number(1)) tablespace HistoryData;</v>
      </c>
    </row>
    <row r="62" spans="1:28" x14ac:dyDescent="0.25">
      <c r="F62" s="1" t="s">
        <v>6</v>
      </c>
      <c r="G62" t="str">
        <f t="shared" si="24"/>
        <v>create table AUDUSD_M30_FILLED (NewDateTime date, Open number(10,5), High number(10,5), Low number(10,5), Close number(10,5), Volume number(8), IsFilled number(1)) tablespace HistoryData;</v>
      </c>
      <c r="H62" t="str">
        <f t="shared" si="25"/>
        <v>create table GBPUSD_M30_FILLED (NewDateTime date, Open number(10,5), High number(10,5), Low number(10,5), Close number(10,5), Volume number(8), IsFilled number(1)) tablespace HistoryData;</v>
      </c>
      <c r="I62" t="str">
        <f t="shared" si="25"/>
        <v>create table EURUSD_M30_FILLED (NewDateTime date, Open number(10,5), High number(10,5), Low number(10,5), Close number(10,5), Volume number(8), IsFilled number(1)) tablespace HistoryData;</v>
      </c>
      <c r="J62" t="str">
        <f t="shared" si="25"/>
        <v>create table XAUUSD_M30_FILLED (NewDateTime date, Open number(10,5), High number(10,5), Low number(10,5), Close number(10,5), Volume number(8), IsFilled number(1)) tablespace HistoryData;</v>
      </c>
      <c r="K62" t="str">
        <f t="shared" si="25"/>
        <v>create table NZDUSD_M30_FILLED (NewDateTime date, Open number(10,5), High number(10,5), Low number(10,5), Close number(10,5), Volume number(8), IsFilled number(1)) tablespace HistoryData;</v>
      </c>
      <c r="L62" t="str">
        <f t="shared" si="25"/>
        <v>create table USDJPY_M30_FILLED (NewDateTime date, Open number(10,5), High number(10,5), Low number(10,5), Close number(10,5), Volume number(8), IsFilled number(1)) tablespace HistoryData;</v>
      </c>
      <c r="M62" t="str">
        <f t="shared" si="25"/>
        <v>create table GBPNZD_M30_FILLED (NewDateTime date, Open number(10,5), High number(10,5), Low number(10,5), Close number(10,5), Volume number(8), IsFilled number(1)) tablespace HistoryData;</v>
      </c>
      <c r="N62" t="str">
        <f t="shared" si="21"/>
        <v>create table SPX_M30_FILLED (NewDateTime date, Open number(10,5), High number(10,5), Low number(10,5), Close number(10,5), Volume number(8), IsFilled number(1)) tablespace HistoryData;</v>
      </c>
      <c r="O62" t="str">
        <f t="shared" si="21"/>
        <v>create table ETXEUR_M30_FILLED (NewDateTime date, Open number(10,5), High number(10,5), Low number(10,5), Close number(10,5), Volume number(8), IsFilled number(1)) tablespace HistoryData;</v>
      </c>
      <c r="Q62" t="str">
        <f t="shared" si="22"/>
        <v>create table CATTLE_M30_FILLED (NewDateTime date, Open number(10,5), High number(10,5), Low number(10,5), Close number(10,5), Volume number(8), IsFilled number(1)) tablespace HistoryData;</v>
      </c>
      <c r="R62" t="str">
        <f t="shared" si="22"/>
        <v>create table CORN_M30_FILLED (NewDateTime date, Open number(10,5), High number(10,5), Low number(10,5), Close number(10,5), Volume number(8), IsFilled number(1)) tablespace HistoryData;</v>
      </c>
      <c r="S62" t="str">
        <f t="shared" si="22"/>
        <v>create table HOIL_M30_FILLED (NewDateTime date, Open number(10,5), High number(10,5), Low number(10,5), Close number(10,5), Volume number(8), IsFilled number(1)) tablespace HistoryData;</v>
      </c>
      <c r="T62" t="str">
        <f t="shared" si="22"/>
        <v>create table NGAS_M30_FILLED (NewDateTime date, Open number(10,5), High number(10,5), Low number(10,5), Close number(10,5), Volume number(8), IsFilled number(1)) tablespace HistoryData;</v>
      </c>
      <c r="U62" t="str">
        <f t="shared" si="22"/>
        <v>create table PLATINUM_M30_FILLED (NewDateTime date, Open number(10,5), High number(10,5), Low number(10,5), Close number(10,5), Volume number(8), IsFilled number(1)) tablespace HistoryData;</v>
      </c>
      <c r="V62" t="str">
        <f t="shared" si="22"/>
        <v>create table RICE_M30_FILLED (NewDateTime date, Open number(10,5), High number(10,5), Low number(10,5), Close number(10,5), Volume number(8), IsFilled number(1)) tablespace HistoryData;</v>
      </c>
      <c r="W62" t="str">
        <f t="shared" si="22"/>
        <v>create table SBO_M30_FILLED (NewDateTime date, Open number(10,5), High number(10,5), Low number(10,5), Close number(10,5), Volume number(8), IsFilled number(1)) tablespace HistoryData;</v>
      </c>
      <c r="X62" t="str">
        <f t="shared" si="22"/>
        <v>create table SOYBEANS_M30_FILLED (NewDateTime date, Open number(10,5), High number(10,5), Low number(10,5), Close number(10,5), Volume number(8), IsFilled number(1)) tablespace HistoryData;</v>
      </c>
      <c r="Y62" t="str">
        <f t="shared" si="22"/>
        <v>create table SUGAR_M30_FILLED (NewDateTime date, Open number(10,5), High number(10,5), Low number(10,5), Close number(10,5), Volume number(8), IsFilled number(1)) tablespace HistoryData;</v>
      </c>
      <c r="Z62" t="str">
        <f t="shared" si="23"/>
        <v>create table US10YR_M30_FILLED (NewDateTime date, Open number(10,5), High number(10,5), Low number(10,5), Close number(10,5), Volume number(8), IsFilled number(1)) tablespace HistoryData;</v>
      </c>
      <c r="AA62" t="str">
        <f t="shared" si="23"/>
        <v>create table WHEAT_M30_FILLED (NewDateTime date, Open number(10,5), High number(10,5), Low number(10,5), Close number(10,5), Volume number(8), IsFilled number(1)) tablespace HistoryData;</v>
      </c>
      <c r="AB62" t="str">
        <f t="shared" si="23"/>
        <v>create table XRB_M30_FILLED (NewDateTime date, Open number(10,5), High number(10,5), Low number(10,5), Close number(10,5), Volume number(8), IsFilled number(1)) tablespace HistoryData;</v>
      </c>
    </row>
    <row r="63" spans="1:28" x14ac:dyDescent="0.25">
      <c r="F63" s="1" t="s">
        <v>28</v>
      </c>
      <c r="G63" t="str">
        <f t="shared" si="24"/>
        <v>create table AUDUSD_H1_FILLED (NewDateTime date, Open number(10,5), High number(10,5), Low number(10,5), Close number(10,5), Volume number(8), IsFilled number(1)) tablespace HistoryData;</v>
      </c>
      <c r="H63" t="str">
        <f t="shared" si="25"/>
        <v>create table GBPUSD_H1_FILLED (NewDateTime date, Open number(10,5), High number(10,5), Low number(10,5), Close number(10,5), Volume number(8), IsFilled number(1)) tablespace HistoryData;</v>
      </c>
      <c r="I63" t="str">
        <f t="shared" si="25"/>
        <v>create table EURUSD_H1_FILLED (NewDateTime date, Open number(10,5), High number(10,5), Low number(10,5), Close number(10,5), Volume number(8), IsFilled number(1)) tablespace HistoryData;</v>
      </c>
      <c r="J63" t="str">
        <f t="shared" si="25"/>
        <v>create table XAUUSD_H1_FILLED (NewDateTime date, Open number(10,5), High number(10,5), Low number(10,5), Close number(10,5), Volume number(8), IsFilled number(1)) tablespace HistoryData;</v>
      </c>
      <c r="K63" t="str">
        <f t="shared" si="25"/>
        <v>create table NZDUSD_H1_FILLED (NewDateTime date, Open number(10,5), High number(10,5), Low number(10,5), Close number(10,5), Volume number(8), IsFilled number(1)) tablespace HistoryData;</v>
      </c>
      <c r="L63" t="str">
        <f t="shared" si="25"/>
        <v>create table USDJPY_H1_FILLED (NewDateTime date, Open number(10,5), High number(10,5), Low number(10,5), Close number(10,5), Volume number(8), IsFilled number(1)) tablespace HistoryData;</v>
      </c>
      <c r="M63" t="str">
        <f t="shared" si="25"/>
        <v>create table GBPNZD_H1_FILLED (NewDateTime date, Open number(10,5), High number(10,5), Low number(10,5), Close number(10,5), Volume number(8), IsFilled number(1)) tablespace HistoryData;</v>
      </c>
      <c r="N63" t="str">
        <f t="shared" si="21"/>
        <v>create table SPX_H1_FILLED (NewDateTime date, Open number(10,5), High number(10,5), Low number(10,5), Close number(10,5), Volume number(8), IsFilled number(1)) tablespace HistoryData;</v>
      </c>
      <c r="O63" t="str">
        <f t="shared" si="21"/>
        <v>create table ETXEUR_H1_FILLED (NewDateTime date, Open number(10,5), High number(10,5), Low number(10,5), Close number(10,5), Volume number(8), IsFilled number(1)) tablespace HistoryData;</v>
      </c>
      <c r="Q63" t="str">
        <f t="shared" si="22"/>
        <v>create table CATTLE_H1_FILLED (NewDateTime date, Open number(10,5), High number(10,5), Low number(10,5), Close number(10,5), Volume number(8), IsFilled number(1)) tablespace HistoryData;</v>
      </c>
      <c r="R63" t="str">
        <f t="shared" si="22"/>
        <v>create table CORN_H1_FILLED (NewDateTime date, Open number(10,5), High number(10,5), Low number(10,5), Close number(10,5), Volume number(8), IsFilled number(1)) tablespace HistoryData;</v>
      </c>
      <c r="S63" t="str">
        <f t="shared" si="22"/>
        <v>create table HOIL_H1_FILLED (NewDateTime date, Open number(10,5), High number(10,5), Low number(10,5), Close number(10,5), Volume number(8), IsFilled number(1)) tablespace HistoryData;</v>
      </c>
      <c r="T63" t="str">
        <f t="shared" si="22"/>
        <v>create table NGAS_H1_FILLED (NewDateTime date, Open number(10,5), High number(10,5), Low number(10,5), Close number(10,5), Volume number(8), IsFilled number(1)) tablespace HistoryData;</v>
      </c>
      <c r="U63" t="str">
        <f t="shared" si="22"/>
        <v>create table PLATINUM_H1_FILLED (NewDateTime date, Open number(10,5), High number(10,5), Low number(10,5), Close number(10,5), Volume number(8), IsFilled number(1)) tablespace HistoryData;</v>
      </c>
      <c r="V63" t="str">
        <f t="shared" si="22"/>
        <v>create table RICE_H1_FILLED (NewDateTime date, Open number(10,5), High number(10,5), Low number(10,5), Close number(10,5), Volume number(8), IsFilled number(1)) tablespace HistoryData;</v>
      </c>
      <c r="W63" t="str">
        <f t="shared" si="22"/>
        <v>create table SBO_H1_FILLED (NewDateTime date, Open number(10,5), High number(10,5), Low number(10,5), Close number(10,5), Volume number(8), IsFilled number(1)) tablespace HistoryData;</v>
      </c>
      <c r="X63" t="str">
        <f t="shared" si="22"/>
        <v>create table SOYBEANS_H1_FILLED (NewDateTime date, Open number(10,5), High number(10,5), Low number(10,5), Close number(10,5), Volume number(8), IsFilled number(1)) tablespace HistoryData;</v>
      </c>
      <c r="Y63" t="str">
        <f t="shared" si="22"/>
        <v>create table SUGAR_H1_FILLED (NewDateTime date, Open number(10,5), High number(10,5), Low number(10,5), Close number(10,5), Volume number(8), IsFilled number(1)) tablespace HistoryData;</v>
      </c>
      <c r="Z63" t="str">
        <f t="shared" si="23"/>
        <v>create table US10YR_H1_FILLED (NewDateTime date, Open number(10,5), High number(10,5), Low number(10,5), Close number(10,5), Volume number(8), IsFilled number(1)) tablespace HistoryData;</v>
      </c>
      <c r="AA63" t="str">
        <f t="shared" si="23"/>
        <v>create table WHEAT_H1_FILLED (NewDateTime date, Open number(10,5), High number(10,5), Low number(10,5), Close number(10,5), Volume number(8), IsFilled number(1)) tablespace HistoryData;</v>
      </c>
      <c r="AB63" t="str">
        <f t="shared" si="23"/>
        <v>create table XRB_H1_FILLED (NewDateTime date, Open number(10,5), High number(10,5), Low number(10,5), Close number(10,5), Volume number(8), IsFilled number(1)) tablespace HistoryData;</v>
      </c>
    </row>
    <row r="64" spans="1:28" x14ac:dyDescent="0.25">
      <c r="F64" s="1" t="s">
        <v>29</v>
      </c>
      <c r="G64" t="str">
        <f t="shared" si="24"/>
        <v>create table AUDUSD_H4_FILLED (NewDateTime date, Open number(10,5), High number(10,5), Low number(10,5), Close number(10,5), Volume number(8), IsFilled number(1)) tablespace HistoryData;</v>
      </c>
      <c r="H64" t="str">
        <f t="shared" si="25"/>
        <v>create table GBPUSD_H4_FILLED (NewDateTime date, Open number(10,5), High number(10,5), Low number(10,5), Close number(10,5), Volume number(8), IsFilled number(1)) tablespace HistoryData;</v>
      </c>
      <c r="I64" t="str">
        <f t="shared" si="25"/>
        <v>create table EURUSD_H4_FILLED (NewDateTime date, Open number(10,5), High number(10,5), Low number(10,5), Close number(10,5), Volume number(8), IsFilled number(1)) tablespace HistoryData;</v>
      </c>
      <c r="J64" t="str">
        <f t="shared" si="25"/>
        <v>create table XAUUSD_H4_FILLED (NewDateTime date, Open number(10,5), High number(10,5), Low number(10,5), Close number(10,5), Volume number(8), IsFilled number(1)) tablespace HistoryData;</v>
      </c>
      <c r="K64" t="str">
        <f t="shared" si="25"/>
        <v>create table NZDUSD_H4_FILLED (NewDateTime date, Open number(10,5), High number(10,5), Low number(10,5), Close number(10,5), Volume number(8), IsFilled number(1)) tablespace HistoryData;</v>
      </c>
      <c r="L64" t="str">
        <f t="shared" si="25"/>
        <v>create table USDJPY_H4_FILLED (NewDateTime date, Open number(10,5), High number(10,5), Low number(10,5), Close number(10,5), Volume number(8), IsFilled number(1)) tablespace HistoryData;</v>
      </c>
      <c r="M64" t="str">
        <f t="shared" si="25"/>
        <v>create table GBPNZD_H4_FILLED (NewDateTime date, Open number(10,5), High number(10,5), Low number(10,5), Close number(10,5), Volume number(8), IsFilled number(1)) tablespace HistoryData;</v>
      </c>
      <c r="N64" t="str">
        <f t="shared" si="21"/>
        <v>create table SPX_H4_FILLED (NewDateTime date, Open number(10,5), High number(10,5), Low number(10,5), Close number(10,5), Volume number(8), IsFilled number(1)) tablespace HistoryData;</v>
      </c>
      <c r="O64" t="str">
        <f t="shared" si="21"/>
        <v>create table ETXEUR_H4_FILLED (NewDateTime date, Open number(10,5), High number(10,5), Low number(10,5), Close number(10,5), Volume number(8), IsFilled number(1)) tablespace HistoryData;</v>
      </c>
      <c r="Q64" t="str">
        <f t="shared" si="22"/>
        <v>create table CATTLE_H4_FILLED (NewDateTime date, Open number(10,5), High number(10,5), Low number(10,5), Close number(10,5), Volume number(8), IsFilled number(1)) tablespace HistoryData;</v>
      </c>
      <c r="R64" t="str">
        <f t="shared" si="22"/>
        <v>create table CORN_H4_FILLED (NewDateTime date, Open number(10,5), High number(10,5), Low number(10,5), Close number(10,5), Volume number(8), IsFilled number(1)) tablespace HistoryData;</v>
      </c>
      <c r="S64" t="str">
        <f t="shared" si="22"/>
        <v>create table HOIL_H4_FILLED (NewDateTime date, Open number(10,5), High number(10,5), Low number(10,5), Close number(10,5), Volume number(8), IsFilled number(1)) tablespace HistoryData;</v>
      </c>
      <c r="T64" t="str">
        <f t="shared" si="22"/>
        <v>create table NGAS_H4_FILLED (NewDateTime date, Open number(10,5), High number(10,5), Low number(10,5), Close number(10,5), Volume number(8), IsFilled number(1)) tablespace HistoryData;</v>
      </c>
      <c r="U64" t="str">
        <f t="shared" si="22"/>
        <v>create table PLATINUM_H4_FILLED (NewDateTime date, Open number(10,5), High number(10,5), Low number(10,5), Close number(10,5), Volume number(8), IsFilled number(1)) tablespace HistoryData;</v>
      </c>
      <c r="V64" t="str">
        <f t="shared" si="22"/>
        <v>create table RICE_H4_FILLED (NewDateTime date, Open number(10,5), High number(10,5), Low number(10,5), Close number(10,5), Volume number(8), IsFilled number(1)) tablespace HistoryData;</v>
      </c>
      <c r="W64" t="str">
        <f t="shared" si="22"/>
        <v>create table SBO_H4_FILLED (NewDateTime date, Open number(10,5), High number(10,5), Low number(10,5), Close number(10,5), Volume number(8), IsFilled number(1)) tablespace HistoryData;</v>
      </c>
      <c r="X64" t="str">
        <f t="shared" si="22"/>
        <v>create table SOYBEANS_H4_FILLED (NewDateTime date, Open number(10,5), High number(10,5), Low number(10,5), Close number(10,5), Volume number(8), IsFilled number(1)) tablespace HistoryData;</v>
      </c>
      <c r="Y64" t="str">
        <f t="shared" si="22"/>
        <v>create table SUGAR_H4_FILLED (NewDateTime date, Open number(10,5), High number(10,5), Low number(10,5), Close number(10,5), Volume number(8), IsFilled number(1)) tablespace HistoryData;</v>
      </c>
      <c r="Z64" t="str">
        <f t="shared" si="23"/>
        <v>create table US10YR_H4_FILLED (NewDateTime date, Open number(10,5), High number(10,5), Low number(10,5), Close number(10,5), Volume number(8), IsFilled number(1)) tablespace HistoryData;</v>
      </c>
      <c r="AA64" t="str">
        <f t="shared" si="23"/>
        <v>create table WHEAT_H4_FILLED (NewDateTime date, Open number(10,5), High number(10,5), Low number(10,5), Close number(10,5), Volume number(8), IsFilled number(1)) tablespace HistoryData;</v>
      </c>
      <c r="AB64" t="str">
        <f t="shared" si="23"/>
        <v>create table XRB_H4_FILLED (NewDateTime date, Open number(10,5), High number(10,5), Low number(10,5), Close number(10,5), Volume number(8), IsFilled number(1)) tablespace HistoryData;</v>
      </c>
    </row>
    <row r="65" spans="5:28" x14ac:dyDescent="0.25">
      <c r="F65" s="1" t="s">
        <v>30</v>
      </c>
      <c r="G65" t="str">
        <f t="shared" si="24"/>
        <v>create table AUDUSD_D1_FILLED (NewDateTime date, Open number(10,5), High number(10,5), Low number(10,5), Close number(10,5), Volume number(8), IsFilled number(1)) tablespace HistoryData;</v>
      </c>
      <c r="H65" t="str">
        <f t="shared" si="25"/>
        <v>create table GBPUSD_D1_FILLED (NewDateTime date, Open number(10,5), High number(10,5), Low number(10,5), Close number(10,5), Volume number(8), IsFilled number(1)) tablespace HistoryData;</v>
      </c>
      <c r="I65" t="str">
        <f t="shared" si="25"/>
        <v>create table EURUSD_D1_FILLED (NewDateTime date, Open number(10,5), High number(10,5), Low number(10,5), Close number(10,5), Volume number(8), IsFilled number(1)) tablespace HistoryData;</v>
      </c>
      <c r="J65" t="str">
        <f t="shared" si="25"/>
        <v>create table XAUUSD_D1_FILLED (NewDateTime date, Open number(10,5), High number(10,5), Low number(10,5), Close number(10,5), Volume number(8), IsFilled number(1)) tablespace HistoryData;</v>
      </c>
      <c r="K65" t="str">
        <f t="shared" si="25"/>
        <v>create table NZDUSD_D1_FILLED (NewDateTime date, Open number(10,5), High number(10,5), Low number(10,5), Close number(10,5), Volume number(8), IsFilled number(1)) tablespace HistoryData;</v>
      </c>
      <c r="L65" t="str">
        <f t="shared" si="25"/>
        <v>create table USDJPY_D1_FILLED (NewDateTime date, Open number(10,5), High number(10,5), Low number(10,5), Close number(10,5), Volume number(8), IsFilled number(1)) tablespace HistoryData;</v>
      </c>
      <c r="M65" t="str">
        <f t="shared" si="25"/>
        <v>create table GBPNZD_D1_FILLED (NewDateTime date, Open number(10,5), High number(10,5), Low number(10,5), Close number(10,5), Volume number(8), IsFilled number(1)) tablespace HistoryData;</v>
      </c>
      <c r="N65" t="str">
        <f t="shared" si="21"/>
        <v>create table SPX_D1_FILLED (NewDateTime date, Open number(10,5), High number(10,5), Low number(10,5), Close number(10,5), Volume number(8), IsFilled number(1)) tablespace HistoryData;</v>
      </c>
      <c r="O65" t="str">
        <f t="shared" si="21"/>
        <v>create table ETXEUR_D1_FILLED (NewDateTime date, Open number(10,5), High number(10,5), Low number(10,5), Close number(10,5), Volume number(8), IsFilled number(1)) tablespace HistoryData;</v>
      </c>
      <c r="Q65" t="str">
        <f t="shared" si="22"/>
        <v>create table CATTLE_D1_FILLED (NewDateTime date, Open number(10,5), High number(10,5), Low number(10,5), Close number(10,5), Volume number(8), IsFilled number(1)) tablespace HistoryData;</v>
      </c>
      <c r="R65" t="str">
        <f t="shared" si="22"/>
        <v>create table CORN_D1_FILLED (NewDateTime date, Open number(10,5), High number(10,5), Low number(10,5), Close number(10,5), Volume number(8), IsFilled number(1)) tablespace HistoryData;</v>
      </c>
      <c r="S65" t="str">
        <f t="shared" si="22"/>
        <v>create table HOIL_D1_FILLED (NewDateTime date, Open number(10,5), High number(10,5), Low number(10,5), Close number(10,5), Volume number(8), IsFilled number(1)) tablespace HistoryData;</v>
      </c>
      <c r="T65" t="str">
        <f t="shared" si="22"/>
        <v>create table NGAS_D1_FILLED (NewDateTime date, Open number(10,5), High number(10,5), Low number(10,5), Close number(10,5), Volume number(8), IsFilled number(1)) tablespace HistoryData;</v>
      </c>
      <c r="U65" t="str">
        <f t="shared" si="22"/>
        <v>create table PLATINUM_D1_FILLED (NewDateTime date, Open number(10,5), High number(10,5), Low number(10,5), Close number(10,5), Volume number(8), IsFilled number(1)) tablespace HistoryData;</v>
      </c>
      <c r="V65" t="str">
        <f t="shared" si="22"/>
        <v>create table RICE_D1_FILLED (NewDateTime date, Open number(10,5), High number(10,5), Low number(10,5), Close number(10,5), Volume number(8), IsFilled number(1)) tablespace HistoryData;</v>
      </c>
      <c r="W65" t="str">
        <f t="shared" si="22"/>
        <v>create table SBO_D1_FILLED (NewDateTime date, Open number(10,5), High number(10,5), Low number(10,5), Close number(10,5), Volume number(8), IsFilled number(1)) tablespace HistoryData;</v>
      </c>
      <c r="X65" t="str">
        <f t="shared" si="22"/>
        <v>create table SOYBEANS_D1_FILLED (NewDateTime date, Open number(10,5), High number(10,5), Low number(10,5), Close number(10,5), Volume number(8), IsFilled number(1)) tablespace HistoryData;</v>
      </c>
      <c r="Y65" t="str">
        <f t="shared" si="22"/>
        <v>create table SUGAR_D1_FILLED (NewDateTime date, Open number(10,5), High number(10,5), Low number(10,5), Close number(10,5), Volume number(8), IsFilled number(1)) tablespace HistoryData;</v>
      </c>
      <c r="Z65" t="str">
        <f t="shared" si="23"/>
        <v>create table US10YR_D1_FILLED (NewDateTime date, Open number(10,5), High number(10,5), Low number(10,5), Close number(10,5), Volume number(8), IsFilled number(1)) tablespace HistoryData;</v>
      </c>
      <c r="AA65" t="str">
        <f t="shared" si="23"/>
        <v>create table WHEAT_D1_FILLED (NewDateTime date, Open number(10,5), High number(10,5), Low number(10,5), Close number(10,5), Volume number(8), IsFilled number(1)) tablespace HistoryData;</v>
      </c>
      <c r="AB65" t="str">
        <f t="shared" si="23"/>
        <v>create table XRB_D1_FILLED (NewDateTime date, Open number(10,5), High number(10,5), Low number(10,5), Close number(10,5), Volume number(8), IsFilled number(1)) tablespace HistoryData;</v>
      </c>
    </row>
    <row r="66" spans="5:28" x14ac:dyDescent="0.25">
      <c r="E66" s="10"/>
      <c r="F66" s="10"/>
    </row>
    <row r="67" spans="5:28" x14ac:dyDescent="0.25">
      <c r="E67" s="10"/>
      <c r="F67" s="21" t="s">
        <v>194</v>
      </c>
    </row>
    <row r="68" spans="5:28" x14ac:dyDescent="0.25">
      <c r="E68" s="10"/>
      <c r="F68" s="1" t="s">
        <v>8</v>
      </c>
      <c r="G68" t="str">
        <f t="shared" ref="G68:R74" si="26">"alter table "&amp;G$13&amp;"_"&amp;$F68&amp;"_FILLED add constraint "&amp;G$13&amp;"_"&amp;$F68&amp;"_FILLED_PK primary key(NewDateTime) using index tablespace "&amp;$B$2&amp;";"</f>
        <v>alter table AUDUSD_M1_FILLED add constraint AUDUSD_M1_FILLED_PK primary key(NewDateTime) using index tablespace HistoryData;</v>
      </c>
      <c r="H68" t="str">
        <f t="shared" ref="H68:M74" si="27">"alter table "&amp;H$13&amp;"_"&amp;$F68&amp;"_FILLED add constraint "&amp;H$13&amp;"_"&amp;$F68&amp;"_FILLED_PK primary key(NewDateTime) using index tablespace "&amp;$B$2&amp;";"</f>
        <v>alter table GBPUSD_M1_FILLED add constraint GBPUSD_M1_FILLED_PK primary key(NewDateTime) using index tablespace HistoryData;</v>
      </c>
      <c r="I68" t="str">
        <f t="shared" si="27"/>
        <v>alter table EURUSD_M1_FILLED add constraint EURUSD_M1_FILLED_PK primary key(NewDateTime) using index tablespace HistoryData;</v>
      </c>
      <c r="J68" t="str">
        <f t="shared" si="27"/>
        <v>alter table XAUUSD_M1_FILLED add constraint XAUUSD_M1_FILLED_PK primary key(NewDateTime) using index tablespace HistoryData;</v>
      </c>
      <c r="K68" t="str">
        <f t="shared" si="27"/>
        <v>alter table NZDUSD_M1_FILLED add constraint NZDUSD_M1_FILLED_PK primary key(NewDateTime) using index tablespace HistoryData;</v>
      </c>
      <c r="L68" t="str">
        <f t="shared" si="27"/>
        <v>alter table USDJPY_M1_FILLED add constraint USDJPY_M1_FILLED_PK primary key(NewDateTime) using index tablespace HistoryData;</v>
      </c>
      <c r="M68" t="str">
        <f t="shared" si="27"/>
        <v>alter table GBPNZD_M1_FILLED add constraint GBPNZD_M1_FILLED_PK primary key(NewDateTime) using index tablespace HistoryData;</v>
      </c>
      <c r="N68" t="str">
        <f t="shared" ref="N68:O74" si="28">"alter table "&amp;N$13&amp;"_"&amp;$F68&amp;"_FILLED add constraint "&amp;N$13&amp;"_"&amp;$F68&amp;"_FILLED_PK primary key(NewDateTime) using index tablespace "&amp;$B$2&amp;";"</f>
        <v>alter table SPX_M1_FILLED add constraint SPX_M1_FILLED_PK primary key(NewDateTime) using index tablespace HistoryData;</v>
      </c>
      <c r="O68" t="str">
        <f t="shared" si="28"/>
        <v>alter table ETXEUR_M1_FILLED add constraint ETXEUR_M1_FILLED_PK primary key(NewDateTime) using index tablespace HistoryData;</v>
      </c>
      <c r="Q68" t="str">
        <f t="shared" si="26"/>
        <v>alter table CATTLE_M1_FILLED add constraint CATTLE_M1_FILLED_PK primary key(NewDateTime) using index tablespace HistoryData;</v>
      </c>
      <c r="R68" t="str">
        <f t="shared" si="26"/>
        <v>alter table CORN_M1_FILLED add constraint CORN_M1_FILLED_PK primary key(NewDateTime) using index tablespace HistoryData;</v>
      </c>
      <c r="S68" t="str">
        <f t="shared" ref="S68:AB74" si="29">"alter table "&amp;S$13&amp;"_"&amp;$F68&amp;"_FILLED add constraint "&amp;S$13&amp;"_"&amp;$F68&amp;"_FILLED_PK primary key(NewDateTime) using index tablespace "&amp;$B$2&amp;";"</f>
        <v>alter table HOIL_M1_FILLED add constraint HOIL_M1_FILLED_PK primary key(NewDateTime) using index tablespace HistoryData;</v>
      </c>
      <c r="T68" t="str">
        <f t="shared" si="29"/>
        <v>alter table NGAS_M1_FILLED add constraint NGAS_M1_FILLED_PK primary key(NewDateTime) using index tablespace HistoryData;</v>
      </c>
      <c r="U68" t="str">
        <f t="shared" si="29"/>
        <v>alter table PLATINUM_M1_FILLED add constraint PLATINUM_M1_FILLED_PK primary key(NewDateTime) using index tablespace HistoryData;</v>
      </c>
      <c r="V68" t="str">
        <f t="shared" si="29"/>
        <v>alter table RICE_M1_FILLED add constraint RICE_M1_FILLED_PK primary key(NewDateTime) using index tablespace HistoryData;</v>
      </c>
      <c r="W68" t="str">
        <f t="shared" si="29"/>
        <v>alter table SBO_M1_FILLED add constraint SBO_M1_FILLED_PK primary key(NewDateTime) using index tablespace HistoryData;</v>
      </c>
      <c r="X68" t="str">
        <f t="shared" si="29"/>
        <v>alter table SOYBEANS_M1_FILLED add constraint SOYBEANS_M1_FILLED_PK primary key(NewDateTime) using index tablespace HistoryData;</v>
      </c>
      <c r="Y68" t="str">
        <f t="shared" si="29"/>
        <v>alter table SUGAR_M1_FILLED add constraint SUGAR_M1_FILLED_PK primary key(NewDateTime) using index tablespace HistoryData;</v>
      </c>
      <c r="Z68" t="str">
        <f t="shared" si="29"/>
        <v>alter table US10YR_M1_FILLED add constraint US10YR_M1_FILLED_PK primary key(NewDateTime) using index tablespace HistoryData;</v>
      </c>
      <c r="AA68" t="str">
        <f t="shared" si="29"/>
        <v>alter table WHEAT_M1_FILLED add constraint WHEAT_M1_FILLED_PK primary key(NewDateTime) using index tablespace HistoryData;</v>
      </c>
      <c r="AB68" t="str">
        <f t="shared" si="29"/>
        <v>alter table XRB_M1_FILLED add constraint XRB_M1_FILLED_PK primary key(NewDateTime) using index tablespace HistoryData;</v>
      </c>
    </row>
    <row r="69" spans="5:28" x14ac:dyDescent="0.25">
      <c r="E69" s="10"/>
      <c r="F69" s="1" t="s">
        <v>27</v>
      </c>
      <c r="G69" t="str">
        <f t="shared" si="26"/>
        <v>alter table AUDUSD_M5_FILLED add constraint AUDUSD_M5_FILLED_PK primary key(NewDateTime) using index tablespace HistoryData;</v>
      </c>
      <c r="H69" t="str">
        <f t="shared" si="27"/>
        <v>alter table GBPUSD_M5_FILLED add constraint GBPUSD_M5_FILLED_PK primary key(NewDateTime) using index tablespace HistoryData;</v>
      </c>
      <c r="I69" t="str">
        <f t="shared" si="27"/>
        <v>alter table EURUSD_M5_FILLED add constraint EURUSD_M5_FILLED_PK primary key(NewDateTime) using index tablespace HistoryData;</v>
      </c>
      <c r="J69" t="str">
        <f t="shared" si="27"/>
        <v>alter table XAUUSD_M5_FILLED add constraint XAUUSD_M5_FILLED_PK primary key(NewDateTime) using index tablespace HistoryData;</v>
      </c>
      <c r="K69" t="str">
        <f t="shared" si="27"/>
        <v>alter table NZDUSD_M5_FILLED add constraint NZDUSD_M5_FILLED_PK primary key(NewDateTime) using index tablespace HistoryData;</v>
      </c>
      <c r="L69" t="str">
        <f t="shared" si="27"/>
        <v>alter table USDJPY_M5_FILLED add constraint USDJPY_M5_FILLED_PK primary key(NewDateTime) using index tablespace HistoryData;</v>
      </c>
      <c r="M69" t="str">
        <f t="shared" si="27"/>
        <v>alter table GBPNZD_M5_FILLED add constraint GBPNZD_M5_FILLED_PK primary key(NewDateTime) using index tablespace HistoryData;</v>
      </c>
      <c r="N69" t="str">
        <f t="shared" si="28"/>
        <v>alter table SPX_M5_FILLED add constraint SPX_M5_FILLED_PK primary key(NewDateTime) using index tablespace HistoryData;</v>
      </c>
      <c r="O69" t="str">
        <f t="shared" si="28"/>
        <v>alter table ETXEUR_M5_FILLED add constraint ETXEUR_M5_FILLED_PK primary key(NewDateTime) using index tablespace HistoryData;</v>
      </c>
      <c r="Q69" t="str">
        <f t="shared" si="26"/>
        <v>alter table CATTLE_M5_FILLED add constraint CATTLE_M5_FILLED_PK primary key(NewDateTime) using index tablespace HistoryData;</v>
      </c>
      <c r="R69" t="str">
        <f t="shared" si="26"/>
        <v>alter table CORN_M5_FILLED add constraint CORN_M5_FILLED_PK primary key(NewDateTime) using index tablespace HistoryData;</v>
      </c>
      <c r="S69" t="str">
        <f t="shared" si="29"/>
        <v>alter table HOIL_M5_FILLED add constraint HOIL_M5_FILLED_PK primary key(NewDateTime) using index tablespace HistoryData;</v>
      </c>
      <c r="T69" t="str">
        <f t="shared" si="29"/>
        <v>alter table NGAS_M5_FILLED add constraint NGAS_M5_FILLED_PK primary key(NewDateTime) using index tablespace HistoryData;</v>
      </c>
      <c r="U69" t="str">
        <f t="shared" si="29"/>
        <v>alter table PLATINUM_M5_FILLED add constraint PLATINUM_M5_FILLED_PK primary key(NewDateTime) using index tablespace HistoryData;</v>
      </c>
      <c r="V69" t="str">
        <f t="shared" si="29"/>
        <v>alter table RICE_M5_FILLED add constraint RICE_M5_FILLED_PK primary key(NewDateTime) using index tablespace HistoryData;</v>
      </c>
      <c r="W69" t="str">
        <f t="shared" si="29"/>
        <v>alter table SBO_M5_FILLED add constraint SBO_M5_FILLED_PK primary key(NewDateTime) using index tablespace HistoryData;</v>
      </c>
      <c r="X69" t="str">
        <f t="shared" si="29"/>
        <v>alter table SOYBEANS_M5_FILLED add constraint SOYBEANS_M5_FILLED_PK primary key(NewDateTime) using index tablespace HistoryData;</v>
      </c>
      <c r="Y69" t="str">
        <f t="shared" si="29"/>
        <v>alter table SUGAR_M5_FILLED add constraint SUGAR_M5_FILLED_PK primary key(NewDateTime) using index tablespace HistoryData;</v>
      </c>
      <c r="Z69" t="str">
        <f t="shared" si="29"/>
        <v>alter table US10YR_M5_FILLED add constraint US10YR_M5_FILLED_PK primary key(NewDateTime) using index tablespace HistoryData;</v>
      </c>
      <c r="AA69" t="str">
        <f t="shared" si="29"/>
        <v>alter table WHEAT_M5_FILLED add constraint WHEAT_M5_FILLED_PK primary key(NewDateTime) using index tablespace HistoryData;</v>
      </c>
      <c r="AB69" t="str">
        <f t="shared" si="29"/>
        <v>alter table XRB_M5_FILLED add constraint XRB_M5_FILLED_PK primary key(NewDateTime) using index tablespace HistoryData;</v>
      </c>
    </row>
    <row r="70" spans="5:28" x14ac:dyDescent="0.25">
      <c r="E70" s="10"/>
      <c r="F70" s="1" t="s">
        <v>5</v>
      </c>
      <c r="G70" t="str">
        <f t="shared" si="26"/>
        <v>alter table AUDUSD_M15_FILLED add constraint AUDUSD_M15_FILLED_PK primary key(NewDateTime) using index tablespace HistoryData;</v>
      </c>
      <c r="H70" t="str">
        <f t="shared" si="27"/>
        <v>alter table GBPUSD_M15_FILLED add constraint GBPUSD_M15_FILLED_PK primary key(NewDateTime) using index tablespace HistoryData;</v>
      </c>
      <c r="I70" t="str">
        <f t="shared" si="27"/>
        <v>alter table EURUSD_M15_FILLED add constraint EURUSD_M15_FILLED_PK primary key(NewDateTime) using index tablespace HistoryData;</v>
      </c>
      <c r="J70" t="str">
        <f t="shared" si="27"/>
        <v>alter table XAUUSD_M15_FILLED add constraint XAUUSD_M15_FILLED_PK primary key(NewDateTime) using index tablespace HistoryData;</v>
      </c>
      <c r="K70" t="str">
        <f t="shared" si="27"/>
        <v>alter table NZDUSD_M15_FILLED add constraint NZDUSD_M15_FILLED_PK primary key(NewDateTime) using index tablespace HistoryData;</v>
      </c>
      <c r="L70" t="str">
        <f t="shared" si="27"/>
        <v>alter table USDJPY_M15_FILLED add constraint USDJPY_M15_FILLED_PK primary key(NewDateTime) using index tablespace HistoryData;</v>
      </c>
      <c r="M70" t="str">
        <f t="shared" si="27"/>
        <v>alter table GBPNZD_M15_FILLED add constraint GBPNZD_M15_FILLED_PK primary key(NewDateTime) using index tablespace HistoryData;</v>
      </c>
      <c r="N70" t="str">
        <f t="shared" si="28"/>
        <v>alter table SPX_M15_FILLED add constraint SPX_M15_FILLED_PK primary key(NewDateTime) using index tablespace HistoryData;</v>
      </c>
      <c r="O70" t="str">
        <f t="shared" si="28"/>
        <v>alter table ETXEUR_M15_FILLED add constraint ETXEUR_M15_FILLED_PK primary key(NewDateTime) using index tablespace HistoryData;</v>
      </c>
      <c r="Q70" t="str">
        <f t="shared" si="26"/>
        <v>alter table CATTLE_M15_FILLED add constraint CATTLE_M15_FILLED_PK primary key(NewDateTime) using index tablespace HistoryData;</v>
      </c>
      <c r="R70" t="str">
        <f t="shared" si="26"/>
        <v>alter table CORN_M15_FILLED add constraint CORN_M15_FILLED_PK primary key(NewDateTime) using index tablespace HistoryData;</v>
      </c>
      <c r="S70" t="str">
        <f t="shared" si="29"/>
        <v>alter table HOIL_M15_FILLED add constraint HOIL_M15_FILLED_PK primary key(NewDateTime) using index tablespace HistoryData;</v>
      </c>
      <c r="T70" t="str">
        <f t="shared" si="29"/>
        <v>alter table NGAS_M15_FILLED add constraint NGAS_M15_FILLED_PK primary key(NewDateTime) using index tablespace HistoryData;</v>
      </c>
      <c r="U70" t="str">
        <f t="shared" si="29"/>
        <v>alter table PLATINUM_M15_FILLED add constraint PLATINUM_M15_FILLED_PK primary key(NewDateTime) using index tablespace HistoryData;</v>
      </c>
      <c r="V70" t="str">
        <f t="shared" si="29"/>
        <v>alter table RICE_M15_FILLED add constraint RICE_M15_FILLED_PK primary key(NewDateTime) using index tablespace HistoryData;</v>
      </c>
      <c r="W70" t="str">
        <f t="shared" si="29"/>
        <v>alter table SBO_M15_FILLED add constraint SBO_M15_FILLED_PK primary key(NewDateTime) using index tablespace HistoryData;</v>
      </c>
      <c r="X70" t="str">
        <f t="shared" si="29"/>
        <v>alter table SOYBEANS_M15_FILLED add constraint SOYBEANS_M15_FILLED_PK primary key(NewDateTime) using index tablespace HistoryData;</v>
      </c>
      <c r="Y70" t="str">
        <f t="shared" si="29"/>
        <v>alter table SUGAR_M15_FILLED add constraint SUGAR_M15_FILLED_PK primary key(NewDateTime) using index tablespace HistoryData;</v>
      </c>
      <c r="Z70" t="str">
        <f t="shared" si="29"/>
        <v>alter table US10YR_M15_FILLED add constraint US10YR_M15_FILLED_PK primary key(NewDateTime) using index tablespace HistoryData;</v>
      </c>
      <c r="AA70" t="str">
        <f t="shared" si="29"/>
        <v>alter table WHEAT_M15_FILLED add constraint WHEAT_M15_FILLED_PK primary key(NewDateTime) using index tablespace HistoryData;</v>
      </c>
      <c r="AB70" t="str">
        <f t="shared" si="29"/>
        <v>alter table XRB_M15_FILLED add constraint XRB_M15_FILLED_PK primary key(NewDateTime) using index tablespace HistoryData;</v>
      </c>
    </row>
    <row r="71" spans="5:28" x14ac:dyDescent="0.25">
      <c r="E71" s="10"/>
      <c r="F71" s="1" t="s">
        <v>6</v>
      </c>
      <c r="G71" t="str">
        <f t="shared" si="26"/>
        <v>alter table AUDUSD_M30_FILLED add constraint AUDUSD_M30_FILLED_PK primary key(NewDateTime) using index tablespace HistoryData;</v>
      </c>
      <c r="H71" t="str">
        <f t="shared" si="27"/>
        <v>alter table GBPUSD_M30_FILLED add constraint GBPUSD_M30_FILLED_PK primary key(NewDateTime) using index tablespace HistoryData;</v>
      </c>
      <c r="I71" t="str">
        <f t="shared" si="27"/>
        <v>alter table EURUSD_M30_FILLED add constraint EURUSD_M30_FILLED_PK primary key(NewDateTime) using index tablespace HistoryData;</v>
      </c>
      <c r="J71" t="str">
        <f t="shared" si="27"/>
        <v>alter table XAUUSD_M30_FILLED add constraint XAUUSD_M30_FILLED_PK primary key(NewDateTime) using index tablespace HistoryData;</v>
      </c>
      <c r="K71" t="str">
        <f t="shared" si="27"/>
        <v>alter table NZDUSD_M30_FILLED add constraint NZDUSD_M30_FILLED_PK primary key(NewDateTime) using index tablespace HistoryData;</v>
      </c>
      <c r="L71" t="str">
        <f t="shared" si="27"/>
        <v>alter table USDJPY_M30_FILLED add constraint USDJPY_M30_FILLED_PK primary key(NewDateTime) using index tablespace HistoryData;</v>
      </c>
      <c r="M71" t="str">
        <f t="shared" si="27"/>
        <v>alter table GBPNZD_M30_FILLED add constraint GBPNZD_M30_FILLED_PK primary key(NewDateTime) using index tablespace HistoryData;</v>
      </c>
      <c r="N71" t="str">
        <f t="shared" si="28"/>
        <v>alter table SPX_M30_FILLED add constraint SPX_M30_FILLED_PK primary key(NewDateTime) using index tablespace HistoryData;</v>
      </c>
      <c r="O71" t="str">
        <f t="shared" si="28"/>
        <v>alter table ETXEUR_M30_FILLED add constraint ETXEUR_M30_FILLED_PK primary key(NewDateTime) using index tablespace HistoryData;</v>
      </c>
      <c r="Q71" t="str">
        <f t="shared" si="26"/>
        <v>alter table CATTLE_M30_FILLED add constraint CATTLE_M30_FILLED_PK primary key(NewDateTime) using index tablespace HistoryData;</v>
      </c>
      <c r="R71" t="str">
        <f t="shared" si="26"/>
        <v>alter table CORN_M30_FILLED add constraint CORN_M30_FILLED_PK primary key(NewDateTime) using index tablespace HistoryData;</v>
      </c>
      <c r="S71" t="str">
        <f t="shared" si="29"/>
        <v>alter table HOIL_M30_FILLED add constraint HOIL_M30_FILLED_PK primary key(NewDateTime) using index tablespace HistoryData;</v>
      </c>
      <c r="T71" t="str">
        <f t="shared" si="29"/>
        <v>alter table NGAS_M30_FILLED add constraint NGAS_M30_FILLED_PK primary key(NewDateTime) using index tablespace HistoryData;</v>
      </c>
      <c r="U71" t="str">
        <f t="shared" si="29"/>
        <v>alter table PLATINUM_M30_FILLED add constraint PLATINUM_M30_FILLED_PK primary key(NewDateTime) using index tablespace HistoryData;</v>
      </c>
      <c r="V71" t="str">
        <f t="shared" si="29"/>
        <v>alter table RICE_M30_FILLED add constraint RICE_M30_FILLED_PK primary key(NewDateTime) using index tablespace HistoryData;</v>
      </c>
      <c r="W71" t="str">
        <f t="shared" si="29"/>
        <v>alter table SBO_M30_FILLED add constraint SBO_M30_FILLED_PK primary key(NewDateTime) using index tablespace HistoryData;</v>
      </c>
      <c r="X71" t="str">
        <f t="shared" si="29"/>
        <v>alter table SOYBEANS_M30_FILLED add constraint SOYBEANS_M30_FILLED_PK primary key(NewDateTime) using index tablespace HistoryData;</v>
      </c>
      <c r="Y71" t="str">
        <f t="shared" si="29"/>
        <v>alter table SUGAR_M30_FILLED add constraint SUGAR_M30_FILLED_PK primary key(NewDateTime) using index tablespace HistoryData;</v>
      </c>
      <c r="Z71" t="str">
        <f t="shared" si="29"/>
        <v>alter table US10YR_M30_FILLED add constraint US10YR_M30_FILLED_PK primary key(NewDateTime) using index tablespace HistoryData;</v>
      </c>
      <c r="AA71" t="str">
        <f t="shared" si="29"/>
        <v>alter table WHEAT_M30_FILLED add constraint WHEAT_M30_FILLED_PK primary key(NewDateTime) using index tablespace HistoryData;</v>
      </c>
      <c r="AB71" t="str">
        <f t="shared" si="29"/>
        <v>alter table XRB_M30_FILLED add constraint XRB_M30_FILLED_PK primary key(NewDateTime) using index tablespace HistoryData;</v>
      </c>
    </row>
    <row r="72" spans="5:28" x14ac:dyDescent="0.25">
      <c r="E72" s="10"/>
      <c r="F72" s="1" t="s">
        <v>28</v>
      </c>
      <c r="G72" t="str">
        <f t="shared" si="26"/>
        <v>alter table AUDUSD_H1_FILLED add constraint AUDUSD_H1_FILLED_PK primary key(NewDateTime) using index tablespace HistoryData;</v>
      </c>
      <c r="H72" t="str">
        <f t="shared" si="27"/>
        <v>alter table GBPUSD_H1_FILLED add constraint GBPUSD_H1_FILLED_PK primary key(NewDateTime) using index tablespace HistoryData;</v>
      </c>
      <c r="I72" t="str">
        <f t="shared" si="27"/>
        <v>alter table EURUSD_H1_FILLED add constraint EURUSD_H1_FILLED_PK primary key(NewDateTime) using index tablespace HistoryData;</v>
      </c>
      <c r="J72" t="str">
        <f t="shared" si="27"/>
        <v>alter table XAUUSD_H1_FILLED add constraint XAUUSD_H1_FILLED_PK primary key(NewDateTime) using index tablespace HistoryData;</v>
      </c>
      <c r="K72" t="str">
        <f t="shared" si="27"/>
        <v>alter table NZDUSD_H1_FILLED add constraint NZDUSD_H1_FILLED_PK primary key(NewDateTime) using index tablespace HistoryData;</v>
      </c>
      <c r="L72" t="str">
        <f t="shared" si="27"/>
        <v>alter table USDJPY_H1_FILLED add constraint USDJPY_H1_FILLED_PK primary key(NewDateTime) using index tablespace HistoryData;</v>
      </c>
      <c r="M72" t="str">
        <f t="shared" si="27"/>
        <v>alter table GBPNZD_H1_FILLED add constraint GBPNZD_H1_FILLED_PK primary key(NewDateTime) using index tablespace HistoryData;</v>
      </c>
      <c r="N72" t="str">
        <f t="shared" si="28"/>
        <v>alter table SPX_H1_FILLED add constraint SPX_H1_FILLED_PK primary key(NewDateTime) using index tablespace HistoryData;</v>
      </c>
      <c r="O72" t="str">
        <f t="shared" si="28"/>
        <v>alter table ETXEUR_H1_FILLED add constraint ETXEUR_H1_FILLED_PK primary key(NewDateTime) using index tablespace HistoryData;</v>
      </c>
      <c r="Q72" t="str">
        <f t="shared" si="26"/>
        <v>alter table CATTLE_H1_FILLED add constraint CATTLE_H1_FILLED_PK primary key(NewDateTime) using index tablespace HistoryData;</v>
      </c>
      <c r="R72" t="str">
        <f t="shared" si="26"/>
        <v>alter table CORN_H1_FILLED add constraint CORN_H1_FILLED_PK primary key(NewDateTime) using index tablespace HistoryData;</v>
      </c>
      <c r="S72" t="str">
        <f t="shared" si="29"/>
        <v>alter table HOIL_H1_FILLED add constraint HOIL_H1_FILLED_PK primary key(NewDateTime) using index tablespace HistoryData;</v>
      </c>
      <c r="T72" t="str">
        <f t="shared" si="29"/>
        <v>alter table NGAS_H1_FILLED add constraint NGAS_H1_FILLED_PK primary key(NewDateTime) using index tablespace HistoryData;</v>
      </c>
      <c r="U72" t="str">
        <f t="shared" si="29"/>
        <v>alter table PLATINUM_H1_FILLED add constraint PLATINUM_H1_FILLED_PK primary key(NewDateTime) using index tablespace HistoryData;</v>
      </c>
      <c r="V72" t="str">
        <f t="shared" si="29"/>
        <v>alter table RICE_H1_FILLED add constraint RICE_H1_FILLED_PK primary key(NewDateTime) using index tablespace HistoryData;</v>
      </c>
      <c r="W72" t="str">
        <f t="shared" si="29"/>
        <v>alter table SBO_H1_FILLED add constraint SBO_H1_FILLED_PK primary key(NewDateTime) using index tablespace HistoryData;</v>
      </c>
      <c r="X72" t="str">
        <f t="shared" si="29"/>
        <v>alter table SOYBEANS_H1_FILLED add constraint SOYBEANS_H1_FILLED_PK primary key(NewDateTime) using index tablespace HistoryData;</v>
      </c>
      <c r="Y72" t="str">
        <f t="shared" si="29"/>
        <v>alter table SUGAR_H1_FILLED add constraint SUGAR_H1_FILLED_PK primary key(NewDateTime) using index tablespace HistoryData;</v>
      </c>
      <c r="Z72" t="str">
        <f t="shared" si="29"/>
        <v>alter table US10YR_H1_FILLED add constraint US10YR_H1_FILLED_PK primary key(NewDateTime) using index tablespace HistoryData;</v>
      </c>
      <c r="AA72" t="str">
        <f t="shared" si="29"/>
        <v>alter table WHEAT_H1_FILLED add constraint WHEAT_H1_FILLED_PK primary key(NewDateTime) using index tablespace HistoryData;</v>
      </c>
      <c r="AB72" t="str">
        <f t="shared" si="29"/>
        <v>alter table XRB_H1_FILLED add constraint XRB_H1_FILLED_PK primary key(NewDateTime) using index tablespace HistoryData;</v>
      </c>
    </row>
    <row r="73" spans="5:28" x14ac:dyDescent="0.25">
      <c r="E73" s="10"/>
      <c r="F73" s="1" t="s">
        <v>29</v>
      </c>
      <c r="G73" t="str">
        <f t="shared" si="26"/>
        <v>alter table AUDUSD_H4_FILLED add constraint AUDUSD_H4_FILLED_PK primary key(NewDateTime) using index tablespace HistoryData;</v>
      </c>
      <c r="H73" t="str">
        <f t="shared" si="27"/>
        <v>alter table GBPUSD_H4_FILLED add constraint GBPUSD_H4_FILLED_PK primary key(NewDateTime) using index tablespace HistoryData;</v>
      </c>
      <c r="I73" t="str">
        <f t="shared" si="27"/>
        <v>alter table EURUSD_H4_FILLED add constraint EURUSD_H4_FILLED_PK primary key(NewDateTime) using index tablespace HistoryData;</v>
      </c>
      <c r="J73" t="str">
        <f t="shared" si="27"/>
        <v>alter table XAUUSD_H4_FILLED add constraint XAUUSD_H4_FILLED_PK primary key(NewDateTime) using index tablespace HistoryData;</v>
      </c>
      <c r="K73" t="str">
        <f t="shared" si="27"/>
        <v>alter table NZDUSD_H4_FILLED add constraint NZDUSD_H4_FILLED_PK primary key(NewDateTime) using index tablespace HistoryData;</v>
      </c>
      <c r="L73" t="str">
        <f t="shared" si="27"/>
        <v>alter table USDJPY_H4_FILLED add constraint USDJPY_H4_FILLED_PK primary key(NewDateTime) using index tablespace HistoryData;</v>
      </c>
      <c r="M73" t="str">
        <f t="shared" si="27"/>
        <v>alter table GBPNZD_H4_FILLED add constraint GBPNZD_H4_FILLED_PK primary key(NewDateTime) using index tablespace HistoryData;</v>
      </c>
      <c r="N73" t="str">
        <f t="shared" si="28"/>
        <v>alter table SPX_H4_FILLED add constraint SPX_H4_FILLED_PK primary key(NewDateTime) using index tablespace HistoryData;</v>
      </c>
      <c r="O73" t="str">
        <f t="shared" si="28"/>
        <v>alter table ETXEUR_H4_FILLED add constraint ETXEUR_H4_FILLED_PK primary key(NewDateTime) using index tablespace HistoryData;</v>
      </c>
      <c r="Q73" t="str">
        <f t="shared" si="26"/>
        <v>alter table CATTLE_H4_FILLED add constraint CATTLE_H4_FILLED_PK primary key(NewDateTime) using index tablespace HistoryData;</v>
      </c>
      <c r="R73" t="str">
        <f t="shared" si="26"/>
        <v>alter table CORN_H4_FILLED add constraint CORN_H4_FILLED_PK primary key(NewDateTime) using index tablespace HistoryData;</v>
      </c>
      <c r="S73" t="str">
        <f t="shared" si="29"/>
        <v>alter table HOIL_H4_FILLED add constraint HOIL_H4_FILLED_PK primary key(NewDateTime) using index tablespace HistoryData;</v>
      </c>
      <c r="T73" t="str">
        <f t="shared" si="29"/>
        <v>alter table NGAS_H4_FILLED add constraint NGAS_H4_FILLED_PK primary key(NewDateTime) using index tablespace HistoryData;</v>
      </c>
      <c r="U73" t="str">
        <f t="shared" si="29"/>
        <v>alter table PLATINUM_H4_FILLED add constraint PLATINUM_H4_FILLED_PK primary key(NewDateTime) using index tablespace HistoryData;</v>
      </c>
      <c r="V73" t="str">
        <f t="shared" si="29"/>
        <v>alter table RICE_H4_FILLED add constraint RICE_H4_FILLED_PK primary key(NewDateTime) using index tablespace HistoryData;</v>
      </c>
      <c r="W73" t="str">
        <f t="shared" si="29"/>
        <v>alter table SBO_H4_FILLED add constraint SBO_H4_FILLED_PK primary key(NewDateTime) using index tablespace HistoryData;</v>
      </c>
      <c r="X73" t="str">
        <f t="shared" si="29"/>
        <v>alter table SOYBEANS_H4_FILLED add constraint SOYBEANS_H4_FILLED_PK primary key(NewDateTime) using index tablespace HistoryData;</v>
      </c>
      <c r="Y73" t="str">
        <f t="shared" si="29"/>
        <v>alter table SUGAR_H4_FILLED add constraint SUGAR_H4_FILLED_PK primary key(NewDateTime) using index tablespace HistoryData;</v>
      </c>
      <c r="Z73" t="str">
        <f t="shared" si="29"/>
        <v>alter table US10YR_H4_FILLED add constraint US10YR_H4_FILLED_PK primary key(NewDateTime) using index tablespace HistoryData;</v>
      </c>
      <c r="AA73" t="str">
        <f t="shared" si="29"/>
        <v>alter table WHEAT_H4_FILLED add constraint WHEAT_H4_FILLED_PK primary key(NewDateTime) using index tablespace HistoryData;</v>
      </c>
      <c r="AB73" t="str">
        <f t="shared" si="29"/>
        <v>alter table XRB_H4_FILLED add constraint XRB_H4_FILLED_PK primary key(NewDateTime) using index tablespace HistoryData;</v>
      </c>
    </row>
    <row r="74" spans="5:28" x14ac:dyDescent="0.25">
      <c r="E74" s="10"/>
      <c r="F74" s="1" t="s">
        <v>30</v>
      </c>
      <c r="G74" t="str">
        <f t="shared" si="26"/>
        <v>alter table AUDUSD_D1_FILLED add constraint AUDUSD_D1_FILLED_PK primary key(NewDateTime) using index tablespace HistoryData;</v>
      </c>
      <c r="H74" t="str">
        <f t="shared" si="27"/>
        <v>alter table GBPUSD_D1_FILLED add constraint GBPUSD_D1_FILLED_PK primary key(NewDateTime) using index tablespace HistoryData;</v>
      </c>
      <c r="I74" t="str">
        <f t="shared" si="27"/>
        <v>alter table EURUSD_D1_FILLED add constraint EURUSD_D1_FILLED_PK primary key(NewDateTime) using index tablespace HistoryData;</v>
      </c>
      <c r="J74" t="str">
        <f t="shared" si="27"/>
        <v>alter table XAUUSD_D1_FILLED add constraint XAUUSD_D1_FILLED_PK primary key(NewDateTime) using index tablespace HistoryData;</v>
      </c>
      <c r="K74" t="str">
        <f t="shared" si="27"/>
        <v>alter table NZDUSD_D1_FILLED add constraint NZDUSD_D1_FILLED_PK primary key(NewDateTime) using index tablespace HistoryData;</v>
      </c>
      <c r="L74" t="str">
        <f t="shared" si="27"/>
        <v>alter table USDJPY_D1_FILLED add constraint USDJPY_D1_FILLED_PK primary key(NewDateTime) using index tablespace HistoryData;</v>
      </c>
      <c r="M74" t="str">
        <f t="shared" si="27"/>
        <v>alter table GBPNZD_D1_FILLED add constraint GBPNZD_D1_FILLED_PK primary key(NewDateTime) using index tablespace HistoryData;</v>
      </c>
      <c r="N74" t="str">
        <f t="shared" si="28"/>
        <v>alter table SPX_D1_FILLED add constraint SPX_D1_FILLED_PK primary key(NewDateTime) using index tablespace HistoryData;</v>
      </c>
      <c r="O74" t="str">
        <f t="shared" si="28"/>
        <v>alter table ETXEUR_D1_FILLED add constraint ETXEUR_D1_FILLED_PK primary key(NewDateTime) using index tablespace HistoryData;</v>
      </c>
      <c r="Q74" t="str">
        <f t="shared" si="26"/>
        <v>alter table CATTLE_D1_FILLED add constraint CATTLE_D1_FILLED_PK primary key(NewDateTime) using index tablespace HistoryData;</v>
      </c>
      <c r="R74" t="str">
        <f t="shared" si="26"/>
        <v>alter table CORN_D1_FILLED add constraint CORN_D1_FILLED_PK primary key(NewDateTime) using index tablespace HistoryData;</v>
      </c>
      <c r="S74" t="str">
        <f t="shared" si="29"/>
        <v>alter table HOIL_D1_FILLED add constraint HOIL_D1_FILLED_PK primary key(NewDateTime) using index tablespace HistoryData;</v>
      </c>
      <c r="T74" t="str">
        <f t="shared" si="29"/>
        <v>alter table NGAS_D1_FILLED add constraint NGAS_D1_FILLED_PK primary key(NewDateTime) using index tablespace HistoryData;</v>
      </c>
      <c r="U74" t="str">
        <f t="shared" si="29"/>
        <v>alter table PLATINUM_D1_FILLED add constraint PLATINUM_D1_FILLED_PK primary key(NewDateTime) using index tablespace HistoryData;</v>
      </c>
      <c r="V74" t="str">
        <f t="shared" si="29"/>
        <v>alter table RICE_D1_FILLED add constraint RICE_D1_FILLED_PK primary key(NewDateTime) using index tablespace HistoryData;</v>
      </c>
      <c r="W74" t="str">
        <f t="shared" si="29"/>
        <v>alter table SBO_D1_FILLED add constraint SBO_D1_FILLED_PK primary key(NewDateTime) using index tablespace HistoryData;</v>
      </c>
      <c r="X74" t="str">
        <f t="shared" si="29"/>
        <v>alter table SOYBEANS_D1_FILLED add constraint SOYBEANS_D1_FILLED_PK primary key(NewDateTime) using index tablespace HistoryData;</v>
      </c>
      <c r="Y74" t="str">
        <f t="shared" si="29"/>
        <v>alter table SUGAR_D1_FILLED add constraint SUGAR_D1_FILLED_PK primary key(NewDateTime) using index tablespace HistoryData;</v>
      </c>
      <c r="Z74" t="str">
        <f t="shared" si="29"/>
        <v>alter table US10YR_D1_FILLED add constraint US10YR_D1_FILLED_PK primary key(NewDateTime) using index tablespace HistoryData;</v>
      </c>
      <c r="AA74" t="str">
        <f t="shared" si="29"/>
        <v>alter table WHEAT_D1_FILLED add constraint WHEAT_D1_FILLED_PK primary key(NewDateTime) using index tablespace HistoryData;</v>
      </c>
      <c r="AB74" t="str">
        <f t="shared" si="29"/>
        <v>alter table XRB_D1_FILLED add constraint XRB_D1_FILLED_PK primary key(NewDateTime) using index tablespace HistoryData;</v>
      </c>
    </row>
    <row r="75" spans="5:28" x14ac:dyDescent="0.25">
      <c r="E75" s="10"/>
      <c r="F75" s="1"/>
    </row>
    <row r="76" spans="5:28" x14ac:dyDescent="0.25">
      <c r="E76" s="10"/>
      <c r="F76" s="1" t="s">
        <v>195</v>
      </c>
    </row>
    <row r="77" spans="5:28" x14ac:dyDescent="0.25">
      <c r="E77" s="10">
        <v>5</v>
      </c>
      <c r="F77" s="1" t="s">
        <v>27</v>
      </c>
    </row>
    <row r="78" spans="5:28" x14ac:dyDescent="0.25">
      <c r="E78" s="10">
        <v>15</v>
      </c>
      <c r="F78" s="1" t="s">
        <v>5</v>
      </c>
    </row>
    <row r="79" spans="5:28" x14ac:dyDescent="0.25">
      <c r="E79" s="10">
        <v>30</v>
      </c>
      <c r="F79" s="1" t="s">
        <v>6</v>
      </c>
    </row>
    <row r="80" spans="5:28" x14ac:dyDescent="0.25">
      <c r="E80" s="10">
        <v>60</v>
      </c>
      <c r="F80" s="1" t="s">
        <v>28</v>
      </c>
    </row>
    <row r="81" spans="5:6" x14ac:dyDescent="0.25">
      <c r="E81" s="10">
        <v>240</v>
      </c>
      <c r="F81" s="1" t="s">
        <v>29</v>
      </c>
    </row>
    <row r="82" spans="5:6" x14ac:dyDescent="0.25">
      <c r="E82" s="10">
        <v>1440</v>
      </c>
      <c r="F82" s="1" t="s">
        <v>30</v>
      </c>
    </row>
  </sheetData>
  <mergeCells count="4">
    <mergeCell ref="A4:B4"/>
    <mergeCell ref="D4:E4"/>
    <mergeCell ref="A14:B14"/>
    <mergeCell ref="A29:B29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B13" sqref="B13"/>
    </sheetView>
  </sheetViews>
  <sheetFormatPr defaultColWidth="10" defaultRowHeight="15" x14ac:dyDescent="0.25"/>
  <cols>
    <col min="1" max="1" width="16.140625" customWidth="1"/>
    <col min="2" max="2" width="16.28515625" bestFit="1" customWidth="1"/>
    <col min="3" max="3" width="9.140625" bestFit="1" customWidth="1"/>
    <col min="4" max="4" width="9.42578125" bestFit="1" customWidth="1"/>
    <col min="5" max="5" width="8" customWidth="1"/>
    <col min="6" max="6" width="9.140625" bestFit="1" customWidth="1"/>
    <col min="7" max="7" width="9.42578125" bestFit="1" customWidth="1"/>
    <col min="8" max="8" width="8" bestFit="1" customWidth="1"/>
    <col min="9" max="9" width="9.140625" bestFit="1" customWidth="1"/>
    <col min="10" max="10" width="9.42578125" bestFit="1" customWidth="1"/>
    <col min="11" max="11" width="9.140625" customWidth="1"/>
    <col min="12" max="12" width="9.140625" bestFit="1" customWidth="1"/>
    <col min="13" max="13" width="9.42578125" bestFit="1" customWidth="1"/>
    <col min="14" max="14" width="8" customWidth="1"/>
    <col min="15" max="15" width="9.140625" customWidth="1"/>
    <col min="16" max="16" width="9.42578125" bestFit="1" customWidth="1"/>
    <col min="17" max="17" width="8" bestFit="1" customWidth="1"/>
    <col min="18" max="18" width="9.140625" bestFit="1" customWidth="1"/>
    <col min="19" max="19" width="9.42578125" bestFit="1" customWidth="1"/>
    <col min="20" max="20" width="8" customWidth="1"/>
    <col min="21" max="21" width="9.140625" bestFit="1" customWidth="1"/>
    <col min="22" max="22" width="9.42578125" bestFit="1" customWidth="1"/>
  </cols>
  <sheetData>
    <row r="1" spans="1:4" x14ac:dyDescent="0.25">
      <c r="A1" s="19" t="s">
        <v>68</v>
      </c>
      <c r="B1" t="s">
        <v>412</v>
      </c>
    </row>
    <row r="3" spans="1:4" x14ac:dyDescent="0.25">
      <c r="B3" s="19" t="s">
        <v>70</v>
      </c>
    </row>
    <row r="4" spans="1:4" x14ac:dyDescent="0.25">
      <c r="B4" t="s">
        <v>8</v>
      </c>
    </row>
    <row r="5" spans="1:4" x14ac:dyDescent="0.25">
      <c r="A5" s="19" t="s">
        <v>69</v>
      </c>
      <c r="B5" t="s">
        <v>173</v>
      </c>
      <c r="C5" t="s">
        <v>171</v>
      </c>
      <c r="D5" t="s">
        <v>172</v>
      </c>
    </row>
    <row r="6" spans="1:4" x14ac:dyDescent="0.25">
      <c r="A6" s="16" t="s">
        <v>414</v>
      </c>
      <c r="B6" s="18"/>
      <c r="C6" s="35"/>
      <c r="D6" s="35"/>
    </row>
    <row r="7" spans="1:4" x14ac:dyDescent="0.25">
      <c r="A7" s="44" t="s">
        <v>65</v>
      </c>
      <c r="B7" s="18">
        <v>0</v>
      </c>
      <c r="C7" s="35"/>
      <c r="D7" s="35"/>
    </row>
    <row r="8" spans="1:4" x14ac:dyDescent="0.25">
      <c r="A8" s="16" t="s">
        <v>415</v>
      </c>
      <c r="B8" s="18"/>
      <c r="C8" s="35"/>
      <c r="D8" s="35"/>
    </row>
    <row r="9" spans="1:4" x14ac:dyDescent="0.25">
      <c r="A9" s="44" t="s">
        <v>58</v>
      </c>
      <c r="B9" s="18">
        <v>3217509</v>
      </c>
      <c r="C9" s="35">
        <v>35765.416666666664</v>
      </c>
      <c r="D9" s="35">
        <v>41467.71875</v>
      </c>
    </row>
    <row r="10" spans="1:4" x14ac:dyDescent="0.25">
      <c r="A10" s="44" t="s">
        <v>59</v>
      </c>
      <c r="B10" s="18">
        <v>1759577</v>
      </c>
      <c r="C10" s="35">
        <v>35766.462500000001</v>
      </c>
      <c r="D10" s="35">
        <v>41467.71875</v>
      </c>
    </row>
    <row r="11" spans="1:4" x14ac:dyDescent="0.25">
      <c r="A11" s="44" t="s">
        <v>55</v>
      </c>
      <c r="B11" s="18">
        <v>2051668</v>
      </c>
      <c r="C11" s="35">
        <v>35766.431250000001</v>
      </c>
      <c r="D11" s="35">
        <v>41467.71875</v>
      </c>
    </row>
    <row r="12" spans="1:4" x14ac:dyDescent="0.25">
      <c r="A12" s="44" t="s">
        <v>60</v>
      </c>
      <c r="B12" s="18">
        <v>921637</v>
      </c>
      <c r="C12" s="35">
        <v>35769.556944444441</v>
      </c>
      <c r="D12" s="35">
        <v>41467.71875</v>
      </c>
    </row>
    <row r="13" spans="1:4" x14ac:dyDescent="0.25">
      <c r="A13" s="44" t="s">
        <v>61</v>
      </c>
      <c r="B13" s="18">
        <v>59368</v>
      </c>
      <c r="C13" s="35">
        <v>35892.436111111114</v>
      </c>
      <c r="D13" s="35">
        <v>41467.602083333331</v>
      </c>
    </row>
    <row r="14" spans="1:4" x14ac:dyDescent="0.25">
      <c r="A14" s="44" t="s">
        <v>62</v>
      </c>
      <c r="B14" s="18">
        <v>400457</v>
      </c>
      <c r="C14" s="35">
        <v>35766.442361111112</v>
      </c>
      <c r="D14" s="35">
        <v>41467.602083333331</v>
      </c>
    </row>
    <row r="15" spans="1:4" x14ac:dyDescent="0.25">
      <c r="A15" s="44" t="s">
        <v>63</v>
      </c>
      <c r="B15" s="18">
        <v>1151857</v>
      </c>
      <c r="C15" s="35">
        <v>35767.404166666667</v>
      </c>
      <c r="D15" s="35">
        <v>41309.415972222225</v>
      </c>
    </row>
    <row r="16" spans="1:4" x14ac:dyDescent="0.25">
      <c r="A16" s="44" t="s">
        <v>64</v>
      </c>
      <c r="B16" s="18">
        <v>0</v>
      </c>
      <c r="C16" s="35"/>
      <c r="D16" s="35"/>
    </row>
    <row r="17" spans="1:4" x14ac:dyDescent="0.25">
      <c r="A17" s="44" t="s">
        <v>66</v>
      </c>
      <c r="B17" s="18">
        <v>0</v>
      </c>
      <c r="C17" s="35"/>
      <c r="D17" s="35"/>
    </row>
    <row r="18" spans="1:4" x14ac:dyDescent="0.25">
      <c r="A18" s="44" t="s">
        <v>409</v>
      </c>
      <c r="B18" s="18">
        <v>2555385</v>
      </c>
      <c r="C18" s="35">
        <v>40496.84375</v>
      </c>
      <c r="D18" s="35">
        <v>43465.677777777775</v>
      </c>
    </row>
    <row r="19" spans="1:4" x14ac:dyDescent="0.25">
      <c r="A19" s="44" t="s">
        <v>179</v>
      </c>
      <c r="B19" s="18">
        <v>3447353</v>
      </c>
      <c r="C19" s="35">
        <v>39887.708333333336</v>
      </c>
      <c r="D19" s="35">
        <v>43465.706944444442</v>
      </c>
    </row>
    <row r="20" spans="1:4" x14ac:dyDescent="0.25">
      <c r="A20" s="44" t="s">
        <v>56</v>
      </c>
      <c r="B20" s="18">
        <v>0</v>
      </c>
      <c r="C20" s="35"/>
      <c r="D20" s="35"/>
    </row>
    <row r="21" spans="1:4" x14ac:dyDescent="0.25">
      <c r="A21" s="16" t="s">
        <v>413</v>
      </c>
      <c r="B21" s="18"/>
      <c r="C21" s="35"/>
      <c r="D21" s="35"/>
    </row>
    <row r="22" spans="1:4" x14ac:dyDescent="0.25">
      <c r="A22" s="44" t="s">
        <v>1</v>
      </c>
      <c r="B22" s="18">
        <v>6166608</v>
      </c>
      <c r="C22" s="35">
        <v>36676.727083333331</v>
      </c>
      <c r="D22" s="35">
        <v>43465.707638888889</v>
      </c>
    </row>
    <row r="23" spans="1:4" x14ac:dyDescent="0.25">
      <c r="A23" s="44" t="s">
        <v>0</v>
      </c>
      <c r="B23" s="18">
        <v>6051930</v>
      </c>
      <c r="C23" s="35">
        <v>36676.749305555553</v>
      </c>
      <c r="D23" s="35">
        <v>43465.706944444442</v>
      </c>
    </row>
    <row r="24" spans="1:4" x14ac:dyDescent="0.25">
      <c r="A24" s="44" t="s">
        <v>67</v>
      </c>
      <c r="B24" s="18">
        <v>6129662</v>
      </c>
      <c r="C24" s="35">
        <v>36676.748611111114</v>
      </c>
      <c r="D24" s="35">
        <v>43465.706944444442</v>
      </c>
    </row>
    <row r="25" spans="1:4" x14ac:dyDescent="0.25">
      <c r="A25" s="16" t="s">
        <v>426</v>
      </c>
      <c r="B25" s="18"/>
      <c r="C25" s="35"/>
      <c r="D25" s="35"/>
    </row>
    <row r="26" spans="1:4" x14ac:dyDescent="0.25">
      <c r="A26" s="44" t="s">
        <v>408</v>
      </c>
      <c r="B26" s="18">
        <v>1277846</v>
      </c>
      <c r="C26" s="35">
        <v>40497.083333333336</v>
      </c>
      <c r="D26" s="35">
        <v>43465.331944444442</v>
      </c>
    </row>
    <row r="27" spans="1:4" x14ac:dyDescent="0.25">
      <c r="A27" s="44" t="s">
        <v>7</v>
      </c>
      <c r="B27" s="18">
        <v>2117667</v>
      </c>
      <c r="C27" s="35">
        <v>40496.75</v>
      </c>
      <c r="D27" s="35">
        <v>43465.675694444442</v>
      </c>
    </row>
    <row r="28" spans="1:4" x14ac:dyDescent="0.25">
      <c r="A28" s="44" t="s">
        <v>427</v>
      </c>
      <c r="B28" s="18">
        <v>1629887</v>
      </c>
      <c r="C28" s="35">
        <v>40497.127083333333</v>
      </c>
      <c r="D28" s="35">
        <v>43465.311111111114</v>
      </c>
    </row>
  </sheetData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N35" sqref="N35:N36"/>
    </sheetView>
  </sheetViews>
  <sheetFormatPr defaultRowHeight="15" x14ac:dyDescent="0.25"/>
  <cols>
    <col min="1" max="1" width="10.28515625" bestFit="1" customWidth="1"/>
    <col min="2" max="2" width="20.140625" bestFit="1" customWidth="1"/>
    <col min="3" max="3" width="17.5703125" customWidth="1"/>
    <col min="4" max="4" width="8.5703125" bestFit="1" customWidth="1"/>
    <col min="5" max="5" width="9.85546875" customWidth="1"/>
    <col min="8" max="8" width="10.42578125" customWidth="1"/>
  </cols>
  <sheetData>
    <row r="1" spans="1:15" x14ac:dyDescent="0.25">
      <c r="A1" t="s">
        <v>71</v>
      </c>
      <c r="B1" t="s">
        <v>418</v>
      </c>
    </row>
    <row r="2" spans="1:15" x14ac:dyDescent="0.25">
      <c r="A2" t="s">
        <v>119</v>
      </c>
      <c r="B2" s="42" t="s">
        <v>417</v>
      </c>
    </row>
    <row r="3" spans="1:15" x14ac:dyDescent="0.25">
      <c r="D3" s="23" t="s">
        <v>201</v>
      </c>
      <c r="E3" s="1" t="s">
        <v>2</v>
      </c>
      <c r="F3" s="1" t="s">
        <v>1</v>
      </c>
      <c r="G3" s="1" t="s">
        <v>0</v>
      </c>
      <c r="H3" s="1" t="s">
        <v>179</v>
      </c>
      <c r="I3" s="1" t="s">
        <v>53</v>
      </c>
      <c r="J3" s="1" t="s">
        <v>67</v>
      </c>
      <c r="K3" s="1" t="s">
        <v>406</v>
      </c>
      <c r="L3" s="1" t="s">
        <v>407</v>
      </c>
      <c r="M3" s="1" t="s">
        <v>408</v>
      </c>
      <c r="N3" s="1" t="s">
        <v>427</v>
      </c>
      <c r="O3" s="1" t="s">
        <v>409</v>
      </c>
    </row>
    <row r="4" spans="1:15" x14ac:dyDescent="0.25">
      <c r="C4" s="22" t="s">
        <v>176</v>
      </c>
      <c r="D4" s="22"/>
      <c r="E4" t="str">
        <f t="shared" ref="E4:O4" si="0">"echo load data &gt;"&amp;$B$1&amp;E$3&amp;".ctl"</f>
        <v>echo load data &gt;C:\Users\gcaglion\Downloads\AUDUSD.ctl</v>
      </c>
      <c r="F4" t="str">
        <f t="shared" si="0"/>
        <v>echo load data &gt;C:\Users\gcaglion\Downloads\EURUSD.ctl</v>
      </c>
      <c r="G4" t="str">
        <f t="shared" si="0"/>
        <v>echo load data &gt;C:\Users\gcaglion\Downloads\GBPUSD.ctl</v>
      </c>
      <c r="H4" t="str">
        <f t="shared" si="0"/>
        <v>echo load data &gt;C:\Users\gcaglion\Downloads\XAUUSD.ctl</v>
      </c>
      <c r="I4" t="str">
        <f t="shared" si="0"/>
        <v>echo load data &gt;C:\Users\gcaglion\Downloads\NZDUSD.ctl</v>
      </c>
      <c r="J4" t="str">
        <f t="shared" si="0"/>
        <v>echo load data &gt;C:\Users\gcaglion\Downloads\USDJPY.ctl</v>
      </c>
      <c r="K4" t="str">
        <f t="shared" si="0"/>
        <v>echo load data &gt;C:\Users\gcaglion\Downloads\GBPNZD.ctl</v>
      </c>
      <c r="L4" t="str">
        <f t="shared" si="0"/>
        <v>echo load data &gt;C:\Users\gcaglion\Downloads\SPXUSD.ctl</v>
      </c>
      <c r="M4" t="str">
        <f t="shared" si="0"/>
        <v>echo load data &gt;C:\Users\gcaglion\Downloads\ETXEUR.ctl</v>
      </c>
      <c r="N4" t="str">
        <f t="shared" si="0"/>
        <v>echo load data &gt;C:\Users\gcaglion\Downloads\UKXGBP.ctl</v>
      </c>
      <c r="O4" t="str">
        <f t="shared" si="0"/>
        <v>echo load data &gt;C:\Users\gcaglion\Downloads\WTIUSD.ctl</v>
      </c>
    </row>
    <row r="5" spans="1:15" x14ac:dyDescent="0.25">
      <c r="C5">
        <v>2000</v>
      </c>
      <c r="E5" t="str">
        <f>IF($D5=0,"","echo infile '"&amp;$B$1&amp;"DAT_MT_"&amp;E$3&amp;"_M1_"&amp;$C5&amp;".csv' &gt;&gt;"&amp;$B$1&amp;E$3&amp;".ctl")</f>
        <v/>
      </c>
      <c r="F5" t="str">
        <f t="shared" ref="F5:O20" si="1">IF($D5=0,"","echo infile '"&amp;$B$1&amp;"DAT_MT_"&amp;F$3&amp;"_M1_"&amp;$C5&amp;".csv' &gt;&gt;"&amp;$B$1&amp;F$3&amp;".ctl")</f>
        <v/>
      </c>
      <c r="G5" t="str">
        <f t="shared" si="1"/>
        <v/>
      </c>
      <c r="H5" t="str">
        <f t="shared" si="1"/>
        <v/>
      </c>
      <c r="I5" t="str">
        <f t="shared" si="1"/>
        <v/>
      </c>
      <c r="J5" t="str">
        <f t="shared" si="1"/>
        <v/>
      </c>
      <c r="K5" t="str">
        <f t="shared" si="1"/>
        <v/>
      </c>
      <c r="L5" t="str">
        <f t="shared" si="1"/>
        <v/>
      </c>
      <c r="M5" t="str">
        <f t="shared" si="1"/>
        <v/>
      </c>
      <c r="N5" t="str">
        <f t="shared" si="1"/>
        <v/>
      </c>
      <c r="O5" t="str">
        <f t="shared" si="1"/>
        <v/>
      </c>
    </row>
    <row r="6" spans="1:15" x14ac:dyDescent="0.25">
      <c r="C6">
        <f>+C5+1</f>
        <v>2001</v>
      </c>
      <c r="E6" t="str">
        <f t="shared" ref="E6:O33" si="2">IF($D6=0,"","echo infile '"&amp;$B$1&amp;"DAT_MT_"&amp;E$3&amp;"_M1_"&amp;$C6&amp;".csv' &gt;&gt;"&amp;$B$1&amp;E$3&amp;".ctl")</f>
        <v/>
      </c>
      <c r="F6" t="str">
        <f t="shared" si="2"/>
        <v/>
      </c>
      <c r="G6" t="str">
        <f t="shared" si="2"/>
        <v/>
      </c>
      <c r="H6" t="str">
        <f t="shared" si="2"/>
        <v/>
      </c>
      <c r="I6" t="str">
        <f t="shared" si="2"/>
        <v/>
      </c>
      <c r="J6" t="str">
        <f t="shared" si="2"/>
        <v/>
      </c>
      <c r="K6" t="str">
        <f t="shared" si="2"/>
        <v/>
      </c>
      <c r="L6" t="str">
        <f t="shared" si="2"/>
        <v/>
      </c>
      <c r="M6" t="str">
        <f t="shared" si="2"/>
        <v/>
      </c>
      <c r="N6" t="str">
        <f t="shared" si="1"/>
        <v/>
      </c>
      <c r="O6" t="str">
        <f t="shared" si="2"/>
        <v/>
      </c>
    </row>
    <row r="7" spans="1:15" x14ac:dyDescent="0.25">
      <c r="C7">
        <f t="shared" ref="C7:C19" si="3">+C6+1</f>
        <v>2002</v>
      </c>
      <c r="E7" t="str">
        <f t="shared" si="2"/>
        <v/>
      </c>
      <c r="F7" t="str">
        <f t="shared" si="2"/>
        <v/>
      </c>
      <c r="G7" t="str">
        <f t="shared" si="2"/>
        <v/>
      </c>
      <c r="H7" t="str">
        <f t="shared" si="2"/>
        <v/>
      </c>
      <c r="I7" t="str">
        <f t="shared" si="2"/>
        <v/>
      </c>
      <c r="J7" t="str">
        <f t="shared" si="2"/>
        <v/>
      </c>
      <c r="K7" t="str">
        <f t="shared" si="2"/>
        <v/>
      </c>
      <c r="L7" t="str">
        <f t="shared" si="2"/>
        <v/>
      </c>
      <c r="M7" t="str">
        <f t="shared" si="2"/>
        <v/>
      </c>
      <c r="N7" t="str">
        <f t="shared" si="1"/>
        <v/>
      </c>
      <c r="O7" t="str">
        <f t="shared" si="2"/>
        <v/>
      </c>
    </row>
    <row r="8" spans="1:15" x14ac:dyDescent="0.25">
      <c r="C8">
        <f t="shared" si="3"/>
        <v>2003</v>
      </c>
      <c r="E8" t="str">
        <f t="shared" si="2"/>
        <v/>
      </c>
      <c r="F8" t="str">
        <f t="shared" si="2"/>
        <v/>
      </c>
      <c r="G8" t="str">
        <f t="shared" si="2"/>
        <v/>
      </c>
      <c r="H8" t="str">
        <f t="shared" si="2"/>
        <v/>
      </c>
      <c r="I8" t="str">
        <f t="shared" si="2"/>
        <v/>
      </c>
      <c r="J8" t="str">
        <f t="shared" si="2"/>
        <v/>
      </c>
      <c r="K8" t="str">
        <f t="shared" si="2"/>
        <v/>
      </c>
      <c r="L8" t="str">
        <f t="shared" si="2"/>
        <v/>
      </c>
      <c r="M8" t="str">
        <f t="shared" si="2"/>
        <v/>
      </c>
      <c r="N8" t="str">
        <f t="shared" si="1"/>
        <v/>
      </c>
      <c r="O8" t="str">
        <f t="shared" si="2"/>
        <v/>
      </c>
    </row>
    <row r="9" spans="1:15" x14ac:dyDescent="0.25">
      <c r="C9">
        <f t="shared" si="3"/>
        <v>2004</v>
      </c>
      <c r="E9" t="str">
        <f t="shared" si="2"/>
        <v/>
      </c>
      <c r="F9" t="str">
        <f t="shared" si="2"/>
        <v/>
      </c>
      <c r="G9" t="str">
        <f t="shared" si="2"/>
        <v/>
      </c>
      <c r="H9" t="str">
        <f t="shared" si="2"/>
        <v/>
      </c>
      <c r="I9" t="str">
        <f t="shared" si="2"/>
        <v/>
      </c>
      <c r="J9" t="str">
        <f t="shared" si="2"/>
        <v/>
      </c>
      <c r="K9" t="str">
        <f t="shared" si="2"/>
        <v/>
      </c>
      <c r="L9" t="str">
        <f t="shared" si="2"/>
        <v/>
      </c>
      <c r="M9" t="str">
        <f t="shared" si="2"/>
        <v/>
      </c>
      <c r="N9" t="str">
        <f t="shared" si="1"/>
        <v/>
      </c>
      <c r="O9" t="str">
        <f t="shared" si="2"/>
        <v/>
      </c>
    </row>
    <row r="10" spans="1:15" x14ac:dyDescent="0.25">
      <c r="C10">
        <f t="shared" si="3"/>
        <v>2005</v>
      </c>
      <c r="E10" t="str">
        <f t="shared" si="2"/>
        <v/>
      </c>
      <c r="F10" t="str">
        <f t="shared" si="2"/>
        <v/>
      </c>
      <c r="G10" t="str">
        <f t="shared" si="2"/>
        <v/>
      </c>
      <c r="H10" t="str">
        <f t="shared" si="2"/>
        <v/>
      </c>
      <c r="I10" t="str">
        <f t="shared" si="2"/>
        <v/>
      </c>
      <c r="J10" t="str">
        <f t="shared" si="2"/>
        <v/>
      </c>
      <c r="K10" t="str">
        <f t="shared" si="2"/>
        <v/>
      </c>
      <c r="L10" t="str">
        <f t="shared" si="2"/>
        <v/>
      </c>
      <c r="M10" t="str">
        <f t="shared" si="2"/>
        <v/>
      </c>
      <c r="N10" t="str">
        <f t="shared" si="1"/>
        <v/>
      </c>
      <c r="O10" t="str">
        <f t="shared" si="2"/>
        <v/>
      </c>
    </row>
    <row r="11" spans="1:15" x14ac:dyDescent="0.25">
      <c r="C11">
        <f>+C10+1</f>
        <v>2006</v>
      </c>
      <c r="E11" t="str">
        <f t="shared" si="2"/>
        <v/>
      </c>
      <c r="F11" t="str">
        <f t="shared" si="2"/>
        <v/>
      </c>
      <c r="G11" t="str">
        <f t="shared" si="2"/>
        <v/>
      </c>
      <c r="H11" t="str">
        <f t="shared" si="2"/>
        <v/>
      </c>
      <c r="I11" t="str">
        <f t="shared" si="2"/>
        <v/>
      </c>
      <c r="J11" t="str">
        <f t="shared" si="2"/>
        <v/>
      </c>
      <c r="K11" t="str">
        <f t="shared" si="2"/>
        <v/>
      </c>
      <c r="L11" t="str">
        <f t="shared" si="2"/>
        <v/>
      </c>
      <c r="M11" t="str">
        <f t="shared" si="2"/>
        <v/>
      </c>
      <c r="N11" t="str">
        <f t="shared" si="1"/>
        <v/>
      </c>
      <c r="O11" t="str">
        <f t="shared" si="2"/>
        <v/>
      </c>
    </row>
    <row r="12" spans="1:15" x14ac:dyDescent="0.25">
      <c r="C12">
        <f t="shared" si="3"/>
        <v>2007</v>
      </c>
      <c r="E12" t="str">
        <f t="shared" si="2"/>
        <v/>
      </c>
      <c r="F12" t="str">
        <f t="shared" si="2"/>
        <v/>
      </c>
      <c r="G12" t="str">
        <f t="shared" si="2"/>
        <v/>
      </c>
      <c r="H12" t="str">
        <f t="shared" si="2"/>
        <v/>
      </c>
      <c r="I12" t="str">
        <f t="shared" si="2"/>
        <v/>
      </c>
      <c r="J12" t="str">
        <f t="shared" si="2"/>
        <v/>
      </c>
      <c r="K12" t="str">
        <f t="shared" si="2"/>
        <v/>
      </c>
      <c r="L12" t="str">
        <f t="shared" si="2"/>
        <v/>
      </c>
      <c r="M12" t="str">
        <f t="shared" si="2"/>
        <v/>
      </c>
      <c r="N12" t="str">
        <f t="shared" si="1"/>
        <v/>
      </c>
      <c r="O12" t="str">
        <f t="shared" si="2"/>
        <v/>
      </c>
    </row>
    <row r="13" spans="1:15" x14ac:dyDescent="0.25">
      <c r="C13">
        <f t="shared" si="3"/>
        <v>2008</v>
      </c>
      <c r="E13" t="str">
        <f t="shared" si="2"/>
        <v/>
      </c>
      <c r="F13" t="str">
        <f t="shared" si="2"/>
        <v/>
      </c>
      <c r="G13" t="str">
        <f t="shared" si="2"/>
        <v/>
      </c>
      <c r="H13" t="str">
        <f t="shared" si="2"/>
        <v/>
      </c>
      <c r="I13" t="str">
        <f t="shared" si="2"/>
        <v/>
      </c>
      <c r="J13" t="str">
        <f t="shared" si="2"/>
        <v/>
      </c>
      <c r="K13" t="str">
        <f t="shared" si="2"/>
        <v/>
      </c>
      <c r="L13" t="str">
        <f t="shared" si="2"/>
        <v/>
      </c>
      <c r="M13" t="str">
        <f t="shared" si="2"/>
        <v/>
      </c>
      <c r="N13" t="str">
        <f t="shared" si="1"/>
        <v/>
      </c>
      <c r="O13" t="str">
        <f t="shared" si="2"/>
        <v/>
      </c>
    </row>
    <row r="14" spans="1:15" x14ac:dyDescent="0.25">
      <c r="C14">
        <f t="shared" si="3"/>
        <v>2009</v>
      </c>
      <c r="E14" t="str">
        <f t="shared" si="2"/>
        <v/>
      </c>
      <c r="F14" t="str">
        <f t="shared" si="2"/>
        <v/>
      </c>
      <c r="G14" t="str">
        <f t="shared" si="2"/>
        <v/>
      </c>
      <c r="H14" t="str">
        <f t="shared" si="2"/>
        <v/>
      </c>
      <c r="I14" t="str">
        <f t="shared" si="2"/>
        <v/>
      </c>
      <c r="J14" t="str">
        <f t="shared" si="2"/>
        <v/>
      </c>
      <c r="K14" t="str">
        <f t="shared" si="2"/>
        <v/>
      </c>
      <c r="L14" t="str">
        <f t="shared" si="2"/>
        <v/>
      </c>
      <c r="M14" t="str">
        <f t="shared" si="2"/>
        <v/>
      </c>
      <c r="N14" t="str">
        <f t="shared" si="1"/>
        <v/>
      </c>
      <c r="O14" t="str">
        <f t="shared" si="2"/>
        <v/>
      </c>
    </row>
    <row r="15" spans="1:15" x14ac:dyDescent="0.25">
      <c r="C15">
        <f t="shared" si="3"/>
        <v>2010</v>
      </c>
      <c r="D15">
        <v>1</v>
      </c>
      <c r="E15" t="str">
        <f t="shared" si="2"/>
        <v>echo infile 'C:\Users\gcaglion\Downloads\DAT_MT_AUDUSD_M1_2010.csv' &gt;&gt;C:\Users\gcaglion\Downloads\AUDUSD.ctl</v>
      </c>
      <c r="F15" t="str">
        <f t="shared" si="2"/>
        <v>echo infile 'C:\Users\gcaglion\Downloads\DAT_MT_EURUSD_M1_2010.csv' &gt;&gt;C:\Users\gcaglion\Downloads\EURUSD.ctl</v>
      </c>
      <c r="G15" t="str">
        <f t="shared" si="2"/>
        <v>echo infile 'C:\Users\gcaglion\Downloads\DAT_MT_GBPUSD_M1_2010.csv' &gt;&gt;C:\Users\gcaglion\Downloads\GBPUSD.ctl</v>
      </c>
      <c r="H15" t="str">
        <f t="shared" si="2"/>
        <v>echo infile 'C:\Users\gcaglion\Downloads\DAT_MT_XAUUSD_M1_2010.csv' &gt;&gt;C:\Users\gcaglion\Downloads\XAUUSD.ctl</v>
      </c>
      <c r="I15" t="str">
        <f t="shared" si="2"/>
        <v>echo infile 'C:\Users\gcaglion\Downloads\DAT_MT_NZDUSD_M1_2010.csv' &gt;&gt;C:\Users\gcaglion\Downloads\NZDUSD.ctl</v>
      </c>
      <c r="J15" t="str">
        <f t="shared" si="2"/>
        <v>echo infile 'C:\Users\gcaglion\Downloads\DAT_MT_USDJPY_M1_2010.csv' &gt;&gt;C:\Users\gcaglion\Downloads\USDJPY.ctl</v>
      </c>
      <c r="K15" t="str">
        <f t="shared" si="2"/>
        <v>echo infile 'C:\Users\gcaglion\Downloads\DAT_MT_GBPNZD_M1_2010.csv' &gt;&gt;C:\Users\gcaglion\Downloads\GBPNZD.ctl</v>
      </c>
      <c r="L15" t="str">
        <f t="shared" si="2"/>
        <v>echo infile 'C:\Users\gcaglion\Downloads\DAT_MT_SPXUSD_M1_2010.csv' &gt;&gt;C:\Users\gcaglion\Downloads\SPXUSD.ctl</v>
      </c>
      <c r="M15" t="str">
        <f t="shared" si="2"/>
        <v>echo infile 'C:\Users\gcaglion\Downloads\DAT_MT_ETXEUR_M1_2010.csv' &gt;&gt;C:\Users\gcaglion\Downloads\ETXEUR.ctl</v>
      </c>
      <c r="N15" t="str">
        <f t="shared" si="1"/>
        <v>echo infile 'C:\Users\gcaglion\Downloads\DAT_MT_UKXGBP_M1_2010.csv' &gt;&gt;C:\Users\gcaglion\Downloads\UKXGBP.ctl</v>
      </c>
      <c r="O15" t="str">
        <f t="shared" si="2"/>
        <v>echo infile 'C:\Users\gcaglion\Downloads\DAT_MT_WTIUSD_M1_2010.csv' &gt;&gt;C:\Users\gcaglion\Downloads\WTIUSD.ctl</v>
      </c>
    </row>
    <row r="16" spans="1:15" x14ac:dyDescent="0.25">
      <c r="C16">
        <f>+C15+1</f>
        <v>2011</v>
      </c>
      <c r="D16">
        <v>1</v>
      </c>
      <c r="E16" t="str">
        <f t="shared" si="2"/>
        <v>echo infile 'C:\Users\gcaglion\Downloads\DAT_MT_AUDUSD_M1_2011.csv' &gt;&gt;C:\Users\gcaglion\Downloads\AUDUSD.ctl</v>
      </c>
      <c r="F16" t="str">
        <f t="shared" si="2"/>
        <v>echo infile 'C:\Users\gcaglion\Downloads\DAT_MT_EURUSD_M1_2011.csv' &gt;&gt;C:\Users\gcaglion\Downloads\EURUSD.ctl</v>
      </c>
      <c r="G16" t="str">
        <f t="shared" si="2"/>
        <v>echo infile 'C:\Users\gcaglion\Downloads\DAT_MT_GBPUSD_M1_2011.csv' &gt;&gt;C:\Users\gcaglion\Downloads\GBPUSD.ctl</v>
      </c>
      <c r="H16" t="str">
        <f t="shared" si="2"/>
        <v>echo infile 'C:\Users\gcaglion\Downloads\DAT_MT_XAUUSD_M1_2011.csv' &gt;&gt;C:\Users\gcaglion\Downloads\XAUUSD.ctl</v>
      </c>
      <c r="I16" t="str">
        <f t="shared" si="2"/>
        <v>echo infile 'C:\Users\gcaglion\Downloads\DAT_MT_NZDUSD_M1_2011.csv' &gt;&gt;C:\Users\gcaglion\Downloads\NZDUSD.ctl</v>
      </c>
      <c r="J16" t="str">
        <f t="shared" si="2"/>
        <v>echo infile 'C:\Users\gcaglion\Downloads\DAT_MT_USDJPY_M1_2011.csv' &gt;&gt;C:\Users\gcaglion\Downloads\USDJPY.ctl</v>
      </c>
      <c r="K16" t="str">
        <f t="shared" si="2"/>
        <v>echo infile 'C:\Users\gcaglion\Downloads\DAT_MT_GBPNZD_M1_2011.csv' &gt;&gt;C:\Users\gcaglion\Downloads\GBPNZD.ctl</v>
      </c>
      <c r="L16" t="str">
        <f t="shared" si="2"/>
        <v>echo infile 'C:\Users\gcaglion\Downloads\DAT_MT_SPXUSD_M1_2011.csv' &gt;&gt;C:\Users\gcaglion\Downloads\SPXUSD.ctl</v>
      </c>
      <c r="M16" t="str">
        <f t="shared" si="2"/>
        <v>echo infile 'C:\Users\gcaglion\Downloads\DAT_MT_ETXEUR_M1_2011.csv' &gt;&gt;C:\Users\gcaglion\Downloads\ETXEUR.ctl</v>
      </c>
      <c r="N16" t="str">
        <f t="shared" si="1"/>
        <v>echo infile 'C:\Users\gcaglion\Downloads\DAT_MT_UKXGBP_M1_2011.csv' &gt;&gt;C:\Users\gcaglion\Downloads\UKXGBP.ctl</v>
      </c>
      <c r="O16" t="str">
        <f t="shared" si="2"/>
        <v>echo infile 'C:\Users\gcaglion\Downloads\DAT_MT_WTIUSD_M1_2011.csv' &gt;&gt;C:\Users\gcaglion\Downloads\WTIUSD.ctl</v>
      </c>
    </row>
    <row r="17" spans="3:15" x14ac:dyDescent="0.25">
      <c r="C17">
        <f t="shared" si="3"/>
        <v>2012</v>
      </c>
      <c r="D17">
        <v>1</v>
      </c>
      <c r="E17" t="str">
        <f t="shared" si="2"/>
        <v>echo infile 'C:\Users\gcaglion\Downloads\DAT_MT_AUDUSD_M1_2012.csv' &gt;&gt;C:\Users\gcaglion\Downloads\AUDUSD.ctl</v>
      </c>
      <c r="F17" t="str">
        <f t="shared" si="2"/>
        <v>echo infile 'C:\Users\gcaglion\Downloads\DAT_MT_EURUSD_M1_2012.csv' &gt;&gt;C:\Users\gcaglion\Downloads\EURUSD.ctl</v>
      </c>
      <c r="G17" t="str">
        <f t="shared" si="2"/>
        <v>echo infile 'C:\Users\gcaglion\Downloads\DAT_MT_GBPUSD_M1_2012.csv' &gt;&gt;C:\Users\gcaglion\Downloads\GBPUSD.ctl</v>
      </c>
      <c r="H17" t="str">
        <f t="shared" si="2"/>
        <v>echo infile 'C:\Users\gcaglion\Downloads\DAT_MT_XAUUSD_M1_2012.csv' &gt;&gt;C:\Users\gcaglion\Downloads\XAUUSD.ctl</v>
      </c>
      <c r="I17" t="str">
        <f t="shared" si="2"/>
        <v>echo infile 'C:\Users\gcaglion\Downloads\DAT_MT_NZDUSD_M1_2012.csv' &gt;&gt;C:\Users\gcaglion\Downloads\NZDUSD.ctl</v>
      </c>
      <c r="J17" t="str">
        <f t="shared" si="2"/>
        <v>echo infile 'C:\Users\gcaglion\Downloads\DAT_MT_USDJPY_M1_2012.csv' &gt;&gt;C:\Users\gcaglion\Downloads\USDJPY.ctl</v>
      </c>
      <c r="K17" t="str">
        <f t="shared" si="2"/>
        <v>echo infile 'C:\Users\gcaglion\Downloads\DAT_MT_GBPNZD_M1_2012.csv' &gt;&gt;C:\Users\gcaglion\Downloads\GBPNZD.ctl</v>
      </c>
      <c r="L17" t="str">
        <f t="shared" si="2"/>
        <v>echo infile 'C:\Users\gcaglion\Downloads\DAT_MT_SPXUSD_M1_2012.csv' &gt;&gt;C:\Users\gcaglion\Downloads\SPXUSD.ctl</v>
      </c>
      <c r="M17" t="str">
        <f t="shared" si="2"/>
        <v>echo infile 'C:\Users\gcaglion\Downloads\DAT_MT_ETXEUR_M1_2012.csv' &gt;&gt;C:\Users\gcaglion\Downloads\ETXEUR.ctl</v>
      </c>
      <c r="N17" t="str">
        <f t="shared" si="1"/>
        <v>echo infile 'C:\Users\gcaglion\Downloads\DAT_MT_UKXGBP_M1_2012.csv' &gt;&gt;C:\Users\gcaglion\Downloads\UKXGBP.ctl</v>
      </c>
      <c r="O17" t="str">
        <f t="shared" si="2"/>
        <v>echo infile 'C:\Users\gcaglion\Downloads\DAT_MT_WTIUSD_M1_2012.csv' &gt;&gt;C:\Users\gcaglion\Downloads\WTIUSD.ctl</v>
      </c>
    </row>
    <row r="18" spans="3:15" x14ac:dyDescent="0.25">
      <c r="C18">
        <f t="shared" si="3"/>
        <v>2013</v>
      </c>
      <c r="D18">
        <v>1</v>
      </c>
      <c r="E18" t="str">
        <f t="shared" si="2"/>
        <v>echo infile 'C:\Users\gcaglion\Downloads\DAT_MT_AUDUSD_M1_2013.csv' &gt;&gt;C:\Users\gcaglion\Downloads\AUDUSD.ctl</v>
      </c>
      <c r="F18" t="str">
        <f t="shared" si="2"/>
        <v>echo infile 'C:\Users\gcaglion\Downloads\DAT_MT_EURUSD_M1_2013.csv' &gt;&gt;C:\Users\gcaglion\Downloads\EURUSD.ctl</v>
      </c>
      <c r="G18" t="str">
        <f t="shared" si="2"/>
        <v>echo infile 'C:\Users\gcaglion\Downloads\DAT_MT_GBPUSD_M1_2013.csv' &gt;&gt;C:\Users\gcaglion\Downloads\GBPUSD.ctl</v>
      </c>
      <c r="H18" t="str">
        <f t="shared" si="2"/>
        <v>echo infile 'C:\Users\gcaglion\Downloads\DAT_MT_XAUUSD_M1_2013.csv' &gt;&gt;C:\Users\gcaglion\Downloads\XAUUSD.ctl</v>
      </c>
      <c r="I18" t="str">
        <f t="shared" si="2"/>
        <v>echo infile 'C:\Users\gcaglion\Downloads\DAT_MT_NZDUSD_M1_2013.csv' &gt;&gt;C:\Users\gcaglion\Downloads\NZDUSD.ctl</v>
      </c>
      <c r="J18" t="str">
        <f t="shared" si="2"/>
        <v>echo infile 'C:\Users\gcaglion\Downloads\DAT_MT_USDJPY_M1_2013.csv' &gt;&gt;C:\Users\gcaglion\Downloads\USDJPY.ctl</v>
      </c>
      <c r="K18" t="str">
        <f t="shared" si="2"/>
        <v>echo infile 'C:\Users\gcaglion\Downloads\DAT_MT_GBPNZD_M1_2013.csv' &gt;&gt;C:\Users\gcaglion\Downloads\GBPNZD.ctl</v>
      </c>
      <c r="L18" t="str">
        <f t="shared" si="2"/>
        <v>echo infile 'C:\Users\gcaglion\Downloads\DAT_MT_SPXUSD_M1_2013.csv' &gt;&gt;C:\Users\gcaglion\Downloads\SPXUSD.ctl</v>
      </c>
      <c r="M18" t="str">
        <f t="shared" si="2"/>
        <v>echo infile 'C:\Users\gcaglion\Downloads\DAT_MT_ETXEUR_M1_2013.csv' &gt;&gt;C:\Users\gcaglion\Downloads\ETXEUR.ctl</v>
      </c>
      <c r="N18" t="str">
        <f t="shared" si="1"/>
        <v>echo infile 'C:\Users\gcaglion\Downloads\DAT_MT_UKXGBP_M1_2013.csv' &gt;&gt;C:\Users\gcaglion\Downloads\UKXGBP.ctl</v>
      </c>
      <c r="O18" t="str">
        <f t="shared" si="2"/>
        <v>echo infile 'C:\Users\gcaglion\Downloads\DAT_MT_WTIUSD_M1_2013.csv' &gt;&gt;C:\Users\gcaglion\Downloads\WTIUSD.ctl</v>
      </c>
    </row>
    <row r="19" spans="3:15" x14ac:dyDescent="0.25">
      <c r="C19">
        <f t="shared" si="3"/>
        <v>2014</v>
      </c>
      <c r="D19">
        <v>1</v>
      </c>
      <c r="E19" t="str">
        <f t="shared" si="2"/>
        <v>echo infile 'C:\Users\gcaglion\Downloads\DAT_MT_AUDUSD_M1_2014.csv' &gt;&gt;C:\Users\gcaglion\Downloads\AUDUSD.ctl</v>
      </c>
      <c r="F19" t="str">
        <f t="shared" si="2"/>
        <v>echo infile 'C:\Users\gcaglion\Downloads\DAT_MT_EURUSD_M1_2014.csv' &gt;&gt;C:\Users\gcaglion\Downloads\EURUSD.ctl</v>
      </c>
      <c r="G19" t="str">
        <f t="shared" si="2"/>
        <v>echo infile 'C:\Users\gcaglion\Downloads\DAT_MT_GBPUSD_M1_2014.csv' &gt;&gt;C:\Users\gcaglion\Downloads\GBPUSD.ctl</v>
      </c>
      <c r="H19" t="str">
        <f t="shared" si="2"/>
        <v>echo infile 'C:\Users\gcaglion\Downloads\DAT_MT_XAUUSD_M1_2014.csv' &gt;&gt;C:\Users\gcaglion\Downloads\XAUUSD.ctl</v>
      </c>
      <c r="I19" t="str">
        <f t="shared" si="2"/>
        <v>echo infile 'C:\Users\gcaglion\Downloads\DAT_MT_NZDUSD_M1_2014.csv' &gt;&gt;C:\Users\gcaglion\Downloads\NZDUSD.ctl</v>
      </c>
      <c r="J19" t="str">
        <f t="shared" si="2"/>
        <v>echo infile 'C:\Users\gcaglion\Downloads\DAT_MT_USDJPY_M1_2014.csv' &gt;&gt;C:\Users\gcaglion\Downloads\USDJPY.ctl</v>
      </c>
      <c r="K19" t="str">
        <f t="shared" si="2"/>
        <v>echo infile 'C:\Users\gcaglion\Downloads\DAT_MT_GBPNZD_M1_2014.csv' &gt;&gt;C:\Users\gcaglion\Downloads\GBPNZD.ctl</v>
      </c>
      <c r="L19" t="str">
        <f t="shared" si="2"/>
        <v>echo infile 'C:\Users\gcaglion\Downloads\DAT_MT_SPXUSD_M1_2014.csv' &gt;&gt;C:\Users\gcaglion\Downloads\SPXUSD.ctl</v>
      </c>
      <c r="M19" t="str">
        <f t="shared" si="2"/>
        <v>echo infile 'C:\Users\gcaglion\Downloads\DAT_MT_ETXEUR_M1_2014.csv' &gt;&gt;C:\Users\gcaglion\Downloads\ETXEUR.ctl</v>
      </c>
      <c r="N19" t="str">
        <f t="shared" si="1"/>
        <v>echo infile 'C:\Users\gcaglion\Downloads\DAT_MT_UKXGBP_M1_2014.csv' &gt;&gt;C:\Users\gcaglion\Downloads\UKXGBP.ctl</v>
      </c>
      <c r="O19" t="str">
        <f t="shared" si="2"/>
        <v>echo infile 'C:\Users\gcaglion\Downloads\DAT_MT_WTIUSD_M1_2014.csv' &gt;&gt;C:\Users\gcaglion\Downloads\WTIUSD.ctl</v>
      </c>
    </row>
    <row r="20" spans="3:15" x14ac:dyDescent="0.25">
      <c r="C20">
        <v>2015</v>
      </c>
      <c r="D20">
        <v>1</v>
      </c>
      <c r="E20" t="str">
        <f t="shared" si="2"/>
        <v>echo infile 'C:\Users\gcaglion\Downloads\DAT_MT_AUDUSD_M1_2015.csv' &gt;&gt;C:\Users\gcaglion\Downloads\AUDUSD.ctl</v>
      </c>
      <c r="F20" t="str">
        <f t="shared" si="2"/>
        <v>echo infile 'C:\Users\gcaglion\Downloads\DAT_MT_EURUSD_M1_2015.csv' &gt;&gt;C:\Users\gcaglion\Downloads\EURUSD.ctl</v>
      </c>
      <c r="G20" t="str">
        <f t="shared" si="2"/>
        <v>echo infile 'C:\Users\gcaglion\Downloads\DAT_MT_GBPUSD_M1_2015.csv' &gt;&gt;C:\Users\gcaglion\Downloads\GBPUSD.ctl</v>
      </c>
      <c r="H20" t="str">
        <f t="shared" si="2"/>
        <v>echo infile 'C:\Users\gcaglion\Downloads\DAT_MT_XAUUSD_M1_2015.csv' &gt;&gt;C:\Users\gcaglion\Downloads\XAUUSD.ctl</v>
      </c>
      <c r="I20" t="str">
        <f t="shared" si="2"/>
        <v>echo infile 'C:\Users\gcaglion\Downloads\DAT_MT_NZDUSD_M1_2015.csv' &gt;&gt;C:\Users\gcaglion\Downloads\NZDUSD.ctl</v>
      </c>
      <c r="J20" t="str">
        <f t="shared" si="2"/>
        <v>echo infile 'C:\Users\gcaglion\Downloads\DAT_MT_USDJPY_M1_2015.csv' &gt;&gt;C:\Users\gcaglion\Downloads\USDJPY.ctl</v>
      </c>
      <c r="K20" t="str">
        <f t="shared" si="2"/>
        <v>echo infile 'C:\Users\gcaglion\Downloads\DAT_MT_GBPNZD_M1_2015.csv' &gt;&gt;C:\Users\gcaglion\Downloads\GBPNZD.ctl</v>
      </c>
      <c r="L20" t="str">
        <f t="shared" si="2"/>
        <v>echo infile 'C:\Users\gcaglion\Downloads\DAT_MT_SPXUSD_M1_2015.csv' &gt;&gt;C:\Users\gcaglion\Downloads\SPXUSD.ctl</v>
      </c>
      <c r="M20" t="str">
        <f t="shared" si="2"/>
        <v>echo infile 'C:\Users\gcaglion\Downloads\DAT_MT_ETXEUR_M1_2015.csv' &gt;&gt;C:\Users\gcaglion\Downloads\ETXEUR.ctl</v>
      </c>
      <c r="N20" t="str">
        <f t="shared" si="1"/>
        <v>echo infile 'C:\Users\gcaglion\Downloads\DAT_MT_UKXGBP_M1_2015.csv' &gt;&gt;C:\Users\gcaglion\Downloads\UKXGBP.ctl</v>
      </c>
      <c r="O20" t="str">
        <f t="shared" si="2"/>
        <v>echo infile 'C:\Users\gcaglion\Downloads\DAT_MT_WTIUSD_M1_2015.csv' &gt;&gt;C:\Users\gcaglion\Downloads\WTIUSD.ctl</v>
      </c>
    </row>
    <row r="21" spans="3:15" x14ac:dyDescent="0.25">
      <c r="C21">
        <v>2016</v>
      </c>
      <c r="D21">
        <v>1</v>
      </c>
      <c r="E21" t="str">
        <f t="shared" si="2"/>
        <v>echo infile 'C:\Users\gcaglion\Downloads\DAT_MT_AUDUSD_M1_2016.csv' &gt;&gt;C:\Users\gcaglion\Downloads\AUDUSD.ctl</v>
      </c>
      <c r="F21" t="str">
        <f t="shared" si="2"/>
        <v>echo infile 'C:\Users\gcaglion\Downloads\DAT_MT_EURUSD_M1_2016.csv' &gt;&gt;C:\Users\gcaglion\Downloads\EURUSD.ctl</v>
      </c>
      <c r="G21" t="str">
        <f t="shared" si="2"/>
        <v>echo infile 'C:\Users\gcaglion\Downloads\DAT_MT_GBPUSD_M1_2016.csv' &gt;&gt;C:\Users\gcaglion\Downloads\GBPUSD.ctl</v>
      </c>
      <c r="H21" t="str">
        <f t="shared" si="2"/>
        <v>echo infile 'C:\Users\gcaglion\Downloads\DAT_MT_XAUUSD_M1_2016.csv' &gt;&gt;C:\Users\gcaglion\Downloads\XAUUSD.ctl</v>
      </c>
      <c r="I21" t="str">
        <f t="shared" si="2"/>
        <v>echo infile 'C:\Users\gcaglion\Downloads\DAT_MT_NZDUSD_M1_2016.csv' &gt;&gt;C:\Users\gcaglion\Downloads\NZDUSD.ctl</v>
      </c>
      <c r="J21" t="str">
        <f t="shared" si="2"/>
        <v>echo infile 'C:\Users\gcaglion\Downloads\DAT_MT_USDJPY_M1_2016.csv' &gt;&gt;C:\Users\gcaglion\Downloads\USDJPY.ctl</v>
      </c>
      <c r="K21" t="str">
        <f t="shared" si="2"/>
        <v>echo infile 'C:\Users\gcaglion\Downloads\DAT_MT_GBPNZD_M1_2016.csv' &gt;&gt;C:\Users\gcaglion\Downloads\GBPNZD.ctl</v>
      </c>
      <c r="L21" t="str">
        <f t="shared" si="2"/>
        <v>echo infile 'C:\Users\gcaglion\Downloads\DAT_MT_SPXUSD_M1_2016.csv' &gt;&gt;C:\Users\gcaglion\Downloads\SPXUSD.ctl</v>
      </c>
      <c r="M21" t="str">
        <f t="shared" si="2"/>
        <v>echo infile 'C:\Users\gcaglion\Downloads\DAT_MT_ETXEUR_M1_2016.csv' &gt;&gt;C:\Users\gcaglion\Downloads\ETXEUR.ctl</v>
      </c>
      <c r="N21" t="str">
        <f t="shared" ref="N21" si="4">IF($D21=0,"","echo infile '"&amp;$B$1&amp;"DAT_MT_"&amp;N$3&amp;"_M1_"&amp;$C21&amp;".csv' &gt;&gt;"&amp;$B$1&amp;N$3&amp;".ctl")</f>
        <v>echo infile 'C:\Users\gcaglion\Downloads\DAT_MT_UKXGBP_M1_2016.csv' &gt;&gt;C:\Users\gcaglion\Downloads\UKXGBP.ctl</v>
      </c>
      <c r="O21" t="str">
        <f t="shared" ref="M21:O33" si="5">IF($D21=0,"","echo infile '"&amp;$B$1&amp;"DAT_MT_"&amp;O$3&amp;"_M1_"&amp;$C21&amp;".csv' &gt;&gt;"&amp;$B$1&amp;O$3&amp;".ctl")</f>
        <v>echo infile 'C:\Users\gcaglion\Downloads\DAT_MT_WTIUSD_M1_2016.csv' &gt;&gt;C:\Users\gcaglion\Downloads\WTIUSD.ctl</v>
      </c>
    </row>
    <row r="22" spans="3:15" x14ac:dyDescent="0.25">
      <c r="C22">
        <v>2017</v>
      </c>
      <c r="D22">
        <v>1</v>
      </c>
      <c r="E22" t="str">
        <f t="shared" si="2"/>
        <v>echo infile 'C:\Users\gcaglion\Downloads\DAT_MT_AUDUSD_M1_2017.csv' &gt;&gt;C:\Users\gcaglion\Downloads\AUDUSD.ctl</v>
      </c>
      <c r="F22" t="str">
        <f t="shared" si="2"/>
        <v>echo infile 'C:\Users\gcaglion\Downloads\DAT_MT_EURUSD_M1_2017.csv' &gt;&gt;C:\Users\gcaglion\Downloads\EURUSD.ctl</v>
      </c>
      <c r="G22" t="str">
        <f t="shared" si="2"/>
        <v>echo infile 'C:\Users\gcaglion\Downloads\DAT_MT_GBPUSD_M1_2017.csv' &gt;&gt;C:\Users\gcaglion\Downloads\GBPUSD.ctl</v>
      </c>
      <c r="H22" t="str">
        <f t="shared" si="2"/>
        <v>echo infile 'C:\Users\gcaglion\Downloads\DAT_MT_XAUUSD_M1_2017.csv' &gt;&gt;C:\Users\gcaglion\Downloads\XAUUSD.ctl</v>
      </c>
      <c r="I22" t="str">
        <f t="shared" si="2"/>
        <v>echo infile 'C:\Users\gcaglion\Downloads\DAT_MT_NZDUSD_M1_2017.csv' &gt;&gt;C:\Users\gcaglion\Downloads\NZDUSD.ctl</v>
      </c>
      <c r="J22" t="str">
        <f t="shared" si="2"/>
        <v>echo infile 'C:\Users\gcaglion\Downloads\DAT_MT_USDJPY_M1_2017.csv' &gt;&gt;C:\Users\gcaglion\Downloads\USDJPY.ctl</v>
      </c>
      <c r="K22" t="str">
        <f t="shared" si="2"/>
        <v>echo infile 'C:\Users\gcaglion\Downloads\DAT_MT_GBPNZD_M1_2017.csv' &gt;&gt;C:\Users\gcaglion\Downloads\GBPNZD.ctl</v>
      </c>
      <c r="L22" t="str">
        <f t="shared" si="2"/>
        <v>echo infile 'C:\Users\gcaglion\Downloads\DAT_MT_SPXUSD_M1_2017.csv' &gt;&gt;C:\Users\gcaglion\Downloads\SPXUSD.ctl</v>
      </c>
      <c r="M22" t="str">
        <f t="shared" si="5"/>
        <v>echo infile 'C:\Users\gcaglion\Downloads\DAT_MT_ETXEUR_M1_2017.csv' &gt;&gt;C:\Users\gcaglion\Downloads\ETXEUR.ctl</v>
      </c>
      <c r="N22" t="str">
        <f t="shared" si="5"/>
        <v>echo infile 'C:\Users\gcaglion\Downloads\DAT_MT_UKXGBP_M1_2017.csv' &gt;&gt;C:\Users\gcaglion\Downloads\UKXGBP.ctl</v>
      </c>
      <c r="O22" t="str">
        <f t="shared" si="5"/>
        <v>echo infile 'C:\Users\gcaglion\Downloads\DAT_MT_WTIUSD_M1_2017.csv' &gt;&gt;C:\Users\gcaglion\Downloads\WTIUSD.ctl</v>
      </c>
    </row>
    <row r="23" spans="3:15" x14ac:dyDescent="0.25">
      <c r="C23">
        <f t="shared" ref="C23:C33" si="6">+C22+1</f>
        <v>2018</v>
      </c>
      <c r="D23">
        <v>1</v>
      </c>
      <c r="E23" t="str">
        <f t="shared" si="2"/>
        <v>echo infile 'C:\Users\gcaglion\Downloads\DAT_MT_AUDUSD_M1_2018.csv' &gt;&gt;C:\Users\gcaglion\Downloads\AUDUSD.ctl</v>
      </c>
      <c r="F23" t="str">
        <f t="shared" si="2"/>
        <v>echo infile 'C:\Users\gcaglion\Downloads\DAT_MT_EURUSD_M1_2018.csv' &gt;&gt;C:\Users\gcaglion\Downloads\EURUSD.ctl</v>
      </c>
      <c r="G23" t="str">
        <f t="shared" si="2"/>
        <v>echo infile 'C:\Users\gcaglion\Downloads\DAT_MT_GBPUSD_M1_2018.csv' &gt;&gt;C:\Users\gcaglion\Downloads\GBPUSD.ctl</v>
      </c>
      <c r="H23" t="str">
        <f t="shared" si="2"/>
        <v>echo infile 'C:\Users\gcaglion\Downloads\DAT_MT_XAUUSD_M1_2018.csv' &gt;&gt;C:\Users\gcaglion\Downloads\XAUUSD.ctl</v>
      </c>
      <c r="I23" t="str">
        <f t="shared" si="2"/>
        <v>echo infile 'C:\Users\gcaglion\Downloads\DAT_MT_NZDUSD_M1_2018.csv' &gt;&gt;C:\Users\gcaglion\Downloads\NZDUSD.ctl</v>
      </c>
      <c r="J23" t="str">
        <f t="shared" si="2"/>
        <v>echo infile 'C:\Users\gcaglion\Downloads\DAT_MT_USDJPY_M1_2018.csv' &gt;&gt;C:\Users\gcaglion\Downloads\USDJPY.ctl</v>
      </c>
      <c r="K23" t="str">
        <f t="shared" si="2"/>
        <v>echo infile 'C:\Users\gcaglion\Downloads\DAT_MT_GBPNZD_M1_2018.csv' &gt;&gt;C:\Users\gcaglion\Downloads\GBPNZD.ctl</v>
      </c>
      <c r="L23" t="str">
        <f t="shared" si="2"/>
        <v>echo infile 'C:\Users\gcaglion\Downloads\DAT_MT_SPXUSD_M1_2018.csv' &gt;&gt;C:\Users\gcaglion\Downloads\SPXUSD.ctl</v>
      </c>
      <c r="M23" t="str">
        <f t="shared" si="5"/>
        <v>echo infile 'C:\Users\gcaglion\Downloads\DAT_MT_ETXEUR_M1_2018.csv' &gt;&gt;C:\Users\gcaglion\Downloads\ETXEUR.ctl</v>
      </c>
      <c r="N23" t="str">
        <f t="shared" si="5"/>
        <v>echo infile 'C:\Users\gcaglion\Downloads\DAT_MT_UKXGBP_M1_2018.csv' &gt;&gt;C:\Users\gcaglion\Downloads\UKXGBP.ctl</v>
      </c>
      <c r="O23" t="str">
        <f t="shared" si="5"/>
        <v>echo infile 'C:\Users\gcaglion\Downloads\DAT_MT_WTIUSD_M1_2018.csv' &gt;&gt;C:\Users\gcaglion\Downloads\WTIUSD.ctl</v>
      </c>
    </row>
    <row r="24" spans="3:15" x14ac:dyDescent="0.25">
      <c r="C24">
        <f t="shared" si="6"/>
        <v>2019</v>
      </c>
      <c r="E24" t="str">
        <f t="shared" si="2"/>
        <v/>
      </c>
      <c r="F24" t="str">
        <f t="shared" si="2"/>
        <v/>
      </c>
      <c r="G24" t="str">
        <f t="shared" si="2"/>
        <v/>
      </c>
      <c r="H24" t="str">
        <f t="shared" si="2"/>
        <v/>
      </c>
      <c r="I24" t="str">
        <f t="shared" si="2"/>
        <v/>
      </c>
      <c r="J24" t="str">
        <f t="shared" si="2"/>
        <v/>
      </c>
      <c r="K24" t="str">
        <f t="shared" si="2"/>
        <v/>
      </c>
      <c r="L24" t="str">
        <f t="shared" si="2"/>
        <v/>
      </c>
      <c r="M24" t="str">
        <f t="shared" si="5"/>
        <v/>
      </c>
      <c r="N24" t="str">
        <f t="shared" si="5"/>
        <v/>
      </c>
      <c r="O24" t="str">
        <f t="shared" si="5"/>
        <v/>
      </c>
    </row>
    <row r="25" spans="3:15" x14ac:dyDescent="0.25">
      <c r="C25">
        <f t="shared" si="6"/>
        <v>2020</v>
      </c>
      <c r="E25" t="str">
        <f t="shared" si="2"/>
        <v/>
      </c>
      <c r="F25" t="str">
        <f t="shared" si="2"/>
        <v/>
      </c>
      <c r="G25" t="str">
        <f t="shared" si="2"/>
        <v/>
      </c>
      <c r="H25" t="str">
        <f t="shared" si="2"/>
        <v/>
      </c>
      <c r="I25" t="str">
        <f t="shared" si="2"/>
        <v/>
      </c>
      <c r="J25" t="str">
        <f t="shared" si="2"/>
        <v/>
      </c>
      <c r="K25" t="str">
        <f t="shared" si="2"/>
        <v/>
      </c>
      <c r="L25" t="str">
        <f t="shared" si="2"/>
        <v/>
      </c>
      <c r="M25" t="str">
        <f t="shared" si="5"/>
        <v/>
      </c>
      <c r="N25" t="str">
        <f t="shared" si="5"/>
        <v/>
      </c>
      <c r="O25" t="str">
        <f t="shared" si="5"/>
        <v/>
      </c>
    </row>
    <row r="26" spans="3:15" x14ac:dyDescent="0.25">
      <c r="C26">
        <f t="shared" si="6"/>
        <v>2021</v>
      </c>
      <c r="E26" t="str">
        <f t="shared" si="2"/>
        <v/>
      </c>
      <c r="F26" t="str">
        <f t="shared" si="2"/>
        <v/>
      </c>
      <c r="G26" t="str">
        <f t="shared" si="2"/>
        <v/>
      </c>
      <c r="H26" t="str">
        <f t="shared" si="2"/>
        <v/>
      </c>
      <c r="I26" t="str">
        <f t="shared" si="2"/>
        <v/>
      </c>
      <c r="J26" t="str">
        <f t="shared" si="2"/>
        <v/>
      </c>
      <c r="K26" t="str">
        <f t="shared" si="2"/>
        <v/>
      </c>
      <c r="L26" t="str">
        <f t="shared" si="2"/>
        <v/>
      </c>
      <c r="M26" t="str">
        <f t="shared" si="5"/>
        <v/>
      </c>
      <c r="N26" t="str">
        <f t="shared" si="5"/>
        <v/>
      </c>
      <c r="O26" t="str">
        <f t="shared" si="5"/>
        <v/>
      </c>
    </row>
    <row r="27" spans="3:15" x14ac:dyDescent="0.25">
      <c r="C27">
        <f t="shared" si="6"/>
        <v>2022</v>
      </c>
      <c r="E27" t="str">
        <f t="shared" si="2"/>
        <v/>
      </c>
      <c r="F27" t="str">
        <f t="shared" si="2"/>
        <v/>
      </c>
      <c r="G27" t="str">
        <f t="shared" si="2"/>
        <v/>
      </c>
      <c r="H27" t="str">
        <f t="shared" si="2"/>
        <v/>
      </c>
      <c r="I27" t="str">
        <f t="shared" si="2"/>
        <v/>
      </c>
      <c r="J27" t="str">
        <f t="shared" si="2"/>
        <v/>
      </c>
      <c r="K27" t="str">
        <f t="shared" si="2"/>
        <v/>
      </c>
      <c r="L27" t="str">
        <f t="shared" si="2"/>
        <v/>
      </c>
      <c r="M27" t="str">
        <f t="shared" si="5"/>
        <v/>
      </c>
      <c r="N27" t="str">
        <f t="shared" si="5"/>
        <v/>
      </c>
      <c r="O27" t="str">
        <f t="shared" si="5"/>
        <v/>
      </c>
    </row>
    <row r="28" spans="3:15" x14ac:dyDescent="0.25">
      <c r="C28">
        <f t="shared" si="6"/>
        <v>2023</v>
      </c>
      <c r="E28" t="str">
        <f t="shared" si="2"/>
        <v/>
      </c>
      <c r="F28" t="str">
        <f t="shared" si="2"/>
        <v/>
      </c>
      <c r="G28" t="str">
        <f t="shared" si="2"/>
        <v/>
      </c>
      <c r="H28" t="str">
        <f t="shared" si="2"/>
        <v/>
      </c>
      <c r="I28" t="str">
        <f t="shared" si="2"/>
        <v/>
      </c>
      <c r="J28" t="str">
        <f t="shared" si="2"/>
        <v/>
      </c>
      <c r="K28" t="str">
        <f t="shared" si="2"/>
        <v/>
      </c>
      <c r="L28" t="str">
        <f t="shared" si="2"/>
        <v/>
      </c>
      <c r="M28" t="str">
        <f t="shared" si="5"/>
        <v/>
      </c>
      <c r="N28" t="str">
        <f t="shared" si="5"/>
        <v/>
      </c>
      <c r="O28" t="str">
        <f t="shared" si="5"/>
        <v/>
      </c>
    </row>
    <row r="29" spans="3:15" x14ac:dyDescent="0.25">
      <c r="C29">
        <f t="shared" si="6"/>
        <v>2024</v>
      </c>
      <c r="E29" t="str">
        <f t="shared" si="2"/>
        <v/>
      </c>
      <c r="F29" t="str">
        <f t="shared" si="2"/>
        <v/>
      </c>
      <c r="G29" t="str">
        <f t="shared" si="2"/>
        <v/>
      </c>
      <c r="H29" t="str">
        <f t="shared" si="2"/>
        <v/>
      </c>
      <c r="I29" t="str">
        <f t="shared" si="2"/>
        <v/>
      </c>
      <c r="J29" t="str">
        <f t="shared" si="2"/>
        <v/>
      </c>
      <c r="K29" t="str">
        <f t="shared" si="2"/>
        <v/>
      </c>
      <c r="L29" t="str">
        <f t="shared" si="2"/>
        <v/>
      </c>
      <c r="M29" t="str">
        <f t="shared" si="5"/>
        <v/>
      </c>
      <c r="N29" t="str">
        <f t="shared" si="5"/>
        <v/>
      </c>
      <c r="O29" t="str">
        <f t="shared" si="5"/>
        <v/>
      </c>
    </row>
    <row r="30" spans="3:15" x14ac:dyDescent="0.25">
      <c r="C30">
        <f t="shared" si="6"/>
        <v>2025</v>
      </c>
      <c r="E30" t="str">
        <f t="shared" si="2"/>
        <v/>
      </c>
      <c r="F30" t="str">
        <f t="shared" si="2"/>
        <v/>
      </c>
      <c r="G30" t="str">
        <f t="shared" si="2"/>
        <v/>
      </c>
      <c r="H30" t="str">
        <f t="shared" si="2"/>
        <v/>
      </c>
      <c r="I30" t="str">
        <f t="shared" si="2"/>
        <v/>
      </c>
      <c r="J30" t="str">
        <f t="shared" si="2"/>
        <v/>
      </c>
      <c r="K30" t="str">
        <f t="shared" si="2"/>
        <v/>
      </c>
      <c r="L30" t="str">
        <f t="shared" si="2"/>
        <v/>
      </c>
      <c r="M30" t="str">
        <f t="shared" si="5"/>
        <v/>
      </c>
      <c r="N30" t="str">
        <f t="shared" si="5"/>
        <v/>
      </c>
      <c r="O30" t="str">
        <f t="shared" si="5"/>
        <v/>
      </c>
    </row>
    <row r="31" spans="3:15" x14ac:dyDescent="0.25">
      <c r="C31">
        <f t="shared" si="6"/>
        <v>2026</v>
      </c>
      <c r="E31" t="str">
        <f t="shared" si="2"/>
        <v/>
      </c>
      <c r="F31" t="str">
        <f t="shared" si="2"/>
        <v/>
      </c>
      <c r="G31" t="str">
        <f t="shared" si="2"/>
        <v/>
      </c>
      <c r="H31" t="str">
        <f t="shared" si="2"/>
        <v/>
      </c>
      <c r="I31" t="str">
        <f t="shared" si="2"/>
        <v/>
      </c>
      <c r="J31" t="str">
        <f t="shared" si="2"/>
        <v/>
      </c>
      <c r="K31" t="str">
        <f t="shared" si="2"/>
        <v/>
      </c>
      <c r="L31" t="str">
        <f t="shared" si="2"/>
        <v/>
      </c>
      <c r="M31" t="str">
        <f t="shared" si="5"/>
        <v/>
      </c>
      <c r="N31" t="str">
        <f t="shared" si="5"/>
        <v/>
      </c>
      <c r="O31" t="str">
        <f t="shared" si="5"/>
        <v/>
      </c>
    </row>
    <row r="32" spans="3:15" x14ac:dyDescent="0.25">
      <c r="C32">
        <f t="shared" si="6"/>
        <v>2027</v>
      </c>
      <c r="E32" t="str">
        <f t="shared" si="2"/>
        <v/>
      </c>
      <c r="F32" t="str">
        <f t="shared" si="2"/>
        <v/>
      </c>
      <c r="G32" t="str">
        <f t="shared" si="2"/>
        <v/>
      </c>
      <c r="H32" t="str">
        <f t="shared" si="2"/>
        <v/>
      </c>
      <c r="I32" t="str">
        <f t="shared" si="2"/>
        <v/>
      </c>
      <c r="J32" t="str">
        <f t="shared" si="2"/>
        <v/>
      </c>
      <c r="K32" t="str">
        <f t="shared" si="2"/>
        <v/>
      </c>
      <c r="L32" t="str">
        <f t="shared" si="2"/>
        <v/>
      </c>
      <c r="M32" t="str">
        <f t="shared" si="5"/>
        <v/>
      </c>
      <c r="N32" t="str">
        <f t="shared" si="5"/>
        <v/>
      </c>
      <c r="O32" t="str">
        <f t="shared" si="5"/>
        <v/>
      </c>
    </row>
    <row r="33" spans="3:15" x14ac:dyDescent="0.25">
      <c r="C33">
        <f t="shared" si="6"/>
        <v>2028</v>
      </c>
      <c r="E33" t="str">
        <f t="shared" si="2"/>
        <v/>
      </c>
      <c r="F33" t="str">
        <f t="shared" si="2"/>
        <v/>
      </c>
      <c r="G33" t="str">
        <f t="shared" si="2"/>
        <v/>
      </c>
      <c r="H33" t="str">
        <f t="shared" si="2"/>
        <v/>
      </c>
      <c r="I33" t="str">
        <f t="shared" si="2"/>
        <v/>
      </c>
      <c r="J33" t="str">
        <f t="shared" si="2"/>
        <v/>
      </c>
      <c r="K33" t="str">
        <f t="shared" si="2"/>
        <v/>
      </c>
      <c r="L33" t="str">
        <f t="shared" si="2"/>
        <v/>
      </c>
      <c r="M33" t="str">
        <f t="shared" si="5"/>
        <v/>
      </c>
      <c r="N33" t="str">
        <f t="shared" si="5"/>
        <v/>
      </c>
      <c r="O33" t="str">
        <f t="shared" si="5"/>
        <v/>
      </c>
    </row>
    <row r="34" spans="3:15" x14ac:dyDescent="0.25">
      <c r="C34" s="22" t="s">
        <v>177</v>
      </c>
      <c r="D34" s="22"/>
      <c r="E34" t="str">
        <f>"echo append into table "&amp;E$3&amp;"_M1 fields terminated by "&amp;CHAR(34)&amp;","&amp;CHAR(34)&amp;" (OrigDate, OrigTime, Open, High, Low, Close, NewDateTime expression "&amp;CHAR(34)&amp;"to_date((:OrigDate||:OrigTime),'YYYY.MM.DDHH24:MI')"&amp;CHAR(34)&amp;") &gt;&gt;"&amp;$B$1&amp;E$3&amp;".ctl"</f>
        <v>echo append into table AUDUSD_M1 fields terminated by "," (OrigDate, OrigTime, Open, High, Low, Close, NewDateTime expression "to_date((:OrigDate||:OrigTime),'YYYY.MM.DDHH24:MI')") &gt;&gt;C:\Users\gcaglion\Downloads\AUDUSD.ctl</v>
      </c>
      <c r="F34" t="str">
        <f>"echo append into table "&amp;F$3&amp;"_M1 fields terminated by "&amp;CHAR(34)&amp;","&amp;CHAR(34)&amp;" (OrigDate, OrigTime, Open, High, Low, Close, NewDateTime expression "&amp;CHAR(34)&amp;"to_date((:OrigDate||:OrigTime),'YYYY.MM.DDHH24:MI')"&amp;CHAR(34)&amp;") &gt;&gt;"&amp;$B$1&amp;F$3&amp;".ctl"</f>
        <v>echo append into table EURUSD_M1 fields terminated by "," (OrigDate, OrigTime, Open, High, Low, Close, NewDateTime expression "to_date((:OrigDate||:OrigTime),'YYYY.MM.DDHH24:MI')") &gt;&gt;C:\Users\gcaglion\Downloads\EURUSD.ctl</v>
      </c>
      <c r="G34" t="str">
        <f t="shared" ref="G34:O34" si="7">"echo append into table "&amp;G$3&amp;"_M1 fields terminated by "&amp;CHAR(34)&amp;","&amp;CHAR(34)&amp;" (OrigDate, OrigTime, Open, High, Low, Close, NewDateTime expression "&amp;CHAR(34)&amp;"to_date((:OrigDate||:OrigTime),'YYYY.MM.DDHH24:MI')"&amp;CHAR(34)&amp;") &gt;&gt;"&amp;$B$1&amp;G$3&amp;".ctl"</f>
        <v>echo append into table GBPUSD_M1 fields terminated by "," (OrigDate, OrigTime, Open, High, Low, Close, NewDateTime expression "to_date((:OrigDate||:OrigTime),'YYYY.MM.DDHH24:MI')") &gt;&gt;C:\Users\gcaglion\Downloads\GBPUSD.ctl</v>
      </c>
      <c r="H34" t="str">
        <f t="shared" si="7"/>
        <v>echo append into table XAUUSD_M1 fields terminated by "," (OrigDate, OrigTime, Open, High, Low, Close, NewDateTime expression "to_date((:OrigDate||:OrigTime),'YYYY.MM.DDHH24:MI')") &gt;&gt;C:\Users\gcaglion\Downloads\XAUUSD.ctl</v>
      </c>
      <c r="I34" t="str">
        <f t="shared" si="7"/>
        <v>echo append into table NZDUSD_M1 fields terminated by "," (OrigDate, OrigTime, Open, High, Low, Close, NewDateTime expression "to_date((:OrigDate||:OrigTime),'YYYY.MM.DDHH24:MI')") &gt;&gt;C:\Users\gcaglion\Downloads\NZDUSD.ctl</v>
      </c>
      <c r="J34" t="str">
        <f t="shared" si="7"/>
        <v>echo append into table USDJPY_M1 fields terminated by "," (OrigDate, OrigTime, Open, High, Low, Close, NewDateTime expression "to_date((:OrigDate||:OrigTime),'YYYY.MM.DDHH24:MI')") &gt;&gt;C:\Users\gcaglion\Downloads\USDJPY.ctl</v>
      </c>
      <c r="K34" t="str">
        <f t="shared" si="7"/>
        <v>echo append into table GBPNZD_M1 fields terminated by "," (OrigDate, OrigTime, Open, High, Low, Close, NewDateTime expression "to_date((:OrigDate||:OrigTime),'YYYY.MM.DDHH24:MI')") &gt;&gt;C:\Users\gcaglion\Downloads\GBPNZD.ctl</v>
      </c>
      <c r="L34" t="str">
        <f>"echo append into table SPX"&amp;"_M1 fields terminated by "&amp;CHAR(34)&amp;","&amp;CHAR(34)&amp;" (OrigDate, OrigTime, Open, High, Low, Close, NewDateTime expression "&amp;CHAR(34)&amp;"to_date((:OrigDate||:OrigTime),'YYYY.MM.DDHH24:MI')"&amp;CHAR(34)&amp;") &gt;&gt;"&amp;$B$1&amp;L$3&amp;".ctl"</f>
        <v>echo append into table SPX_M1 fields terminated by "," (OrigDate, OrigTime, Open, High, Low, Close, NewDateTime expression "to_date((:OrigDate||:OrigTime),'YYYY.MM.DDHH24:MI')") &gt;&gt;C:\Users\gcaglion\Downloads\SPXUSD.ctl</v>
      </c>
      <c r="M34" t="str">
        <f t="shared" si="7"/>
        <v>echo append into table ETXEUR_M1 fields terminated by "," (OrigDate, OrigTime, Open, High, Low, Close, NewDateTime expression "to_date((:OrigDate||:OrigTime),'YYYY.MM.DDHH24:MI')") &gt;&gt;C:\Users\gcaglion\Downloads\ETXEUR.ctl</v>
      </c>
      <c r="N34" t="str">
        <f t="shared" si="7"/>
        <v>echo append into table UKXGBP_M1 fields terminated by "," (OrigDate, OrigTime, Open, High, Low, Close, NewDateTime expression "to_date((:OrigDate||:OrigTime),'YYYY.MM.DDHH24:MI')") &gt;&gt;C:\Users\gcaglion\Downloads\UKXGBP.ctl</v>
      </c>
      <c r="O34" t="str">
        <f t="shared" si="7"/>
        <v>echo append into table WTIUSD_M1 fields terminated by "," (OrigDate, OrigTime, Open, High, Low, Close, NewDateTime expression "to_date((:OrigDate||:OrigTime),'YYYY.MM.DDHH24:MI')") &gt;&gt;C:\Users\gcaglion\Downloads\WTIUSD.ctl</v>
      </c>
    </row>
    <row r="35" spans="3:15" x14ac:dyDescent="0.25">
      <c r="C35" s="22" t="s">
        <v>178</v>
      </c>
      <c r="D35" s="22"/>
      <c r="E35" t="str">
        <f>"sqlldr "&amp;$B$2&amp;" control="&amp;$B$1&amp;E$3&amp;".ctl log="&amp;$B$1&amp;E$3&amp;".log readsize=2000000 bindsize=2000000"</f>
        <v>sqlldr History/HistoryPwd@Algo control=C:\Users\gcaglion\Downloads\AUDUSD.ctl log=C:\Users\gcaglion\Downloads\AUDUSD.log readsize=2000000 bindsize=2000000</v>
      </c>
      <c r="F35" t="str">
        <f t="shared" ref="F35:O35" si="8">"sqlldr "&amp;$B$2&amp;" control="&amp;$B$1&amp;F$3&amp;".ctl log="&amp;$B$1&amp;F$3&amp;".log readsize=2000000 bindsize=2000000"</f>
        <v>sqlldr History/HistoryPwd@Algo control=C:\Users\gcaglion\Downloads\EURUSD.ctl log=C:\Users\gcaglion\Downloads\EURUSD.log readsize=2000000 bindsize=2000000</v>
      </c>
      <c r="G35" t="str">
        <f t="shared" si="8"/>
        <v>sqlldr History/HistoryPwd@Algo control=C:\Users\gcaglion\Downloads\GBPUSD.ctl log=C:\Users\gcaglion\Downloads\GBPUSD.log readsize=2000000 bindsize=2000000</v>
      </c>
      <c r="H35" t="str">
        <f t="shared" si="8"/>
        <v>sqlldr History/HistoryPwd@Algo control=C:\Users\gcaglion\Downloads\XAUUSD.ctl log=C:\Users\gcaglion\Downloads\XAUUSD.log readsize=2000000 bindsize=2000000</v>
      </c>
      <c r="I35" t="str">
        <f t="shared" si="8"/>
        <v>sqlldr History/HistoryPwd@Algo control=C:\Users\gcaglion\Downloads\NZDUSD.ctl log=C:\Users\gcaglion\Downloads\NZDUSD.log readsize=2000000 bindsize=2000000</v>
      </c>
      <c r="J35" t="str">
        <f t="shared" si="8"/>
        <v>sqlldr History/HistoryPwd@Algo control=C:\Users\gcaglion\Downloads\USDJPY.ctl log=C:\Users\gcaglion\Downloads\USDJPY.log readsize=2000000 bindsize=2000000</v>
      </c>
      <c r="K35" t="str">
        <f t="shared" si="8"/>
        <v>sqlldr History/HistoryPwd@Algo control=C:\Users\gcaglion\Downloads\GBPNZD.ctl log=C:\Users\gcaglion\Downloads\GBPNZD.log readsize=2000000 bindsize=2000000</v>
      </c>
      <c r="L35" t="str">
        <f t="shared" si="8"/>
        <v>sqlldr History/HistoryPwd@Algo control=C:\Users\gcaglion\Downloads\SPXUSD.ctl log=C:\Users\gcaglion\Downloads\SPXUSD.log readsize=2000000 bindsize=2000000</v>
      </c>
      <c r="M35" t="str">
        <f t="shared" si="8"/>
        <v>sqlldr History/HistoryPwd@Algo control=C:\Users\gcaglion\Downloads\ETXEUR.ctl log=C:\Users\gcaglion\Downloads\ETXEUR.log readsize=2000000 bindsize=2000000</v>
      </c>
      <c r="N35" t="str">
        <f t="shared" si="8"/>
        <v>sqlldr History/HistoryPwd@Algo control=C:\Users\gcaglion\Downloads\UKXGBP.ctl log=C:\Users\gcaglion\Downloads\UKXGBP.log readsize=2000000 bindsize=2000000</v>
      </c>
      <c r="O35" t="str">
        <f t="shared" si="8"/>
        <v>sqlldr History/HistoryPwd@Algo control=C:\Users\gcaglion\Downloads\WTIUSD.ctl log=C:\Users\gcaglion\Downloads\WTIUSD.log readsize=2000000 bindsize=2000000</v>
      </c>
    </row>
    <row r="36" spans="3:15" x14ac:dyDescent="0.25">
      <c r="C36" s="22" t="s">
        <v>196</v>
      </c>
      <c r="D36" s="22"/>
      <c r="E36" t="str">
        <f>"findstr /c:"&amp;CHAR(34)&amp;"not loaded due to data errors"&amp;CHAR(34)&amp;" "&amp;$B$1&amp;E$3&amp;".log"</f>
        <v>findstr /c:"not loaded due to data errors" C:\Users\gcaglion\Downloads\AUDUSD.log</v>
      </c>
      <c r="F36" t="str">
        <f t="shared" ref="F36:O36" si="9">"findstr /c:"&amp;CHAR(34)&amp;"not loaded due to data errors"&amp;CHAR(34)&amp;" "&amp;$B$1&amp;F$3&amp;".log"</f>
        <v>findstr /c:"not loaded due to data errors" C:\Users\gcaglion\Downloads\EURUSD.log</v>
      </c>
      <c r="G36" t="str">
        <f t="shared" si="9"/>
        <v>findstr /c:"not loaded due to data errors" C:\Users\gcaglion\Downloads\GBPUSD.log</v>
      </c>
      <c r="H36" t="str">
        <f t="shared" si="9"/>
        <v>findstr /c:"not loaded due to data errors" C:\Users\gcaglion\Downloads\XAUUSD.log</v>
      </c>
      <c r="I36" t="str">
        <f t="shared" si="9"/>
        <v>findstr /c:"not loaded due to data errors" C:\Users\gcaglion\Downloads\NZDUSD.log</v>
      </c>
      <c r="J36" t="str">
        <f t="shared" si="9"/>
        <v>findstr /c:"not loaded due to data errors" C:\Users\gcaglion\Downloads\USDJPY.log</v>
      </c>
      <c r="K36" t="str">
        <f t="shared" si="9"/>
        <v>findstr /c:"not loaded due to data errors" C:\Users\gcaglion\Downloads\GBPNZD.log</v>
      </c>
      <c r="L36" t="str">
        <f t="shared" si="9"/>
        <v>findstr /c:"not loaded due to data errors" C:\Users\gcaglion\Downloads\SPXUSD.log</v>
      </c>
      <c r="M36" t="str">
        <f t="shared" si="9"/>
        <v>findstr /c:"not loaded due to data errors" C:\Users\gcaglion\Downloads\ETXEUR.log</v>
      </c>
      <c r="N36" t="str">
        <f t="shared" si="9"/>
        <v>findstr /c:"not loaded due to data errors" C:\Users\gcaglion\Downloads\UKXGBP.log</v>
      </c>
      <c r="O36" t="str">
        <f t="shared" si="9"/>
        <v>findstr /c:"not loaded due to data errors" C:\Users\gcaglion\Downloads\WTIUSD.log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5"/>
  <sheetViews>
    <sheetView workbookViewId="0">
      <selection activeCell="X3" sqref="X3:X8"/>
    </sheetView>
  </sheetViews>
  <sheetFormatPr defaultRowHeight="15" x14ac:dyDescent="0.25"/>
  <cols>
    <col min="3" max="3" width="8.85546875" customWidth="1"/>
  </cols>
  <sheetData>
    <row r="2" spans="1:26" x14ac:dyDescent="0.25">
      <c r="C2" t="s">
        <v>2</v>
      </c>
      <c r="D2" t="s">
        <v>1</v>
      </c>
      <c r="E2" t="s">
        <v>0</v>
      </c>
      <c r="F2" t="s">
        <v>179</v>
      </c>
      <c r="G2" t="s">
        <v>53</v>
      </c>
      <c r="H2" t="s">
        <v>67</v>
      </c>
      <c r="I2" t="s">
        <v>406</v>
      </c>
      <c r="J2" t="s">
        <v>7</v>
      </c>
      <c r="K2" s="41" t="s">
        <v>57</v>
      </c>
      <c r="L2" s="41" t="s">
        <v>58</v>
      </c>
      <c r="M2" s="41" t="s">
        <v>59</v>
      </c>
      <c r="N2" s="41" t="s">
        <v>55</v>
      </c>
      <c r="O2" s="41" t="s">
        <v>3</v>
      </c>
      <c r="P2" s="41" t="s">
        <v>60</v>
      </c>
      <c r="Q2" s="41" t="s">
        <v>61</v>
      </c>
      <c r="R2" s="41" t="s">
        <v>62</v>
      </c>
      <c r="S2" s="41" t="s">
        <v>63</v>
      </c>
      <c r="T2" s="41" t="s">
        <v>64</v>
      </c>
      <c r="U2" s="41" t="s">
        <v>65</v>
      </c>
      <c r="V2" s="41" t="s">
        <v>66</v>
      </c>
      <c r="W2" s="41" t="s">
        <v>56</v>
      </c>
      <c r="X2" t="s">
        <v>427</v>
      </c>
      <c r="Y2" s="10" t="s">
        <v>408</v>
      </c>
      <c r="Z2" s="10" t="s">
        <v>409</v>
      </c>
    </row>
    <row r="3" spans="1:26" x14ac:dyDescent="0.25">
      <c r="A3">
        <v>5</v>
      </c>
      <c r="B3" t="s">
        <v>27</v>
      </c>
      <c r="C3" t="str">
        <f t="shared" ref="C3:I3" si="0">"execute DataCompact('"&amp;C$2&amp;"_M1','"&amp;C$2&amp;"_"&amp;$B3&amp;"',"&amp;$A3&amp;");"</f>
        <v>execute DataCompact('AUDUSD_M1','AUDUSD_M5',5);</v>
      </c>
      <c r="D3" t="str">
        <f t="shared" ref="D3:D8" si="1">"execute DataCompact('"&amp;D$2&amp;"_M1','"&amp;D$2&amp;"_"&amp;$B3&amp;"',"&amp;$A3&amp;");"</f>
        <v>execute DataCompact('EURUSD_M1','EURUSD_M5',5);</v>
      </c>
      <c r="E3" t="str">
        <f t="shared" si="0"/>
        <v>execute DataCompact('GBPUSD_M1','GBPUSD_M5',5);</v>
      </c>
      <c r="F3" t="str">
        <f t="shared" ref="F3:H8" si="2">"execute DataCompact('"&amp;F$2&amp;"_M1','"&amp;F$2&amp;"_"&amp;$B3&amp;"',"&amp;$A3&amp;");"</f>
        <v>execute DataCompact('XAUUSD_M1','XAUUSD_M5',5);</v>
      </c>
      <c r="G3" t="str">
        <f t="shared" si="2"/>
        <v>execute DataCompact('NZDUSD_M1','NZDUSD_M5',5);</v>
      </c>
      <c r="H3" t="str">
        <f t="shared" si="2"/>
        <v>execute DataCompact('USDJPY_M1','USDJPY_M5',5);</v>
      </c>
      <c r="I3" t="str">
        <f t="shared" si="0"/>
        <v>execute DataCompact('GBPNZD_M1','GBPNZD_M5',5);</v>
      </c>
      <c r="J3" t="str">
        <f t="shared" ref="J3:J8" si="3">"execute DataCompact('"&amp;J$2&amp;"_M1','"&amp;J$2&amp;"_"&amp;$B3&amp;"',"&amp;$A3&amp;");"</f>
        <v>execute DataCompact('SPX_M1','SPX_M5',5);</v>
      </c>
      <c r="K3" s="41" t="str">
        <f t="shared" ref="K3:T8" si="4">"execute DataCompact('"&amp;K$2&amp;"_M1','"&amp;K$2&amp;"_"&amp;$B3&amp;"',"&amp;$A3&amp;");"</f>
        <v>execute DataCompact('CATTLE_M1','CATTLE_M5',5);</v>
      </c>
      <c r="L3" s="41" t="str">
        <f t="shared" si="4"/>
        <v>execute DataCompact('CORN_M1','CORN_M5',5);</v>
      </c>
      <c r="M3" s="41" t="str">
        <f t="shared" si="4"/>
        <v>execute DataCompact('HOIL_M1','HOIL_M5',5);</v>
      </c>
      <c r="N3" s="41" t="str">
        <f t="shared" si="4"/>
        <v>execute DataCompact('NGAS_M1','NGAS_M5',5);</v>
      </c>
      <c r="O3" s="41" t="str">
        <f t="shared" si="4"/>
        <v>execute DataCompact('OIL_M1','OIL_M5',5);</v>
      </c>
      <c r="P3" s="41" t="str">
        <f t="shared" si="4"/>
        <v>execute DataCompact('PLATINUM_M1','PLATINUM_M5',5);</v>
      </c>
      <c r="Q3" s="41" t="str">
        <f t="shared" si="4"/>
        <v>execute DataCompact('RICE_M1','RICE_M5',5);</v>
      </c>
      <c r="R3" s="41" t="str">
        <f t="shared" si="4"/>
        <v>execute DataCompact('SBO_M1','SBO_M5',5);</v>
      </c>
      <c r="S3" s="41" t="str">
        <f t="shared" si="4"/>
        <v>execute DataCompact('SOYBEANS_M1','SOYBEANS_M5',5);</v>
      </c>
      <c r="T3" s="41" t="str">
        <f t="shared" si="4"/>
        <v>execute DataCompact('SUGAR_M1','SUGAR_M5',5);</v>
      </c>
      <c r="U3" s="41" t="str">
        <f t="shared" ref="U3:W8" si="5">"execute DataCompact('"&amp;U$2&amp;"_M1','"&amp;U$2&amp;"_"&amp;$B3&amp;"',"&amp;$A3&amp;");"</f>
        <v>execute DataCompact('US10YR_M1','US10YR_M5',5);</v>
      </c>
      <c r="V3" s="41" t="str">
        <f t="shared" si="5"/>
        <v>execute DataCompact('WHEAT_M1','WHEAT_M5',5);</v>
      </c>
      <c r="W3" s="41" t="str">
        <f t="shared" si="5"/>
        <v>execute DataCompact('XRB_M1','XRB_M5',5);</v>
      </c>
      <c r="X3" t="str">
        <f t="shared" ref="X3:Z8" si="6">"execute DataCompact('"&amp;X$2&amp;"_M1','"&amp;X$2&amp;"_"&amp;$B3&amp;"',"&amp;$A3&amp;");"</f>
        <v>execute DataCompact('UKXGBP_M1','UKXGBP_M5',5);</v>
      </c>
      <c r="Y3" t="str">
        <f t="shared" si="6"/>
        <v>execute DataCompact('ETXEUR_M1','ETXEUR_M5',5);</v>
      </c>
      <c r="Z3" t="str">
        <f t="shared" si="6"/>
        <v>execute DataCompact('WTIUSD_M1','WTIUSD_M5',5);</v>
      </c>
    </row>
    <row r="4" spans="1:26" x14ac:dyDescent="0.25">
      <c r="A4">
        <v>15</v>
      </c>
      <c r="B4" t="s">
        <v>5</v>
      </c>
      <c r="C4" t="str">
        <f t="shared" ref="C4:C8" si="7">"execute DataCompact('"&amp;C$2&amp;"_M1','"&amp;C$2&amp;"_"&amp;$B4&amp;"',"&amp;$A4&amp;");"</f>
        <v>execute DataCompact('AUDUSD_M1','AUDUSD_M15',15);</v>
      </c>
      <c r="D4" t="str">
        <f t="shared" si="1"/>
        <v>execute DataCompact('EURUSD_M1','EURUSD_M15',15);</v>
      </c>
      <c r="E4" t="str">
        <f t="shared" ref="E4:I8" si="8">"execute DataCompact('"&amp;E$2&amp;"_M1','"&amp;E$2&amp;"_"&amp;$B4&amp;"',"&amp;$A4&amp;");"</f>
        <v>execute DataCompact('GBPUSD_M1','GBPUSD_M15',15);</v>
      </c>
      <c r="F4" t="str">
        <f t="shared" si="2"/>
        <v>execute DataCompact('XAUUSD_M1','XAUUSD_M15',15);</v>
      </c>
      <c r="G4" t="str">
        <f t="shared" si="2"/>
        <v>execute DataCompact('NZDUSD_M1','NZDUSD_M15',15);</v>
      </c>
      <c r="H4" t="str">
        <f t="shared" si="2"/>
        <v>execute DataCompact('USDJPY_M1','USDJPY_M15',15);</v>
      </c>
      <c r="I4" t="str">
        <f t="shared" si="8"/>
        <v>execute DataCompact('GBPNZD_M1','GBPNZD_M15',15);</v>
      </c>
      <c r="J4" t="str">
        <f t="shared" si="3"/>
        <v>execute DataCompact('SPX_M1','SPX_M15',15);</v>
      </c>
      <c r="K4" s="41" t="str">
        <f t="shared" si="4"/>
        <v>execute DataCompact('CATTLE_M1','CATTLE_M15',15);</v>
      </c>
      <c r="L4" s="41" t="str">
        <f t="shared" si="4"/>
        <v>execute DataCompact('CORN_M1','CORN_M15',15);</v>
      </c>
      <c r="M4" s="41" t="str">
        <f t="shared" si="4"/>
        <v>execute DataCompact('HOIL_M1','HOIL_M15',15);</v>
      </c>
      <c r="N4" s="41" t="str">
        <f t="shared" si="4"/>
        <v>execute DataCompact('NGAS_M1','NGAS_M15',15);</v>
      </c>
      <c r="O4" s="41" t="str">
        <f t="shared" si="4"/>
        <v>execute DataCompact('OIL_M1','OIL_M15',15);</v>
      </c>
      <c r="P4" s="41" t="str">
        <f t="shared" si="4"/>
        <v>execute DataCompact('PLATINUM_M1','PLATINUM_M15',15);</v>
      </c>
      <c r="Q4" s="41" t="str">
        <f t="shared" si="4"/>
        <v>execute DataCompact('RICE_M1','RICE_M15',15);</v>
      </c>
      <c r="R4" s="41" t="str">
        <f t="shared" si="4"/>
        <v>execute DataCompact('SBO_M1','SBO_M15',15);</v>
      </c>
      <c r="S4" s="41" t="str">
        <f t="shared" si="4"/>
        <v>execute DataCompact('SOYBEANS_M1','SOYBEANS_M15',15);</v>
      </c>
      <c r="T4" s="41" t="str">
        <f t="shared" si="4"/>
        <v>execute DataCompact('SUGAR_M1','SUGAR_M15',15);</v>
      </c>
      <c r="U4" s="41" t="str">
        <f t="shared" si="5"/>
        <v>execute DataCompact('US10YR_M1','US10YR_M15',15);</v>
      </c>
      <c r="V4" s="41" t="str">
        <f t="shared" si="5"/>
        <v>execute DataCompact('WHEAT_M1','WHEAT_M15',15);</v>
      </c>
      <c r="W4" s="41" t="str">
        <f t="shared" si="5"/>
        <v>execute DataCompact('XRB_M1','XRB_M15',15);</v>
      </c>
      <c r="X4" t="str">
        <f t="shared" si="6"/>
        <v>execute DataCompact('UKXGBP_M1','UKXGBP_M15',15);</v>
      </c>
      <c r="Y4" t="str">
        <f t="shared" si="6"/>
        <v>execute DataCompact('ETXEUR_M1','ETXEUR_M15',15);</v>
      </c>
      <c r="Z4" t="str">
        <f t="shared" si="6"/>
        <v>execute DataCompact('WTIUSD_M1','WTIUSD_M15',15);</v>
      </c>
    </row>
    <row r="5" spans="1:26" x14ac:dyDescent="0.25">
      <c r="A5">
        <v>30</v>
      </c>
      <c r="B5" t="s">
        <v>6</v>
      </c>
      <c r="C5" t="str">
        <f t="shared" si="7"/>
        <v>execute DataCompact('AUDUSD_M1','AUDUSD_M30',30);</v>
      </c>
      <c r="D5" t="str">
        <f t="shared" si="1"/>
        <v>execute DataCompact('EURUSD_M1','EURUSD_M30',30);</v>
      </c>
      <c r="E5" t="str">
        <f t="shared" si="8"/>
        <v>execute DataCompact('GBPUSD_M1','GBPUSD_M30',30);</v>
      </c>
      <c r="F5" t="str">
        <f t="shared" si="2"/>
        <v>execute DataCompact('XAUUSD_M1','XAUUSD_M30',30);</v>
      </c>
      <c r="G5" t="str">
        <f t="shared" si="2"/>
        <v>execute DataCompact('NZDUSD_M1','NZDUSD_M30',30);</v>
      </c>
      <c r="H5" t="str">
        <f t="shared" si="2"/>
        <v>execute DataCompact('USDJPY_M1','USDJPY_M30',30);</v>
      </c>
      <c r="I5" t="str">
        <f t="shared" si="8"/>
        <v>execute DataCompact('GBPNZD_M1','GBPNZD_M30',30);</v>
      </c>
      <c r="J5" t="str">
        <f t="shared" si="3"/>
        <v>execute DataCompact('SPX_M1','SPX_M30',30);</v>
      </c>
      <c r="K5" s="41" t="str">
        <f t="shared" si="4"/>
        <v>execute DataCompact('CATTLE_M1','CATTLE_M30',30);</v>
      </c>
      <c r="L5" s="41" t="str">
        <f t="shared" si="4"/>
        <v>execute DataCompact('CORN_M1','CORN_M30',30);</v>
      </c>
      <c r="M5" s="41" t="str">
        <f t="shared" si="4"/>
        <v>execute DataCompact('HOIL_M1','HOIL_M30',30);</v>
      </c>
      <c r="N5" s="41" t="str">
        <f t="shared" si="4"/>
        <v>execute DataCompact('NGAS_M1','NGAS_M30',30);</v>
      </c>
      <c r="O5" s="41" t="str">
        <f t="shared" si="4"/>
        <v>execute DataCompact('OIL_M1','OIL_M30',30);</v>
      </c>
      <c r="P5" s="41" t="str">
        <f t="shared" si="4"/>
        <v>execute DataCompact('PLATINUM_M1','PLATINUM_M30',30);</v>
      </c>
      <c r="Q5" s="41" t="str">
        <f t="shared" si="4"/>
        <v>execute DataCompact('RICE_M1','RICE_M30',30);</v>
      </c>
      <c r="R5" s="41" t="str">
        <f t="shared" si="4"/>
        <v>execute DataCompact('SBO_M1','SBO_M30',30);</v>
      </c>
      <c r="S5" s="41" t="str">
        <f t="shared" si="4"/>
        <v>execute DataCompact('SOYBEANS_M1','SOYBEANS_M30',30);</v>
      </c>
      <c r="T5" s="41" t="str">
        <f t="shared" si="4"/>
        <v>execute DataCompact('SUGAR_M1','SUGAR_M30',30);</v>
      </c>
      <c r="U5" s="41" t="str">
        <f t="shared" si="5"/>
        <v>execute DataCompact('US10YR_M1','US10YR_M30',30);</v>
      </c>
      <c r="V5" s="41" t="str">
        <f t="shared" si="5"/>
        <v>execute DataCompact('WHEAT_M1','WHEAT_M30',30);</v>
      </c>
      <c r="W5" s="41" t="str">
        <f t="shared" si="5"/>
        <v>execute DataCompact('XRB_M1','XRB_M30',30);</v>
      </c>
      <c r="X5" t="str">
        <f t="shared" si="6"/>
        <v>execute DataCompact('UKXGBP_M1','UKXGBP_M30',30);</v>
      </c>
      <c r="Y5" t="str">
        <f t="shared" si="6"/>
        <v>execute DataCompact('ETXEUR_M1','ETXEUR_M30',30);</v>
      </c>
      <c r="Z5" t="str">
        <f t="shared" si="6"/>
        <v>execute DataCompact('WTIUSD_M1','WTIUSD_M30',30);</v>
      </c>
    </row>
    <row r="6" spans="1:26" x14ac:dyDescent="0.25">
      <c r="A6">
        <v>60</v>
      </c>
      <c r="B6" t="s">
        <v>28</v>
      </c>
      <c r="C6" t="str">
        <f t="shared" si="7"/>
        <v>execute DataCompact('AUDUSD_M1','AUDUSD_H1',60);</v>
      </c>
      <c r="D6" t="str">
        <f t="shared" si="1"/>
        <v>execute DataCompact('EURUSD_M1','EURUSD_H1',60);</v>
      </c>
      <c r="E6" t="str">
        <f t="shared" si="8"/>
        <v>execute DataCompact('GBPUSD_M1','GBPUSD_H1',60);</v>
      </c>
      <c r="F6" t="str">
        <f t="shared" si="2"/>
        <v>execute DataCompact('XAUUSD_M1','XAUUSD_H1',60);</v>
      </c>
      <c r="G6" t="str">
        <f t="shared" si="2"/>
        <v>execute DataCompact('NZDUSD_M1','NZDUSD_H1',60);</v>
      </c>
      <c r="H6" t="str">
        <f t="shared" si="2"/>
        <v>execute DataCompact('USDJPY_M1','USDJPY_H1',60);</v>
      </c>
      <c r="I6" t="str">
        <f t="shared" si="8"/>
        <v>execute DataCompact('GBPNZD_M1','GBPNZD_H1',60);</v>
      </c>
      <c r="J6" t="str">
        <f t="shared" si="3"/>
        <v>execute DataCompact('SPX_M1','SPX_H1',60);</v>
      </c>
      <c r="K6" s="41" t="str">
        <f t="shared" si="4"/>
        <v>execute DataCompact('CATTLE_M1','CATTLE_H1',60);</v>
      </c>
      <c r="L6" s="41" t="str">
        <f t="shared" si="4"/>
        <v>execute DataCompact('CORN_M1','CORN_H1',60);</v>
      </c>
      <c r="M6" s="41" t="str">
        <f t="shared" si="4"/>
        <v>execute DataCompact('HOIL_M1','HOIL_H1',60);</v>
      </c>
      <c r="N6" s="41" t="str">
        <f t="shared" si="4"/>
        <v>execute DataCompact('NGAS_M1','NGAS_H1',60);</v>
      </c>
      <c r="O6" s="41" t="str">
        <f t="shared" si="4"/>
        <v>execute DataCompact('OIL_M1','OIL_H1',60);</v>
      </c>
      <c r="P6" s="41" t="str">
        <f t="shared" si="4"/>
        <v>execute DataCompact('PLATINUM_M1','PLATINUM_H1',60);</v>
      </c>
      <c r="Q6" s="41" t="str">
        <f t="shared" si="4"/>
        <v>execute DataCompact('RICE_M1','RICE_H1',60);</v>
      </c>
      <c r="R6" s="41" t="str">
        <f t="shared" si="4"/>
        <v>execute DataCompact('SBO_M1','SBO_H1',60);</v>
      </c>
      <c r="S6" s="41" t="str">
        <f t="shared" si="4"/>
        <v>execute DataCompact('SOYBEANS_M1','SOYBEANS_H1',60);</v>
      </c>
      <c r="T6" s="41" t="str">
        <f t="shared" si="4"/>
        <v>execute DataCompact('SUGAR_M1','SUGAR_H1',60);</v>
      </c>
      <c r="U6" s="41" t="str">
        <f t="shared" si="5"/>
        <v>execute DataCompact('US10YR_M1','US10YR_H1',60);</v>
      </c>
      <c r="V6" s="41" t="str">
        <f t="shared" si="5"/>
        <v>execute DataCompact('WHEAT_M1','WHEAT_H1',60);</v>
      </c>
      <c r="W6" s="41" t="str">
        <f t="shared" si="5"/>
        <v>execute DataCompact('XRB_M1','XRB_H1',60);</v>
      </c>
      <c r="X6" t="str">
        <f t="shared" si="6"/>
        <v>execute DataCompact('UKXGBP_M1','UKXGBP_H1',60);</v>
      </c>
      <c r="Y6" t="str">
        <f t="shared" si="6"/>
        <v>execute DataCompact('ETXEUR_M1','ETXEUR_H1',60);</v>
      </c>
      <c r="Z6" t="str">
        <f t="shared" si="6"/>
        <v>execute DataCompact('WTIUSD_M1','WTIUSD_H1',60);</v>
      </c>
    </row>
    <row r="7" spans="1:26" x14ac:dyDescent="0.25">
      <c r="A7">
        <v>240</v>
      </c>
      <c r="B7" t="s">
        <v>29</v>
      </c>
      <c r="C7" t="str">
        <f t="shared" si="7"/>
        <v>execute DataCompact('AUDUSD_M1','AUDUSD_H4',240);</v>
      </c>
      <c r="D7" t="str">
        <f t="shared" si="1"/>
        <v>execute DataCompact('EURUSD_M1','EURUSD_H4',240);</v>
      </c>
      <c r="E7" t="str">
        <f t="shared" si="8"/>
        <v>execute DataCompact('GBPUSD_M1','GBPUSD_H4',240);</v>
      </c>
      <c r="F7" t="str">
        <f t="shared" si="2"/>
        <v>execute DataCompact('XAUUSD_M1','XAUUSD_H4',240);</v>
      </c>
      <c r="G7" t="str">
        <f t="shared" si="2"/>
        <v>execute DataCompact('NZDUSD_M1','NZDUSD_H4',240);</v>
      </c>
      <c r="H7" t="str">
        <f t="shared" si="2"/>
        <v>execute DataCompact('USDJPY_M1','USDJPY_H4',240);</v>
      </c>
      <c r="I7" t="str">
        <f t="shared" si="8"/>
        <v>execute DataCompact('GBPNZD_M1','GBPNZD_H4',240);</v>
      </c>
      <c r="J7" t="str">
        <f t="shared" si="3"/>
        <v>execute DataCompact('SPX_M1','SPX_H4',240);</v>
      </c>
      <c r="K7" s="41" t="str">
        <f t="shared" si="4"/>
        <v>execute DataCompact('CATTLE_M1','CATTLE_H4',240);</v>
      </c>
      <c r="L7" s="41" t="str">
        <f t="shared" si="4"/>
        <v>execute DataCompact('CORN_M1','CORN_H4',240);</v>
      </c>
      <c r="M7" s="41" t="str">
        <f t="shared" si="4"/>
        <v>execute DataCompact('HOIL_M1','HOIL_H4',240);</v>
      </c>
      <c r="N7" s="41" t="str">
        <f t="shared" si="4"/>
        <v>execute DataCompact('NGAS_M1','NGAS_H4',240);</v>
      </c>
      <c r="O7" s="41" t="str">
        <f t="shared" si="4"/>
        <v>execute DataCompact('OIL_M1','OIL_H4',240);</v>
      </c>
      <c r="P7" s="41" t="str">
        <f t="shared" si="4"/>
        <v>execute DataCompact('PLATINUM_M1','PLATINUM_H4',240);</v>
      </c>
      <c r="Q7" s="41" t="str">
        <f t="shared" si="4"/>
        <v>execute DataCompact('RICE_M1','RICE_H4',240);</v>
      </c>
      <c r="R7" s="41" t="str">
        <f t="shared" si="4"/>
        <v>execute DataCompact('SBO_M1','SBO_H4',240);</v>
      </c>
      <c r="S7" s="41" t="str">
        <f t="shared" si="4"/>
        <v>execute DataCompact('SOYBEANS_M1','SOYBEANS_H4',240);</v>
      </c>
      <c r="T7" s="41" t="str">
        <f t="shared" si="4"/>
        <v>execute DataCompact('SUGAR_M1','SUGAR_H4',240);</v>
      </c>
      <c r="U7" s="41" t="str">
        <f t="shared" si="5"/>
        <v>execute DataCompact('US10YR_M1','US10YR_H4',240);</v>
      </c>
      <c r="V7" s="41" t="str">
        <f t="shared" si="5"/>
        <v>execute DataCompact('WHEAT_M1','WHEAT_H4',240);</v>
      </c>
      <c r="W7" s="41" t="str">
        <f t="shared" si="5"/>
        <v>execute DataCompact('XRB_M1','XRB_H4',240);</v>
      </c>
      <c r="X7" t="str">
        <f t="shared" si="6"/>
        <v>execute DataCompact('UKXGBP_M1','UKXGBP_H4',240);</v>
      </c>
      <c r="Y7" t="str">
        <f t="shared" si="6"/>
        <v>execute DataCompact('ETXEUR_M1','ETXEUR_H4',240);</v>
      </c>
      <c r="Z7" t="str">
        <f t="shared" si="6"/>
        <v>execute DataCompact('WTIUSD_M1','WTIUSD_H4',240);</v>
      </c>
    </row>
    <row r="8" spans="1:26" x14ac:dyDescent="0.25">
      <c r="A8">
        <v>1440</v>
      </c>
      <c r="B8" t="s">
        <v>30</v>
      </c>
      <c r="C8" t="str">
        <f t="shared" si="7"/>
        <v>execute DataCompact('AUDUSD_M1','AUDUSD_D1',1440);</v>
      </c>
      <c r="D8" t="str">
        <f t="shared" si="1"/>
        <v>execute DataCompact('EURUSD_M1','EURUSD_D1',1440);</v>
      </c>
      <c r="E8" t="str">
        <f t="shared" si="8"/>
        <v>execute DataCompact('GBPUSD_M1','GBPUSD_D1',1440);</v>
      </c>
      <c r="F8" t="str">
        <f t="shared" si="2"/>
        <v>execute DataCompact('XAUUSD_M1','XAUUSD_D1',1440);</v>
      </c>
      <c r="G8" t="str">
        <f t="shared" si="2"/>
        <v>execute DataCompact('NZDUSD_M1','NZDUSD_D1',1440);</v>
      </c>
      <c r="H8" t="str">
        <f t="shared" si="2"/>
        <v>execute DataCompact('USDJPY_M1','USDJPY_D1',1440);</v>
      </c>
      <c r="I8" t="str">
        <f t="shared" si="8"/>
        <v>execute DataCompact('GBPNZD_M1','GBPNZD_D1',1440);</v>
      </c>
      <c r="J8" t="str">
        <f t="shared" si="3"/>
        <v>execute DataCompact('SPX_M1','SPX_D1',1440);</v>
      </c>
      <c r="K8" s="41" t="str">
        <f t="shared" si="4"/>
        <v>execute DataCompact('CATTLE_M1','CATTLE_D1',1440);</v>
      </c>
      <c r="L8" s="41" t="str">
        <f t="shared" si="4"/>
        <v>execute DataCompact('CORN_M1','CORN_D1',1440);</v>
      </c>
      <c r="M8" s="41" t="str">
        <f t="shared" si="4"/>
        <v>execute DataCompact('HOIL_M1','HOIL_D1',1440);</v>
      </c>
      <c r="N8" s="41" t="str">
        <f t="shared" si="4"/>
        <v>execute DataCompact('NGAS_M1','NGAS_D1',1440);</v>
      </c>
      <c r="O8" s="41" t="str">
        <f t="shared" si="4"/>
        <v>execute DataCompact('OIL_M1','OIL_D1',1440);</v>
      </c>
      <c r="P8" s="41" t="str">
        <f t="shared" si="4"/>
        <v>execute DataCompact('PLATINUM_M1','PLATINUM_D1',1440);</v>
      </c>
      <c r="Q8" s="41" t="str">
        <f t="shared" si="4"/>
        <v>execute DataCompact('RICE_M1','RICE_D1',1440);</v>
      </c>
      <c r="R8" s="41" t="str">
        <f t="shared" si="4"/>
        <v>execute DataCompact('SBO_M1','SBO_D1',1440);</v>
      </c>
      <c r="S8" s="41" t="str">
        <f t="shared" si="4"/>
        <v>execute DataCompact('SOYBEANS_M1','SOYBEANS_D1',1440);</v>
      </c>
      <c r="T8" s="41" t="str">
        <f t="shared" si="4"/>
        <v>execute DataCompact('SUGAR_M1','SUGAR_D1',1440);</v>
      </c>
      <c r="U8" s="41" t="str">
        <f t="shared" si="5"/>
        <v>execute DataCompact('US10YR_M1','US10YR_D1',1440);</v>
      </c>
      <c r="V8" s="41" t="str">
        <f t="shared" si="5"/>
        <v>execute DataCompact('WHEAT_M1','WHEAT_D1',1440);</v>
      </c>
      <c r="W8" s="41" t="str">
        <f t="shared" si="5"/>
        <v>execute DataCompact('XRB_M1','XRB_D1',1440);</v>
      </c>
      <c r="X8" t="str">
        <f t="shared" si="6"/>
        <v>execute DataCompact('UKXGBP_M1','UKXGBP_D1',1440);</v>
      </c>
      <c r="Y8" t="str">
        <f t="shared" si="6"/>
        <v>execute DataCompact('ETXEUR_M1','ETXEUR_D1',1440);</v>
      </c>
      <c r="Z8" t="str">
        <f t="shared" si="6"/>
        <v>execute DataCompact('WTIUSD_M1','WTIUSD_D1',1440);</v>
      </c>
    </row>
    <row r="10" spans="1:26" x14ac:dyDescent="0.25">
      <c r="C10" t="str">
        <f>"truncate table "&amp;C$2&amp;"_"&amp;$B3&amp;";"</f>
        <v>truncate table AUDUSD_M5;</v>
      </c>
      <c r="D10" t="str">
        <f>"truncate table "&amp;D$2&amp;"_"&amp;$B3&amp;";"</f>
        <v>truncate table EURUSD_M5;</v>
      </c>
      <c r="E10" t="str">
        <f t="shared" ref="E10:X15" si="9">"truncate table "&amp;E$2&amp;"_"&amp;$B3&amp;";"</f>
        <v>truncate table GBPUSD_M5;</v>
      </c>
      <c r="F10" t="str">
        <f t="shared" ref="F10:H15" si="10">"truncate table "&amp;F$2&amp;"_"&amp;$B3&amp;";"</f>
        <v>truncate table XAUUSD_M5;</v>
      </c>
      <c r="G10" t="str">
        <f t="shared" si="10"/>
        <v>truncate table NZDUSD_M5;</v>
      </c>
      <c r="H10" t="str">
        <f t="shared" si="10"/>
        <v>truncate table USDJPY_M5;</v>
      </c>
      <c r="I10" t="str">
        <f t="shared" si="9"/>
        <v>truncate table GBPNZD_M5;</v>
      </c>
      <c r="J10" t="str">
        <f t="shared" ref="J10:J15" si="11">"truncate table "&amp;J$2&amp;"_"&amp;$B3&amp;";"</f>
        <v>truncate table SPX_M5;</v>
      </c>
      <c r="K10" t="str">
        <f t="shared" si="9"/>
        <v>truncate table CATTLE_M5;</v>
      </c>
      <c r="L10" t="str">
        <f t="shared" si="9"/>
        <v>truncate table CORN_M5;</v>
      </c>
      <c r="M10" t="str">
        <f t="shared" si="9"/>
        <v>truncate table HOIL_M5;</v>
      </c>
      <c r="N10" t="str">
        <f t="shared" si="9"/>
        <v>truncate table NGAS_M5;</v>
      </c>
      <c r="O10" t="str">
        <f t="shared" si="9"/>
        <v>truncate table OIL_M5;</v>
      </c>
      <c r="P10" t="str">
        <f t="shared" si="9"/>
        <v>truncate table PLATINUM_M5;</v>
      </c>
      <c r="Q10" t="str">
        <f t="shared" si="9"/>
        <v>truncate table RICE_M5;</v>
      </c>
      <c r="R10" t="str">
        <f t="shared" si="9"/>
        <v>truncate table SBO_M5;</v>
      </c>
      <c r="S10" t="str">
        <f t="shared" si="9"/>
        <v>truncate table SOYBEANS_M5;</v>
      </c>
      <c r="T10" t="str">
        <f t="shared" si="9"/>
        <v>truncate table SUGAR_M5;</v>
      </c>
      <c r="U10" t="str">
        <f t="shared" si="9"/>
        <v>truncate table US10YR_M5;</v>
      </c>
      <c r="V10" t="str">
        <f t="shared" si="9"/>
        <v>truncate table WHEAT_M5;</v>
      </c>
      <c r="W10" t="str">
        <f t="shared" si="9"/>
        <v>truncate table XRB_M5;</v>
      </c>
      <c r="X10" t="str">
        <f t="shared" si="9"/>
        <v>truncate table UKXGBP_M5;</v>
      </c>
      <c r="Y10" t="str">
        <f t="shared" ref="Y10:Z10" si="12">"truncate table "&amp;Y$2&amp;"_"&amp;$B3&amp;";"</f>
        <v>truncate table ETXEUR_M5;</v>
      </c>
      <c r="Z10" t="str">
        <f t="shared" si="12"/>
        <v>truncate table WTIUSD_M5;</v>
      </c>
    </row>
    <row r="11" spans="1:26" x14ac:dyDescent="0.25">
      <c r="C11" t="str">
        <f t="shared" ref="C11:S15" si="13">"truncate table "&amp;C$2&amp;"_"&amp;$B4&amp;";"</f>
        <v>truncate table AUDUSD_M15;</v>
      </c>
      <c r="D11" t="str">
        <f>"truncate table "&amp;D$2&amp;"_"&amp;$B4&amp;";"</f>
        <v>truncate table EURUSD_M15;</v>
      </c>
      <c r="E11" t="str">
        <f t="shared" si="13"/>
        <v>truncate table GBPUSD_M15;</v>
      </c>
      <c r="F11" t="str">
        <f t="shared" si="10"/>
        <v>truncate table XAUUSD_M15;</v>
      </c>
      <c r="G11" t="str">
        <f t="shared" si="10"/>
        <v>truncate table NZDUSD_M15;</v>
      </c>
      <c r="H11" t="str">
        <f t="shared" si="10"/>
        <v>truncate table USDJPY_M15;</v>
      </c>
      <c r="I11" t="str">
        <f t="shared" si="13"/>
        <v>truncate table GBPNZD_M15;</v>
      </c>
      <c r="J11" t="str">
        <f t="shared" si="11"/>
        <v>truncate table SPX_M15;</v>
      </c>
      <c r="K11" t="str">
        <f t="shared" si="13"/>
        <v>truncate table CATTLE_M15;</v>
      </c>
      <c r="L11" t="str">
        <f t="shared" si="13"/>
        <v>truncate table CORN_M15;</v>
      </c>
      <c r="M11" t="str">
        <f t="shared" si="13"/>
        <v>truncate table HOIL_M15;</v>
      </c>
      <c r="N11" t="str">
        <f t="shared" si="13"/>
        <v>truncate table NGAS_M15;</v>
      </c>
      <c r="O11" t="str">
        <f t="shared" si="13"/>
        <v>truncate table OIL_M15;</v>
      </c>
      <c r="P11" t="str">
        <f t="shared" si="13"/>
        <v>truncate table PLATINUM_M15;</v>
      </c>
      <c r="Q11" t="str">
        <f t="shared" si="13"/>
        <v>truncate table RICE_M15;</v>
      </c>
      <c r="R11" t="str">
        <f t="shared" si="13"/>
        <v>truncate table SBO_M15;</v>
      </c>
      <c r="S11" t="str">
        <f t="shared" si="13"/>
        <v>truncate table SOYBEANS_M15;</v>
      </c>
      <c r="T11" t="str">
        <f t="shared" si="9"/>
        <v>truncate table SUGAR_M15;</v>
      </c>
      <c r="U11" t="str">
        <f t="shared" si="9"/>
        <v>truncate table US10YR_M15;</v>
      </c>
      <c r="V11" t="str">
        <f t="shared" si="9"/>
        <v>truncate table WHEAT_M15;</v>
      </c>
      <c r="W11" t="str">
        <f t="shared" si="9"/>
        <v>truncate table XRB_M15;</v>
      </c>
      <c r="X11" t="str">
        <f t="shared" si="9"/>
        <v>truncate table UKXGBP_M15;</v>
      </c>
      <c r="Y11" t="str">
        <f t="shared" ref="Y11:Z11" si="14">"truncate table "&amp;Y$2&amp;"_"&amp;$B4&amp;";"</f>
        <v>truncate table ETXEUR_M15;</v>
      </c>
      <c r="Z11" t="str">
        <f t="shared" si="14"/>
        <v>truncate table WTIUSD_M15;</v>
      </c>
    </row>
    <row r="12" spans="1:26" x14ac:dyDescent="0.25">
      <c r="C12" t="str">
        <f t="shared" si="13"/>
        <v>truncate table AUDUSD_M30;</v>
      </c>
      <c r="D12" t="str">
        <f>"truncate table "&amp;D$2&amp;"_"&amp;$B5&amp;";"</f>
        <v>truncate table EURUSD_M30;</v>
      </c>
      <c r="E12" t="str">
        <f t="shared" si="9"/>
        <v>truncate table GBPUSD_M30;</v>
      </c>
      <c r="F12" t="str">
        <f t="shared" si="10"/>
        <v>truncate table XAUUSD_M30;</v>
      </c>
      <c r="G12" t="str">
        <f t="shared" si="10"/>
        <v>truncate table NZDUSD_M30;</v>
      </c>
      <c r="H12" t="str">
        <f t="shared" si="10"/>
        <v>truncate table USDJPY_M30;</v>
      </c>
      <c r="I12" t="str">
        <f t="shared" si="9"/>
        <v>truncate table GBPNZD_M30;</v>
      </c>
      <c r="J12" t="str">
        <f t="shared" si="11"/>
        <v>truncate table SPX_M30;</v>
      </c>
      <c r="K12" t="str">
        <f t="shared" si="9"/>
        <v>truncate table CATTLE_M30;</v>
      </c>
      <c r="L12" t="str">
        <f t="shared" si="9"/>
        <v>truncate table CORN_M30;</v>
      </c>
      <c r="M12" t="str">
        <f t="shared" si="9"/>
        <v>truncate table HOIL_M30;</v>
      </c>
      <c r="N12" t="str">
        <f t="shared" si="9"/>
        <v>truncate table NGAS_M30;</v>
      </c>
      <c r="O12" t="str">
        <f t="shared" si="9"/>
        <v>truncate table OIL_M30;</v>
      </c>
      <c r="P12" t="str">
        <f t="shared" si="9"/>
        <v>truncate table PLATINUM_M30;</v>
      </c>
      <c r="Q12" t="str">
        <f t="shared" si="9"/>
        <v>truncate table RICE_M30;</v>
      </c>
      <c r="R12" t="str">
        <f t="shared" si="9"/>
        <v>truncate table SBO_M30;</v>
      </c>
      <c r="S12" t="str">
        <f t="shared" si="9"/>
        <v>truncate table SOYBEANS_M30;</v>
      </c>
      <c r="T12" t="str">
        <f t="shared" si="9"/>
        <v>truncate table SUGAR_M30;</v>
      </c>
      <c r="U12" t="str">
        <f t="shared" si="9"/>
        <v>truncate table US10YR_M30;</v>
      </c>
      <c r="V12" t="str">
        <f t="shared" si="9"/>
        <v>truncate table WHEAT_M30;</v>
      </c>
      <c r="W12" t="str">
        <f t="shared" si="9"/>
        <v>truncate table XRB_M30;</v>
      </c>
      <c r="X12" t="str">
        <f t="shared" si="9"/>
        <v>truncate table UKXGBP_M30;</v>
      </c>
      <c r="Y12" t="str">
        <f t="shared" ref="Y12:Z12" si="15">"truncate table "&amp;Y$2&amp;"_"&amp;$B5&amp;";"</f>
        <v>truncate table ETXEUR_M30;</v>
      </c>
      <c r="Z12" t="str">
        <f t="shared" si="15"/>
        <v>truncate table WTIUSD_M30;</v>
      </c>
    </row>
    <row r="13" spans="1:26" x14ac:dyDescent="0.25">
      <c r="C13" t="str">
        <f t="shared" si="13"/>
        <v>truncate table AUDUSD_H1;</v>
      </c>
      <c r="D13" t="str">
        <f>"truncate table "&amp;D$2&amp;"_"&amp;$B6&amp;";"</f>
        <v>truncate table EURUSD_H1;</v>
      </c>
      <c r="E13" t="str">
        <f t="shared" si="9"/>
        <v>truncate table GBPUSD_H1;</v>
      </c>
      <c r="F13" t="str">
        <f t="shared" si="10"/>
        <v>truncate table XAUUSD_H1;</v>
      </c>
      <c r="G13" t="str">
        <f t="shared" si="10"/>
        <v>truncate table NZDUSD_H1;</v>
      </c>
      <c r="H13" t="str">
        <f t="shared" si="10"/>
        <v>truncate table USDJPY_H1;</v>
      </c>
      <c r="I13" t="str">
        <f t="shared" si="9"/>
        <v>truncate table GBPNZD_H1;</v>
      </c>
      <c r="J13" t="str">
        <f t="shared" si="11"/>
        <v>truncate table SPX_H1;</v>
      </c>
      <c r="K13" t="str">
        <f t="shared" si="9"/>
        <v>truncate table CATTLE_H1;</v>
      </c>
      <c r="L13" t="str">
        <f t="shared" si="9"/>
        <v>truncate table CORN_H1;</v>
      </c>
      <c r="M13" t="str">
        <f t="shared" si="9"/>
        <v>truncate table HOIL_H1;</v>
      </c>
      <c r="N13" t="str">
        <f t="shared" si="9"/>
        <v>truncate table NGAS_H1;</v>
      </c>
      <c r="O13" t="str">
        <f t="shared" si="9"/>
        <v>truncate table OIL_H1;</v>
      </c>
      <c r="P13" t="str">
        <f t="shared" si="9"/>
        <v>truncate table PLATINUM_H1;</v>
      </c>
      <c r="Q13" t="str">
        <f t="shared" si="9"/>
        <v>truncate table RICE_H1;</v>
      </c>
      <c r="R13" t="str">
        <f t="shared" si="9"/>
        <v>truncate table SBO_H1;</v>
      </c>
      <c r="S13" t="str">
        <f t="shared" si="9"/>
        <v>truncate table SOYBEANS_H1;</v>
      </c>
      <c r="T13" t="str">
        <f t="shared" si="9"/>
        <v>truncate table SUGAR_H1;</v>
      </c>
      <c r="U13" t="str">
        <f t="shared" si="9"/>
        <v>truncate table US10YR_H1;</v>
      </c>
      <c r="V13" t="str">
        <f t="shared" si="9"/>
        <v>truncate table WHEAT_H1;</v>
      </c>
      <c r="W13" t="str">
        <f t="shared" si="9"/>
        <v>truncate table XRB_H1;</v>
      </c>
      <c r="X13" t="str">
        <f t="shared" si="9"/>
        <v>truncate table UKXGBP_H1;</v>
      </c>
      <c r="Y13" t="str">
        <f t="shared" ref="Y13:Z13" si="16">"truncate table "&amp;Y$2&amp;"_"&amp;$B6&amp;";"</f>
        <v>truncate table ETXEUR_H1;</v>
      </c>
      <c r="Z13" t="str">
        <f t="shared" si="16"/>
        <v>truncate table WTIUSD_H1;</v>
      </c>
    </row>
    <row r="14" spans="1:26" x14ac:dyDescent="0.25">
      <c r="C14" t="str">
        <f>"truncate table "&amp;C$2&amp;"_"&amp;$B7&amp;";"</f>
        <v>truncate table AUDUSD_H4;</v>
      </c>
      <c r="D14" t="str">
        <f>"truncate table "&amp;D$2&amp;"_"&amp;$B7&amp;";"</f>
        <v>truncate table EURUSD_H4;</v>
      </c>
      <c r="E14" t="str">
        <f t="shared" ref="E14:X14" si="17">"truncate table "&amp;E$2&amp;"_"&amp;$B7&amp;";"</f>
        <v>truncate table GBPUSD_H4;</v>
      </c>
      <c r="F14" t="str">
        <f t="shared" si="10"/>
        <v>truncate table XAUUSD_H4;</v>
      </c>
      <c r="G14" t="str">
        <f t="shared" si="10"/>
        <v>truncate table NZDUSD_H4;</v>
      </c>
      <c r="H14" t="str">
        <f t="shared" si="10"/>
        <v>truncate table USDJPY_H4;</v>
      </c>
      <c r="I14" t="str">
        <f t="shared" si="17"/>
        <v>truncate table GBPNZD_H4;</v>
      </c>
      <c r="J14" t="str">
        <f t="shared" si="11"/>
        <v>truncate table SPX_H4;</v>
      </c>
      <c r="K14" t="str">
        <f t="shared" si="17"/>
        <v>truncate table CATTLE_H4;</v>
      </c>
      <c r="L14" t="str">
        <f t="shared" si="17"/>
        <v>truncate table CORN_H4;</v>
      </c>
      <c r="M14" t="str">
        <f t="shared" si="17"/>
        <v>truncate table HOIL_H4;</v>
      </c>
      <c r="N14" t="str">
        <f t="shared" si="17"/>
        <v>truncate table NGAS_H4;</v>
      </c>
      <c r="O14" t="str">
        <f t="shared" si="17"/>
        <v>truncate table OIL_H4;</v>
      </c>
      <c r="P14" t="str">
        <f t="shared" si="17"/>
        <v>truncate table PLATINUM_H4;</v>
      </c>
      <c r="Q14" t="str">
        <f t="shared" si="17"/>
        <v>truncate table RICE_H4;</v>
      </c>
      <c r="R14" t="str">
        <f t="shared" si="17"/>
        <v>truncate table SBO_H4;</v>
      </c>
      <c r="S14" t="str">
        <f t="shared" si="17"/>
        <v>truncate table SOYBEANS_H4;</v>
      </c>
      <c r="T14" t="str">
        <f t="shared" si="17"/>
        <v>truncate table SUGAR_H4;</v>
      </c>
      <c r="U14" t="str">
        <f t="shared" si="17"/>
        <v>truncate table US10YR_H4;</v>
      </c>
      <c r="V14" t="str">
        <f t="shared" si="17"/>
        <v>truncate table WHEAT_H4;</v>
      </c>
      <c r="W14" t="str">
        <f t="shared" si="17"/>
        <v>truncate table XRB_H4;</v>
      </c>
      <c r="X14" t="str">
        <f t="shared" si="17"/>
        <v>truncate table UKXGBP_H4;</v>
      </c>
      <c r="Y14" t="str">
        <f t="shared" ref="Y14:Z14" si="18">"truncate table "&amp;Y$2&amp;"_"&amp;$B7&amp;";"</f>
        <v>truncate table ETXEUR_H4;</v>
      </c>
      <c r="Z14" t="str">
        <f t="shared" si="18"/>
        <v>truncate table WTIUSD_H4;</v>
      </c>
    </row>
    <row r="15" spans="1:26" x14ac:dyDescent="0.25">
      <c r="C15" t="str">
        <f t="shared" si="13"/>
        <v>truncate table AUDUSD_D1;</v>
      </c>
      <c r="D15" t="str">
        <f>"truncate table "&amp;D$2&amp;"_"&amp;$B8&amp;";"</f>
        <v>truncate table EURUSD_D1;</v>
      </c>
      <c r="E15" t="str">
        <f t="shared" si="9"/>
        <v>truncate table GBPUSD_D1;</v>
      </c>
      <c r="F15" t="str">
        <f t="shared" si="10"/>
        <v>truncate table XAUUSD_D1;</v>
      </c>
      <c r="G15" t="str">
        <f t="shared" si="10"/>
        <v>truncate table NZDUSD_D1;</v>
      </c>
      <c r="H15" t="str">
        <f t="shared" si="10"/>
        <v>truncate table USDJPY_D1;</v>
      </c>
      <c r="I15" t="str">
        <f t="shared" si="9"/>
        <v>truncate table GBPNZD_D1;</v>
      </c>
      <c r="J15" t="str">
        <f t="shared" si="11"/>
        <v>truncate table SPX_D1;</v>
      </c>
      <c r="K15" t="str">
        <f t="shared" si="9"/>
        <v>truncate table CATTLE_D1;</v>
      </c>
      <c r="L15" t="str">
        <f t="shared" si="9"/>
        <v>truncate table CORN_D1;</v>
      </c>
      <c r="M15" t="str">
        <f t="shared" si="9"/>
        <v>truncate table HOIL_D1;</v>
      </c>
      <c r="N15" t="str">
        <f t="shared" si="9"/>
        <v>truncate table NGAS_D1;</v>
      </c>
      <c r="O15" t="str">
        <f t="shared" si="9"/>
        <v>truncate table OIL_D1;</v>
      </c>
      <c r="P15" t="str">
        <f t="shared" si="9"/>
        <v>truncate table PLATINUM_D1;</v>
      </c>
      <c r="Q15" t="str">
        <f t="shared" si="9"/>
        <v>truncate table RICE_D1;</v>
      </c>
      <c r="R15" t="str">
        <f t="shared" si="9"/>
        <v>truncate table SBO_D1;</v>
      </c>
      <c r="S15" t="str">
        <f t="shared" si="9"/>
        <v>truncate table SOYBEANS_D1;</v>
      </c>
      <c r="T15" t="str">
        <f t="shared" si="9"/>
        <v>truncate table SUGAR_D1;</v>
      </c>
      <c r="U15" t="str">
        <f t="shared" si="9"/>
        <v>truncate table US10YR_D1;</v>
      </c>
      <c r="V15" t="str">
        <f t="shared" si="9"/>
        <v>truncate table WHEAT_D1;</v>
      </c>
      <c r="W15" t="str">
        <f t="shared" si="9"/>
        <v>truncate table XRB_D1;</v>
      </c>
      <c r="X15" t="str">
        <f t="shared" si="9"/>
        <v>truncate table UKXGBP_D1;</v>
      </c>
      <c r="Y15" t="str">
        <f t="shared" ref="Y15:Z15" si="19">"truncate table "&amp;Y$2&amp;"_"&amp;$B8&amp;";"</f>
        <v>truncate table ETXEUR_D1;</v>
      </c>
      <c r="Z15" t="str">
        <f t="shared" si="19"/>
        <v>truncate table WTIUSD_D1;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1"/>
  <sheetViews>
    <sheetView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D16" sqref="D16"/>
    </sheetView>
  </sheetViews>
  <sheetFormatPr defaultRowHeight="15" x14ac:dyDescent="0.25"/>
  <cols>
    <col min="1" max="1" width="23.42578125" customWidth="1"/>
    <col min="2" max="2" width="35.7109375" bestFit="1" customWidth="1"/>
    <col min="3" max="3" width="41.7109375" customWidth="1"/>
    <col min="4" max="4" width="35.5703125" customWidth="1"/>
  </cols>
  <sheetData>
    <row r="1" spans="1:9" x14ac:dyDescent="0.25">
      <c r="A1" t="s">
        <v>404</v>
      </c>
      <c r="B1" t="s">
        <v>405</v>
      </c>
    </row>
    <row r="2" spans="1:9" x14ac:dyDescent="0.25">
      <c r="A2" t="s">
        <v>71</v>
      </c>
      <c r="B2" t="s">
        <v>200</v>
      </c>
      <c r="C2" s="40" t="str">
        <f>"(for /r "&amp;CHAR(34)&amp;$B$1&amp;CHAR(34)&amp;" %F in (Futures*.zip) do unzip %F  -d %~dnpF)"</f>
        <v>(for /r "D:\Historical_Futures_and_Indices\" %F in (Futures*.zip) do unzip %F  -d %~dnpF)</v>
      </c>
    </row>
    <row r="3" spans="1:9" x14ac:dyDescent="0.25">
      <c r="A3" t="s">
        <v>119</v>
      </c>
      <c r="B3" s="42" t="s">
        <v>417</v>
      </c>
    </row>
    <row r="4" spans="1:9" x14ac:dyDescent="0.25">
      <c r="B4" s="23" t="s">
        <v>174</v>
      </c>
      <c r="C4" s="23" t="s">
        <v>186</v>
      </c>
      <c r="D4" t="s">
        <v>185</v>
      </c>
      <c r="E4" t="s">
        <v>180</v>
      </c>
      <c r="F4" t="s">
        <v>181</v>
      </c>
      <c r="G4" t="s">
        <v>182</v>
      </c>
      <c r="H4" t="s">
        <v>183</v>
      </c>
    </row>
    <row r="5" spans="1:9" ht="15.75" x14ac:dyDescent="0.25">
      <c r="A5" s="34" t="s">
        <v>187</v>
      </c>
      <c r="B5" s="26" t="s">
        <v>8</v>
      </c>
      <c r="C5" s="27" t="s">
        <v>74</v>
      </c>
      <c r="D5" s="27" t="str">
        <f>"(for /r "&amp;CHAR(34)&amp;$B$2&amp;$C5&amp;D$4&amp;$B5&amp;CHAR(34)&amp;" %F in (*.GZ) do gzip -dc %F &gt; %~dnpF)"</f>
        <v>(for /r "C:\temp\HistData\Futures2000Q0M1" %F in (*.GZ) do gzip -dc %F &gt; %~dnpF)</v>
      </c>
      <c r="E5" s="27"/>
      <c r="F5" s="27"/>
      <c r="G5" s="27"/>
      <c r="H5" s="27"/>
    </row>
    <row r="6" spans="1:9" x14ac:dyDescent="0.25">
      <c r="A6" t="s">
        <v>188</v>
      </c>
      <c r="B6" s="26" t="s">
        <v>27</v>
      </c>
      <c r="C6" s="27" t="s">
        <v>74</v>
      </c>
      <c r="D6" s="27" t="str">
        <f t="shared" ref="D6:D15" si="0">"(for /r "&amp;CHAR(34)&amp;$B$2&amp;$C6&amp;D$4&amp;$B6&amp;CHAR(34)&amp;" %F in (*.GZ) do gzip -dc %F &gt; %~dnpF)"</f>
        <v>(for /r "C:\temp\HistData\Futures2000Q0M5" %F in (*.GZ) do gzip -dc %F &gt; %~dnpF)</v>
      </c>
      <c r="E6" s="27"/>
      <c r="F6" s="27"/>
      <c r="G6" s="27"/>
      <c r="H6" s="27"/>
    </row>
    <row r="7" spans="1:9" x14ac:dyDescent="0.25">
      <c r="B7" s="26" t="s">
        <v>5</v>
      </c>
      <c r="C7" s="27" t="s">
        <v>74</v>
      </c>
      <c r="D7" s="27" t="str">
        <f t="shared" si="0"/>
        <v>(for /r "C:\temp\HistData\Futures2000Q0M15" %F in (*.GZ) do gzip -dc %F &gt; %~dnpF)</v>
      </c>
      <c r="E7" s="27"/>
      <c r="F7" s="27"/>
      <c r="G7" s="27"/>
      <c r="H7" s="27"/>
    </row>
    <row r="8" spans="1:9" x14ac:dyDescent="0.25">
      <c r="B8" s="26" t="s">
        <v>28</v>
      </c>
      <c r="C8" s="27" t="s">
        <v>74</v>
      </c>
      <c r="D8" s="27" t="str">
        <f t="shared" si="0"/>
        <v>(for /r "C:\temp\HistData\Futures2000Q0H1" %F in (*.GZ) do gzip -dc %F &gt; %~dnpF)</v>
      </c>
      <c r="E8" s="27"/>
      <c r="F8" s="27"/>
      <c r="G8" s="27"/>
      <c r="H8" s="27"/>
    </row>
    <row r="9" spans="1:9" x14ac:dyDescent="0.25">
      <c r="B9" s="26" t="s">
        <v>6</v>
      </c>
      <c r="C9" s="36" t="s">
        <v>74</v>
      </c>
      <c r="D9" s="36" t="str">
        <f t="shared" si="0"/>
        <v>(for /r "C:\temp\HistData\Futures2000Q0M30" %F in (*.GZ) do gzip -dc %F &gt; %~dnpF)</v>
      </c>
      <c r="E9" s="36"/>
      <c r="F9" s="36"/>
      <c r="G9" s="36"/>
      <c r="H9" s="36"/>
      <c r="I9" s="20"/>
    </row>
    <row r="10" spans="1:9" x14ac:dyDescent="0.25">
      <c r="B10" s="26" t="s">
        <v>30</v>
      </c>
      <c r="C10" s="27" t="s">
        <v>74</v>
      </c>
      <c r="D10" s="27" t="str">
        <f t="shared" si="0"/>
        <v>(for /r "C:\temp\HistData\Futures2000Q0D1" %F in (*.GZ) do gzip -dc %F &gt; %~dnpF)</v>
      </c>
      <c r="E10" s="27"/>
      <c r="F10" s="27"/>
      <c r="G10" s="27"/>
      <c r="H10" s="27"/>
    </row>
    <row r="11" spans="1:9" x14ac:dyDescent="0.25">
      <c r="B11" s="26" t="s">
        <v>8</v>
      </c>
      <c r="C11" s="27" t="s">
        <v>75</v>
      </c>
      <c r="D11" s="27" t="str">
        <f t="shared" si="0"/>
        <v>(for /r "C:\temp\HistData\Indices2000Q0M1" %F in (*.GZ) do gzip -dc %F &gt; %~dnpF)</v>
      </c>
      <c r="E11" s="27"/>
      <c r="F11" s="27"/>
      <c r="G11" s="27"/>
      <c r="H11" s="27"/>
    </row>
    <row r="12" spans="1:9" x14ac:dyDescent="0.25">
      <c r="B12" s="26" t="s">
        <v>27</v>
      </c>
      <c r="C12" s="27" t="s">
        <v>75</v>
      </c>
      <c r="D12" s="27" t="str">
        <f t="shared" si="0"/>
        <v>(for /r "C:\temp\HistData\Indices2000Q0M5" %F in (*.GZ) do gzip -dc %F &gt; %~dnpF)</v>
      </c>
      <c r="E12" s="27"/>
      <c r="F12" s="27"/>
      <c r="G12" s="27"/>
      <c r="H12" s="27"/>
    </row>
    <row r="13" spans="1:9" x14ac:dyDescent="0.25">
      <c r="B13" s="26" t="s">
        <v>5</v>
      </c>
      <c r="C13" s="27" t="s">
        <v>75</v>
      </c>
      <c r="D13" s="27" t="str">
        <f t="shared" si="0"/>
        <v>(for /r "C:\temp\HistData\Indices2000Q0M15" %F in (*.GZ) do gzip -dc %F &gt; %~dnpF)</v>
      </c>
      <c r="E13" s="27"/>
      <c r="F13" s="27"/>
      <c r="G13" s="27"/>
      <c r="H13" s="27"/>
    </row>
    <row r="14" spans="1:9" x14ac:dyDescent="0.25">
      <c r="B14" s="26" t="s">
        <v>28</v>
      </c>
      <c r="C14" s="27" t="s">
        <v>75</v>
      </c>
      <c r="D14" s="27" t="str">
        <f t="shared" si="0"/>
        <v>(for /r "C:\temp\HistData\Indices2000Q0H1" %F in (*.GZ) do gzip -dc %F &gt; %~dnpF)</v>
      </c>
      <c r="E14" s="27"/>
      <c r="F14" s="27"/>
      <c r="G14" s="27"/>
      <c r="H14" s="27"/>
    </row>
    <row r="15" spans="1:9" x14ac:dyDescent="0.25">
      <c r="B15" s="26" t="s">
        <v>6</v>
      </c>
      <c r="C15" s="27" t="s">
        <v>75</v>
      </c>
      <c r="D15" s="27" t="str">
        <f t="shared" si="0"/>
        <v>(for /r "C:\temp\HistData\Indices2000Q0M30" %F in (*.GZ) do gzip -dc %F &gt; %~dnpF)</v>
      </c>
      <c r="E15" s="27"/>
      <c r="F15" s="27"/>
      <c r="G15" s="27"/>
      <c r="H15" s="27"/>
    </row>
    <row r="16" spans="1:9" s="10" customFormat="1" ht="15.75" x14ac:dyDescent="0.25">
      <c r="A16" s="32" t="s">
        <v>184</v>
      </c>
      <c r="B16" s="31" t="s">
        <v>8</v>
      </c>
      <c r="C16" s="30" t="s">
        <v>57</v>
      </c>
      <c r="D16" s="30" t="str">
        <f>IF(LEN(VLOOKUP($C16,Lookups!$A$4:$O$30,3,FALSE))=0,"","del "&amp;$B$2&amp;VLOOKUP($C16,Lookups!$A$4:$O$30,15,FALSE)&amp;D$4&amp;$B16&amp;"\"&amp;VLOOKUP($C16,Lookups!$A$4:$O$30,2,FALSE)&amp;".csv &amp; ")&amp;"copy "&amp;$B$2&amp;VLOOKUP($C16,Lookups!$A$4:$O$30,15,FALSE)&amp;D$4&amp;$B16&amp;"\"&amp;VLOOKUP($C16,Lookups!$A$4:$O$30,2,FALSE)&amp;REPT("?",LEN(VLOOKUP($C16,Lookups!$A$4:$O$30,3,FALSE)))&amp;".csv "&amp;$B$2&amp;VLOOKUP($C16,Lookups!$A$4:$O$30,15,FALSE)&amp;D$4&amp;$B16&amp;"\"&amp;VLOOKUP($C16,Lookups!$A$4:$O$30,2,FALSE)&amp;".csv"</f>
        <v>del C:\temp\HistData\Futures2000Q0M1\LC.csv &amp; copy C:\temp\HistData\Futures2000Q0M1\LC??.csv C:\temp\HistData\Futures2000Q0M1\LC.csv</v>
      </c>
      <c r="E16" s="30" t="str">
        <f>IF(LEN(VLOOKUP($C16,Lookups!$A$4:$O$30,3,FALSE))=0,"","del "&amp;$B$2&amp;VLOOKUP($C16,Lookups!$A$4:$O$30,15,FALSE)&amp;E$4&amp;$B16&amp;"\"&amp;VLOOKUP($C16,Lookups!$A$4:$O$30,2,FALSE)&amp;".csv &amp; ")&amp;"copy "&amp;$B$2&amp;VLOOKUP($C16,Lookups!$A$4:$O$30,15,FALSE)&amp;E$4&amp;$B16&amp;"\"&amp;VLOOKUP($C16,Lookups!$A$4:$O$30,2,FALSE)&amp;REPT("?",LEN(VLOOKUP($C16,Lookups!$A$4:$O$30,3,FALSE)))&amp;".csv "&amp;$B$2&amp;VLOOKUP($C16,Lookups!$A$4:$O$30,15,FALSE)&amp;E$4&amp;$B16&amp;"\"&amp;VLOOKUP($C16,Lookups!$A$4:$O$30,2,FALSE)&amp;".csv"</f>
        <v>del C:\temp\HistData\Futures2013Q2M1\LC.csv &amp; copy C:\temp\HistData\Futures2013Q2M1\LC??.csv C:\temp\HistData\Futures2013Q2M1\LC.csv</v>
      </c>
      <c r="F16" s="30" t="str">
        <f>IF(LEN(VLOOKUP($C16,Lookups!$A$4:$O$30,3,FALSE))=0,"","del "&amp;$B$2&amp;VLOOKUP($C16,Lookups!$A$4:$O$30,15,FALSE)&amp;F$4&amp;$B16&amp;"\"&amp;VLOOKUP($C16,Lookups!$A$4:$O$30,2,FALSE)&amp;".csv &amp; ")&amp;"copy "&amp;$B$2&amp;VLOOKUP($C16,Lookups!$A$4:$O$30,15,FALSE)&amp;F$4&amp;$B16&amp;"\"&amp;VLOOKUP($C16,Lookups!$A$4:$O$30,2,FALSE)&amp;REPT("?",LEN(VLOOKUP($C16,Lookups!$A$4:$O$30,3,FALSE)))&amp;".csv "&amp;$B$2&amp;VLOOKUP($C16,Lookups!$A$4:$O$30,15,FALSE)&amp;F$4&amp;$B16&amp;"\"&amp;VLOOKUP($C16,Lookups!$A$4:$O$30,2,FALSE)&amp;".csv"</f>
        <v>del C:\temp\HistData\Futures2013Q3M1\LC.csv &amp; copy C:\temp\HistData\Futures2013Q3M1\LC??.csv C:\temp\HistData\Futures2013Q3M1\LC.csv</v>
      </c>
      <c r="G16" s="30" t="str">
        <f>IF(LEN(VLOOKUP($C16,Lookups!$A$4:$O$30,3,FALSE))=0,"","del "&amp;$B$2&amp;VLOOKUP($C16,Lookups!$A$4:$O$30,15,FALSE)&amp;G$4&amp;$B16&amp;"\"&amp;VLOOKUP($C16,Lookups!$A$4:$O$30,2,FALSE)&amp;".csv &amp; ")&amp;"copy "&amp;$B$2&amp;VLOOKUP($C16,Lookups!$A$4:$O$30,15,FALSE)&amp;G$4&amp;$B16&amp;"\"&amp;VLOOKUP($C16,Lookups!$A$4:$O$30,2,FALSE)&amp;REPT("?",LEN(VLOOKUP($C16,Lookups!$A$4:$O$30,3,FALSE)))&amp;".csv "&amp;$B$2&amp;VLOOKUP($C16,Lookups!$A$4:$O$30,15,FALSE)&amp;G$4&amp;$B16&amp;"\"&amp;VLOOKUP($C16,Lookups!$A$4:$O$30,2,FALSE)&amp;".csv"</f>
        <v>del C:\temp\HistData\Futures2013Q4M1\LC.csv &amp; copy C:\temp\HistData\Futures2013Q4M1\LC??.csv C:\temp\HistData\Futures2013Q4M1\LC.csv</v>
      </c>
      <c r="H16" s="30" t="str">
        <f>IF(LEN(VLOOKUP($C16,Lookups!$A$4:$O$30,3,FALSE))=0,"","del "&amp;$B$2&amp;VLOOKUP($C16,Lookups!$A$4:$O$30,15,FALSE)&amp;H$4&amp;$B16&amp;"\"&amp;VLOOKUP($C16,Lookups!$A$4:$O$30,2,FALSE)&amp;".csv &amp; ")&amp;"copy "&amp;$B$2&amp;VLOOKUP($C16,Lookups!$A$4:$O$30,15,FALSE)&amp;H$4&amp;$B16&amp;"\"&amp;VLOOKUP($C16,Lookups!$A$4:$O$30,2,FALSE)&amp;REPT("?",LEN(VLOOKUP($C16,Lookups!$A$4:$O$30,3,FALSE)))&amp;".csv "&amp;$B$2&amp;VLOOKUP($C16,Lookups!$A$4:$O$30,15,FALSE)&amp;H$4&amp;$B16&amp;"\"&amp;VLOOKUP($C16,Lookups!$A$4:$O$30,2,FALSE)&amp;".csv"</f>
        <v>del C:\temp\HistData\Futures2014Q1M1\LC.csv &amp; copy C:\temp\HistData\Futures2014Q1M1\LC??.csv C:\temp\HistData\Futures2014Q1M1\LC.csv</v>
      </c>
    </row>
    <row r="17" spans="1:8" s="10" customFormat="1" x14ac:dyDescent="0.25">
      <c r="A17" s="30"/>
      <c r="B17" s="31" t="s">
        <v>8</v>
      </c>
      <c r="C17" s="30" t="s">
        <v>58</v>
      </c>
      <c r="D17" s="30" t="str">
        <f>IF(LEN(VLOOKUP($C17,Lookups!$A$4:$O$30,3,FALSE))=0,"","del "&amp;$B$2&amp;VLOOKUP($C17,Lookups!$A$4:$O$30,15,FALSE)&amp;D$4&amp;$B17&amp;"\"&amp;VLOOKUP($C17,Lookups!$A$4:$O$30,2,FALSE)&amp;".csv &amp; ")&amp;"copy "&amp;$B$2&amp;VLOOKUP($C17,Lookups!$A$4:$O$30,15,FALSE)&amp;D$4&amp;$B17&amp;"\"&amp;VLOOKUP($C17,Lookups!$A$4:$O$30,2,FALSE)&amp;REPT("?",LEN(VLOOKUP($C17,Lookups!$A$4:$O$30,3,FALSE)))&amp;".csv "&amp;$B$2&amp;VLOOKUP($C17,Lookups!$A$4:$O$30,15,FALSE)&amp;D$4&amp;$B17&amp;"\"&amp;VLOOKUP($C17,Lookups!$A$4:$O$30,2,FALSE)&amp;".csv"</f>
        <v>del C:\temp\HistData\Futures2000Q0M1\C.csv &amp; copy C:\temp\HistData\Futures2000Q0M1\C??.csv C:\temp\HistData\Futures2000Q0M1\C.csv</v>
      </c>
      <c r="E17" s="30" t="str">
        <f>IF(LEN(VLOOKUP($C17,Lookups!$A$4:$O$30,3,FALSE))=0,"","del "&amp;$B$2&amp;VLOOKUP($C17,Lookups!$A$4:$O$30,15,FALSE)&amp;E$4&amp;$B17&amp;"\"&amp;VLOOKUP($C17,Lookups!$A$4:$O$30,2,FALSE)&amp;".csv &amp; ")&amp;"copy "&amp;$B$2&amp;VLOOKUP($C17,Lookups!$A$4:$O$30,15,FALSE)&amp;E$4&amp;$B17&amp;"\"&amp;VLOOKUP($C17,Lookups!$A$4:$O$30,2,FALSE)&amp;REPT("?",LEN(VLOOKUP($C17,Lookups!$A$4:$O$30,3,FALSE)))&amp;".csv "&amp;$B$2&amp;VLOOKUP($C17,Lookups!$A$4:$O$30,15,FALSE)&amp;E$4&amp;$B17&amp;"\"&amp;VLOOKUP($C17,Lookups!$A$4:$O$30,2,FALSE)&amp;".csv"</f>
        <v>del C:\temp\HistData\Futures2013Q2M1\C.csv &amp; copy C:\temp\HistData\Futures2013Q2M1\C??.csv C:\temp\HistData\Futures2013Q2M1\C.csv</v>
      </c>
      <c r="F17" s="30" t="str">
        <f>IF(LEN(VLOOKUP($C17,Lookups!$A$4:$O$30,3,FALSE))=0,"","del "&amp;$B$2&amp;VLOOKUP($C17,Lookups!$A$4:$O$30,15,FALSE)&amp;F$4&amp;$B17&amp;"\"&amp;VLOOKUP($C17,Lookups!$A$4:$O$30,2,FALSE)&amp;".csv &amp; ")&amp;"copy "&amp;$B$2&amp;VLOOKUP($C17,Lookups!$A$4:$O$30,15,FALSE)&amp;F$4&amp;$B17&amp;"\"&amp;VLOOKUP($C17,Lookups!$A$4:$O$30,2,FALSE)&amp;REPT("?",LEN(VLOOKUP($C17,Lookups!$A$4:$O$30,3,FALSE)))&amp;".csv "&amp;$B$2&amp;VLOOKUP($C17,Lookups!$A$4:$O$30,15,FALSE)&amp;F$4&amp;$B17&amp;"\"&amp;VLOOKUP($C17,Lookups!$A$4:$O$30,2,FALSE)&amp;".csv"</f>
        <v>del C:\temp\HistData\Futures2013Q3M1\C.csv &amp; copy C:\temp\HistData\Futures2013Q3M1\C??.csv C:\temp\HistData\Futures2013Q3M1\C.csv</v>
      </c>
      <c r="G17" s="30" t="str">
        <f>IF(LEN(VLOOKUP($C17,Lookups!$A$4:$O$30,3,FALSE))=0,"","del "&amp;$B$2&amp;VLOOKUP($C17,Lookups!$A$4:$O$30,15,FALSE)&amp;G$4&amp;$B17&amp;"\"&amp;VLOOKUP($C17,Lookups!$A$4:$O$30,2,FALSE)&amp;".csv &amp; ")&amp;"copy "&amp;$B$2&amp;VLOOKUP($C17,Lookups!$A$4:$O$30,15,FALSE)&amp;G$4&amp;$B17&amp;"\"&amp;VLOOKUP($C17,Lookups!$A$4:$O$30,2,FALSE)&amp;REPT("?",LEN(VLOOKUP($C17,Lookups!$A$4:$O$30,3,FALSE)))&amp;".csv "&amp;$B$2&amp;VLOOKUP($C17,Lookups!$A$4:$O$30,15,FALSE)&amp;G$4&amp;$B17&amp;"\"&amp;VLOOKUP($C17,Lookups!$A$4:$O$30,2,FALSE)&amp;".csv"</f>
        <v>del C:\temp\HistData\Futures2013Q4M1\C.csv &amp; copy C:\temp\HistData\Futures2013Q4M1\C??.csv C:\temp\HistData\Futures2013Q4M1\C.csv</v>
      </c>
      <c r="H17" s="30" t="str">
        <f>IF(LEN(VLOOKUP($C17,Lookups!$A$4:$O$30,3,FALSE))=0,"","del "&amp;$B$2&amp;VLOOKUP($C17,Lookups!$A$4:$O$30,15,FALSE)&amp;H$4&amp;$B17&amp;"\"&amp;VLOOKUP($C17,Lookups!$A$4:$O$30,2,FALSE)&amp;".csv &amp; ")&amp;"copy "&amp;$B$2&amp;VLOOKUP($C17,Lookups!$A$4:$O$30,15,FALSE)&amp;H$4&amp;$B17&amp;"\"&amp;VLOOKUP($C17,Lookups!$A$4:$O$30,2,FALSE)&amp;REPT("?",LEN(VLOOKUP($C17,Lookups!$A$4:$O$30,3,FALSE)))&amp;".csv "&amp;$B$2&amp;VLOOKUP($C17,Lookups!$A$4:$O$30,15,FALSE)&amp;H$4&amp;$B17&amp;"\"&amp;VLOOKUP($C17,Lookups!$A$4:$O$30,2,FALSE)&amp;".csv"</f>
        <v>del C:\temp\HistData\Futures2014Q1M1\C.csv &amp; copy C:\temp\HistData\Futures2014Q1M1\C??.csv C:\temp\HistData\Futures2014Q1M1\C.csv</v>
      </c>
    </row>
    <row r="18" spans="1:8" s="10" customFormat="1" x14ac:dyDescent="0.25">
      <c r="A18" s="30"/>
      <c r="B18" s="31" t="s">
        <v>8</v>
      </c>
      <c r="C18" s="30" t="s">
        <v>59</v>
      </c>
      <c r="D18" s="30" t="str">
        <f>IF(LEN(VLOOKUP($C18,Lookups!$A$4:$O$30,3,FALSE))=0,"","del "&amp;$B$2&amp;VLOOKUP($C18,Lookups!$A$4:$O$30,15,FALSE)&amp;D$4&amp;$B18&amp;"\"&amp;VLOOKUP($C18,Lookups!$A$4:$O$30,2,FALSE)&amp;".csv &amp; ")&amp;"copy "&amp;$B$2&amp;VLOOKUP($C18,Lookups!$A$4:$O$30,15,FALSE)&amp;D$4&amp;$B18&amp;"\"&amp;VLOOKUP($C18,Lookups!$A$4:$O$30,2,FALSE)&amp;REPT("?",LEN(VLOOKUP($C18,Lookups!$A$4:$O$30,3,FALSE)))&amp;".csv "&amp;$B$2&amp;VLOOKUP($C18,Lookups!$A$4:$O$30,15,FALSE)&amp;D$4&amp;$B18&amp;"\"&amp;VLOOKUP($C18,Lookups!$A$4:$O$30,2,FALSE)&amp;".csv"</f>
        <v>del C:\temp\HistData\Futures2000Q0M1\HO.csv &amp; copy C:\temp\HistData\Futures2000Q0M1\HO??.csv C:\temp\HistData\Futures2000Q0M1\HO.csv</v>
      </c>
      <c r="E18" s="30" t="str">
        <f>IF(LEN(VLOOKUP($C18,Lookups!$A$4:$O$30,3,FALSE))=0,"","del "&amp;$B$2&amp;VLOOKUP($C18,Lookups!$A$4:$O$30,15,FALSE)&amp;E$4&amp;$B18&amp;"\"&amp;VLOOKUP($C18,Lookups!$A$4:$O$30,2,FALSE)&amp;".csv &amp; ")&amp;"copy "&amp;$B$2&amp;VLOOKUP($C18,Lookups!$A$4:$O$30,15,FALSE)&amp;E$4&amp;$B18&amp;"\"&amp;VLOOKUP($C18,Lookups!$A$4:$O$30,2,FALSE)&amp;REPT("?",LEN(VLOOKUP($C18,Lookups!$A$4:$O$30,3,FALSE)))&amp;".csv "&amp;$B$2&amp;VLOOKUP($C18,Lookups!$A$4:$O$30,15,FALSE)&amp;E$4&amp;$B18&amp;"\"&amp;VLOOKUP($C18,Lookups!$A$4:$O$30,2,FALSE)&amp;".csv"</f>
        <v>del C:\temp\HistData\Futures2013Q2M1\HO.csv &amp; copy C:\temp\HistData\Futures2013Q2M1\HO??.csv C:\temp\HistData\Futures2013Q2M1\HO.csv</v>
      </c>
      <c r="F18" s="30" t="str">
        <f>IF(LEN(VLOOKUP($C18,Lookups!$A$4:$O$30,3,FALSE))=0,"","del "&amp;$B$2&amp;VLOOKUP($C18,Lookups!$A$4:$O$30,15,FALSE)&amp;F$4&amp;$B18&amp;"\"&amp;VLOOKUP($C18,Lookups!$A$4:$O$30,2,FALSE)&amp;".csv &amp; ")&amp;"copy "&amp;$B$2&amp;VLOOKUP($C18,Lookups!$A$4:$O$30,15,FALSE)&amp;F$4&amp;$B18&amp;"\"&amp;VLOOKUP($C18,Lookups!$A$4:$O$30,2,FALSE)&amp;REPT("?",LEN(VLOOKUP($C18,Lookups!$A$4:$O$30,3,FALSE)))&amp;".csv "&amp;$B$2&amp;VLOOKUP($C18,Lookups!$A$4:$O$30,15,FALSE)&amp;F$4&amp;$B18&amp;"\"&amp;VLOOKUP($C18,Lookups!$A$4:$O$30,2,FALSE)&amp;".csv"</f>
        <v>del C:\temp\HistData\Futures2013Q3M1\HO.csv &amp; copy C:\temp\HistData\Futures2013Q3M1\HO??.csv C:\temp\HistData\Futures2013Q3M1\HO.csv</v>
      </c>
      <c r="G18" s="30" t="str">
        <f>IF(LEN(VLOOKUP($C18,Lookups!$A$4:$O$30,3,FALSE))=0,"","del "&amp;$B$2&amp;VLOOKUP($C18,Lookups!$A$4:$O$30,15,FALSE)&amp;G$4&amp;$B18&amp;"\"&amp;VLOOKUP($C18,Lookups!$A$4:$O$30,2,FALSE)&amp;".csv &amp; ")&amp;"copy "&amp;$B$2&amp;VLOOKUP($C18,Lookups!$A$4:$O$30,15,FALSE)&amp;G$4&amp;$B18&amp;"\"&amp;VLOOKUP($C18,Lookups!$A$4:$O$30,2,FALSE)&amp;REPT("?",LEN(VLOOKUP($C18,Lookups!$A$4:$O$30,3,FALSE)))&amp;".csv "&amp;$B$2&amp;VLOOKUP($C18,Lookups!$A$4:$O$30,15,FALSE)&amp;G$4&amp;$B18&amp;"\"&amp;VLOOKUP($C18,Lookups!$A$4:$O$30,2,FALSE)&amp;".csv"</f>
        <v>del C:\temp\HistData\Futures2013Q4M1\HO.csv &amp; copy C:\temp\HistData\Futures2013Q4M1\HO??.csv C:\temp\HistData\Futures2013Q4M1\HO.csv</v>
      </c>
      <c r="H18" s="30" t="str">
        <f>IF(LEN(VLOOKUP($C18,Lookups!$A$4:$O$30,3,FALSE))=0,"","del "&amp;$B$2&amp;VLOOKUP($C18,Lookups!$A$4:$O$30,15,FALSE)&amp;H$4&amp;$B18&amp;"\"&amp;VLOOKUP($C18,Lookups!$A$4:$O$30,2,FALSE)&amp;".csv &amp; ")&amp;"copy "&amp;$B$2&amp;VLOOKUP($C18,Lookups!$A$4:$O$30,15,FALSE)&amp;H$4&amp;$B18&amp;"\"&amp;VLOOKUP($C18,Lookups!$A$4:$O$30,2,FALSE)&amp;REPT("?",LEN(VLOOKUP($C18,Lookups!$A$4:$O$30,3,FALSE)))&amp;".csv "&amp;$B$2&amp;VLOOKUP($C18,Lookups!$A$4:$O$30,15,FALSE)&amp;H$4&amp;$B18&amp;"\"&amp;VLOOKUP($C18,Lookups!$A$4:$O$30,2,FALSE)&amp;".csv"</f>
        <v>del C:\temp\HistData\Futures2014Q1M1\HO.csv &amp; copy C:\temp\HistData\Futures2014Q1M1\HO??.csv C:\temp\HistData\Futures2014Q1M1\HO.csv</v>
      </c>
    </row>
    <row r="19" spans="1:8" s="10" customFormat="1" x14ac:dyDescent="0.25">
      <c r="A19" s="30"/>
      <c r="B19" s="31" t="s">
        <v>8</v>
      </c>
      <c r="C19" s="30" t="s">
        <v>55</v>
      </c>
      <c r="D19" s="30" t="str">
        <f>IF(LEN(VLOOKUP($C19,Lookups!$A$4:$O$30,3,FALSE))=0,"","del "&amp;$B$2&amp;VLOOKUP($C19,Lookups!$A$4:$O$30,15,FALSE)&amp;D$4&amp;$B19&amp;"\"&amp;VLOOKUP($C19,Lookups!$A$4:$O$30,2,FALSE)&amp;".csv &amp; ")&amp;"copy "&amp;$B$2&amp;VLOOKUP($C19,Lookups!$A$4:$O$30,15,FALSE)&amp;D$4&amp;$B19&amp;"\"&amp;VLOOKUP($C19,Lookups!$A$4:$O$30,2,FALSE)&amp;REPT("?",LEN(VLOOKUP($C19,Lookups!$A$4:$O$30,3,FALSE)))&amp;".csv "&amp;$B$2&amp;VLOOKUP($C19,Lookups!$A$4:$O$30,15,FALSE)&amp;D$4&amp;$B19&amp;"\"&amp;VLOOKUP($C19,Lookups!$A$4:$O$30,2,FALSE)&amp;".csv"</f>
        <v>del C:\temp\HistData\Futures2000Q0M1\NG.csv &amp; copy C:\temp\HistData\Futures2000Q0M1\NG??.csv C:\temp\HistData\Futures2000Q0M1\NG.csv</v>
      </c>
      <c r="E19" s="30" t="str">
        <f>IF(LEN(VLOOKUP($C19,Lookups!$A$4:$O$30,3,FALSE))=0,"","del "&amp;$B$2&amp;VLOOKUP($C19,Lookups!$A$4:$O$30,15,FALSE)&amp;E$4&amp;$B19&amp;"\"&amp;VLOOKUP($C19,Lookups!$A$4:$O$30,2,FALSE)&amp;".csv &amp; ")&amp;"copy "&amp;$B$2&amp;VLOOKUP($C19,Lookups!$A$4:$O$30,15,FALSE)&amp;E$4&amp;$B19&amp;"\"&amp;VLOOKUP($C19,Lookups!$A$4:$O$30,2,FALSE)&amp;REPT("?",LEN(VLOOKUP($C19,Lookups!$A$4:$O$30,3,FALSE)))&amp;".csv "&amp;$B$2&amp;VLOOKUP($C19,Lookups!$A$4:$O$30,15,FALSE)&amp;E$4&amp;$B19&amp;"\"&amp;VLOOKUP($C19,Lookups!$A$4:$O$30,2,FALSE)&amp;".csv"</f>
        <v>del C:\temp\HistData\Futures2013Q2M1\NG.csv &amp; copy C:\temp\HistData\Futures2013Q2M1\NG??.csv C:\temp\HistData\Futures2013Q2M1\NG.csv</v>
      </c>
      <c r="F19" s="30" t="str">
        <f>IF(LEN(VLOOKUP($C19,Lookups!$A$4:$O$30,3,FALSE))=0,"","del "&amp;$B$2&amp;VLOOKUP($C19,Lookups!$A$4:$O$30,15,FALSE)&amp;F$4&amp;$B19&amp;"\"&amp;VLOOKUP($C19,Lookups!$A$4:$O$30,2,FALSE)&amp;".csv &amp; ")&amp;"copy "&amp;$B$2&amp;VLOOKUP($C19,Lookups!$A$4:$O$30,15,FALSE)&amp;F$4&amp;$B19&amp;"\"&amp;VLOOKUP($C19,Lookups!$A$4:$O$30,2,FALSE)&amp;REPT("?",LEN(VLOOKUP($C19,Lookups!$A$4:$O$30,3,FALSE)))&amp;".csv "&amp;$B$2&amp;VLOOKUP($C19,Lookups!$A$4:$O$30,15,FALSE)&amp;F$4&amp;$B19&amp;"\"&amp;VLOOKUP($C19,Lookups!$A$4:$O$30,2,FALSE)&amp;".csv"</f>
        <v>del C:\temp\HistData\Futures2013Q3M1\NG.csv &amp; copy C:\temp\HistData\Futures2013Q3M1\NG??.csv C:\temp\HistData\Futures2013Q3M1\NG.csv</v>
      </c>
      <c r="G19" s="30" t="str">
        <f>IF(LEN(VLOOKUP($C19,Lookups!$A$4:$O$30,3,FALSE))=0,"","del "&amp;$B$2&amp;VLOOKUP($C19,Lookups!$A$4:$O$30,15,FALSE)&amp;G$4&amp;$B19&amp;"\"&amp;VLOOKUP($C19,Lookups!$A$4:$O$30,2,FALSE)&amp;".csv &amp; ")&amp;"copy "&amp;$B$2&amp;VLOOKUP($C19,Lookups!$A$4:$O$30,15,FALSE)&amp;G$4&amp;$B19&amp;"\"&amp;VLOOKUP($C19,Lookups!$A$4:$O$30,2,FALSE)&amp;REPT("?",LEN(VLOOKUP($C19,Lookups!$A$4:$O$30,3,FALSE)))&amp;".csv "&amp;$B$2&amp;VLOOKUP($C19,Lookups!$A$4:$O$30,15,FALSE)&amp;G$4&amp;$B19&amp;"\"&amp;VLOOKUP($C19,Lookups!$A$4:$O$30,2,FALSE)&amp;".csv"</f>
        <v>del C:\temp\HistData\Futures2013Q4M1\NG.csv &amp; copy C:\temp\HistData\Futures2013Q4M1\NG??.csv C:\temp\HistData\Futures2013Q4M1\NG.csv</v>
      </c>
      <c r="H19" s="30" t="str">
        <f>IF(LEN(VLOOKUP($C19,Lookups!$A$4:$O$30,3,FALSE))=0,"","del "&amp;$B$2&amp;VLOOKUP($C19,Lookups!$A$4:$O$30,15,FALSE)&amp;H$4&amp;$B19&amp;"\"&amp;VLOOKUP($C19,Lookups!$A$4:$O$30,2,FALSE)&amp;".csv &amp; ")&amp;"copy "&amp;$B$2&amp;VLOOKUP($C19,Lookups!$A$4:$O$30,15,FALSE)&amp;H$4&amp;$B19&amp;"\"&amp;VLOOKUP($C19,Lookups!$A$4:$O$30,2,FALSE)&amp;REPT("?",LEN(VLOOKUP($C19,Lookups!$A$4:$O$30,3,FALSE)))&amp;".csv "&amp;$B$2&amp;VLOOKUP($C19,Lookups!$A$4:$O$30,15,FALSE)&amp;H$4&amp;$B19&amp;"\"&amp;VLOOKUP($C19,Lookups!$A$4:$O$30,2,FALSE)&amp;".csv"</f>
        <v>del C:\temp\HistData\Futures2014Q1M1\NG.csv &amp; copy C:\temp\HistData\Futures2014Q1M1\NG??.csv C:\temp\HistData\Futures2014Q1M1\NG.csv</v>
      </c>
    </row>
    <row r="20" spans="1:8" s="10" customFormat="1" x14ac:dyDescent="0.25">
      <c r="A20" s="30"/>
      <c r="B20" s="31" t="s">
        <v>8</v>
      </c>
      <c r="C20" s="30" t="s">
        <v>60</v>
      </c>
      <c r="D20" s="30" t="str">
        <f>IF(LEN(VLOOKUP($C20,Lookups!$A$4:$O$30,3,FALSE))=0,"","del "&amp;$B$2&amp;VLOOKUP($C20,Lookups!$A$4:$O$30,15,FALSE)&amp;D$4&amp;$B20&amp;"\"&amp;VLOOKUP($C20,Lookups!$A$4:$O$30,2,FALSE)&amp;".csv &amp; ")&amp;"copy "&amp;$B$2&amp;VLOOKUP($C20,Lookups!$A$4:$O$30,15,FALSE)&amp;D$4&amp;$B20&amp;"\"&amp;VLOOKUP($C20,Lookups!$A$4:$O$30,2,FALSE)&amp;REPT("?",LEN(VLOOKUP($C20,Lookups!$A$4:$O$30,3,FALSE)))&amp;".csv "&amp;$B$2&amp;VLOOKUP($C20,Lookups!$A$4:$O$30,15,FALSE)&amp;D$4&amp;$B20&amp;"\"&amp;VLOOKUP($C20,Lookups!$A$4:$O$30,2,FALSE)&amp;".csv"</f>
        <v>del C:\temp\HistData\Futures2000Q0M1\PL.csv &amp; copy C:\temp\HistData\Futures2000Q0M1\PL??.csv C:\temp\HistData\Futures2000Q0M1\PL.csv</v>
      </c>
      <c r="E20" s="30" t="str">
        <f>IF(LEN(VLOOKUP($C20,Lookups!$A$4:$O$30,3,FALSE))=0,"","del "&amp;$B$2&amp;VLOOKUP($C20,Lookups!$A$4:$O$30,15,FALSE)&amp;E$4&amp;$B20&amp;"\"&amp;VLOOKUP($C20,Lookups!$A$4:$O$30,2,FALSE)&amp;".csv &amp; ")&amp;"copy "&amp;$B$2&amp;VLOOKUP($C20,Lookups!$A$4:$O$30,15,FALSE)&amp;E$4&amp;$B20&amp;"\"&amp;VLOOKUP($C20,Lookups!$A$4:$O$30,2,FALSE)&amp;REPT("?",LEN(VLOOKUP($C20,Lookups!$A$4:$O$30,3,FALSE)))&amp;".csv "&amp;$B$2&amp;VLOOKUP($C20,Lookups!$A$4:$O$30,15,FALSE)&amp;E$4&amp;$B20&amp;"\"&amp;VLOOKUP($C20,Lookups!$A$4:$O$30,2,FALSE)&amp;".csv"</f>
        <v>del C:\temp\HistData\Futures2013Q2M1\PL.csv &amp; copy C:\temp\HistData\Futures2013Q2M1\PL??.csv C:\temp\HistData\Futures2013Q2M1\PL.csv</v>
      </c>
      <c r="F20" s="30" t="str">
        <f>IF(LEN(VLOOKUP($C20,Lookups!$A$4:$O$30,3,FALSE))=0,"","del "&amp;$B$2&amp;VLOOKUP($C20,Lookups!$A$4:$O$30,15,FALSE)&amp;F$4&amp;$B20&amp;"\"&amp;VLOOKUP($C20,Lookups!$A$4:$O$30,2,FALSE)&amp;".csv &amp; ")&amp;"copy "&amp;$B$2&amp;VLOOKUP($C20,Lookups!$A$4:$O$30,15,FALSE)&amp;F$4&amp;$B20&amp;"\"&amp;VLOOKUP($C20,Lookups!$A$4:$O$30,2,FALSE)&amp;REPT("?",LEN(VLOOKUP($C20,Lookups!$A$4:$O$30,3,FALSE)))&amp;".csv "&amp;$B$2&amp;VLOOKUP($C20,Lookups!$A$4:$O$30,15,FALSE)&amp;F$4&amp;$B20&amp;"\"&amp;VLOOKUP($C20,Lookups!$A$4:$O$30,2,FALSE)&amp;".csv"</f>
        <v>del C:\temp\HistData\Futures2013Q3M1\PL.csv &amp; copy C:\temp\HistData\Futures2013Q3M1\PL??.csv C:\temp\HistData\Futures2013Q3M1\PL.csv</v>
      </c>
      <c r="G20" s="30" t="str">
        <f>IF(LEN(VLOOKUP($C20,Lookups!$A$4:$O$30,3,FALSE))=0,"","del "&amp;$B$2&amp;VLOOKUP($C20,Lookups!$A$4:$O$30,15,FALSE)&amp;G$4&amp;$B20&amp;"\"&amp;VLOOKUP($C20,Lookups!$A$4:$O$30,2,FALSE)&amp;".csv &amp; ")&amp;"copy "&amp;$B$2&amp;VLOOKUP($C20,Lookups!$A$4:$O$30,15,FALSE)&amp;G$4&amp;$B20&amp;"\"&amp;VLOOKUP($C20,Lookups!$A$4:$O$30,2,FALSE)&amp;REPT("?",LEN(VLOOKUP($C20,Lookups!$A$4:$O$30,3,FALSE)))&amp;".csv "&amp;$B$2&amp;VLOOKUP($C20,Lookups!$A$4:$O$30,15,FALSE)&amp;G$4&amp;$B20&amp;"\"&amp;VLOOKUP($C20,Lookups!$A$4:$O$30,2,FALSE)&amp;".csv"</f>
        <v>del C:\temp\HistData\Futures2013Q4M1\PL.csv &amp; copy C:\temp\HistData\Futures2013Q4M1\PL??.csv C:\temp\HistData\Futures2013Q4M1\PL.csv</v>
      </c>
      <c r="H20" s="30" t="str">
        <f>IF(LEN(VLOOKUP($C20,Lookups!$A$4:$O$30,3,FALSE))=0,"","del "&amp;$B$2&amp;VLOOKUP($C20,Lookups!$A$4:$O$30,15,FALSE)&amp;H$4&amp;$B20&amp;"\"&amp;VLOOKUP($C20,Lookups!$A$4:$O$30,2,FALSE)&amp;".csv &amp; ")&amp;"copy "&amp;$B$2&amp;VLOOKUP($C20,Lookups!$A$4:$O$30,15,FALSE)&amp;H$4&amp;$B20&amp;"\"&amp;VLOOKUP($C20,Lookups!$A$4:$O$30,2,FALSE)&amp;REPT("?",LEN(VLOOKUP($C20,Lookups!$A$4:$O$30,3,FALSE)))&amp;".csv "&amp;$B$2&amp;VLOOKUP($C20,Lookups!$A$4:$O$30,15,FALSE)&amp;H$4&amp;$B20&amp;"\"&amp;VLOOKUP($C20,Lookups!$A$4:$O$30,2,FALSE)&amp;".csv"</f>
        <v>del C:\temp\HistData\Futures2014Q1M1\PL.csv &amp; copy C:\temp\HistData\Futures2014Q1M1\PL??.csv C:\temp\HistData\Futures2014Q1M1\PL.csv</v>
      </c>
    </row>
    <row r="21" spans="1:8" s="10" customFormat="1" x14ac:dyDescent="0.25">
      <c r="A21" s="30"/>
      <c r="B21" s="31" t="s">
        <v>8</v>
      </c>
      <c r="C21" s="30" t="s">
        <v>61</v>
      </c>
      <c r="D21" s="30" t="str">
        <f>IF(LEN(VLOOKUP($C21,Lookups!$A$4:$O$30,3,FALSE))=0,"","del "&amp;$B$2&amp;VLOOKUP($C21,Lookups!$A$4:$O$30,15,FALSE)&amp;D$4&amp;$B21&amp;"\"&amp;VLOOKUP($C21,Lookups!$A$4:$O$30,2,FALSE)&amp;".csv &amp; ")&amp;"copy "&amp;$B$2&amp;VLOOKUP($C21,Lookups!$A$4:$O$30,15,FALSE)&amp;D$4&amp;$B21&amp;"\"&amp;VLOOKUP($C21,Lookups!$A$4:$O$30,2,FALSE)&amp;REPT("?",LEN(VLOOKUP($C21,Lookups!$A$4:$O$30,3,FALSE)))&amp;".csv "&amp;$B$2&amp;VLOOKUP($C21,Lookups!$A$4:$O$30,15,FALSE)&amp;D$4&amp;$B21&amp;"\"&amp;VLOOKUP($C21,Lookups!$A$4:$O$30,2,FALSE)&amp;".csv"</f>
        <v>del C:\temp\HistData\Futures2000Q0M1\RR.csv &amp; copy C:\temp\HistData\Futures2000Q0M1\RR??.csv C:\temp\HistData\Futures2000Q0M1\RR.csv</v>
      </c>
      <c r="E21" s="30" t="str">
        <f>IF(LEN(VLOOKUP($C21,Lookups!$A$4:$O$30,3,FALSE))=0,"","del "&amp;$B$2&amp;VLOOKUP($C21,Lookups!$A$4:$O$30,15,FALSE)&amp;E$4&amp;$B21&amp;"\"&amp;VLOOKUP($C21,Lookups!$A$4:$O$30,2,FALSE)&amp;".csv &amp; ")&amp;"copy "&amp;$B$2&amp;VLOOKUP($C21,Lookups!$A$4:$O$30,15,FALSE)&amp;E$4&amp;$B21&amp;"\"&amp;VLOOKUP($C21,Lookups!$A$4:$O$30,2,FALSE)&amp;REPT("?",LEN(VLOOKUP($C21,Lookups!$A$4:$O$30,3,FALSE)))&amp;".csv "&amp;$B$2&amp;VLOOKUP($C21,Lookups!$A$4:$O$30,15,FALSE)&amp;E$4&amp;$B21&amp;"\"&amp;VLOOKUP($C21,Lookups!$A$4:$O$30,2,FALSE)&amp;".csv"</f>
        <v>del C:\temp\HistData\Futures2013Q2M1\RR.csv &amp; copy C:\temp\HistData\Futures2013Q2M1\RR??.csv C:\temp\HistData\Futures2013Q2M1\RR.csv</v>
      </c>
      <c r="F21" s="30" t="str">
        <f>IF(LEN(VLOOKUP($C21,Lookups!$A$4:$O$30,3,FALSE))=0,"","del "&amp;$B$2&amp;VLOOKUP($C21,Lookups!$A$4:$O$30,15,FALSE)&amp;F$4&amp;$B21&amp;"\"&amp;VLOOKUP($C21,Lookups!$A$4:$O$30,2,FALSE)&amp;".csv &amp; ")&amp;"copy "&amp;$B$2&amp;VLOOKUP($C21,Lookups!$A$4:$O$30,15,FALSE)&amp;F$4&amp;$B21&amp;"\"&amp;VLOOKUP($C21,Lookups!$A$4:$O$30,2,FALSE)&amp;REPT("?",LEN(VLOOKUP($C21,Lookups!$A$4:$O$30,3,FALSE)))&amp;".csv "&amp;$B$2&amp;VLOOKUP($C21,Lookups!$A$4:$O$30,15,FALSE)&amp;F$4&amp;$B21&amp;"\"&amp;VLOOKUP($C21,Lookups!$A$4:$O$30,2,FALSE)&amp;".csv"</f>
        <v>del C:\temp\HistData\Futures2013Q3M1\RR.csv &amp; copy C:\temp\HistData\Futures2013Q3M1\RR??.csv C:\temp\HistData\Futures2013Q3M1\RR.csv</v>
      </c>
      <c r="G21" s="30" t="str">
        <f>IF(LEN(VLOOKUP($C21,Lookups!$A$4:$O$30,3,FALSE))=0,"","del "&amp;$B$2&amp;VLOOKUP($C21,Lookups!$A$4:$O$30,15,FALSE)&amp;G$4&amp;$B21&amp;"\"&amp;VLOOKUP($C21,Lookups!$A$4:$O$30,2,FALSE)&amp;".csv &amp; ")&amp;"copy "&amp;$B$2&amp;VLOOKUP($C21,Lookups!$A$4:$O$30,15,FALSE)&amp;G$4&amp;$B21&amp;"\"&amp;VLOOKUP($C21,Lookups!$A$4:$O$30,2,FALSE)&amp;REPT("?",LEN(VLOOKUP($C21,Lookups!$A$4:$O$30,3,FALSE)))&amp;".csv "&amp;$B$2&amp;VLOOKUP($C21,Lookups!$A$4:$O$30,15,FALSE)&amp;G$4&amp;$B21&amp;"\"&amp;VLOOKUP($C21,Lookups!$A$4:$O$30,2,FALSE)&amp;".csv"</f>
        <v>del C:\temp\HistData\Futures2013Q4M1\RR.csv &amp; copy C:\temp\HistData\Futures2013Q4M1\RR??.csv C:\temp\HistData\Futures2013Q4M1\RR.csv</v>
      </c>
      <c r="H21" s="30" t="str">
        <f>IF(LEN(VLOOKUP($C21,Lookups!$A$4:$O$30,3,FALSE))=0,"","del "&amp;$B$2&amp;VLOOKUP($C21,Lookups!$A$4:$O$30,15,FALSE)&amp;H$4&amp;$B21&amp;"\"&amp;VLOOKUP($C21,Lookups!$A$4:$O$30,2,FALSE)&amp;".csv &amp; ")&amp;"copy "&amp;$B$2&amp;VLOOKUP($C21,Lookups!$A$4:$O$30,15,FALSE)&amp;H$4&amp;$B21&amp;"\"&amp;VLOOKUP($C21,Lookups!$A$4:$O$30,2,FALSE)&amp;REPT("?",LEN(VLOOKUP($C21,Lookups!$A$4:$O$30,3,FALSE)))&amp;".csv "&amp;$B$2&amp;VLOOKUP($C21,Lookups!$A$4:$O$30,15,FALSE)&amp;H$4&amp;$B21&amp;"\"&amp;VLOOKUP($C21,Lookups!$A$4:$O$30,2,FALSE)&amp;".csv"</f>
        <v>del C:\temp\HistData\Futures2014Q1M1\RR.csv &amp; copy C:\temp\HistData\Futures2014Q1M1\RR??.csv C:\temp\HistData\Futures2014Q1M1\RR.csv</v>
      </c>
    </row>
    <row r="22" spans="1:8" s="10" customFormat="1" x14ac:dyDescent="0.25">
      <c r="A22" s="30"/>
      <c r="B22" s="31" t="s">
        <v>8</v>
      </c>
      <c r="C22" s="30" t="s">
        <v>62</v>
      </c>
      <c r="D22" s="30" t="str">
        <f>IF(LEN(VLOOKUP($C22,Lookups!$A$4:$O$30,3,FALSE))=0,"","del "&amp;$B$2&amp;VLOOKUP($C22,Lookups!$A$4:$O$30,15,FALSE)&amp;D$4&amp;$B22&amp;"\"&amp;VLOOKUP($C22,Lookups!$A$4:$O$30,2,FALSE)&amp;".csv &amp; ")&amp;"copy "&amp;$B$2&amp;VLOOKUP($C22,Lookups!$A$4:$O$30,15,FALSE)&amp;D$4&amp;$B22&amp;"\"&amp;VLOOKUP($C22,Lookups!$A$4:$O$30,2,FALSE)&amp;REPT("?",LEN(VLOOKUP($C22,Lookups!$A$4:$O$30,3,FALSE)))&amp;".csv "&amp;$B$2&amp;VLOOKUP($C22,Lookups!$A$4:$O$30,15,FALSE)&amp;D$4&amp;$B22&amp;"\"&amp;VLOOKUP($C22,Lookups!$A$4:$O$30,2,FALSE)&amp;".csv"</f>
        <v>del C:\temp\HistData\Futures2000Q0M1\BO.csv &amp; copy C:\temp\HistData\Futures2000Q0M1\BO??.csv C:\temp\HistData\Futures2000Q0M1\BO.csv</v>
      </c>
      <c r="E22" s="30" t="str">
        <f>IF(LEN(VLOOKUP($C22,Lookups!$A$4:$O$30,3,FALSE))=0,"","del "&amp;$B$2&amp;VLOOKUP($C22,Lookups!$A$4:$O$30,15,FALSE)&amp;E$4&amp;$B22&amp;"\"&amp;VLOOKUP($C22,Lookups!$A$4:$O$30,2,FALSE)&amp;".csv &amp; ")&amp;"copy "&amp;$B$2&amp;VLOOKUP($C22,Lookups!$A$4:$O$30,15,FALSE)&amp;E$4&amp;$B22&amp;"\"&amp;VLOOKUP($C22,Lookups!$A$4:$O$30,2,FALSE)&amp;REPT("?",LEN(VLOOKUP($C22,Lookups!$A$4:$O$30,3,FALSE)))&amp;".csv "&amp;$B$2&amp;VLOOKUP($C22,Lookups!$A$4:$O$30,15,FALSE)&amp;E$4&amp;$B22&amp;"\"&amp;VLOOKUP($C22,Lookups!$A$4:$O$30,2,FALSE)&amp;".csv"</f>
        <v>del C:\temp\HistData\Futures2013Q2M1\BO.csv &amp; copy C:\temp\HistData\Futures2013Q2M1\BO??.csv C:\temp\HistData\Futures2013Q2M1\BO.csv</v>
      </c>
      <c r="F22" s="30" t="str">
        <f>IF(LEN(VLOOKUP($C22,Lookups!$A$4:$O$30,3,FALSE))=0,"","del "&amp;$B$2&amp;VLOOKUP($C22,Lookups!$A$4:$O$30,15,FALSE)&amp;F$4&amp;$B22&amp;"\"&amp;VLOOKUP($C22,Lookups!$A$4:$O$30,2,FALSE)&amp;".csv &amp; ")&amp;"copy "&amp;$B$2&amp;VLOOKUP($C22,Lookups!$A$4:$O$30,15,FALSE)&amp;F$4&amp;$B22&amp;"\"&amp;VLOOKUP($C22,Lookups!$A$4:$O$30,2,FALSE)&amp;REPT("?",LEN(VLOOKUP($C22,Lookups!$A$4:$O$30,3,FALSE)))&amp;".csv "&amp;$B$2&amp;VLOOKUP($C22,Lookups!$A$4:$O$30,15,FALSE)&amp;F$4&amp;$B22&amp;"\"&amp;VLOOKUP($C22,Lookups!$A$4:$O$30,2,FALSE)&amp;".csv"</f>
        <v>del C:\temp\HistData\Futures2013Q3M1\BO.csv &amp; copy C:\temp\HistData\Futures2013Q3M1\BO??.csv C:\temp\HistData\Futures2013Q3M1\BO.csv</v>
      </c>
      <c r="G22" s="30" t="str">
        <f>IF(LEN(VLOOKUP($C22,Lookups!$A$4:$O$30,3,FALSE))=0,"","del "&amp;$B$2&amp;VLOOKUP($C22,Lookups!$A$4:$O$30,15,FALSE)&amp;G$4&amp;$B22&amp;"\"&amp;VLOOKUP($C22,Lookups!$A$4:$O$30,2,FALSE)&amp;".csv &amp; ")&amp;"copy "&amp;$B$2&amp;VLOOKUP($C22,Lookups!$A$4:$O$30,15,FALSE)&amp;G$4&amp;$B22&amp;"\"&amp;VLOOKUP($C22,Lookups!$A$4:$O$30,2,FALSE)&amp;REPT("?",LEN(VLOOKUP($C22,Lookups!$A$4:$O$30,3,FALSE)))&amp;".csv "&amp;$B$2&amp;VLOOKUP($C22,Lookups!$A$4:$O$30,15,FALSE)&amp;G$4&amp;$B22&amp;"\"&amp;VLOOKUP($C22,Lookups!$A$4:$O$30,2,FALSE)&amp;".csv"</f>
        <v>del C:\temp\HistData\Futures2013Q4M1\BO.csv &amp; copy C:\temp\HistData\Futures2013Q4M1\BO??.csv C:\temp\HistData\Futures2013Q4M1\BO.csv</v>
      </c>
      <c r="H22" s="30" t="str">
        <f>IF(LEN(VLOOKUP($C22,Lookups!$A$4:$O$30,3,FALSE))=0,"","del "&amp;$B$2&amp;VLOOKUP($C22,Lookups!$A$4:$O$30,15,FALSE)&amp;H$4&amp;$B22&amp;"\"&amp;VLOOKUP($C22,Lookups!$A$4:$O$30,2,FALSE)&amp;".csv &amp; ")&amp;"copy "&amp;$B$2&amp;VLOOKUP($C22,Lookups!$A$4:$O$30,15,FALSE)&amp;H$4&amp;$B22&amp;"\"&amp;VLOOKUP($C22,Lookups!$A$4:$O$30,2,FALSE)&amp;REPT("?",LEN(VLOOKUP($C22,Lookups!$A$4:$O$30,3,FALSE)))&amp;".csv "&amp;$B$2&amp;VLOOKUP($C22,Lookups!$A$4:$O$30,15,FALSE)&amp;H$4&amp;$B22&amp;"\"&amp;VLOOKUP($C22,Lookups!$A$4:$O$30,2,FALSE)&amp;".csv"</f>
        <v>del C:\temp\HistData\Futures2014Q1M1\BO.csv &amp; copy C:\temp\HistData\Futures2014Q1M1\BO??.csv C:\temp\HistData\Futures2014Q1M1\BO.csv</v>
      </c>
    </row>
    <row r="23" spans="1:8" s="10" customFormat="1" x14ac:dyDescent="0.25">
      <c r="A23" s="30"/>
      <c r="B23" s="31" t="s">
        <v>8</v>
      </c>
      <c r="C23" s="30" t="s">
        <v>63</v>
      </c>
      <c r="D23" s="30" t="str">
        <f>IF(LEN(VLOOKUP($C23,Lookups!$A$4:$O$30,3,FALSE))=0,"","del "&amp;$B$2&amp;VLOOKUP($C23,Lookups!$A$4:$O$30,15,FALSE)&amp;D$4&amp;$B23&amp;"\"&amp;VLOOKUP($C23,Lookups!$A$4:$O$30,2,FALSE)&amp;".csv &amp; ")&amp;"copy "&amp;$B$2&amp;VLOOKUP($C23,Lookups!$A$4:$O$30,15,FALSE)&amp;D$4&amp;$B23&amp;"\"&amp;VLOOKUP($C23,Lookups!$A$4:$O$30,2,FALSE)&amp;REPT("?",LEN(VLOOKUP($C23,Lookups!$A$4:$O$30,3,FALSE)))&amp;".csv "&amp;$B$2&amp;VLOOKUP($C23,Lookups!$A$4:$O$30,15,FALSE)&amp;D$4&amp;$B23&amp;"\"&amp;VLOOKUP($C23,Lookups!$A$4:$O$30,2,FALSE)&amp;".csv"</f>
        <v>del C:\temp\HistData\Futures2000Q0M1\S.csv &amp; copy C:\temp\HistData\Futures2000Q0M1\S??.csv C:\temp\HistData\Futures2000Q0M1\S.csv</v>
      </c>
      <c r="E23" s="30" t="str">
        <f>IF(LEN(VLOOKUP($C23,Lookups!$A$4:$O$30,3,FALSE))=0,"","del "&amp;$B$2&amp;VLOOKUP($C23,Lookups!$A$4:$O$30,15,FALSE)&amp;E$4&amp;$B23&amp;"\"&amp;VLOOKUP($C23,Lookups!$A$4:$O$30,2,FALSE)&amp;".csv &amp; ")&amp;"copy "&amp;$B$2&amp;VLOOKUP($C23,Lookups!$A$4:$O$30,15,FALSE)&amp;E$4&amp;$B23&amp;"\"&amp;VLOOKUP($C23,Lookups!$A$4:$O$30,2,FALSE)&amp;REPT("?",LEN(VLOOKUP($C23,Lookups!$A$4:$O$30,3,FALSE)))&amp;".csv "&amp;$B$2&amp;VLOOKUP($C23,Lookups!$A$4:$O$30,15,FALSE)&amp;E$4&amp;$B23&amp;"\"&amp;VLOOKUP($C23,Lookups!$A$4:$O$30,2,FALSE)&amp;".csv"</f>
        <v>del C:\temp\HistData\Futures2013Q2M1\S.csv &amp; copy C:\temp\HistData\Futures2013Q2M1\S??.csv C:\temp\HistData\Futures2013Q2M1\S.csv</v>
      </c>
      <c r="F23" s="30" t="str">
        <f>IF(LEN(VLOOKUP($C23,Lookups!$A$4:$O$30,3,FALSE))=0,"","del "&amp;$B$2&amp;VLOOKUP($C23,Lookups!$A$4:$O$30,15,FALSE)&amp;F$4&amp;$B23&amp;"\"&amp;VLOOKUP($C23,Lookups!$A$4:$O$30,2,FALSE)&amp;".csv &amp; ")&amp;"copy "&amp;$B$2&amp;VLOOKUP($C23,Lookups!$A$4:$O$30,15,FALSE)&amp;F$4&amp;$B23&amp;"\"&amp;VLOOKUP($C23,Lookups!$A$4:$O$30,2,FALSE)&amp;REPT("?",LEN(VLOOKUP($C23,Lookups!$A$4:$O$30,3,FALSE)))&amp;".csv "&amp;$B$2&amp;VLOOKUP($C23,Lookups!$A$4:$O$30,15,FALSE)&amp;F$4&amp;$B23&amp;"\"&amp;VLOOKUP($C23,Lookups!$A$4:$O$30,2,FALSE)&amp;".csv"</f>
        <v>del C:\temp\HistData\Futures2013Q3M1\S.csv &amp; copy C:\temp\HistData\Futures2013Q3M1\S??.csv C:\temp\HistData\Futures2013Q3M1\S.csv</v>
      </c>
      <c r="G23" s="30" t="str">
        <f>IF(LEN(VLOOKUP($C23,Lookups!$A$4:$O$30,3,FALSE))=0,"","del "&amp;$B$2&amp;VLOOKUP($C23,Lookups!$A$4:$O$30,15,FALSE)&amp;G$4&amp;$B23&amp;"\"&amp;VLOOKUP($C23,Lookups!$A$4:$O$30,2,FALSE)&amp;".csv &amp; ")&amp;"copy "&amp;$B$2&amp;VLOOKUP($C23,Lookups!$A$4:$O$30,15,FALSE)&amp;G$4&amp;$B23&amp;"\"&amp;VLOOKUP($C23,Lookups!$A$4:$O$30,2,FALSE)&amp;REPT("?",LEN(VLOOKUP($C23,Lookups!$A$4:$O$30,3,FALSE)))&amp;".csv "&amp;$B$2&amp;VLOOKUP($C23,Lookups!$A$4:$O$30,15,FALSE)&amp;G$4&amp;$B23&amp;"\"&amp;VLOOKUP($C23,Lookups!$A$4:$O$30,2,FALSE)&amp;".csv"</f>
        <v>del C:\temp\HistData\Futures2013Q4M1\S.csv &amp; copy C:\temp\HistData\Futures2013Q4M1\S??.csv C:\temp\HistData\Futures2013Q4M1\S.csv</v>
      </c>
      <c r="H23" s="30" t="str">
        <f>IF(LEN(VLOOKUP($C23,Lookups!$A$4:$O$30,3,FALSE))=0,"","del "&amp;$B$2&amp;VLOOKUP($C23,Lookups!$A$4:$O$30,15,FALSE)&amp;H$4&amp;$B23&amp;"\"&amp;VLOOKUP($C23,Lookups!$A$4:$O$30,2,FALSE)&amp;".csv &amp; ")&amp;"copy "&amp;$B$2&amp;VLOOKUP($C23,Lookups!$A$4:$O$30,15,FALSE)&amp;H$4&amp;$B23&amp;"\"&amp;VLOOKUP($C23,Lookups!$A$4:$O$30,2,FALSE)&amp;REPT("?",LEN(VLOOKUP($C23,Lookups!$A$4:$O$30,3,FALSE)))&amp;".csv "&amp;$B$2&amp;VLOOKUP($C23,Lookups!$A$4:$O$30,15,FALSE)&amp;H$4&amp;$B23&amp;"\"&amp;VLOOKUP($C23,Lookups!$A$4:$O$30,2,FALSE)&amp;".csv"</f>
        <v>del C:\temp\HistData\Futures2014Q1M1\S.csv &amp; copy C:\temp\HistData\Futures2014Q1M1\S??.csv C:\temp\HistData\Futures2014Q1M1\S.csv</v>
      </c>
    </row>
    <row r="24" spans="1:8" s="10" customFormat="1" x14ac:dyDescent="0.25">
      <c r="A24" s="30"/>
      <c r="B24" s="31" t="s">
        <v>8</v>
      </c>
      <c r="C24" s="30" t="s">
        <v>64</v>
      </c>
      <c r="D24" s="30" t="str">
        <f>IF(LEN(VLOOKUP($C24,Lookups!$A$4:$O$30,3,FALSE))=0,"","del "&amp;$B$2&amp;VLOOKUP($C24,Lookups!$A$4:$O$30,15,FALSE)&amp;D$4&amp;$B24&amp;"\"&amp;VLOOKUP($C24,Lookups!$A$4:$O$30,2,FALSE)&amp;".csv &amp; ")&amp;"copy "&amp;$B$2&amp;VLOOKUP($C24,Lookups!$A$4:$O$30,15,FALSE)&amp;D$4&amp;$B24&amp;"\"&amp;VLOOKUP($C24,Lookups!$A$4:$O$30,2,FALSE)&amp;REPT("?",LEN(VLOOKUP($C24,Lookups!$A$4:$O$30,3,FALSE)))&amp;".csv "&amp;$B$2&amp;VLOOKUP($C24,Lookups!$A$4:$O$30,15,FALSE)&amp;D$4&amp;$B24&amp;"\"&amp;VLOOKUP($C24,Lookups!$A$4:$O$30,2,FALSE)&amp;".csv"</f>
        <v>del C:\temp\HistData\Futures2000Q0M1\SB.csv &amp; copy C:\temp\HistData\Futures2000Q0M1\SB??.csv C:\temp\HistData\Futures2000Q0M1\SB.csv</v>
      </c>
      <c r="E24" s="30" t="str">
        <f>IF(LEN(VLOOKUP($C24,Lookups!$A$4:$O$30,3,FALSE))=0,"","del "&amp;$B$2&amp;VLOOKUP($C24,Lookups!$A$4:$O$30,15,FALSE)&amp;E$4&amp;$B24&amp;"\"&amp;VLOOKUP($C24,Lookups!$A$4:$O$30,2,FALSE)&amp;".csv &amp; ")&amp;"copy "&amp;$B$2&amp;VLOOKUP($C24,Lookups!$A$4:$O$30,15,FALSE)&amp;E$4&amp;$B24&amp;"\"&amp;VLOOKUP($C24,Lookups!$A$4:$O$30,2,FALSE)&amp;REPT("?",LEN(VLOOKUP($C24,Lookups!$A$4:$O$30,3,FALSE)))&amp;".csv "&amp;$B$2&amp;VLOOKUP($C24,Lookups!$A$4:$O$30,15,FALSE)&amp;E$4&amp;$B24&amp;"\"&amp;VLOOKUP($C24,Lookups!$A$4:$O$30,2,FALSE)&amp;".csv"</f>
        <v>del C:\temp\HistData\Futures2013Q2M1\SB.csv &amp; copy C:\temp\HistData\Futures2013Q2M1\SB??.csv C:\temp\HistData\Futures2013Q2M1\SB.csv</v>
      </c>
      <c r="F24" s="30" t="str">
        <f>IF(LEN(VLOOKUP($C24,Lookups!$A$4:$O$30,3,FALSE))=0,"","del "&amp;$B$2&amp;VLOOKUP($C24,Lookups!$A$4:$O$30,15,FALSE)&amp;F$4&amp;$B24&amp;"\"&amp;VLOOKUP($C24,Lookups!$A$4:$O$30,2,FALSE)&amp;".csv &amp; ")&amp;"copy "&amp;$B$2&amp;VLOOKUP($C24,Lookups!$A$4:$O$30,15,FALSE)&amp;F$4&amp;$B24&amp;"\"&amp;VLOOKUP($C24,Lookups!$A$4:$O$30,2,FALSE)&amp;REPT("?",LEN(VLOOKUP($C24,Lookups!$A$4:$O$30,3,FALSE)))&amp;".csv "&amp;$B$2&amp;VLOOKUP($C24,Lookups!$A$4:$O$30,15,FALSE)&amp;F$4&amp;$B24&amp;"\"&amp;VLOOKUP($C24,Lookups!$A$4:$O$30,2,FALSE)&amp;".csv"</f>
        <v>del C:\temp\HistData\Futures2013Q3M1\SB.csv &amp; copy C:\temp\HistData\Futures2013Q3M1\SB??.csv C:\temp\HistData\Futures2013Q3M1\SB.csv</v>
      </c>
      <c r="G24" s="30" t="str">
        <f>IF(LEN(VLOOKUP($C24,Lookups!$A$4:$O$30,3,FALSE))=0,"","del "&amp;$B$2&amp;VLOOKUP($C24,Lookups!$A$4:$O$30,15,FALSE)&amp;G$4&amp;$B24&amp;"\"&amp;VLOOKUP($C24,Lookups!$A$4:$O$30,2,FALSE)&amp;".csv &amp; ")&amp;"copy "&amp;$B$2&amp;VLOOKUP($C24,Lookups!$A$4:$O$30,15,FALSE)&amp;G$4&amp;$B24&amp;"\"&amp;VLOOKUP($C24,Lookups!$A$4:$O$30,2,FALSE)&amp;REPT("?",LEN(VLOOKUP($C24,Lookups!$A$4:$O$30,3,FALSE)))&amp;".csv "&amp;$B$2&amp;VLOOKUP($C24,Lookups!$A$4:$O$30,15,FALSE)&amp;G$4&amp;$B24&amp;"\"&amp;VLOOKUP($C24,Lookups!$A$4:$O$30,2,FALSE)&amp;".csv"</f>
        <v>del C:\temp\HistData\Futures2013Q4M1\SB.csv &amp; copy C:\temp\HistData\Futures2013Q4M1\SB??.csv C:\temp\HistData\Futures2013Q4M1\SB.csv</v>
      </c>
      <c r="H24" s="30" t="str">
        <f>IF(LEN(VLOOKUP($C24,Lookups!$A$4:$O$30,3,FALSE))=0,"","del "&amp;$B$2&amp;VLOOKUP($C24,Lookups!$A$4:$O$30,15,FALSE)&amp;H$4&amp;$B24&amp;"\"&amp;VLOOKUP($C24,Lookups!$A$4:$O$30,2,FALSE)&amp;".csv &amp; ")&amp;"copy "&amp;$B$2&amp;VLOOKUP($C24,Lookups!$A$4:$O$30,15,FALSE)&amp;H$4&amp;$B24&amp;"\"&amp;VLOOKUP($C24,Lookups!$A$4:$O$30,2,FALSE)&amp;REPT("?",LEN(VLOOKUP($C24,Lookups!$A$4:$O$30,3,FALSE)))&amp;".csv "&amp;$B$2&amp;VLOOKUP($C24,Lookups!$A$4:$O$30,15,FALSE)&amp;H$4&amp;$B24&amp;"\"&amp;VLOOKUP($C24,Lookups!$A$4:$O$30,2,FALSE)&amp;".csv"</f>
        <v>del C:\temp\HistData\Futures2014Q1M1\SB.csv &amp; copy C:\temp\HistData\Futures2014Q1M1\SB??.csv C:\temp\HistData\Futures2014Q1M1\SB.csv</v>
      </c>
    </row>
    <row r="25" spans="1:8" s="10" customFormat="1" x14ac:dyDescent="0.25">
      <c r="A25" s="30"/>
      <c r="B25" s="31" t="s">
        <v>8</v>
      </c>
      <c r="C25" s="30" t="s">
        <v>65</v>
      </c>
      <c r="D25" s="30" t="str">
        <f>IF(LEN(VLOOKUP($C25,Lookups!$A$4:$O$30,3,FALSE))=0,"","del "&amp;$B$2&amp;VLOOKUP($C25,Lookups!$A$4:$O$30,15,FALSE)&amp;D$4&amp;$B25&amp;"\"&amp;VLOOKUP($C25,Lookups!$A$4:$O$30,2,FALSE)&amp;".csv &amp; ")&amp;"copy "&amp;$B$2&amp;VLOOKUP($C25,Lookups!$A$4:$O$30,15,FALSE)&amp;D$4&amp;$B25&amp;"\"&amp;VLOOKUP($C25,Lookups!$A$4:$O$30,2,FALSE)&amp;REPT("?",LEN(VLOOKUP($C25,Lookups!$A$4:$O$30,3,FALSE)))&amp;".csv "&amp;$B$2&amp;VLOOKUP($C25,Lookups!$A$4:$O$30,15,FALSE)&amp;D$4&amp;$B25&amp;"\"&amp;VLOOKUP($C25,Lookups!$A$4:$O$30,2,FALSE)&amp;".csv"</f>
        <v>del C:\temp\HistData\Futures2000Q0M1\TY.csv &amp; copy C:\temp\HistData\Futures2000Q0M1\TY??.csv C:\temp\HistData\Futures2000Q0M1\TY.csv</v>
      </c>
      <c r="E25" s="30" t="str">
        <f>IF(LEN(VLOOKUP($C25,Lookups!$A$4:$O$30,3,FALSE))=0,"","del "&amp;$B$2&amp;VLOOKUP($C25,Lookups!$A$4:$O$30,15,FALSE)&amp;E$4&amp;$B25&amp;"\"&amp;VLOOKUP($C25,Lookups!$A$4:$O$30,2,FALSE)&amp;".csv &amp; ")&amp;"copy "&amp;$B$2&amp;VLOOKUP($C25,Lookups!$A$4:$O$30,15,FALSE)&amp;E$4&amp;$B25&amp;"\"&amp;VLOOKUP($C25,Lookups!$A$4:$O$30,2,FALSE)&amp;REPT("?",LEN(VLOOKUP($C25,Lookups!$A$4:$O$30,3,FALSE)))&amp;".csv "&amp;$B$2&amp;VLOOKUP($C25,Lookups!$A$4:$O$30,15,FALSE)&amp;E$4&amp;$B25&amp;"\"&amp;VLOOKUP($C25,Lookups!$A$4:$O$30,2,FALSE)&amp;".csv"</f>
        <v>del C:\temp\HistData\Futures2013Q2M1\TY.csv &amp; copy C:\temp\HistData\Futures2013Q2M1\TY??.csv C:\temp\HistData\Futures2013Q2M1\TY.csv</v>
      </c>
      <c r="F25" s="30" t="str">
        <f>IF(LEN(VLOOKUP($C25,Lookups!$A$4:$O$30,3,FALSE))=0,"","del "&amp;$B$2&amp;VLOOKUP($C25,Lookups!$A$4:$O$30,15,FALSE)&amp;F$4&amp;$B25&amp;"\"&amp;VLOOKUP($C25,Lookups!$A$4:$O$30,2,FALSE)&amp;".csv &amp; ")&amp;"copy "&amp;$B$2&amp;VLOOKUP($C25,Lookups!$A$4:$O$30,15,FALSE)&amp;F$4&amp;$B25&amp;"\"&amp;VLOOKUP($C25,Lookups!$A$4:$O$30,2,FALSE)&amp;REPT("?",LEN(VLOOKUP($C25,Lookups!$A$4:$O$30,3,FALSE)))&amp;".csv "&amp;$B$2&amp;VLOOKUP($C25,Lookups!$A$4:$O$30,15,FALSE)&amp;F$4&amp;$B25&amp;"\"&amp;VLOOKUP($C25,Lookups!$A$4:$O$30,2,FALSE)&amp;".csv"</f>
        <v>del C:\temp\HistData\Futures2013Q3M1\TY.csv &amp; copy C:\temp\HistData\Futures2013Q3M1\TY??.csv C:\temp\HistData\Futures2013Q3M1\TY.csv</v>
      </c>
      <c r="G25" s="30" t="str">
        <f>IF(LEN(VLOOKUP($C25,Lookups!$A$4:$O$30,3,FALSE))=0,"","del "&amp;$B$2&amp;VLOOKUP($C25,Lookups!$A$4:$O$30,15,FALSE)&amp;G$4&amp;$B25&amp;"\"&amp;VLOOKUP($C25,Lookups!$A$4:$O$30,2,FALSE)&amp;".csv &amp; ")&amp;"copy "&amp;$B$2&amp;VLOOKUP($C25,Lookups!$A$4:$O$30,15,FALSE)&amp;G$4&amp;$B25&amp;"\"&amp;VLOOKUP($C25,Lookups!$A$4:$O$30,2,FALSE)&amp;REPT("?",LEN(VLOOKUP($C25,Lookups!$A$4:$O$30,3,FALSE)))&amp;".csv "&amp;$B$2&amp;VLOOKUP($C25,Lookups!$A$4:$O$30,15,FALSE)&amp;G$4&amp;$B25&amp;"\"&amp;VLOOKUP($C25,Lookups!$A$4:$O$30,2,FALSE)&amp;".csv"</f>
        <v>del C:\temp\HistData\Futures2013Q4M1\TY.csv &amp; copy C:\temp\HistData\Futures2013Q4M1\TY??.csv C:\temp\HistData\Futures2013Q4M1\TY.csv</v>
      </c>
      <c r="H25" s="30" t="str">
        <f>IF(LEN(VLOOKUP($C25,Lookups!$A$4:$O$30,3,FALSE))=0,"","del "&amp;$B$2&amp;VLOOKUP($C25,Lookups!$A$4:$O$30,15,FALSE)&amp;H$4&amp;$B25&amp;"\"&amp;VLOOKUP($C25,Lookups!$A$4:$O$30,2,FALSE)&amp;".csv &amp; ")&amp;"copy "&amp;$B$2&amp;VLOOKUP($C25,Lookups!$A$4:$O$30,15,FALSE)&amp;H$4&amp;$B25&amp;"\"&amp;VLOOKUP($C25,Lookups!$A$4:$O$30,2,FALSE)&amp;REPT("?",LEN(VLOOKUP($C25,Lookups!$A$4:$O$30,3,FALSE)))&amp;".csv "&amp;$B$2&amp;VLOOKUP($C25,Lookups!$A$4:$O$30,15,FALSE)&amp;H$4&amp;$B25&amp;"\"&amp;VLOOKUP($C25,Lookups!$A$4:$O$30,2,FALSE)&amp;".csv"</f>
        <v>del C:\temp\HistData\Futures2014Q1M1\TY.csv &amp; copy C:\temp\HistData\Futures2014Q1M1\TY??.csv C:\temp\HistData\Futures2014Q1M1\TY.csv</v>
      </c>
    </row>
    <row r="26" spans="1:8" s="10" customFormat="1" x14ac:dyDescent="0.25">
      <c r="A26" s="30"/>
      <c r="B26" s="31" t="s">
        <v>8</v>
      </c>
      <c r="C26" s="30" t="s">
        <v>66</v>
      </c>
      <c r="D26" s="30" t="str">
        <f>IF(LEN(VLOOKUP($C26,Lookups!$A$4:$O$30,3,FALSE))=0,"","del "&amp;$B$2&amp;VLOOKUP($C26,Lookups!$A$4:$O$30,15,FALSE)&amp;D$4&amp;$B26&amp;"\"&amp;VLOOKUP($C26,Lookups!$A$4:$O$30,2,FALSE)&amp;".csv &amp; ")&amp;"copy "&amp;$B$2&amp;VLOOKUP($C26,Lookups!$A$4:$O$30,15,FALSE)&amp;D$4&amp;$B26&amp;"\"&amp;VLOOKUP($C26,Lookups!$A$4:$O$30,2,FALSE)&amp;REPT("?",LEN(VLOOKUP($C26,Lookups!$A$4:$O$30,3,FALSE)))&amp;".csv "&amp;$B$2&amp;VLOOKUP($C26,Lookups!$A$4:$O$30,15,FALSE)&amp;D$4&amp;$B26&amp;"\"&amp;VLOOKUP($C26,Lookups!$A$4:$O$30,2,FALSE)&amp;".csv"</f>
        <v>del C:\temp\HistData\Futures2000Q0M1\W.csv &amp; copy C:\temp\HistData\Futures2000Q0M1\W??.csv C:\temp\HistData\Futures2000Q0M1\W.csv</v>
      </c>
      <c r="E26" s="30" t="str">
        <f>IF(LEN(VLOOKUP($C26,Lookups!$A$4:$O$30,3,FALSE))=0,"","del "&amp;$B$2&amp;VLOOKUP($C26,Lookups!$A$4:$O$30,15,FALSE)&amp;E$4&amp;$B26&amp;"\"&amp;VLOOKUP($C26,Lookups!$A$4:$O$30,2,FALSE)&amp;".csv &amp; ")&amp;"copy "&amp;$B$2&amp;VLOOKUP($C26,Lookups!$A$4:$O$30,15,FALSE)&amp;E$4&amp;$B26&amp;"\"&amp;VLOOKUP($C26,Lookups!$A$4:$O$30,2,FALSE)&amp;REPT("?",LEN(VLOOKUP($C26,Lookups!$A$4:$O$30,3,FALSE)))&amp;".csv "&amp;$B$2&amp;VLOOKUP($C26,Lookups!$A$4:$O$30,15,FALSE)&amp;E$4&amp;$B26&amp;"\"&amp;VLOOKUP($C26,Lookups!$A$4:$O$30,2,FALSE)&amp;".csv"</f>
        <v>del C:\temp\HistData\Futures2013Q2M1\W.csv &amp; copy C:\temp\HistData\Futures2013Q2M1\W??.csv C:\temp\HistData\Futures2013Q2M1\W.csv</v>
      </c>
      <c r="F26" s="30" t="str">
        <f>IF(LEN(VLOOKUP($C26,Lookups!$A$4:$O$30,3,FALSE))=0,"","del "&amp;$B$2&amp;VLOOKUP($C26,Lookups!$A$4:$O$30,15,FALSE)&amp;F$4&amp;$B26&amp;"\"&amp;VLOOKUP($C26,Lookups!$A$4:$O$30,2,FALSE)&amp;".csv &amp; ")&amp;"copy "&amp;$B$2&amp;VLOOKUP($C26,Lookups!$A$4:$O$30,15,FALSE)&amp;F$4&amp;$B26&amp;"\"&amp;VLOOKUP($C26,Lookups!$A$4:$O$30,2,FALSE)&amp;REPT("?",LEN(VLOOKUP($C26,Lookups!$A$4:$O$30,3,FALSE)))&amp;".csv "&amp;$B$2&amp;VLOOKUP($C26,Lookups!$A$4:$O$30,15,FALSE)&amp;F$4&amp;$B26&amp;"\"&amp;VLOOKUP($C26,Lookups!$A$4:$O$30,2,FALSE)&amp;".csv"</f>
        <v>del C:\temp\HistData\Futures2013Q3M1\W.csv &amp; copy C:\temp\HistData\Futures2013Q3M1\W??.csv C:\temp\HistData\Futures2013Q3M1\W.csv</v>
      </c>
      <c r="G26" s="30" t="str">
        <f>IF(LEN(VLOOKUP($C26,Lookups!$A$4:$O$30,3,FALSE))=0,"","del "&amp;$B$2&amp;VLOOKUP($C26,Lookups!$A$4:$O$30,15,FALSE)&amp;G$4&amp;$B26&amp;"\"&amp;VLOOKUP($C26,Lookups!$A$4:$O$30,2,FALSE)&amp;".csv &amp; ")&amp;"copy "&amp;$B$2&amp;VLOOKUP($C26,Lookups!$A$4:$O$30,15,FALSE)&amp;G$4&amp;$B26&amp;"\"&amp;VLOOKUP($C26,Lookups!$A$4:$O$30,2,FALSE)&amp;REPT("?",LEN(VLOOKUP($C26,Lookups!$A$4:$O$30,3,FALSE)))&amp;".csv "&amp;$B$2&amp;VLOOKUP($C26,Lookups!$A$4:$O$30,15,FALSE)&amp;G$4&amp;$B26&amp;"\"&amp;VLOOKUP($C26,Lookups!$A$4:$O$30,2,FALSE)&amp;".csv"</f>
        <v>del C:\temp\HistData\Futures2013Q4M1\W.csv &amp; copy C:\temp\HistData\Futures2013Q4M1\W??.csv C:\temp\HistData\Futures2013Q4M1\W.csv</v>
      </c>
      <c r="H26" s="30" t="str">
        <f>IF(LEN(VLOOKUP($C26,Lookups!$A$4:$O$30,3,FALSE))=0,"","del "&amp;$B$2&amp;VLOOKUP($C26,Lookups!$A$4:$O$30,15,FALSE)&amp;H$4&amp;$B26&amp;"\"&amp;VLOOKUP($C26,Lookups!$A$4:$O$30,2,FALSE)&amp;".csv &amp; ")&amp;"copy "&amp;$B$2&amp;VLOOKUP($C26,Lookups!$A$4:$O$30,15,FALSE)&amp;H$4&amp;$B26&amp;"\"&amp;VLOOKUP($C26,Lookups!$A$4:$O$30,2,FALSE)&amp;REPT("?",LEN(VLOOKUP($C26,Lookups!$A$4:$O$30,3,FALSE)))&amp;".csv "&amp;$B$2&amp;VLOOKUP($C26,Lookups!$A$4:$O$30,15,FALSE)&amp;H$4&amp;$B26&amp;"\"&amp;VLOOKUP($C26,Lookups!$A$4:$O$30,2,FALSE)&amp;".csv"</f>
        <v>del C:\temp\HistData\Futures2014Q1M1\W.csv &amp; copy C:\temp\HistData\Futures2014Q1M1\W??.csv C:\temp\HistData\Futures2014Q1M1\W.csv</v>
      </c>
    </row>
    <row r="27" spans="1:8" s="10" customFormat="1" x14ac:dyDescent="0.25">
      <c r="A27" s="30"/>
      <c r="B27" s="31" t="s">
        <v>8</v>
      </c>
      <c r="C27" s="30" t="s">
        <v>56</v>
      </c>
      <c r="D27" s="30" t="str">
        <f>IF(LEN(VLOOKUP($C27,Lookups!$A$4:$O$30,3,FALSE))=0,"","del "&amp;$B$2&amp;VLOOKUP($C27,Lookups!$A$4:$O$30,15,FALSE)&amp;D$4&amp;$B27&amp;"\"&amp;VLOOKUP($C27,Lookups!$A$4:$O$30,2,FALSE)&amp;".csv &amp; ")&amp;"copy "&amp;$B$2&amp;VLOOKUP($C27,Lookups!$A$4:$O$30,15,FALSE)&amp;D$4&amp;$B27&amp;"\"&amp;VLOOKUP($C27,Lookups!$A$4:$O$30,2,FALSE)&amp;REPT("?",LEN(VLOOKUP($C27,Lookups!$A$4:$O$30,3,FALSE)))&amp;".csv "&amp;$B$2&amp;VLOOKUP($C27,Lookups!$A$4:$O$30,15,FALSE)&amp;D$4&amp;$B27&amp;"\"&amp;VLOOKUP($C27,Lookups!$A$4:$O$30,2,FALSE)&amp;".csv"</f>
        <v>del C:\temp\HistData\Futures2000Q0M1\XRB.csv &amp; copy C:\temp\HistData\Futures2000Q0M1\XRB??.csv C:\temp\HistData\Futures2000Q0M1\XRB.csv</v>
      </c>
      <c r="E27" s="30" t="str">
        <f>IF(LEN(VLOOKUP($C27,Lookups!$A$4:$O$30,3,FALSE))=0,"","del "&amp;$B$2&amp;VLOOKUP($C27,Lookups!$A$4:$O$30,15,FALSE)&amp;E$4&amp;$B27&amp;"\"&amp;VLOOKUP($C27,Lookups!$A$4:$O$30,2,FALSE)&amp;".csv &amp; ")&amp;"copy "&amp;$B$2&amp;VLOOKUP($C27,Lookups!$A$4:$O$30,15,FALSE)&amp;E$4&amp;$B27&amp;"\"&amp;VLOOKUP($C27,Lookups!$A$4:$O$30,2,FALSE)&amp;REPT("?",LEN(VLOOKUP($C27,Lookups!$A$4:$O$30,3,FALSE)))&amp;".csv "&amp;$B$2&amp;VLOOKUP($C27,Lookups!$A$4:$O$30,15,FALSE)&amp;E$4&amp;$B27&amp;"\"&amp;VLOOKUP($C27,Lookups!$A$4:$O$30,2,FALSE)&amp;".csv"</f>
        <v>del C:\temp\HistData\Futures2013Q2M1\XRB.csv &amp; copy C:\temp\HistData\Futures2013Q2M1\XRB??.csv C:\temp\HistData\Futures2013Q2M1\XRB.csv</v>
      </c>
      <c r="F27" s="30" t="str">
        <f>IF(LEN(VLOOKUP($C27,Lookups!$A$4:$O$30,3,FALSE))=0,"","del "&amp;$B$2&amp;VLOOKUP($C27,Lookups!$A$4:$O$30,15,FALSE)&amp;F$4&amp;$B27&amp;"\"&amp;VLOOKUP($C27,Lookups!$A$4:$O$30,2,FALSE)&amp;".csv &amp; ")&amp;"copy "&amp;$B$2&amp;VLOOKUP($C27,Lookups!$A$4:$O$30,15,FALSE)&amp;F$4&amp;$B27&amp;"\"&amp;VLOOKUP($C27,Lookups!$A$4:$O$30,2,FALSE)&amp;REPT("?",LEN(VLOOKUP($C27,Lookups!$A$4:$O$30,3,FALSE)))&amp;".csv "&amp;$B$2&amp;VLOOKUP($C27,Lookups!$A$4:$O$30,15,FALSE)&amp;F$4&amp;$B27&amp;"\"&amp;VLOOKUP($C27,Lookups!$A$4:$O$30,2,FALSE)&amp;".csv"</f>
        <v>del C:\temp\HistData\Futures2013Q3M1\XRB.csv &amp; copy C:\temp\HistData\Futures2013Q3M1\XRB??.csv C:\temp\HistData\Futures2013Q3M1\XRB.csv</v>
      </c>
      <c r="G27" s="30" t="str">
        <f>IF(LEN(VLOOKUP($C27,Lookups!$A$4:$O$30,3,FALSE))=0,"","del "&amp;$B$2&amp;VLOOKUP($C27,Lookups!$A$4:$O$30,15,FALSE)&amp;G$4&amp;$B27&amp;"\"&amp;VLOOKUP($C27,Lookups!$A$4:$O$30,2,FALSE)&amp;".csv &amp; ")&amp;"copy "&amp;$B$2&amp;VLOOKUP($C27,Lookups!$A$4:$O$30,15,FALSE)&amp;G$4&amp;$B27&amp;"\"&amp;VLOOKUP($C27,Lookups!$A$4:$O$30,2,FALSE)&amp;REPT("?",LEN(VLOOKUP($C27,Lookups!$A$4:$O$30,3,FALSE)))&amp;".csv "&amp;$B$2&amp;VLOOKUP($C27,Lookups!$A$4:$O$30,15,FALSE)&amp;G$4&amp;$B27&amp;"\"&amp;VLOOKUP($C27,Lookups!$A$4:$O$30,2,FALSE)&amp;".csv"</f>
        <v>del C:\temp\HistData\Futures2013Q4M1\XRB.csv &amp; copy C:\temp\HistData\Futures2013Q4M1\XRB??.csv C:\temp\HistData\Futures2013Q4M1\XRB.csv</v>
      </c>
      <c r="H27" s="30" t="str">
        <f>IF(LEN(VLOOKUP($C27,Lookups!$A$4:$O$30,3,FALSE))=0,"","del "&amp;$B$2&amp;VLOOKUP($C27,Lookups!$A$4:$O$30,15,FALSE)&amp;H$4&amp;$B27&amp;"\"&amp;VLOOKUP($C27,Lookups!$A$4:$O$30,2,FALSE)&amp;".csv &amp; ")&amp;"copy "&amp;$B$2&amp;VLOOKUP($C27,Lookups!$A$4:$O$30,15,FALSE)&amp;H$4&amp;$B27&amp;"\"&amp;VLOOKUP($C27,Lookups!$A$4:$O$30,2,FALSE)&amp;REPT("?",LEN(VLOOKUP($C27,Lookups!$A$4:$O$30,3,FALSE)))&amp;".csv "&amp;$B$2&amp;VLOOKUP($C27,Lookups!$A$4:$O$30,15,FALSE)&amp;H$4&amp;$B27&amp;"\"&amp;VLOOKUP($C27,Lookups!$A$4:$O$30,2,FALSE)&amp;".csv"</f>
        <v>del C:\temp\HistData\Futures2014Q1M1\XRB.csv &amp; copy C:\temp\HistData\Futures2014Q1M1\XRB??.csv C:\temp\HistData\Futures2014Q1M1\XRB.csv</v>
      </c>
    </row>
    <row r="28" spans="1:8" s="10" customFormat="1" x14ac:dyDescent="0.25">
      <c r="A28" s="30"/>
      <c r="B28" s="31" t="s">
        <v>27</v>
      </c>
      <c r="C28" s="30" t="s">
        <v>57</v>
      </c>
      <c r="D28" s="30" t="str">
        <f>IF(LEN(VLOOKUP($C28,Lookups!$A$4:$O$30,3,FALSE))=0,"","del "&amp;$B$2&amp;VLOOKUP($C28,Lookups!$A$4:$O$30,15,FALSE)&amp;D$4&amp;$B28&amp;"\"&amp;VLOOKUP($C28,Lookups!$A$4:$O$30,2,FALSE)&amp;".csv &amp; ")&amp;"copy "&amp;$B$2&amp;VLOOKUP($C28,Lookups!$A$4:$O$30,15,FALSE)&amp;D$4&amp;$B28&amp;"\"&amp;VLOOKUP($C28,Lookups!$A$4:$O$30,2,FALSE)&amp;REPT("?",LEN(VLOOKUP($C28,Lookups!$A$4:$O$30,3,FALSE)))&amp;".csv "&amp;$B$2&amp;VLOOKUP($C28,Lookups!$A$4:$O$30,15,FALSE)&amp;D$4&amp;$B28&amp;"\"&amp;VLOOKUP($C28,Lookups!$A$4:$O$30,2,FALSE)&amp;".csv"</f>
        <v>del C:\temp\HistData\Futures2000Q0M5\LC.csv &amp; copy C:\temp\HistData\Futures2000Q0M5\LC??.csv C:\temp\HistData\Futures2000Q0M5\LC.csv</v>
      </c>
      <c r="E28" s="30" t="str">
        <f>IF(LEN(VLOOKUP($C28,Lookups!$A$4:$O$30,3,FALSE))=0,"","del "&amp;$B$2&amp;VLOOKUP($C28,Lookups!$A$4:$O$30,15,FALSE)&amp;E$4&amp;$B28&amp;"\"&amp;VLOOKUP($C28,Lookups!$A$4:$O$30,2,FALSE)&amp;".csv &amp; ")&amp;"copy "&amp;$B$2&amp;VLOOKUP($C28,Lookups!$A$4:$O$30,15,FALSE)&amp;E$4&amp;$B28&amp;"\"&amp;VLOOKUP($C28,Lookups!$A$4:$O$30,2,FALSE)&amp;REPT("?",LEN(VLOOKUP($C28,Lookups!$A$4:$O$30,3,FALSE)))&amp;".csv "&amp;$B$2&amp;VLOOKUP($C28,Lookups!$A$4:$O$30,15,FALSE)&amp;E$4&amp;$B28&amp;"\"&amp;VLOOKUP($C28,Lookups!$A$4:$O$30,2,FALSE)&amp;".csv"</f>
        <v>del C:\temp\HistData\Futures2013Q2M5\LC.csv &amp; copy C:\temp\HistData\Futures2013Q2M5\LC??.csv C:\temp\HistData\Futures2013Q2M5\LC.csv</v>
      </c>
      <c r="F28" s="30" t="str">
        <f>IF(LEN(VLOOKUP($C28,Lookups!$A$4:$O$30,3,FALSE))=0,"","del "&amp;$B$2&amp;VLOOKUP($C28,Lookups!$A$4:$O$30,15,FALSE)&amp;F$4&amp;$B28&amp;"\"&amp;VLOOKUP($C28,Lookups!$A$4:$O$30,2,FALSE)&amp;".csv &amp; ")&amp;"copy "&amp;$B$2&amp;VLOOKUP($C28,Lookups!$A$4:$O$30,15,FALSE)&amp;F$4&amp;$B28&amp;"\"&amp;VLOOKUP($C28,Lookups!$A$4:$O$30,2,FALSE)&amp;REPT("?",LEN(VLOOKUP($C28,Lookups!$A$4:$O$30,3,FALSE)))&amp;".csv "&amp;$B$2&amp;VLOOKUP($C28,Lookups!$A$4:$O$30,15,FALSE)&amp;F$4&amp;$B28&amp;"\"&amp;VLOOKUP($C28,Lookups!$A$4:$O$30,2,FALSE)&amp;".csv"</f>
        <v>del C:\temp\HistData\Futures2013Q3M5\LC.csv &amp; copy C:\temp\HistData\Futures2013Q3M5\LC??.csv C:\temp\HistData\Futures2013Q3M5\LC.csv</v>
      </c>
      <c r="G28" s="30" t="str">
        <f>IF(LEN(VLOOKUP($C28,Lookups!$A$4:$O$30,3,FALSE))=0,"","del "&amp;$B$2&amp;VLOOKUP($C28,Lookups!$A$4:$O$30,15,FALSE)&amp;G$4&amp;$B28&amp;"\"&amp;VLOOKUP($C28,Lookups!$A$4:$O$30,2,FALSE)&amp;".csv &amp; ")&amp;"copy "&amp;$B$2&amp;VLOOKUP($C28,Lookups!$A$4:$O$30,15,FALSE)&amp;G$4&amp;$B28&amp;"\"&amp;VLOOKUP($C28,Lookups!$A$4:$O$30,2,FALSE)&amp;REPT("?",LEN(VLOOKUP($C28,Lookups!$A$4:$O$30,3,FALSE)))&amp;".csv "&amp;$B$2&amp;VLOOKUP($C28,Lookups!$A$4:$O$30,15,FALSE)&amp;G$4&amp;$B28&amp;"\"&amp;VLOOKUP($C28,Lookups!$A$4:$O$30,2,FALSE)&amp;".csv"</f>
        <v>del C:\temp\HistData\Futures2013Q4M5\LC.csv &amp; copy C:\temp\HistData\Futures2013Q4M5\LC??.csv C:\temp\HistData\Futures2013Q4M5\LC.csv</v>
      </c>
      <c r="H28" s="30" t="str">
        <f>IF(LEN(VLOOKUP($C28,Lookups!$A$4:$O$30,3,FALSE))=0,"","del "&amp;$B$2&amp;VLOOKUP($C28,Lookups!$A$4:$O$30,15,FALSE)&amp;H$4&amp;$B28&amp;"\"&amp;VLOOKUP($C28,Lookups!$A$4:$O$30,2,FALSE)&amp;".csv &amp; ")&amp;"copy "&amp;$B$2&amp;VLOOKUP($C28,Lookups!$A$4:$O$30,15,FALSE)&amp;H$4&amp;$B28&amp;"\"&amp;VLOOKUP($C28,Lookups!$A$4:$O$30,2,FALSE)&amp;REPT("?",LEN(VLOOKUP($C28,Lookups!$A$4:$O$30,3,FALSE)))&amp;".csv "&amp;$B$2&amp;VLOOKUP($C28,Lookups!$A$4:$O$30,15,FALSE)&amp;H$4&amp;$B28&amp;"\"&amp;VLOOKUP($C28,Lookups!$A$4:$O$30,2,FALSE)&amp;".csv"</f>
        <v>del C:\temp\HistData\Futures2014Q1M5\LC.csv &amp; copy C:\temp\HistData\Futures2014Q1M5\LC??.csv C:\temp\HistData\Futures2014Q1M5\LC.csv</v>
      </c>
    </row>
    <row r="29" spans="1:8" s="10" customFormat="1" x14ac:dyDescent="0.25">
      <c r="A29" s="30"/>
      <c r="B29" s="31" t="s">
        <v>27</v>
      </c>
      <c r="C29" s="30" t="s">
        <v>58</v>
      </c>
      <c r="D29" s="30" t="str">
        <f>IF(LEN(VLOOKUP($C29,Lookups!$A$4:$O$30,3,FALSE))=0,"","del "&amp;$B$2&amp;VLOOKUP($C29,Lookups!$A$4:$O$30,15,FALSE)&amp;D$4&amp;$B29&amp;"\"&amp;VLOOKUP($C29,Lookups!$A$4:$O$30,2,FALSE)&amp;".csv &amp; ")&amp;"copy "&amp;$B$2&amp;VLOOKUP($C29,Lookups!$A$4:$O$30,15,FALSE)&amp;D$4&amp;$B29&amp;"\"&amp;VLOOKUP($C29,Lookups!$A$4:$O$30,2,FALSE)&amp;REPT("?",LEN(VLOOKUP($C29,Lookups!$A$4:$O$30,3,FALSE)))&amp;".csv "&amp;$B$2&amp;VLOOKUP($C29,Lookups!$A$4:$O$30,15,FALSE)&amp;D$4&amp;$B29&amp;"\"&amp;VLOOKUP($C29,Lookups!$A$4:$O$30,2,FALSE)&amp;".csv"</f>
        <v>del C:\temp\HistData\Futures2000Q0M5\C.csv &amp; copy C:\temp\HistData\Futures2000Q0M5\C??.csv C:\temp\HistData\Futures2000Q0M5\C.csv</v>
      </c>
      <c r="E29" s="30" t="str">
        <f>IF(LEN(VLOOKUP($C29,Lookups!$A$4:$O$30,3,FALSE))=0,"","del "&amp;$B$2&amp;VLOOKUP($C29,Lookups!$A$4:$O$30,15,FALSE)&amp;E$4&amp;$B29&amp;"\"&amp;VLOOKUP($C29,Lookups!$A$4:$O$30,2,FALSE)&amp;".csv &amp; ")&amp;"copy "&amp;$B$2&amp;VLOOKUP($C29,Lookups!$A$4:$O$30,15,FALSE)&amp;E$4&amp;$B29&amp;"\"&amp;VLOOKUP($C29,Lookups!$A$4:$O$30,2,FALSE)&amp;REPT("?",LEN(VLOOKUP($C29,Lookups!$A$4:$O$30,3,FALSE)))&amp;".csv "&amp;$B$2&amp;VLOOKUP($C29,Lookups!$A$4:$O$30,15,FALSE)&amp;E$4&amp;$B29&amp;"\"&amp;VLOOKUP($C29,Lookups!$A$4:$O$30,2,FALSE)&amp;".csv"</f>
        <v>del C:\temp\HistData\Futures2013Q2M5\C.csv &amp; copy C:\temp\HistData\Futures2013Q2M5\C??.csv C:\temp\HistData\Futures2013Q2M5\C.csv</v>
      </c>
      <c r="F29" s="30" t="str">
        <f>IF(LEN(VLOOKUP($C29,Lookups!$A$4:$O$30,3,FALSE))=0,"","del "&amp;$B$2&amp;VLOOKUP($C29,Lookups!$A$4:$O$30,15,FALSE)&amp;F$4&amp;$B29&amp;"\"&amp;VLOOKUP($C29,Lookups!$A$4:$O$30,2,FALSE)&amp;".csv &amp; ")&amp;"copy "&amp;$B$2&amp;VLOOKUP($C29,Lookups!$A$4:$O$30,15,FALSE)&amp;F$4&amp;$B29&amp;"\"&amp;VLOOKUP($C29,Lookups!$A$4:$O$30,2,FALSE)&amp;REPT("?",LEN(VLOOKUP($C29,Lookups!$A$4:$O$30,3,FALSE)))&amp;".csv "&amp;$B$2&amp;VLOOKUP($C29,Lookups!$A$4:$O$30,15,FALSE)&amp;F$4&amp;$B29&amp;"\"&amp;VLOOKUP($C29,Lookups!$A$4:$O$30,2,FALSE)&amp;".csv"</f>
        <v>del C:\temp\HistData\Futures2013Q3M5\C.csv &amp; copy C:\temp\HistData\Futures2013Q3M5\C??.csv C:\temp\HistData\Futures2013Q3M5\C.csv</v>
      </c>
      <c r="G29" s="30" t="str">
        <f>IF(LEN(VLOOKUP($C29,Lookups!$A$4:$O$30,3,FALSE))=0,"","del "&amp;$B$2&amp;VLOOKUP($C29,Lookups!$A$4:$O$30,15,FALSE)&amp;G$4&amp;$B29&amp;"\"&amp;VLOOKUP($C29,Lookups!$A$4:$O$30,2,FALSE)&amp;".csv &amp; ")&amp;"copy "&amp;$B$2&amp;VLOOKUP($C29,Lookups!$A$4:$O$30,15,FALSE)&amp;G$4&amp;$B29&amp;"\"&amp;VLOOKUP($C29,Lookups!$A$4:$O$30,2,FALSE)&amp;REPT("?",LEN(VLOOKUP($C29,Lookups!$A$4:$O$30,3,FALSE)))&amp;".csv "&amp;$B$2&amp;VLOOKUP($C29,Lookups!$A$4:$O$30,15,FALSE)&amp;G$4&amp;$B29&amp;"\"&amp;VLOOKUP($C29,Lookups!$A$4:$O$30,2,FALSE)&amp;".csv"</f>
        <v>del C:\temp\HistData\Futures2013Q4M5\C.csv &amp; copy C:\temp\HistData\Futures2013Q4M5\C??.csv C:\temp\HistData\Futures2013Q4M5\C.csv</v>
      </c>
      <c r="H29" s="30" t="str">
        <f>IF(LEN(VLOOKUP($C29,Lookups!$A$4:$O$30,3,FALSE))=0,"","del "&amp;$B$2&amp;VLOOKUP($C29,Lookups!$A$4:$O$30,15,FALSE)&amp;H$4&amp;$B29&amp;"\"&amp;VLOOKUP($C29,Lookups!$A$4:$O$30,2,FALSE)&amp;".csv &amp; ")&amp;"copy "&amp;$B$2&amp;VLOOKUP($C29,Lookups!$A$4:$O$30,15,FALSE)&amp;H$4&amp;$B29&amp;"\"&amp;VLOOKUP($C29,Lookups!$A$4:$O$30,2,FALSE)&amp;REPT("?",LEN(VLOOKUP($C29,Lookups!$A$4:$O$30,3,FALSE)))&amp;".csv "&amp;$B$2&amp;VLOOKUP($C29,Lookups!$A$4:$O$30,15,FALSE)&amp;H$4&amp;$B29&amp;"\"&amp;VLOOKUP($C29,Lookups!$A$4:$O$30,2,FALSE)&amp;".csv"</f>
        <v>del C:\temp\HistData\Futures2014Q1M5\C.csv &amp; copy C:\temp\HistData\Futures2014Q1M5\C??.csv C:\temp\HistData\Futures2014Q1M5\C.csv</v>
      </c>
    </row>
    <row r="30" spans="1:8" s="10" customFormat="1" x14ac:dyDescent="0.25">
      <c r="A30" s="30"/>
      <c r="B30" s="31" t="s">
        <v>27</v>
      </c>
      <c r="C30" s="30" t="s">
        <v>59</v>
      </c>
      <c r="D30" s="30" t="str">
        <f>IF(LEN(VLOOKUP($C30,Lookups!$A$4:$O$30,3,FALSE))=0,"","del "&amp;$B$2&amp;VLOOKUP($C30,Lookups!$A$4:$O$30,15,FALSE)&amp;D$4&amp;$B30&amp;"\"&amp;VLOOKUP($C30,Lookups!$A$4:$O$30,2,FALSE)&amp;".csv &amp; ")&amp;"copy "&amp;$B$2&amp;VLOOKUP($C30,Lookups!$A$4:$O$30,15,FALSE)&amp;D$4&amp;$B30&amp;"\"&amp;VLOOKUP($C30,Lookups!$A$4:$O$30,2,FALSE)&amp;REPT("?",LEN(VLOOKUP($C30,Lookups!$A$4:$O$30,3,FALSE)))&amp;".csv "&amp;$B$2&amp;VLOOKUP($C30,Lookups!$A$4:$O$30,15,FALSE)&amp;D$4&amp;$B30&amp;"\"&amp;VLOOKUP($C30,Lookups!$A$4:$O$30,2,FALSE)&amp;".csv"</f>
        <v>del C:\temp\HistData\Futures2000Q0M5\HO.csv &amp; copy C:\temp\HistData\Futures2000Q0M5\HO??.csv C:\temp\HistData\Futures2000Q0M5\HO.csv</v>
      </c>
      <c r="E30" s="30" t="str">
        <f>IF(LEN(VLOOKUP($C30,Lookups!$A$4:$O$30,3,FALSE))=0,"","del "&amp;$B$2&amp;VLOOKUP($C30,Lookups!$A$4:$O$30,15,FALSE)&amp;E$4&amp;$B30&amp;"\"&amp;VLOOKUP($C30,Lookups!$A$4:$O$30,2,FALSE)&amp;".csv &amp; ")&amp;"copy "&amp;$B$2&amp;VLOOKUP($C30,Lookups!$A$4:$O$30,15,FALSE)&amp;E$4&amp;$B30&amp;"\"&amp;VLOOKUP($C30,Lookups!$A$4:$O$30,2,FALSE)&amp;REPT("?",LEN(VLOOKUP($C30,Lookups!$A$4:$O$30,3,FALSE)))&amp;".csv "&amp;$B$2&amp;VLOOKUP($C30,Lookups!$A$4:$O$30,15,FALSE)&amp;E$4&amp;$B30&amp;"\"&amp;VLOOKUP($C30,Lookups!$A$4:$O$30,2,FALSE)&amp;".csv"</f>
        <v>del C:\temp\HistData\Futures2013Q2M5\HO.csv &amp; copy C:\temp\HistData\Futures2013Q2M5\HO??.csv C:\temp\HistData\Futures2013Q2M5\HO.csv</v>
      </c>
      <c r="F30" s="30" t="str">
        <f>IF(LEN(VLOOKUP($C30,Lookups!$A$4:$O$30,3,FALSE))=0,"","del "&amp;$B$2&amp;VLOOKUP($C30,Lookups!$A$4:$O$30,15,FALSE)&amp;F$4&amp;$B30&amp;"\"&amp;VLOOKUP($C30,Lookups!$A$4:$O$30,2,FALSE)&amp;".csv &amp; ")&amp;"copy "&amp;$B$2&amp;VLOOKUP($C30,Lookups!$A$4:$O$30,15,FALSE)&amp;F$4&amp;$B30&amp;"\"&amp;VLOOKUP($C30,Lookups!$A$4:$O$30,2,FALSE)&amp;REPT("?",LEN(VLOOKUP($C30,Lookups!$A$4:$O$30,3,FALSE)))&amp;".csv "&amp;$B$2&amp;VLOOKUP($C30,Lookups!$A$4:$O$30,15,FALSE)&amp;F$4&amp;$B30&amp;"\"&amp;VLOOKUP($C30,Lookups!$A$4:$O$30,2,FALSE)&amp;".csv"</f>
        <v>del C:\temp\HistData\Futures2013Q3M5\HO.csv &amp; copy C:\temp\HistData\Futures2013Q3M5\HO??.csv C:\temp\HistData\Futures2013Q3M5\HO.csv</v>
      </c>
      <c r="G30" s="30" t="str">
        <f>IF(LEN(VLOOKUP($C30,Lookups!$A$4:$O$30,3,FALSE))=0,"","del "&amp;$B$2&amp;VLOOKUP($C30,Lookups!$A$4:$O$30,15,FALSE)&amp;G$4&amp;$B30&amp;"\"&amp;VLOOKUP($C30,Lookups!$A$4:$O$30,2,FALSE)&amp;".csv &amp; ")&amp;"copy "&amp;$B$2&amp;VLOOKUP($C30,Lookups!$A$4:$O$30,15,FALSE)&amp;G$4&amp;$B30&amp;"\"&amp;VLOOKUP($C30,Lookups!$A$4:$O$30,2,FALSE)&amp;REPT("?",LEN(VLOOKUP($C30,Lookups!$A$4:$O$30,3,FALSE)))&amp;".csv "&amp;$B$2&amp;VLOOKUP($C30,Lookups!$A$4:$O$30,15,FALSE)&amp;G$4&amp;$B30&amp;"\"&amp;VLOOKUP($C30,Lookups!$A$4:$O$30,2,FALSE)&amp;".csv"</f>
        <v>del C:\temp\HistData\Futures2013Q4M5\HO.csv &amp; copy C:\temp\HistData\Futures2013Q4M5\HO??.csv C:\temp\HistData\Futures2013Q4M5\HO.csv</v>
      </c>
      <c r="H30" s="30" t="str">
        <f>IF(LEN(VLOOKUP($C30,Lookups!$A$4:$O$30,3,FALSE))=0,"","del "&amp;$B$2&amp;VLOOKUP($C30,Lookups!$A$4:$O$30,15,FALSE)&amp;H$4&amp;$B30&amp;"\"&amp;VLOOKUP($C30,Lookups!$A$4:$O$30,2,FALSE)&amp;".csv &amp; ")&amp;"copy "&amp;$B$2&amp;VLOOKUP($C30,Lookups!$A$4:$O$30,15,FALSE)&amp;H$4&amp;$B30&amp;"\"&amp;VLOOKUP($C30,Lookups!$A$4:$O$30,2,FALSE)&amp;REPT("?",LEN(VLOOKUP($C30,Lookups!$A$4:$O$30,3,FALSE)))&amp;".csv "&amp;$B$2&amp;VLOOKUP($C30,Lookups!$A$4:$O$30,15,FALSE)&amp;H$4&amp;$B30&amp;"\"&amp;VLOOKUP($C30,Lookups!$A$4:$O$30,2,FALSE)&amp;".csv"</f>
        <v>del C:\temp\HistData\Futures2014Q1M5\HO.csv &amp; copy C:\temp\HistData\Futures2014Q1M5\HO??.csv C:\temp\HistData\Futures2014Q1M5\HO.csv</v>
      </c>
    </row>
    <row r="31" spans="1:8" s="10" customFormat="1" x14ac:dyDescent="0.25">
      <c r="A31" s="30"/>
      <c r="B31" s="31" t="s">
        <v>27</v>
      </c>
      <c r="C31" s="30" t="s">
        <v>55</v>
      </c>
      <c r="D31" s="30" t="str">
        <f>IF(LEN(VLOOKUP($C31,Lookups!$A$4:$O$30,3,FALSE))=0,"","del "&amp;$B$2&amp;VLOOKUP($C31,Lookups!$A$4:$O$30,15,FALSE)&amp;D$4&amp;$B31&amp;"\"&amp;VLOOKUP($C31,Lookups!$A$4:$O$30,2,FALSE)&amp;".csv &amp; ")&amp;"copy "&amp;$B$2&amp;VLOOKUP($C31,Lookups!$A$4:$O$30,15,FALSE)&amp;D$4&amp;$B31&amp;"\"&amp;VLOOKUP($C31,Lookups!$A$4:$O$30,2,FALSE)&amp;REPT("?",LEN(VLOOKUP($C31,Lookups!$A$4:$O$30,3,FALSE)))&amp;".csv "&amp;$B$2&amp;VLOOKUP($C31,Lookups!$A$4:$O$30,15,FALSE)&amp;D$4&amp;$B31&amp;"\"&amp;VLOOKUP($C31,Lookups!$A$4:$O$30,2,FALSE)&amp;".csv"</f>
        <v>del C:\temp\HistData\Futures2000Q0M5\NG.csv &amp; copy C:\temp\HistData\Futures2000Q0M5\NG??.csv C:\temp\HistData\Futures2000Q0M5\NG.csv</v>
      </c>
      <c r="E31" s="30" t="str">
        <f>IF(LEN(VLOOKUP($C31,Lookups!$A$4:$O$30,3,FALSE))=0,"","del "&amp;$B$2&amp;VLOOKUP($C31,Lookups!$A$4:$O$30,15,FALSE)&amp;E$4&amp;$B31&amp;"\"&amp;VLOOKUP($C31,Lookups!$A$4:$O$30,2,FALSE)&amp;".csv &amp; ")&amp;"copy "&amp;$B$2&amp;VLOOKUP($C31,Lookups!$A$4:$O$30,15,FALSE)&amp;E$4&amp;$B31&amp;"\"&amp;VLOOKUP($C31,Lookups!$A$4:$O$30,2,FALSE)&amp;REPT("?",LEN(VLOOKUP($C31,Lookups!$A$4:$O$30,3,FALSE)))&amp;".csv "&amp;$B$2&amp;VLOOKUP($C31,Lookups!$A$4:$O$30,15,FALSE)&amp;E$4&amp;$B31&amp;"\"&amp;VLOOKUP($C31,Lookups!$A$4:$O$30,2,FALSE)&amp;".csv"</f>
        <v>del C:\temp\HistData\Futures2013Q2M5\NG.csv &amp; copy C:\temp\HistData\Futures2013Q2M5\NG??.csv C:\temp\HistData\Futures2013Q2M5\NG.csv</v>
      </c>
      <c r="F31" s="30" t="str">
        <f>IF(LEN(VLOOKUP($C31,Lookups!$A$4:$O$30,3,FALSE))=0,"","del "&amp;$B$2&amp;VLOOKUP($C31,Lookups!$A$4:$O$30,15,FALSE)&amp;F$4&amp;$B31&amp;"\"&amp;VLOOKUP($C31,Lookups!$A$4:$O$30,2,FALSE)&amp;".csv &amp; ")&amp;"copy "&amp;$B$2&amp;VLOOKUP($C31,Lookups!$A$4:$O$30,15,FALSE)&amp;F$4&amp;$B31&amp;"\"&amp;VLOOKUP($C31,Lookups!$A$4:$O$30,2,FALSE)&amp;REPT("?",LEN(VLOOKUP($C31,Lookups!$A$4:$O$30,3,FALSE)))&amp;".csv "&amp;$B$2&amp;VLOOKUP($C31,Lookups!$A$4:$O$30,15,FALSE)&amp;F$4&amp;$B31&amp;"\"&amp;VLOOKUP($C31,Lookups!$A$4:$O$30,2,FALSE)&amp;".csv"</f>
        <v>del C:\temp\HistData\Futures2013Q3M5\NG.csv &amp; copy C:\temp\HistData\Futures2013Q3M5\NG??.csv C:\temp\HistData\Futures2013Q3M5\NG.csv</v>
      </c>
      <c r="G31" s="30" t="str">
        <f>IF(LEN(VLOOKUP($C31,Lookups!$A$4:$O$30,3,FALSE))=0,"","del "&amp;$B$2&amp;VLOOKUP($C31,Lookups!$A$4:$O$30,15,FALSE)&amp;G$4&amp;$B31&amp;"\"&amp;VLOOKUP($C31,Lookups!$A$4:$O$30,2,FALSE)&amp;".csv &amp; ")&amp;"copy "&amp;$B$2&amp;VLOOKUP($C31,Lookups!$A$4:$O$30,15,FALSE)&amp;G$4&amp;$B31&amp;"\"&amp;VLOOKUP($C31,Lookups!$A$4:$O$30,2,FALSE)&amp;REPT("?",LEN(VLOOKUP($C31,Lookups!$A$4:$O$30,3,FALSE)))&amp;".csv "&amp;$B$2&amp;VLOOKUP($C31,Lookups!$A$4:$O$30,15,FALSE)&amp;G$4&amp;$B31&amp;"\"&amp;VLOOKUP($C31,Lookups!$A$4:$O$30,2,FALSE)&amp;".csv"</f>
        <v>del C:\temp\HistData\Futures2013Q4M5\NG.csv &amp; copy C:\temp\HistData\Futures2013Q4M5\NG??.csv C:\temp\HistData\Futures2013Q4M5\NG.csv</v>
      </c>
      <c r="H31" s="30" t="str">
        <f>IF(LEN(VLOOKUP($C31,Lookups!$A$4:$O$30,3,FALSE))=0,"","del "&amp;$B$2&amp;VLOOKUP($C31,Lookups!$A$4:$O$30,15,FALSE)&amp;H$4&amp;$B31&amp;"\"&amp;VLOOKUP($C31,Lookups!$A$4:$O$30,2,FALSE)&amp;".csv &amp; ")&amp;"copy "&amp;$B$2&amp;VLOOKUP($C31,Lookups!$A$4:$O$30,15,FALSE)&amp;H$4&amp;$B31&amp;"\"&amp;VLOOKUP($C31,Lookups!$A$4:$O$30,2,FALSE)&amp;REPT("?",LEN(VLOOKUP($C31,Lookups!$A$4:$O$30,3,FALSE)))&amp;".csv "&amp;$B$2&amp;VLOOKUP($C31,Lookups!$A$4:$O$30,15,FALSE)&amp;H$4&amp;$B31&amp;"\"&amp;VLOOKUP($C31,Lookups!$A$4:$O$30,2,FALSE)&amp;".csv"</f>
        <v>del C:\temp\HistData\Futures2014Q1M5\NG.csv &amp; copy C:\temp\HistData\Futures2014Q1M5\NG??.csv C:\temp\HistData\Futures2014Q1M5\NG.csv</v>
      </c>
    </row>
    <row r="32" spans="1:8" s="10" customFormat="1" x14ac:dyDescent="0.25">
      <c r="A32" s="30"/>
      <c r="B32" s="31" t="s">
        <v>27</v>
      </c>
      <c r="C32" s="30" t="s">
        <v>60</v>
      </c>
      <c r="D32" s="30" t="str">
        <f>IF(LEN(VLOOKUP($C32,Lookups!$A$4:$O$30,3,FALSE))=0,"","del "&amp;$B$2&amp;VLOOKUP($C32,Lookups!$A$4:$O$30,15,FALSE)&amp;D$4&amp;$B32&amp;"\"&amp;VLOOKUP($C32,Lookups!$A$4:$O$30,2,FALSE)&amp;".csv &amp; ")&amp;"copy "&amp;$B$2&amp;VLOOKUP($C32,Lookups!$A$4:$O$30,15,FALSE)&amp;D$4&amp;$B32&amp;"\"&amp;VLOOKUP($C32,Lookups!$A$4:$O$30,2,FALSE)&amp;REPT("?",LEN(VLOOKUP($C32,Lookups!$A$4:$O$30,3,FALSE)))&amp;".csv "&amp;$B$2&amp;VLOOKUP($C32,Lookups!$A$4:$O$30,15,FALSE)&amp;D$4&amp;$B32&amp;"\"&amp;VLOOKUP($C32,Lookups!$A$4:$O$30,2,FALSE)&amp;".csv"</f>
        <v>del C:\temp\HistData\Futures2000Q0M5\PL.csv &amp; copy C:\temp\HistData\Futures2000Q0M5\PL??.csv C:\temp\HistData\Futures2000Q0M5\PL.csv</v>
      </c>
      <c r="E32" s="30" t="str">
        <f>IF(LEN(VLOOKUP($C32,Lookups!$A$4:$O$30,3,FALSE))=0,"","del "&amp;$B$2&amp;VLOOKUP($C32,Lookups!$A$4:$O$30,15,FALSE)&amp;E$4&amp;$B32&amp;"\"&amp;VLOOKUP($C32,Lookups!$A$4:$O$30,2,FALSE)&amp;".csv &amp; ")&amp;"copy "&amp;$B$2&amp;VLOOKUP($C32,Lookups!$A$4:$O$30,15,FALSE)&amp;E$4&amp;$B32&amp;"\"&amp;VLOOKUP($C32,Lookups!$A$4:$O$30,2,FALSE)&amp;REPT("?",LEN(VLOOKUP($C32,Lookups!$A$4:$O$30,3,FALSE)))&amp;".csv "&amp;$B$2&amp;VLOOKUP($C32,Lookups!$A$4:$O$30,15,FALSE)&amp;E$4&amp;$B32&amp;"\"&amp;VLOOKUP($C32,Lookups!$A$4:$O$30,2,FALSE)&amp;".csv"</f>
        <v>del C:\temp\HistData\Futures2013Q2M5\PL.csv &amp; copy C:\temp\HistData\Futures2013Q2M5\PL??.csv C:\temp\HistData\Futures2013Q2M5\PL.csv</v>
      </c>
      <c r="F32" s="30" t="str">
        <f>IF(LEN(VLOOKUP($C32,Lookups!$A$4:$O$30,3,FALSE))=0,"","del "&amp;$B$2&amp;VLOOKUP($C32,Lookups!$A$4:$O$30,15,FALSE)&amp;F$4&amp;$B32&amp;"\"&amp;VLOOKUP($C32,Lookups!$A$4:$O$30,2,FALSE)&amp;".csv &amp; ")&amp;"copy "&amp;$B$2&amp;VLOOKUP($C32,Lookups!$A$4:$O$30,15,FALSE)&amp;F$4&amp;$B32&amp;"\"&amp;VLOOKUP($C32,Lookups!$A$4:$O$30,2,FALSE)&amp;REPT("?",LEN(VLOOKUP($C32,Lookups!$A$4:$O$30,3,FALSE)))&amp;".csv "&amp;$B$2&amp;VLOOKUP($C32,Lookups!$A$4:$O$30,15,FALSE)&amp;F$4&amp;$B32&amp;"\"&amp;VLOOKUP($C32,Lookups!$A$4:$O$30,2,FALSE)&amp;".csv"</f>
        <v>del C:\temp\HistData\Futures2013Q3M5\PL.csv &amp; copy C:\temp\HistData\Futures2013Q3M5\PL??.csv C:\temp\HistData\Futures2013Q3M5\PL.csv</v>
      </c>
      <c r="G32" s="30" t="str">
        <f>IF(LEN(VLOOKUP($C32,Lookups!$A$4:$O$30,3,FALSE))=0,"","del "&amp;$B$2&amp;VLOOKUP($C32,Lookups!$A$4:$O$30,15,FALSE)&amp;G$4&amp;$B32&amp;"\"&amp;VLOOKUP($C32,Lookups!$A$4:$O$30,2,FALSE)&amp;".csv &amp; ")&amp;"copy "&amp;$B$2&amp;VLOOKUP($C32,Lookups!$A$4:$O$30,15,FALSE)&amp;G$4&amp;$B32&amp;"\"&amp;VLOOKUP($C32,Lookups!$A$4:$O$30,2,FALSE)&amp;REPT("?",LEN(VLOOKUP($C32,Lookups!$A$4:$O$30,3,FALSE)))&amp;".csv "&amp;$B$2&amp;VLOOKUP($C32,Lookups!$A$4:$O$30,15,FALSE)&amp;G$4&amp;$B32&amp;"\"&amp;VLOOKUP($C32,Lookups!$A$4:$O$30,2,FALSE)&amp;".csv"</f>
        <v>del C:\temp\HistData\Futures2013Q4M5\PL.csv &amp; copy C:\temp\HistData\Futures2013Q4M5\PL??.csv C:\temp\HistData\Futures2013Q4M5\PL.csv</v>
      </c>
      <c r="H32" s="30" t="str">
        <f>IF(LEN(VLOOKUP($C32,Lookups!$A$4:$O$30,3,FALSE))=0,"","del "&amp;$B$2&amp;VLOOKUP($C32,Lookups!$A$4:$O$30,15,FALSE)&amp;H$4&amp;$B32&amp;"\"&amp;VLOOKUP($C32,Lookups!$A$4:$O$30,2,FALSE)&amp;".csv &amp; ")&amp;"copy "&amp;$B$2&amp;VLOOKUP($C32,Lookups!$A$4:$O$30,15,FALSE)&amp;H$4&amp;$B32&amp;"\"&amp;VLOOKUP($C32,Lookups!$A$4:$O$30,2,FALSE)&amp;REPT("?",LEN(VLOOKUP($C32,Lookups!$A$4:$O$30,3,FALSE)))&amp;".csv "&amp;$B$2&amp;VLOOKUP($C32,Lookups!$A$4:$O$30,15,FALSE)&amp;H$4&amp;$B32&amp;"\"&amp;VLOOKUP($C32,Lookups!$A$4:$O$30,2,FALSE)&amp;".csv"</f>
        <v>del C:\temp\HistData\Futures2014Q1M5\PL.csv &amp; copy C:\temp\HistData\Futures2014Q1M5\PL??.csv C:\temp\HistData\Futures2014Q1M5\PL.csv</v>
      </c>
    </row>
    <row r="33" spans="1:8" s="10" customFormat="1" x14ac:dyDescent="0.25">
      <c r="A33" s="30"/>
      <c r="B33" s="31" t="s">
        <v>27</v>
      </c>
      <c r="C33" s="30" t="s">
        <v>61</v>
      </c>
      <c r="D33" s="30" t="str">
        <f>IF(LEN(VLOOKUP($C33,Lookups!$A$4:$O$30,3,FALSE))=0,"","del "&amp;$B$2&amp;VLOOKUP($C33,Lookups!$A$4:$O$30,15,FALSE)&amp;D$4&amp;$B33&amp;"\"&amp;VLOOKUP($C33,Lookups!$A$4:$O$30,2,FALSE)&amp;".csv &amp; ")&amp;"copy "&amp;$B$2&amp;VLOOKUP($C33,Lookups!$A$4:$O$30,15,FALSE)&amp;D$4&amp;$B33&amp;"\"&amp;VLOOKUP($C33,Lookups!$A$4:$O$30,2,FALSE)&amp;REPT("?",LEN(VLOOKUP($C33,Lookups!$A$4:$O$30,3,FALSE)))&amp;".csv "&amp;$B$2&amp;VLOOKUP($C33,Lookups!$A$4:$O$30,15,FALSE)&amp;D$4&amp;$B33&amp;"\"&amp;VLOOKUP($C33,Lookups!$A$4:$O$30,2,FALSE)&amp;".csv"</f>
        <v>del C:\temp\HistData\Futures2000Q0M5\RR.csv &amp; copy C:\temp\HistData\Futures2000Q0M5\RR??.csv C:\temp\HistData\Futures2000Q0M5\RR.csv</v>
      </c>
      <c r="E33" s="30" t="str">
        <f>IF(LEN(VLOOKUP($C33,Lookups!$A$4:$O$30,3,FALSE))=0,"","del "&amp;$B$2&amp;VLOOKUP($C33,Lookups!$A$4:$O$30,15,FALSE)&amp;E$4&amp;$B33&amp;"\"&amp;VLOOKUP($C33,Lookups!$A$4:$O$30,2,FALSE)&amp;".csv &amp; ")&amp;"copy "&amp;$B$2&amp;VLOOKUP($C33,Lookups!$A$4:$O$30,15,FALSE)&amp;E$4&amp;$B33&amp;"\"&amp;VLOOKUP($C33,Lookups!$A$4:$O$30,2,FALSE)&amp;REPT("?",LEN(VLOOKUP($C33,Lookups!$A$4:$O$30,3,FALSE)))&amp;".csv "&amp;$B$2&amp;VLOOKUP($C33,Lookups!$A$4:$O$30,15,FALSE)&amp;E$4&amp;$B33&amp;"\"&amp;VLOOKUP($C33,Lookups!$A$4:$O$30,2,FALSE)&amp;".csv"</f>
        <v>del C:\temp\HistData\Futures2013Q2M5\RR.csv &amp; copy C:\temp\HistData\Futures2013Q2M5\RR??.csv C:\temp\HistData\Futures2013Q2M5\RR.csv</v>
      </c>
      <c r="F33" s="30" t="str">
        <f>IF(LEN(VLOOKUP($C33,Lookups!$A$4:$O$30,3,FALSE))=0,"","del "&amp;$B$2&amp;VLOOKUP($C33,Lookups!$A$4:$O$30,15,FALSE)&amp;F$4&amp;$B33&amp;"\"&amp;VLOOKUP($C33,Lookups!$A$4:$O$30,2,FALSE)&amp;".csv &amp; ")&amp;"copy "&amp;$B$2&amp;VLOOKUP($C33,Lookups!$A$4:$O$30,15,FALSE)&amp;F$4&amp;$B33&amp;"\"&amp;VLOOKUP($C33,Lookups!$A$4:$O$30,2,FALSE)&amp;REPT("?",LEN(VLOOKUP($C33,Lookups!$A$4:$O$30,3,FALSE)))&amp;".csv "&amp;$B$2&amp;VLOOKUP($C33,Lookups!$A$4:$O$30,15,FALSE)&amp;F$4&amp;$B33&amp;"\"&amp;VLOOKUP($C33,Lookups!$A$4:$O$30,2,FALSE)&amp;".csv"</f>
        <v>del C:\temp\HistData\Futures2013Q3M5\RR.csv &amp; copy C:\temp\HistData\Futures2013Q3M5\RR??.csv C:\temp\HistData\Futures2013Q3M5\RR.csv</v>
      </c>
      <c r="G33" s="30" t="str">
        <f>IF(LEN(VLOOKUP($C33,Lookups!$A$4:$O$30,3,FALSE))=0,"","del "&amp;$B$2&amp;VLOOKUP($C33,Lookups!$A$4:$O$30,15,FALSE)&amp;G$4&amp;$B33&amp;"\"&amp;VLOOKUP($C33,Lookups!$A$4:$O$30,2,FALSE)&amp;".csv &amp; ")&amp;"copy "&amp;$B$2&amp;VLOOKUP($C33,Lookups!$A$4:$O$30,15,FALSE)&amp;G$4&amp;$B33&amp;"\"&amp;VLOOKUP($C33,Lookups!$A$4:$O$30,2,FALSE)&amp;REPT("?",LEN(VLOOKUP($C33,Lookups!$A$4:$O$30,3,FALSE)))&amp;".csv "&amp;$B$2&amp;VLOOKUP($C33,Lookups!$A$4:$O$30,15,FALSE)&amp;G$4&amp;$B33&amp;"\"&amp;VLOOKUP($C33,Lookups!$A$4:$O$30,2,FALSE)&amp;".csv"</f>
        <v>del C:\temp\HistData\Futures2013Q4M5\RR.csv &amp; copy C:\temp\HistData\Futures2013Q4M5\RR??.csv C:\temp\HistData\Futures2013Q4M5\RR.csv</v>
      </c>
      <c r="H33" s="30" t="str">
        <f>IF(LEN(VLOOKUP($C33,Lookups!$A$4:$O$30,3,FALSE))=0,"","del "&amp;$B$2&amp;VLOOKUP($C33,Lookups!$A$4:$O$30,15,FALSE)&amp;H$4&amp;$B33&amp;"\"&amp;VLOOKUP($C33,Lookups!$A$4:$O$30,2,FALSE)&amp;".csv &amp; ")&amp;"copy "&amp;$B$2&amp;VLOOKUP($C33,Lookups!$A$4:$O$30,15,FALSE)&amp;H$4&amp;$B33&amp;"\"&amp;VLOOKUP($C33,Lookups!$A$4:$O$30,2,FALSE)&amp;REPT("?",LEN(VLOOKUP($C33,Lookups!$A$4:$O$30,3,FALSE)))&amp;".csv "&amp;$B$2&amp;VLOOKUP($C33,Lookups!$A$4:$O$30,15,FALSE)&amp;H$4&amp;$B33&amp;"\"&amp;VLOOKUP($C33,Lookups!$A$4:$O$30,2,FALSE)&amp;".csv"</f>
        <v>del C:\temp\HistData\Futures2014Q1M5\RR.csv &amp; copy C:\temp\HistData\Futures2014Q1M5\RR??.csv C:\temp\HistData\Futures2014Q1M5\RR.csv</v>
      </c>
    </row>
    <row r="34" spans="1:8" s="10" customFormat="1" x14ac:dyDescent="0.25">
      <c r="A34" s="30"/>
      <c r="B34" s="31" t="s">
        <v>27</v>
      </c>
      <c r="C34" s="30" t="s">
        <v>62</v>
      </c>
      <c r="D34" s="30" t="str">
        <f>IF(LEN(VLOOKUP($C34,Lookups!$A$4:$O$30,3,FALSE))=0,"","del "&amp;$B$2&amp;VLOOKUP($C34,Lookups!$A$4:$O$30,15,FALSE)&amp;D$4&amp;$B34&amp;"\"&amp;VLOOKUP($C34,Lookups!$A$4:$O$30,2,FALSE)&amp;".csv &amp; ")&amp;"copy "&amp;$B$2&amp;VLOOKUP($C34,Lookups!$A$4:$O$30,15,FALSE)&amp;D$4&amp;$B34&amp;"\"&amp;VLOOKUP($C34,Lookups!$A$4:$O$30,2,FALSE)&amp;REPT("?",LEN(VLOOKUP($C34,Lookups!$A$4:$O$30,3,FALSE)))&amp;".csv "&amp;$B$2&amp;VLOOKUP($C34,Lookups!$A$4:$O$30,15,FALSE)&amp;D$4&amp;$B34&amp;"\"&amp;VLOOKUP($C34,Lookups!$A$4:$O$30,2,FALSE)&amp;".csv"</f>
        <v>del C:\temp\HistData\Futures2000Q0M5\BO.csv &amp; copy C:\temp\HistData\Futures2000Q0M5\BO??.csv C:\temp\HistData\Futures2000Q0M5\BO.csv</v>
      </c>
      <c r="E34" s="30" t="str">
        <f>IF(LEN(VLOOKUP($C34,Lookups!$A$4:$O$30,3,FALSE))=0,"","del "&amp;$B$2&amp;VLOOKUP($C34,Lookups!$A$4:$O$30,15,FALSE)&amp;E$4&amp;$B34&amp;"\"&amp;VLOOKUP($C34,Lookups!$A$4:$O$30,2,FALSE)&amp;".csv &amp; ")&amp;"copy "&amp;$B$2&amp;VLOOKUP($C34,Lookups!$A$4:$O$30,15,FALSE)&amp;E$4&amp;$B34&amp;"\"&amp;VLOOKUP($C34,Lookups!$A$4:$O$30,2,FALSE)&amp;REPT("?",LEN(VLOOKUP($C34,Lookups!$A$4:$O$30,3,FALSE)))&amp;".csv "&amp;$B$2&amp;VLOOKUP($C34,Lookups!$A$4:$O$30,15,FALSE)&amp;E$4&amp;$B34&amp;"\"&amp;VLOOKUP($C34,Lookups!$A$4:$O$30,2,FALSE)&amp;".csv"</f>
        <v>del C:\temp\HistData\Futures2013Q2M5\BO.csv &amp; copy C:\temp\HistData\Futures2013Q2M5\BO??.csv C:\temp\HistData\Futures2013Q2M5\BO.csv</v>
      </c>
      <c r="F34" s="30" t="str">
        <f>IF(LEN(VLOOKUP($C34,Lookups!$A$4:$O$30,3,FALSE))=0,"","del "&amp;$B$2&amp;VLOOKUP($C34,Lookups!$A$4:$O$30,15,FALSE)&amp;F$4&amp;$B34&amp;"\"&amp;VLOOKUP($C34,Lookups!$A$4:$O$30,2,FALSE)&amp;".csv &amp; ")&amp;"copy "&amp;$B$2&amp;VLOOKUP($C34,Lookups!$A$4:$O$30,15,FALSE)&amp;F$4&amp;$B34&amp;"\"&amp;VLOOKUP($C34,Lookups!$A$4:$O$30,2,FALSE)&amp;REPT("?",LEN(VLOOKUP($C34,Lookups!$A$4:$O$30,3,FALSE)))&amp;".csv "&amp;$B$2&amp;VLOOKUP($C34,Lookups!$A$4:$O$30,15,FALSE)&amp;F$4&amp;$B34&amp;"\"&amp;VLOOKUP($C34,Lookups!$A$4:$O$30,2,FALSE)&amp;".csv"</f>
        <v>del C:\temp\HistData\Futures2013Q3M5\BO.csv &amp; copy C:\temp\HistData\Futures2013Q3M5\BO??.csv C:\temp\HistData\Futures2013Q3M5\BO.csv</v>
      </c>
      <c r="G34" s="30" t="str">
        <f>IF(LEN(VLOOKUP($C34,Lookups!$A$4:$O$30,3,FALSE))=0,"","del "&amp;$B$2&amp;VLOOKUP($C34,Lookups!$A$4:$O$30,15,FALSE)&amp;G$4&amp;$B34&amp;"\"&amp;VLOOKUP($C34,Lookups!$A$4:$O$30,2,FALSE)&amp;".csv &amp; ")&amp;"copy "&amp;$B$2&amp;VLOOKUP($C34,Lookups!$A$4:$O$30,15,FALSE)&amp;G$4&amp;$B34&amp;"\"&amp;VLOOKUP($C34,Lookups!$A$4:$O$30,2,FALSE)&amp;REPT("?",LEN(VLOOKUP($C34,Lookups!$A$4:$O$30,3,FALSE)))&amp;".csv "&amp;$B$2&amp;VLOOKUP($C34,Lookups!$A$4:$O$30,15,FALSE)&amp;G$4&amp;$B34&amp;"\"&amp;VLOOKUP($C34,Lookups!$A$4:$O$30,2,FALSE)&amp;".csv"</f>
        <v>del C:\temp\HistData\Futures2013Q4M5\BO.csv &amp; copy C:\temp\HistData\Futures2013Q4M5\BO??.csv C:\temp\HistData\Futures2013Q4M5\BO.csv</v>
      </c>
      <c r="H34" s="30" t="str">
        <f>IF(LEN(VLOOKUP($C34,Lookups!$A$4:$O$30,3,FALSE))=0,"","del "&amp;$B$2&amp;VLOOKUP($C34,Lookups!$A$4:$O$30,15,FALSE)&amp;H$4&amp;$B34&amp;"\"&amp;VLOOKUP($C34,Lookups!$A$4:$O$30,2,FALSE)&amp;".csv &amp; ")&amp;"copy "&amp;$B$2&amp;VLOOKUP($C34,Lookups!$A$4:$O$30,15,FALSE)&amp;H$4&amp;$B34&amp;"\"&amp;VLOOKUP($C34,Lookups!$A$4:$O$30,2,FALSE)&amp;REPT("?",LEN(VLOOKUP($C34,Lookups!$A$4:$O$30,3,FALSE)))&amp;".csv "&amp;$B$2&amp;VLOOKUP($C34,Lookups!$A$4:$O$30,15,FALSE)&amp;H$4&amp;$B34&amp;"\"&amp;VLOOKUP($C34,Lookups!$A$4:$O$30,2,FALSE)&amp;".csv"</f>
        <v>del C:\temp\HistData\Futures2014Q1M5\BO.csv &amp; copy C:\temp\HistData\Futures2014Q1M5\BO??.csv C:\temp\HistData\Futures2014Q1M5\BO.csv</v>
      </c>
    </row>
    <row r="35" spans="1:8" s="10" customFormat="1" x14ac:dyDescent="0.25">
      <c r="A35" s="30"/>
      <c r="B35" s="31" t="s">
        <v>27</v>
      </c>
      <c r="C35" s="30" t="s">
        <v>63</v>
      </c>
      <c r="D35" s="30" t="str">
        <f>IF(LEN(VLOOKUP($C35,Lookups!$A$4:$O$30,3,FALSE))=0,"","del "&amp;$B$2&amp;VLOOKUP($C35,Lookups!$A$4:$O$30,15,FALSE)&amp;D$4&amp;$B35&amp;"\"&amp;VLOOKUP($C35,Lookups!$A$4:$O$30,2,FALSE)&amp;".csv &amp; ")&amp;"copy "&amp;$B$2&amp;VLOOKUP($C35,Lookups!$A$4:$O$30,15,FALSE)&amp;D$4&amp;$B35&amp;"\"&amp;VLOOKUP($C35,Lookups!$A$4:$O$30,2,FALSE)&amp;REPT("?",LEN(VLOOKUP($C35,Lookups!$A$4:$O$30,3,FALSE)))&amp;".csv "&amp;$B$2&amp;VLOOKUP($C35,Lookups!$A$4:$O$30,15,FALSE)&amp;D$4&amp;$B35&amp;"\"&amp;VLOOKUP($C35,Lookups!$A$4:$O$30,2,FALSE)&amp;".csv"</f>
        <v>del C:\temp\HistData\Futures2000Q0M5\S.csv &amp; copy C:\temp\HistData\Futures2000Q0M5\S??.csv C:\temp\HistData\Futures2000Q0M5\S.csv</v>
      </c>
      <c r="E35" s="30" t="str">
        <f>IF(LEN(VLOOKUP($C35,Lookups!$A$4:$O$30,3,FALSE))=0,"","del "&amp;$B$2&amp;VLOOKUP($C35,Lookups!$A$4:$O$30,15,FALSE)&amp;E$4&amp;$B35&amp;"\"&amp;VLOOKUP($C35,Lookups!$A$4:$O$30,2,FALSE)&amp;".csv &amp; ")&amp;"copy "&amp;$B$2&amp;VLOOKUP($C35,Lookups!$A$4:$O$30,15,FALSE)&amp;E$4&amp;$B35&amp;"\"&amp;VLOOKUP($C35,Lookups!$A$4:$O$30,2,FALSE)&amp;REPT("?",LEN(VLOOKUP($C35,Lookups!$A$4:$O$30,3,FALSE)))&amp;".csv "&amp;$B$2&amp;VLOOKUP($C35,Lookups!$A$4:$O$30,15,FALSE)&amp;E$4&amp;$B35&amp;"\"&amp;VLOOKUP($C35,Lookups!$A$4:$O$30,2,FALSE)&amp;".csv"</f>
        <v>del C:\temp\HistData\Futures2013Q2M5\S.csv &amp; copy C:\temp\HistData\Futures2013Q2M5\S??.csv C:\temp\HistData\Futures2013Q2M5\S.csv</v>
      </c>
      <c r="F35" s="30" t="str">
        <f>IF(LEN(VLOOKUP($C35,Lookups!$A$4:$O$30,3,FALSE))=0,"","del "&amp;$B$2&amp;VLOOKUP($C35,Lookups!$A$4:$O$30,15,FALSE)&amp;F$4&amp;$B35&amp;"\"&amp;VLOOKUP($C35,Lookups!$A$4:$O$30,2,FALSE)&amp;".csv &amp; ")&amp;"copy "&amp;$B$2&amp;VLOOKUP($C35,Lookups!$A$4:$O$30,15,FALSE)&amp;F$4&amp;$B35&amp;"\"&amp;VLOOKUP($C35,Lookups!$A$4:$O$30,2,FALSE)&amp;REPT("?",LEN(VLOOKUP($C35,Lookups!$A$4:$O$30,3,FALSE)))&amp;".csv "&amp;$B$2&amp;VLOOKUP($C35,Lookups!$A$4:$O$30,15,FALSE)&amp;F$4&amp;$B35&amp;"\"&amp;VLOOKUP($C35,Lookups!$A$4:$O$30,2,FALSE)&amp;".csv"</f>
        <v>del C:\temp\HistData\Futures2013Q3M5\S.csv &amp; copy C:\temp\HistData\Futures2013Q3M5\S??.csv C:\temp\HistData\Futures2013Q3M5\S.csv</v>
      </c>
      <c r="G35" s="30" t="str">
        <f>IF(LEN(VLOOKUP($C35,Lookups!$A$4:$O$30,3,FALSE))=0,"","del "&amp;$B$2&amp;VLOOKUP($C35,Lookups!$A$4:$O$30,15,FALSE)&amp;G$4&amp;$B35&amp;"\"&amp;VLOOKUP($C35,Lookups!$A$4:$O$30,2,FALSE)&amp;".csv &amp; ")&amp;"copy "&amp;$B$2&amp;VLOOKUP($C35,Lookups!$A$4:$O$30,15,FALSE)&amp;G$4&amp;$B35&amp;"\"&amp;VLOOKUP($C35,Lookups!$A$4:$O$30,2,FALSE)&amp;REPT("?",LEN(VLOOKUP($C35,Lookups!$A$4:$O$30,3,FALSE)))&amp;".csv "&amp;$B$2&amp;VLOOKUP($C35,Lookups!$A$4:$O$30,15,FALSE)&amp;G$4&amp;$B35&amp;"\"&amp;VLOOKUP($C35,Lookups!$A$4:$O$30,2,FALSE)&amp;".csv"</f>
        <v>del C:\temp\HistData\Futures2013Q4M5\S.csv &amp; copy C:\temp\HistData\Futures2013Q4M5\S??.csv C:\temp\HistData\Futures2013Q4M5\S.csv</v>
      </c>
      <c r="H35" s="30" t="str">
        <f>IF(LEN(VLOOKUP($C35,Lookups!$A$4:$O$30,3,FALSE))=0,"","del "&amp;$B$2&amp;VLOOKUP($C35,Lookups!$A$4:$O$30,15,FALSE)&amp;H$4&amp;$B35&amp;"\"&amp;VLOOKUP($C35,Lookups!$A$4:$O$30,2,FALSE)&amp;".csv &amp; ")&amp;"copy "&amp;$B$2&amp;VLOOKUP($C35,Lookups!$A$4:$O$30,15,FALSE)&amp;H$4&amp;$B35&amp;"\"&amp;VLOOKUP($C35,Lookups!$A$4:$O$30,2,FALSE)&amp;REPT("?",LEN(VLOOKUP($C35,Lookups!$A$4:$O$30,3,FALSE)))&amp;".csv "&amp;$B$2&amp;VLOOKUP($C35,Lookups!$A$4:$O$30,15,FALSE)&amp;H$4&amp;$B35&amp;"\"&amp;VLOOKUP($C35,Lookups!$A$4:$O$30,2,FALSE)&amp;".csv"</f>
        <v>del C:\temp\HistData\Futures2014Q1M5\S.csv &amp; copy C:\temp\HistData\Futures2014Q1M5\S??.csv C:\temp\HistData\Futures2014Q1M5\S.csv</v>
      </c>
    </row>
    <row r="36" spans="1:8" s="10" customFormat="1" x14ac:dyDescent="0.25">
      <c r="A36" s="30"/>
      <c r="B36" s="31" t="s">
        <v>27</v>
      </c>
      <c r="C36" s="30" t="s">
        <v>64</v>
      </c>
      <c r="D36" s="30" t="str">
        <f>IF(LEN(VLOOKUP($C36,Lookups!$A$4:$O$30,3,FALSE))=0,"","del "&amp;$B$2&amp;VLOOKUP($C36,Lookups!$A$4:$O$30,15,FALSE)&amp;D$4&amp;$B36&amp;"\"&amp;VLOOKUP($C36,Lookups!$A$4:$O$30,2,FALSE)&amp;".csv &amp; ")&amp;"copy "&amp;$B$2&amp;VLOOKUP($C36,Lookups!$A$4:$O$30,15,FALSE)&amp;D$4&amp;$B36&amp;"\"&amp;VLOOKUP($C36,Lookups!$A$4:$O$30,2,FALSE)&amp;REPT("?",LEN(VLOOKUP($C36,Lookups!$A$4:$O$30,3,FALSE)))&amp;".csv "&amp;$B$2&amp;VLOOKUP($C36,Lookups!$A$4:$O$30,15,FALSE)&amp;D$4&amp;$B36&amp;"\"&amp;VLOOKUP($C36,Lookups!$A$4:$O$30,2,FALSE)&amp;".csv"</f>
        <v>del C:\temp\HistData\Futures2000Q0M5\SB.csv &amp; copy C:\temp\HistData\Futures2000Q0M5\SB??.csv C:\temp\HistData\Futures2000Q0M5\SB.csv</v>
      </c>
      <c r="E36" s="30" t="str">
        <f>IF(LEN(VLOOKUP($C36,Lookups!$A$4:$O$30,3,FALSE))=0,"","del "&amp;$B$2&amp;VLOOKUP($C36,Lookups!$A$4:$O$30,15,FALSE)&amp;E$4&amp;$B36&amp;"\"&amp;VLOOKUP($C36,Lookups!$A$4:$O$30,2,FALSE)&amp;".csv &amp; ")&amp;"copy "&amp;$B$2&amp;VLOOKUP($C36,Lookups!$A$4:$O$30,15,FALSE)&amp;E$4&amp;$B36&amp;"\"&amp;VLOOKUP($C36,Lookups!$A$4:$O$30,2,FALSE)&amp;REPT("?",LEN(VLOOKUP($C36,Lookups!$A$4:$O$30,3,FALSE)))&amp;".csv "&amp;$B$2&amp;VLOOKUP($C36,Lookups!$A$4:$O$30,15,FALSE)&amp;E$4&amp;$B36&amp;"\"&amp;VLOOKUP($C36,Lookups!$A$4:$O$30,2,FALSE)&amp;".csv"</f>
        <v>del C:\temp\HistData\Futures2013Q2M5\SB.csv &amp; copy C:\temp\HistData\Futures2013Q2M5\SB??.csv C:\temp\HistData\Futures2013Q2M5\SB.csv</v>
      </c>
      <c r="F36" s="30" t="str">
        <f>IF(LEN(VLOOKUP($C36,Lookups!$A$4:$O$30,3,FALSE))=0,"","del "&amp;$B$2&amp;VLOOKUP($C36,Lookups!$A$4:$O$30,15,FALSE)&amp;F$4&amp;$B36&amp;"\"&amp;VLOOKUP($C36,Lookups!$A$4:$O$30,2,FALSE)&amp;".csv &amp; ")&amp;"copy "&amp;$B$2&amp;VLOOKUP($C36,Lookups!$A$4:$O$30,15,FALSE)&amp;F$4&amp;$B36&amp;"\"&amp;VLOOKUP($C36,Lookups!$A$4:$O$30,2,FALSE)&amp;REPT("?",LEN(VLOOKUP($C36,Lookups!$A$4:$O$30,3,FALSE)))&amp;".csv "&amp;$B$2&amp;VLOOKUP($C36,Lookups!$A$4:$O$30,15,FALSE)&amp;F$4&amp;$B36&amp;"\"&amp;VLOOKUP($C36,Lookups!$A$4:$O$30,2,FALSE)&amp;".csv"</f>
        <v>del C:\temp\HistData\Futures2013Q3M5\SB.csv &amp; copy C:\temp\HistData\Futures2013Q3M5\SB??.csv C:\temp\HistData\Futures2013Q3M5\SB.csv</v>
      </c>
      <c r="G36" s="30" t="str">
        <f>IF(LEN(VLOOKUP($C36,Lookups!$A$4:$O$30,3,FALSE))=0,"","del "&amp;$B$2&amp;VLOOKUP($C36,Lookups!$A$4:$O$30,15,FALSE)&amp;G$4&amp;$B36&amp;"\"&amp;VLOOKUP($C36,Lookups!$A$4:$O$30,2,FALSE)&amp;".csv &amp; ")&amp;"copy "&amp;$B$2&amp;VLOOKUP($C36,Lookups!$A$4:$O$30,15,FALSE)&amp;G$4&amp;$B36&amp;"\"&amp;VLOOKUP($C36,Lookups!$A$4:$O$30,2,FALSE)&amp;REPT("?",LEN(VLOOKUP($C36,Lookups!$A$4:$O$30,3,FALSE)))&amp;".csv "&amp;$B$2&amp;VLOOKUP($C36,Lookups!$A$4:$O$30,15,FALSE)&amp;G$4&amp;$B36&amp;"\"&amp;VLOOKUP($C36,Lookups!$A$4:$O$30,2,FALSE)&amp;".csv"</f>
        <v>del C:\temp\HistData\Futures2013Q4M5\SB.csv &amp; copy C:\temp\HistData\Futures2013Q4M5\SB??.csv C:\temp\HistData\Futures2013Q4M5\SB.csv</v>
      </c>
      <c r="H36" s="30" t="str">
        <f>IF(LEN(VLOOKUP($C36,Lookups!$A$4:$O$30,3,FALSE))=0,"","del "&amp;$B$2&amp;VLOOKUP($C36,Lookups!$A$4:$O$30,15,FALSE)&amp;H$4&amp;$B36&amp;"\"&amp;VLOOKUP($C36,Lookups!$A$4:$O$30,2,FALSE)&amp;".csv &amp; ")&amp;"copy "&amp;$B$2&amp;VLOOKUP($C36,Lookups!$A$4:$O$30,15,FALSE)&amp;H$4&amp;$B36&amp;"\"&amp;VLOOKUP($C36,Lookups!$A$4:$O$30,2,FALSE)&amp;REPT("?",LEN(VLOOKUP($C36,Lookups!$A$4:$O$30,3,FALSE)))&amp;".csv "&amp;$B$2&amp;VLOOKUP($C36,Lookups!$A$4:$O$30,15,FALSE)&amp;H$4&amp;$B36&amp;"\"&amp;VLOOKUP($C36,Lookups!$A$4:$O$30,2,FALSE)&amp;".csv"</f>
        <v>del C:\temp\HistData\Futures2014Q1M5\SB.csv &amp; copy C:\temp\HistData\Futures2014Q1M5\SB??.csv C:\temp\HistData\Futures2014Q1M5\SB.csv</v>
      </c>
    </row>
    <row r="37" spans="1:8" s="10" customFormat="1" x14ac:dyDescent="0.25">
      <c r="A37" s="30"/>
      <c r="B37" s="31" t="s">
        <v>27</v>
      </c>
      <c r="C37" s="30" t="s">
        <v>65</v>
      </c>
      <c r="D37" s="30" t="str">
        <f>IF(LEN(VLOOKUP($C37,Lookups!$A$4:$O$30,3,FALSE))=0,"","del "&amp;$B$2&amp;VLOOKUP($C37,Lookups!$A$4:$O$30,15,FALSE)&amp;D$4&amp;$B37&amp;"\"&amp;VLOOKUP($C37,Lookups!$A$4:$O$30,2,FALSE)&amp;".csv &amp; ")&amp;"copy "&amp;$B$2&amp;VLOOKUP($C37,Lookups!$A$4:$O$30,15,FALSE)&amp;D$4&amp;$B37&amp;"\"&amp;VLOOKUP($C37,Lookups!$A$4:$O$30,2,FALSE)&amp;REPT("?",LEN(VLOOKUP($C37,Lookups!$A$4:$O$30,3,FALSE)))&amp;".csv "&amp;$B$2&amp;VLOOKUP($C37,Lookups!$A$4:$O$30,15,FALSE)&amp;D$4&amp;$B37&amp;"\"&amp;VLOOKUP($C37,Lookups!$A$4:$O$30,2,FALSE)&amp;".csv"</f>
        <v>del C:\temp\HistData\Futures2000Q0M5\TY.csv &amp; copy C:\temp\HistData\Futures2000Q0M5\TY??.csv C:\temp\HistData\Futures2000Q0M5\TY.csv</v>
      </c>
      <c r="E37" s="30" t="str">
        <f>IF(LEN(VLOOKUP($C37,Lookups!$A$4:$O$30,3,FALSE))=0,"","del "&amp;$B$2&amp;VLOOKUP($C37,Lookups!$A$4:$O$30,15,FALSE)&amp;E$4&amp;$B37&amp;"\"&amp;VLOOKUP($C37,Lookups!$A$4:$O$30,2,FALSE)&amp;".csv &amp; ")&amp;"copy "&amp;$B$2&amp;VLOOKUP($C37,Lookups!$A$4:$O$30,15,FALSE)&amp;E$4&amp;$B37&amp;"\"&amp;VLOOKUP($C37,Lookups!$A$4:$O$30,2,FALSE)&amp;REPT("?",LEN(VLOOKUP($C37,Lookups!$A$4:$O$30,3,FALSE)))&amp;".csv "&amp;$B$2&amp;VLOOKUP($C37,Lookups!$A$4:$O$30,15,FALSE)&amp;E$4&amp;$B37&amp;"\"&amp;VLOOKUP($C37,Lookups!$A$4:$O$30,2,FALSE)&amp;".csv"</f>
        <v>del C:\temp\HistData\Futures2013Q2M5\TY.csv &amp; copy C:\temp\HistData\Futures2013Q2M5\TY??.csv C:\temp\HistData\Futures2013Q2M5\TY.csv</v>
      </c>
      <c r="F37" s="30" t="str">
        <f>IF(LEN(VLOOKUP($C37,Lookups!$A$4:$O$30,3,FALSE))=0,"","del "&amp;$B$2&amp;VLOOKUP($C37,Lookups!$A$4:$O$30,15,FALSE)&amp;F$4&amp;$B37&amp;"\"&amp;VLOOKUP($C37,Lookups!$A$4:$O$30,2,FALSE)&amp;".csv &amp; ")&amp;"copy "&amp;$B$2&amp;VLOOKUP($C37,Lookups!$A$4:$O$30,15,FALSE)&amp;F$4&amp;$B37&amp;"\"&amp;VLOOKUP($C37,Lookups!$A$4:$O$30,2,FALSE)&amp;REPT("?",LEN(VLOOKUP($C37,Lookups!$A$4:$O$30,3,FALSE)))&amp;".csv "&amp;$B$2&amp;VLOOKUP($C37,Lookups!$A$4:$O$30,15,FALSE)&amp;F$4&amp;$B37&amp;"\"&amp;VLOOKUP($C37,Lookups!$A$4:$O$30,2,FALSE)&amp;".csv"</f>
        <v>del C:\temp\HistData\Futures2013Q3M5\TY.csv &amp; copy C:\temp\HistData\Futures2013Q3M5\TY??.csv C:\temp\HistData\Futures2013Q3M5\TY.csv</v>
      </c>
      <c r="G37" s="30" t="str">
        <f>IF(LEN(VLOOKUP($C37,Lookups!$A$4:$O$30,3,FALSE))=0,"","del "&amp;$B$2&amp;VLOOKUP($C37,Lookups!$A$4:$O$30,15,FALSE)&amp;G$4&amp;$B37&amp;"\"&amp;VLOOKUP($C37,Lookups!$A$4:$O$30,2,FALSE)&amp;".csv &amp; ")&amp;"copy "&amp;$B$2&amp;VLOOKUP($C37,Lookups!$A$4:$O$30,15,FALSE)&amp;G$4&amp;$B37&amp;"\"&amp;VLOOKUP($C37,Lookups!$A$4:$O$30,2,FALSE)&amp;REPT("?",LEN(VLOOKUP($C37,Lookups!$A$4:$O$30,3,FALSE)))&amp;".csv "&amp;$B$2&amp;VLOOKUP($C37,Lookups!$A$4:$O$30,15,FALSE)&amp;G$4&amp;$B37&amp;"\"&amp;VLOOKUP($C37,Lookups!$A$4:$O$30,2,FALSE)&amp;".csv"</f>
        <v>del C:\temp\HistData\Futures2013Q4M5\TY.csv &amp; copy C:\temp\HistData\Futures2013Q4M5\TY??.csv C:\temp\HistData\Futures2013Q4M5\TY.csv</v>
      </c>
      <c r="H37" s="30" t="str">
        <f>IF(LEN(VLOOKUP($C37,Lookups!$A$4:$O$30,3,FALSE))=0,"","del "&amp;$B$2&amp;VLOOKUP($C37,Lookups!$A$4:$O$30,15,FALSE)&amp;H$4&amp;$B37&amp;"\"&amp;VLOOKUP($C37,Lookups!$A$4:$O$30,2,FALSE)&amp;".csv &amp; ")&amp;"copy "&amp;$B$2&amp;VLOOKUP($C37,Lookups!$A$4:$O$30,15,FALSE)&amp;H$4&amp;$B37&amp;"\"&amp;VLOOKUP($C37,Lookups!$A$4:$O$30,2,FALSE)&amp;REPT("?",LEN(VLOOKUP($C37,Lookups!$A$4:$O$30,3,FALSE)))&amp;".csv "&amp;$B$2&amp;VLOOKUP($C37,Lookups!$A$4:$O$30,15,FALSE)&amp;H$4&amp;$B37&amp;"\"&amp;VLOOKUP($C37,Lookups!$A$4:$O$30,2,FALSE)&amp;".csv"</f>
        <v>del C:\temp\HistData\Futures2014Q1M5\TY.csv &amp; copy C:\temp\HistData\Futures2014Q1M5\TY??.csv C:\temp\HistData\Futures2014Q1M5\TY.csv</v>
      </c>
    </row>
    <row r="38" spans="1:8" s="10" customFormat="1" x14ac:dyDescent="0.25">
      <c r="A38" s="30"/>
      <c r="B38" s="31" t="s">
        <v>27</v>
      </c>
      <c r="C38" s="30" t="s">
        <v>66</v>
      </c>
      <c r="D38" s="30" t="str">
        <f>IF(LEN(VLOOKUP($C38,Lookups!$A$4:$O$30,3,FALSE))=0,"","del "&amp;$B$2&amp;VLOOKUP($C38,Lookups!$A$4:$O$30,15,FALSE)&amp;D$4&amp;$B38&amp;"\"&amp;VLOOKUP($C38,Lookups!$A$4:$O$30,2,FALSE)&amp;".csv &amp; ")&amp;"copy "&amp;$B$2&amp;VLOOKUP($C38,Lookups!$A$4:$O$30,15,FALSE)&amp;D$4&amp;$B38&amp;"\"&amp;VLOOKUP($C38,Lookups!$A$4:$O$30,2,FALSE)&amp;REPT("?",LEN(VLOOKUP($C38,Lookups!$A$4:$O$30,3,FALSE)))&amp;".csv "&amp;$B$2&amp;VLOOKUP($C38,Lookups!$A$4:$O$30,15,FALSE)&amp;D$4&amp;$B38&amp;"\"&amp;VLOOKUP($C38,Lookups!$A$4:$O$30,2,FALSE)&amp;".csv"</f>
        <v>del C:\temp\HistData\Futures2000Q0M5\W.csv &amp; copy C:\temp\HistData\Futures2000Q0M5\W??.csv C:\temp\HistData\Futures2000Q0M5\W.csv</v>
      </c>
      <c r="E38" s="30" t="str">
        <f>IF(LEN(VLOOKUP($C38,Lookups!$A$4:$O$30,3,FALSE))=0,"","del "&amp;$B$2&amp;VLOOKUP($C38,Lookups!$A$4:$O$30,15,FALSE)&amp;E$4&amp;$B38&amp;"\"&amp;VLOOKUP($C38,Lookups!$A$4:$O$30,2,FALSE)&amp;".csv &amp; ")&amp;"copy "&amp;$B$2&amp;VLOOKUP($C38,Lookups!$A$4:$O$30,15,FALSE)&amp;E$4&amp;$B38&amp;"\"&amp;VLOOKUP($C38,Lookups!$A$4:$O$30,2,FALSE)&amp;REPT("?",LEN(VLOOKUP($C38,Lookups!$A$4:$O$30,3,FALSE)))&amp;".csv "&amp;$B$2&amp;VLOOKUP($C38,Lookups!$A$4:$O$30,15,FALSE)&amp;E$4&amp;$B38&amp;"\"&amp;VLOOKUP($C38,Lookups!$A$4:$O$30,2,FALSE)&amp;".csv"</f>
        <v>del C:\temp\HistData\Futures2013Q2M5\W.csv &amp; copy C:\temp\HistData\Futures2013Q2M5\W??.csv C:\temp\HistData\Futures2013Q2M5\W.csv</v>
      </c>
      <c r="F38" s="30" t="str">
        <f>IF(LEN(VLOOKUP($C38,Lookups!$A$4:$O$30,3,FALSE))=0,"","del "&amp;$B$2&amp;VLOOKUP($C38,Lookups!$A$4:$O$30,15,FALSE)&amp;F$4&amp;$B38&amp;"\"&amp;VLOOKUP($C38,Lookups!$A$4:$O$30,2,FALSE)&amp;".csv &amp; ")&amp;"copy "&amp;$B$2&amp;VLOOKUP($C38,Lookups!$A$4:$O$30,15,FALSE)&amp;F$4&amp;$B38&amp;"\"&amp;VLOOKUP($C38,Lookups!$A$4:$O$30,2,FALSE)&amp;REPT("?",LEN(VLOOKUP($C38,Lookups!$A$4:$O$30,3,FALSE)))&amp;".csv "&amp;$B$2&amp;VLOOKUP($C38,Lookups!$A$4:$O$30,15,FALSE)&amp;F$4&amp;$B38&amp;"\"&amp;VLOOKUP($C38,Lookups!$A$4:$O$30,2,FALSE)&amp;".csv"</f>
        <v>del C:\temp\HistData\Futures2013Q3M5\W.csv &amp; copy C:\temp\HistData\Futures2013Q3M5\W??.csv C:\temp\HistData\Futures2013Q3M5\W.csv</v>
      </c>
      <c r="G38" s="30" t="str">
        <f>IF(LEN(VLOOKUP($C38,Lookups!$A$4:$O$30,3,FALSE))=0,"","del "&amp;$B$2&amp;VLOOKUP($C38,Lookups!$A$4:$O$30,15,FALSE)&amp;G$4&amp;$B38&amp;"\"&amp;VLOOKUP($C38,Lookups!$A$4:$O$30,2,FALSE)&amp;".csv &amp; ")&amp;"copy "&amp;$B$2&amp;VLOOKUP($C38,Lookups!$A$4:$O$30,15,FALSE)&amp;G$4&amp;$B38&amp;"\"&amp;VLOOKUP($C38,Lookups!$A$4:$O$30,2,FALSE)&amp;REPT("?",LEN(VLOOKUP($C38,Lookups!$A$4:$O$30,3,FALSE)))&amp;".csv "&amp;$B$2&amp;VLOOKUP($C38,Lookups!$A$4:$O$30,15,FALSE)&amp;G$4&amp;$B38&amp;"\"&amp;VLOOKUP($C38,Lookups!$A$4:$O$30,2,FALSE)&amp;".csv"</f>
        <v>del C:\temp\HistData\Futures2013Q4M5\W.csv &amp; copy C:\temp\HistData\Futures2013Q4M5\W??.csv C:\temp\HistData\Futures2013Q4M5\W.csv</v>
      </c>
      <c r="H38" s="30" t="str">
        <f>IF(LEN(VLOOKUP($C38,Lookups!$A$4:$O$30,3,FALSE))=0,"","del "&amp;$B$2&amp;VLOOKUP($C38,Lookups!$A$4:$O$30,15,FALSE)&amp;H$4&amp;$B38&amp;"\"&amp;VLOOKUP($C38,Lookups!$A$4:$O$30,2,FALSE)&amp;".csv &amp; ")&amp;"copy "&amp;$B$2&amp;VLOOKUP($C38,Lookups!$A$4:$O$30,15,FALSE)&amp;H$4&amp;$B38&amp;"\"&amp;VLOOKUP($C38,Lookups!$A$4:$O$30,2,FALSE)&amp;REPT("?",LEN(VLOOKUP($C38,Lookups!$A$4:$O$30,3,FALSE)))&amp;".csv "&amp;$B$2&amp;VLOOKUP($C38,Lookups!$A$4:$O$30,15,FALSE)&amp;H$4&amp;$B38&amp;"\"&amp;VLOOKUP($C38,Lookups!$A$4:$O$30,2,FALSE)&amp;".csv"</f>
        <v>del C:\temp\HistData\Futures2014Q1M5\W.csv &amp; copy C:\temp\HistData\Futures2014Q1M5\W??.csv C:\temp\HistData\Futures2014Q1M5\W.csv</v>
      </c>
    </row>
    <row r="39" spans="1:8" s="10" customFormat="1" x14ac:dyDescent="0.25">
      <c r="A39" s="30"/>
      <c r="B39" s="31" t="s">
        <v>27</v>
      </c>
      <c r="C39" s="30" t="s">
        <v>56</v>
      </c>
      <c r="D39" s="30" t="str">
        <f>IF(LEN(VLOOKUP($C39,Lookups!$A$4:$O$30,3,FALSE))=0,"","del "&amp;$B$2&amp;VLOOKUP($C39,Lookups!$A$4:$O$30,15,FALSE)&amp;D$4&amp;$B39&amp;"\"&amp;VLOOKUP($C39,Lookups!$A$4:$O$30,2,FALSE)&amp;".csv &amp; ")&amp;"copy "&amp;$B$2&amp;VLOOKUP($C39,Lookups!$A$4:$O$30,15,FALSE)&amp;D$4&amp;$B39&amp;"\"&amp;VLOOKUP($C39,Lookups!$A$4:$O$30,2,FALSE)&amp;REPT("?",LEN(VLOOKUP($C39,Lookups!$A$4:$O$30,3,FALSE)))&amp;".csv "&amp;$B$2&amp;VLOOKUP($C39,Lookups!$A$4:$O$30,15,FALSE)&amp;D$4&amp;$B39&amp;"\"&amp;VLOOKUP($C39,Lookups!$A$4:$O$30,2,FALSE)&amp;".csv"</f>
        <v>del C:\temp\HistData\Futures2000Q0M5\XRB.csv &amp; copy C:\temp\HistData\Futures2000Q0M5\XRB??.csv C:\temp\HistData\Futures2000Q0M5\XRB.csv</v>
      </c>
      <c r="E39" s="30" t="str">
        <f>IF(LEN(VLOOKUP($C39,Lookups!$A$4:$O$30,3,FALSE))=0,"","del "&amp;$B$2&amp;VLOOKUP($C39,Lookups!$A$4:$O$30,15,FALSE)&amp;E$4&amp;$B39&amp;"\"&amp;VLOOKUP($C39,Lookups!$A$4:$O$30,2,FALSE)&amp;".csv &amp; ")&amp;"copy "&amp;$B$2&amp;VLOOKUP($C39,Lookups!$A$4:$O$30,15,FALSE)&amp;E$4&amp;$B39&amp;"\"&amp;VLOOKUP($C39,Lookups!$A$4:$O$30,2,FALSE)&amp;REPT("?",LEN(VLOOKUP($C39,Lookups!$A$4:$O$30,3,FALSE)))&amp;".csv "&amp;$B$2&amp;VLOOKUP($C39,Lookups!$A$4:$O$30,15,FALSE)&amp;E$4&amp;$B39&amp;"\"&amp;VLOOKUP($C39,Lookups!$A$4:$O$30,2,FALSE)&amp;".csv"</f>
        <v>del C:\temp\HistData\Futures2013Q2M5\XRB.csv &amp; copy C:\temp\HistData\Futures2013Q2M5\XRB??.csv C:\temp\HistData\Futures2013Q2M5\XRB.csv</v>
      </c>
      <c r="F39" s="30" t="str">
        <f>IF(LEN(VLOOKUP($C39,Lookups!$A$4:$O$30,3,FALSE))=0,"","del "&amp;$B$2&amp;VLOOKUP($C39,Lookups!$A$4:$O$30,15,FALSE)&amp;F$4&amp;$B39&amp;"\"&amp;VLOOKUP($C39,Lookups!$A$4:$O$30,2,FALSE)&amp;".csv &amp; ")&amp;"copy "&amp;$B$2&amp;VLOOKUP($C39,Lookups!$A$4:$O$30,15,FALSE)&amp;F$4&amp;$B39&amp;"\"&amp;VLOOKUP($C39,Lookups!$A$4:$O$30,2,FALSE)&amp;REPT("?",LEN(VLOOKUP($C39,Lookups!$A$4:$O$30,3,FALSE)))&amp;".csv "&amp;$B$2&amp;VLOOKUP($C39,Lookups!$A$4:$O$30,15,FALSE)&amp;F$4&amp;$B39&amp;"\"&amp;VLOOKUP($C39,Lookups!$A$4:$O$30,2,FALSE)&amp;".csv"</f>
        <v>del C:\temp\HistData\Futures2013Q3M5\XRB.csv &amp; copy C:\temp\HistData\Futures2013Q3M5\XRB??.csv C:\temp\HistData\Futures2013Q3M5\XRB.csv</v>
      </c>
      <c r="G39" s="30" t="str">
        <f>IF(LEN(VLOOKUP($C39,Lookups!$A$4:$O$30,3,FALSE))=0,"","del "&amp;$B$2&amp;VLOOKUP($C39,Lookups!$A$4:$O$30,15,FALSE)&amp;G$4&amp;$B39&amp;"\"&amp;VLOOKUP($C39,Lookups!$A$4:$O$30,2,FALSE)&amp;".csv &amp; ")&amp;"copy "&amp;$B$2&amp;VLOOKUP($C39,Lookups!$A$4:$O$30,15,FALSE)&amp;G$4&amp;$B39&amp;"\"&amp;VLOOKUP($C39,Lookups!$A$4:$O$30,2,FALSE)&amp;REPT("?",LEN(VLOOKUP($C39,Lookups!$A$4:$O$30,3,FALSE)))&amp;".csv "&amp;$B$2&amp;VLOOKUP($C39,Lookups!$A$4:$O$30,15,FALSE)&amp;G$4&amp;$B39&amp;"\"&amp;VLOOKUP($C39,Lookups!$A$4:$O$30,2,FALSE)&amp;".csv"</f>
        <v>del C:\temp\HistData\Futures2013Q4M5\XRB.csv &amp; copy C:\temp\HistData\Futures2013Q4M5\XRB??.csv C:\temp\HistData\Futures2013Q4M5\XRB.csv</v>
      </c>
      <c r="H39" s="30" t="str">
        <f>IF(LEN(VLOOKUP($C39,Lookups!$A$4:$O$30,3,FALSE))=0,"","del "&amp;$B$2&amp;VLOOKUP($C39,Lookups!$A$4:$O$30,15,FALSE)&amp;H$4&amp;$B39&amp;"\"&amp;VLOOKUP($C39,Lookups!$A$4:$O$30,2,FALSE)&amp;".csv &amp; ")&amp;"copy "&amp;$B$2&amp;VLOOKUP($C39,Lookups!$A$4:$O$30,15,FALSE)&amp;H$4&amp;$B39&amp;"\"&amp;VLOOKUP($C39,Lookups!$A$4:$O$30,2,FALSE)&amp;REPT("?",LEN(VLOOKUP($C39,Lookups!$A$4:$O$30,3,FALSE)))&amp;".csv "&amp;$B$2&amp;VLOOKUP($C39,Lookups!$A$4:$O$30,15,FALSE)&amp;H$4&amp;$B39&amp;"\"&amp;VLOOKUP($C39,Lookups!$A$4:$O$30,2,FALSE)&amp;".csv"</f>
        <v>del C:\temp\HistData\Futures2014Q1M5\XRB.csv &amp; copy C:\temp\HistData\Futures2014Q1M5\XRB??.csv C:\temp\HistData\Futures2014Q1M5\XRB.csv</v>
      </c>
    </row>
    <row r="40" spans="1:8" s="10" customFormat="1" x14ac:dyDescent="0.25">
      <c r="A40" s="30"/>
      <c r="B40" s="31" t="s">
        <v>5</v>
      </c>
      <c r="C40" s="30" t="s">
        <v>57</v>
      </c>
      <c r="D40" s="30" t="str">
        <f>IF(LEN(VLOOKUP($C40,Lookups!$A$4:$O$30,3,FALSE))=0,"","del "&amp;$B$2&amp;VLOOKUP($C40,Lookups!$A$4:$O$30,15,FALSE)&amp;D$4&amp;$B40&amp;"\"&amp;VLOOKUP($C40,Lookups!$A$4:$O$30,2,FALSE)&amp;".csv &amp; ")&amp;"copy "&amp;$B$2&amp;VLOOKUP($C40,Lookups!$A$4:$O$30,15,FALSE)&amp;D$4&amp;$B40&amp;"\"&amp;VLOOKUP($C40,Lookups!$A$4:$O$30,2,FALSE)&amp;REPT("?",LEN(VLOOKUP($C40,Lookups!$A$4:$O$30,3,FALSE)))&amp;".csv "&amp;$B$2&amp;VLOOKUP($C40,Lookups!$A$4:$O$30,15,FALSE)&amp;D$4&amp;$B40&amp;"\"&amp;VLOOKUP($C40,Lookups!$A$4:$O$30,2,FALSE)&amp;".csv"</f>
        <v>del C:\temp\HistData\Futures2000Q0M15\LC.csv &amp; copy C:\temp\HistData\Futures2000Q0M15\LC??.csv C:\temp\HistData\Futures2000Q0M15\LC.csv</v>
      </c>
      <c r="E40" s="30" t="str">
        <f>IF(LEN(VLOOKUP($C40,Lookups!$A$4:$O$30,3,FALSE))=0,"","del "&amp;$B$2&amp;VLOOKUP($C40,Lookups!$A$4:$O$30,15,FALSE)&amp;E$4&amp;$B40&amp;"\"&amp;VLOOKUP($C40,Lookups!$A$4:$O$30,2,FALSE)&amp;".csv &amp; ")&amp;"copy "&amp;$B$2&amp;VLOOKUP($C40,Lookups!$A$4:$O$30,15,FALSE)&amp;E$4&amp;$B40&amp;"\"&amp;VLOOKUP($C40,Lookups!$A$4:$O$30,2,FALSE)&amp;REPT("?",LEN(VLOOKUP($C40,Lookups!$A$4:$O$30,3,FALSE)))&amp;".csv "&amp;$B$2&amp;VLOOKUP($C40,Lookups!$A$4:$O$30,15,FALSE)&amp;E$4&amp;$B40&amp;"\"&amp;VLOOKUP($C40,Lookups!$A$4:$O$30,2,FALSE)&amp;".csv"</f>
        <v>del C:\temp\HistData\Futures2013Q2M15\LC.csv &amp; copy C:\temp\HistData\Futures2013Q2M15\LC??.csv C:\temp\HistData\Futures2013Q2M15\LC.csv</v>
      </c>
      <c r="F40" s="30" t="str">
        <f>IF(LEN(VLOOKUP($C40,Lookups!$A$4:$O$30,3,FALSE))=0,"","del "&amp;$B$2&amp;VLOOKUP($C40,Lookups!$A$4:$O$30,15,FALSE)&amp;F$4&amp;$B40&amp;"\"&amp;VLOOKUP($C40,Lookups!$A$4:$O$30,2,FALSE)&amp;".csv &amp; ")&amp;"copy "&amp;$B$2&amp;VLOOKUP($C40,Lookups!$A$4:$O$30,15,FALSE)&amp;F$4&amp;$B40&amp;"\"&amp;VLOOKUP($C40,Lookups!$A$4:$O$30,2,FALSE)&amp;REPT("?",LEN(VLOOKUP($C40,Lookups!$A$4:$O$30,3,FALSE)))&amp;".csv "&amp;$B$2&amp;VLOOKUP($C40,Lookups!$A$4:$O$30,15,FALSE)&amp;F$4&amp;$B40&amp;"\"&amp;VLOOKUP($C40,Lookups!$A$4:$O$30,2,FALSE)&amp;".csv"</f>
        <v>del C:\temp\HistData\Futures2013Q3M15\LC.csv &amp; copy C:\temp\HistData\Futures2013Q3M15\LC??.csv C:\temp\HistData\Futures2013Q3M15\LC.csv</v>
      </c>
      <c r="G40" s="30" t="str">
        <f>IF(LEN(VLOOKUP($C40,Lookups!$A$4:$O$30,3,FALSE))=0,"","del "&amp;$B$2&amp;VLOOKUP($C40,Lookups!$A$4:$O$30,15,FALSE)&amp;G$4&amp;$B40&amp;"\"&amp;VLOOKUP($C40,Lookups!$A$4:$O$30,2,FALSE)&amp;".csv &amp; ")&amp;"copy "&amp;$B$2&amp;VLOOKUP($C40,Lookups!$A$4:$O$30,15,FALSE)&amp;G$4&amp;$B40&amp;"\"&amp;VLOOKUP($C40,Lookups!$A$4:$O$30,2,FALSE)&amp;REPT("?",LEN(VLOOKUP($C40,Lookups!$A$4:$O$30,3,FALSE)))&amp;".csv "&amp;$B$2&amp;VLOOKUP($C40,Lookups!$A$4:$O$30,15,FALSE)&amp;G$4&amp;$B40&amp;"\"&amp;VLOOKUP($C40,Lookups!$A$4:$O$30,2,FALSE)&amp;".csv"</f>
        <v>del C:\temp\HistData\Futures2013Q4M15\LC.csv &amp; copy C:\temp\HistData\Futures2013Q4M15\LC??.csv C:\temp\HistData\Futures2013Q4M15\LC.csv</v>
      </c>
      <c r="H40" s="30" t="str">
        <f>IF(LEN(VLOOKUP($C40,Lookups!$A$4:$O$30,3,FALSE))=0,"","del "&amp;$B$2&amp;VLOOKUP($C40,Lookups!$A$4:$O$30,15,FALSE)&amp;H$4&amp;$B40&amp;"\"&amp;VLOOKUP($C40,Lookups!$A$4:$O$30,2,FALSE)&amp;".csv &amp; ")&amp;"copy "&amp;$B$2&amp;VLOOKUP($C40,Lookups!$A$4:$O$30,15,FALSE)&amp;H$4&amp;$B40&amp;"\"&amp;VLOOKUP($C40,Lookups!$A$4:$O$30,2,FALSE)&amp;REPT("?",LEN(VLOOKUP($C40,Lookups!$A$4:$O$30,3,FALSE)))&amp;".csv "&amp;$B$2&amp;VLOOKUP($C40,Lookups!$A$4:$O$30,15,FALSE)&amp;H$4&amp;$B40&amp;"\"&amp;VLOOKUP($C40,Lookups!$A$4:$O$30,2,FALSE)&amp;".csv"</f>
        <v>del C:\temp\HistData\Futures2014Q1M15\LC.csv &amp; copy C:\temp\HistData\Futures2014Q1M15\LC??.csv C:\temp\HistData\Futures2014Q1M15\LC.csv</v>
      </c>
    </row>
    <row r="41" spans="1:8" s="10" customFormat="1" x14ac:dyDescent="0.25">
      <c r="A41" s="30"/>
      <c r="B41" s="31" t="s">
        <v>5</v>
      </c>
      <c r="C41" s="30" t="s">
        <v>58</v>
      </c>
      <c r="D41" s="30" t="str">
        <f>IF(LEN(VLOOKUP($C41,Lookups!$A$4:$O$30,3,FALSE))=0,"","del "&amp;$B$2&amp;VLOOKUP($C41,Lookups!$A$4:$O$30,15,FALSE)&amp;D$4&amp;$B41&amp;"\"&amp;VLOOKUP($C41,Lookups!$A$4:$O$30,2,FALSE)&amp;".csv &amp; ")&amp;"copy "&amp;$B$2&amp;VLOOKUP($C41,Lookups!$A$4:$O$30,15,FALSE)&amp;D$4&amp;$B41&amp;"\"&amp;VLOOKUP($C41,Lookups!$A$4:$O$30,2,FALSE)&amp;REPT("?",LEN(VLOOKUP($C41,Lookups!$A$4:$O$30,3,FALSE)))&amp;".csv "&amp;$B$2&amp;VLOOKUP($C41,Lookups!$A$4:$O$30,15,FALSE)&amp;D$4&amp;$B41&amp;"\"&amp;VLOOKUP($C41,Lookups!$A$4:$O$30,2,FALSE)&amp;".csv"</f>
        <v>del C:\temp\HistData\Futures2000Q0M15\C.csv &amp; copy C:\temp\HistData\Futures2000Q0M15\C??.csv C:\temp\HistData\Futures2000Q0M15\C.csv</v>
      </c>
      <c r="E41" s="30" t="str">
        <f>IF(LEN(VLOOKUP($C41,Lookups!$A$4:$O$30,3,FALSE))=0,"","del "&amp;$B$2&amp;VLOOKUP($C41,Lookups!$A$4:$O$30,15,FALSE)&amp;E$4&amp;$B41&amp;"\"&amp;VLOOKUP($C41,Lookups!$A$4:$O$30,2,FALSE)&amp;".csv &amp; ")&amp;"copy "&amp;$B$2&amp;VLOOKUP($C41,Lookups!$A$4:$O$30,15,FALSE)&amp;E$4&amp;$B41&amp;"\"&amp;VLOOKUP($C41,Lookups!$A$4:$O$30,2,FALSE)&amp;REPT("?",LEN(VLOOKUP($C41,Lookups!$A$4:$O$30,3,FALSE)))&amp;".csv "&amp;$B$2&amp;VLOOKUP($C41,Lookups!$A$4:$O$30,15,FALSE)&amp;E$4&amp;$B41&amp;"\"&amp;VLOOKUP($C41,Lookups!$A$4:$O$30,2,FALSE)&amp;".csv"</f>
        <v>del C:\temp\HistData\Futures2013Q2M15\C.csv &amp; copy C:\temp\HistData\Futures2013Q2M15\C??.csv C:\temp\HistData\Futures2013Q2M15\C.csv</v>
      </c>
      <c r="F41" s="30" t="str">
        <f>IF(LEN(VLOOKUP($C41,Lookups!$A$4:$O$30,3,FALSE))=0,"","del "&amp;$B$2&amp;VLOOKUP($C41,Lookups!$A$4:$O$30,15,FALSE)&amp;F$4&amp;$B41&amp;"\"&amp;VLOOKUP($C41,Lookups!$A$4:$O$30,2,FALSE)&amp;".csv &amp; ")&amp;"copy "&amp;$B$2&amp;VLOOKUP($C41,Lookups!$A$4:$O$30,15,FALSE)&amp;F$4&amp;$B41&amp;"\"&amp;VLOOKUP($C41,Lookups!$A$4:$O$30,2,FALSE)&amp;REPT("?",LEN(VLOOKUP($C41,Lookups!$A$4:$O$30,3,FALSE)))&amp;".csv "&amp;$B$2&amp;VLOOKUP($C41,Lookups!$A$4:$O$30,15,FALSE)&amp;F$4&amp;$B41&amp;"\"&amp;VLOOKUP($C41,Lookups!$A$4:$O$30,2,FALSE)&amp;".csv"</f>
        <v>del C:\temp\HistData\Futures2013Q3M15\C.csv &amp; copy C:\temp\HistData\Futures2013Q3M15\C??.csv C:\temp\HistData\Futures2013Q3M15\C.csv</v>
      </c>
      <c r="G41" s="30" t="str">
        <f>IF(LEN(VLOOKUP($C41,Lookups!$A$4:$O$30,3,FALSE))=0,"","del "&amp;$B$2&amp;VLOOKUP($C41,Lookups!$A$4:$O$30,15,FALSE)&amp;G$4&amp;$B41&amp;"\"&amp;VLOOKUP($C41,Lookups!$A$4:$O$30,2,FALSE)&amp;".csv &amp; ")&amp;"copy "&amp;$B$2&amp;VLOOKUP($C41,Lookups!$A$4:$O$30,15,FALSE)&amp;G$4&amp;$B41&amp;"\"&amp;VLOOKUP($C41,Lookups!$A$4:$O$30,2,FALSE)&amp;REPT("?",LEN(VLOOKUP($C41,Lookups!$A$4:$O$30,3,FALSE)))&amp;".csv "&amp;$B$2&amp;VLOOKUP($C41,Lookups!$A$4:$O$30,15,FALSE)&amp;G$4&amp;$B41&amp;"\"&amp;VLOOKUP($C41,Lookups!$A$4:$O$30,2,FALSE)&amp;".csv"</f>
        <v>del C:\temp\HistData\Futures2013Q4M15\C.csv &amp; copy C:\temp\HistData\Futures2013Q4M15\C??.csv C:\temp\HistData\Futures2013Q4M15\C.csv</v>
      </c>
      <c r="H41" s="30" t="str">
        <f>IF(LEN(VLOOKUP($C41,Lookups!$A$4:$O$30,3,FALSE))=0,"","del "&amp;$B$2&amp;VLOOKUP($C41,Lookups!$A$4:$O$30,15,FALSE)&amp;H$4&amp;$B41&amp;"\"&amp;VLOOKUP($C41,Lookups!$A$4:$O$30,2,FALSE)&amp;".csv &amp; ")&amp;"copy "&amp;$B$2&amp;VLOOKUP($C41,Lookups!$A$4:$O$30,15,FALSE)&amp;H$4&amp;$B41&amp;"\"&amp;VLOOKUP($C41,Lookups!$A$4:$O$30,2,FALSE)&amp;REPT("?",LEN(VLOOKUP($C41,Lookups!$A$4:$O$30,3,FALSE)))&amp;".csv "&amp;$B$2&amp;VLOOKUP($C41,Lookups!$A$4:$O$30,15,FALSE)&amp;H$4&amp;$B41&amp;"\"&amp;VLOOKUP($C41,Lookups!$A$4:$O$30,2,FALSE)&amp;".csv"</f>
        <v>del C:\temp\HistData\Futures2014Q1M15\C.csv &amp; copy C:\temp\HistData\Futures2014Q1M15\C??.csv C:\temp\HistData\Futures2014Q1M15\C.csv</v>
      </c>
    </row>
    <row r="42" spans="1:8" s="10" customFormat="1" x14ac:dyDescent="0.25">
      <c r="A42" s="30"/>
      <c r="B42" s="31" t="s">
        <v>5</v>
      </c>
      <c r="C42" s="30" t="s">
        <v>59</v>
      </c>
      <c r="D42" s="30" t="str">
        <f>IF(LEN(VLOOKUP($C42,Lookups!$A$4:$O$30,3,FALSE))=0,"","del "&amp;$B$2&amp;VLOOKUP($C42,Lookups!$A$4:$O$30,15,FALSE)&amp;D$4&amp;$B42&amp;"\"&amp;VLOOKUP($C42,Lookups!$A$4:$O$30,2,FALSE)&amp;".csv &amp; ")&amp;"copy "&amp;$B$2&amp;VLOOKUP($C42,Lookups!$A$4:$O$30,15,FALSE)&amp;D$4&amp;$B42&amp;"\"&amp;VLOOKUP($C42,Lookups!$A$4:$O$30,2,FALSE)&amp;REPT("?",LEN(VLOOKUP($C42,Lookups!$A$4:$O$30,3,FALSE)))&amp;".csv "&amp;$B$2&amp;VLOOKUP($C42,Lookups!$A$4:$O$30,15,FALSE)&amp;D$4&amp;$B42&amp;"\"&amp;VLOOKUP($C42,Lookups!$A$4:$O$30,2,FALSE)&amp;".csv"</f>
        <v>del C:\temp\HistData\Futures2000Q0M15\HO.csv &amp; copy C:\temp\HistData\Futures2000Q0M15\HO??.csv C:\temp\HistData\Futures2000Q0M15\HO.csv</v>
      </c>
      <c r="E42" s="30" t="str">
        <f>IF(LEN(VLOOKUP($C42,Lookups!$A$4:$O$30,3,FALSE))=0,"","del "&amp;$B$2&amp;VLOOKUP($C42,Lookups!$A$4:$O$30,15,FALSE)&amp;E$4&amp;$B42&amp;"\"&amp;VLOOKUP($C42,Lookups!$A$4:$O$30,2,FALSE)&amp;".csv &amp; ")&amp;"copy "&amp;$B$2&amp;VLOOKUP($C42,Lookups!$A$4:$O$30,15,FALSE)&amp;E$4&amp;$B42&amp;"\"&amp;VLOOKUP($C42,Lookups!$A$4:$O$30,2,FALSE)&amp;REPT("?",LEN(VLOOKUP($C42,Lookups!$A$4:$O$30,3,FALSE)))&amp;".csv "&amp;$B$2&amp;VLOOKUP($C42,Lookups!$A$4:$O$30,15,FALSE)&amp;E$4&amp;$B42&amp;"\"&amp;VLOOKUP($C42,Lookups!$A$4:$O$30,2,FALSE)&amp;".csv"</f>
        <v>del C:\temp\HistData\Futures2013Q2M15\HO.csv &amp; copy C:\temp\HistData\Futures2013Q2M15\HO??.csv C:\temp\HistData\Futures2013Q2M15\HO.csv</v>
      </c>
      <c r="F42" s="30" t="str">
        <f>IF(LEN(VLOOKUP($C42,Lookups!$A$4:$O$30,3,FALSE))=0,"","del "&amp;$B$2&amp;VLOOKUP($C42,Lookups!$A$4:$O$30,15,FALSE)&amp;F$4&amp;$B42&amp;"\"&amp;VLOOKUP($C42,Lookups!$A$4:$O$30,2,FALSE)&amp;".csv &amp; ")&amp;"copy "&amp;$B$2&amp;VLOOKUP($C42,Lookups!$A$4:$O$30,15,FALSE)&amp;F$4&amp;$B42&amp;"\"&amp;VLOOKUP($C42,Lookups!$A$4:$O$30,2,FALSE)&amp;REPT("?",LEN(VLOOKUP($C42,Lookups!$A$4:$O$30,3,FALSE)))&amp;".csv "&amp;$B$2&amp;VLOOKUP($C42,Lookups!$A$4:$O$30,15,FALSE)&amp;F$4&amp;$B42&amp;"\"&amp;VLOOKUP($C42,Lookups!$A$4:$O$30,2,FALSE)&amp;".csv"</f>
        <v>del C:\temp\HistData\Futures2013Q3M15\HO.csv &amp; copy C:\temp\HistData\Futures2013Q3M15\HO??.csv C:\temp\HistData\Futures2013Q3M15\HO.csv</v>
      </c>
      <c r="G42" s="30" t="str">
        <f>IF(LEN(VLOOKUP($C42,Lookups!$A$4:$O$30,3,FALSE))=0,"","del "&amp;$B$2&amp;VLOOKUP($C42,Lookups!$A$4:$O$30,15,FALSE)&amp;G$4&amp;$B42&amp;"\"&amp;VLOOKUP($C42,Lookups!$A$4:$O$30,2,FALSE)&amp;".csv &amp; ")&amp;"copy "&amp;$B$2&amp;VLOOKUP($C42,Lookups!$A$4:$O$30,15,FALSE)&amp;G$4&amp;$B42&amp;"\"&amp;VLOOKUP($C42,Lookups!$A$4:$O$30,2,FALSE)&amp;REPT("?",LEN(VLOOKUP($C42,Lookups!$A$4:$O$30,3,FALSE)))&amp;".csv "&amp;$B$2&amp;VLOOKUP($C42,Lookups!$A$4:$O$30,15,FALSE)&amp;G$4&amp;$B42&amp;"\"&amp;VLOOKUP($C42,Lookups!$A$4:$O$30,2,FALSE)&amp;".csv"</f>
        <v>del C:\temp\HistData\Futures2013Q4M15\HO.csv &amp; copy C:\temp\HistData\Futures2013Q4M15\HO??.csv C:\temp\HistData\Futures2013Q4M15\HO.csv</v>
      </c>
      <c r="H42" s="30" t="str">
        <f>IF(LEN(VLOOKUP($C42,Lookups!$A$4:$O$30,3,FALSE))=0,"","del "&amp;$B$2&amp;VLOOKUP($C42,Lookups!$A$4:$O$30,15,FALSE)&amp;H$4&amp;$B42&amp;"\"&amp;VLOOKUP($C42,Lookups!$A$4:$O$30,2,FALSE)&amp;".csv &amp; ")&amp;"copy "&amp;$B$2&amp;VLOOKUP($C42,Lookups!$A$4:$O$30,15,FALSE)&amp;H$4&amp;$B42&amp;"\"&amp;VLOOKUP($C42,Lookups!$A$4:$O$30,2,FALSE)&amp;REPT("?",LEN(VLOOKUP($C42,Lookups!$A$4:$O$30,3,FALSE)))&amp;".csv "&amp;$B$2&amp;VLOOKUP($C42,Lookups!$A$4:$O$30,15,FALSE)&amp;H$4&amp;$B42&amp;"\"&amp;VLOOKUP($C42,Lookups!$A$4:$O$30,2,FALSE)&amp;".csv"</f>
        <v>del C:\temp\HistData\Futures2014Q1M15\HO.csv &amp; copy C:\temp\HistData\Futures2014Q1M15\HO??.csv C:\temp\HistData\Futures2014Q1M15\HO.csv</v>
      </c>
    </row>
    <row r="43" spans="1:8" s="10" customFormat="1" x14ac:dyDescent="0.25">
      <c r="A43" s="30"/>
      <c r="B43" s="31" t="s">
        <v>5</v>
      </c>
      <c r="C43" s="30" t="s">
        <v>55</v>
      </c>
      <c r="D43" s="30" t="str">
        <f>IF(LEN(VLOOKUP($C43,Lookups!$A$4:$O$30,3,FALSE))=0,"","del "&amp;$B$2&amp;VLOOKUP($C43,Lookups!$A$4:$O$30,15,FALSE)&amp;D$4&amp;$B43&amp;"\"&amp;VLOOKUP($C43,Lookups!$A$4:$O$30,2,FALSE)&amp;".csv &amp; ")&amp;"copy "&amp;$B$2&amp;VLOOKUP($C43,Lookups!$A$4:$O$30,15,FALSE)&amp;D$4&amp;$B43&amp;"\"&amp;VLOOKUP($C43,Lookups!$A$4:$O$30,2,FALSE)&amp;REPT("?",LEN(VLOOKUP($C43,Lookups!$A$4:$O$30,3,FALSE)))&amp;".csv "&amp;$B$2&amp;VLOOKUP($C43,Lookups!$A$4:$O$30,15,FALSE)&amp;D$4&amp;$B43&amp;"\"&amp;VLOOKUP($C43,Lookups!$A$4:$O$30,2,FALSE)&amp;".csv"</f>
        <v>del C:\temp\HistData\Futures2000Q0M15\NG.csv &amp; copy C:\temp\HistData\Futures2000Q0M15\NG??.csv C:\temp\HistData\Futures2000Q0M15\NG.csv</v>
      </c>
      <c r="E43" s="30" t="str">
        <f>IF(LEN(VLOOKUP($C43,Lookups!$A$4:$O$30,3,FALSE))=0,"","del "&amp;$B$2&amp;VLOOKUP($C43,Lookups!$A$4:$O$30,15,FALSE)&amp;E$4&amp;$B43&amp;"\"&amp;VLOOKUP($C43,Lookups!$A$4:$O$30,2,FALSE)&amp;".csv &amp; ")&amp;"copy "&amp;$B$2&amp;VLOOKUP($C43,Lookups!$A$4:$O$30,15,FALSE)&amp;E$4&amp;$B43&amp;"\"&amp;VLOOKUP($C43,Lookups!$A$4:$O$30,2,FALSE)&amp;REPT("?",LEN(VLOOKUP($C43,Lookups!$A$4:$O$30,3,FALSE)))&amp;".csv "&amp;$B$2&amp;VLOOKUP($C43,Lookups!$A$4:$O$30,15,FALSE)&amp;E$4&amp;$B43&amp;"\"&amp;VLOOKUP($C43,Lookups!$A$4:$O$30,2,FALSE)&amp;".csv"</f>
        <v>del C:\temp\HistData\Futures2013Q2M15\NG.csv &amp; copy C:\temp\HistData\Futures2013Q2M15\NG??.csv C:\temp\HistData\Futures2013Q2M15\NG.csv</v>
      </c>
      <c r="F43" s="30" t="str">
        <f>IF(LEN(VLOOKUP($C43,Lookups!$A$4:$O$30,3,FALSE))=0,"","del "&amp;$B$2&amp;VLOOKUP($C43,Lookups!$A$4:$O$30,15,FALSE)&amp;F$4&amp;$B43&amp;"\"&amp;VLOOKUP($C43,Lookups!$A$4:$O$30,2,FALSE)&amp;".csv &amp; ")&amp;"copy "&amp;$B$2&amp;VLOOKUP($C43,Lookups!$A$4:$O$30,15,FALSE)&amp;F$4&amp;$B43&amp;"\"&amp;VLOOKUP($C43,Lookups!$A$4:$O$30,2,FALSE)&amp;REPT("?",LEN(VLOOKUP($C43,Lookups!$A$4:$O$30,3,FALSE)))&amp;".csv "&amp;$B$2&amp;VLOOKUP($C43,Lookups!$A$4:$O$30,15,FALSE)&amp;F$4&amp;$B43&amp;"\"&amp;VLOOKUP($C43,Lookups!$A$4:$O$30,2,FALSE)&amp;".csv"</f>
        <v>del C:\temp\HistData\Futures2013Q3M15\NG.csv &amp; copy C:\temp\HistData\Futures2013Q3M15\NG??.csv C:\temp\HistData\Futures2013Q3M15\NG.csv</v>
      </c>
      <c r="G43" s="30" t="str">
        <f>IF(LEN(VLOOKUP($C43,Lookups!$A$4:$O$30,3,FALSE))=0,"","del "&amp;$B$2&amp;VLOOKUP($C43,Lookups!$A$4:$O$30,15,FALSE)&amp;G$4&amp;$B43&amp;"\"&amp;VLOOKUP($C43,Lookups!$A$4:$O$30,2,FALSE)&amp;".csv &amp; ")&amp;"copy "&amp;$B$2&amp;VLOOKUP($C43,Lookups!$A$4:$O$30,15,FALSE)&amp;G$4&amp;$B43&amp;"\"&amp;VLOOKUP($C43,Lookups!$A$4:$O$30,2,FALSE)&amp;REPT("?",LEN(VLOOKUP($C43,Lookups!$A$4:$O$30,3,FALSE)))&amp;".csv "&amp;$B$2&amp;VLOOKUP($C43,Lookups!$A$4:$O$30,15,FALSE)&amp;G$4&amp;$B43&amp;"\"&amp;VLOOKUP($C43,Lookups!$A$4:$O$30,2,FALSE)&amp;".csv"</f>
        <v>del C:\temp\HistData\Futures2013Q4M15\NG.csv &amp; copy C:\temp\HistData\Futures2013Q4M15\NG??.csv C:\temp\HistData\Futures2013Q4M15\NG.csv</v>
      </c>
      <c r="H43" s="30" t="str">
        <f>IF(LEN(VLOOKUP($C43,Lookups!$A$4:$O$30,3,FALSE))=0,"","del "&amp;$B$2&amp;VLOOKUP($C43,Lookups!$A$4:$O$30,15,FALSE)&amp;H$4&amp;$B43&amp;"\"&amp;VLOOKUP($C43,Lookups!$A$4:$O$30,2,FALSE)&amp;".csv &amp; ")&amp;"copy "&amp;$B$2&amp;VLOOKUP($C43,Lookups!$A$4:$O$30,15,FALSE)&amp;H$4&amp;$B43&amp;"\"&amp;VLOOKUP($C43,Lookups!$A$4:$O$30,2,FALSE)&amp;REPT("?",LEN(VLOOKUP($C43,Lookups!$A$4:$O$30,3,FALSE)))&amp;".csv "&amp;$B$2&amp;VLOOKUP($C43,Lookups!$A$4:$O$30,15,FALSE)&amp;H$4&amp;$B43&amp;"\"&amp;VLOOKUP($C43,Lookups!$A$4:$O$30,2,FALSE)&amp;".csv"</f>
        <v>del C:\temp\HistData\Futures2014Q1M15\NG.csv &amp; copy C:\temp\HistData\Futures2014Q1M15\NG??.csv C:\temp\HistData\Futures2014Q1M15\NG.csv</v>
      </c>
    </row>
    <row r="44" spans="1:8" s="10" customFormat="1" x14ac:dyDescent="0.25">
      <c r="A44" s="30"/>
      <c r="B44" s="31" t="s">
        <v>5</v>
      </c>
      <c r="C44" s="30" t="s">
        <v>60</v>
      </c>
      <c r="D44" s="30" t="str">
        <f>IF(LEN(VLOOKUP($C44,Lookups!$A$4:$O$30,3,FALSE))=0,"","del "&amp;$B$2&amp;VLOOKUP($C44,Lookups!$A$4:$O$30,15,FALSE)&amp;D$4&amp;$B44&amp;"\"&amp;VLOOKUP($C44,Lookups!$A$4:$O$30,2,FALSE)&amp;".csv &amp; ")&amp;"copy "&amp;$B$2&amp;VLOOKUP($C44,Lookups!$A$4:$O$30,15,FALSE)&amp;D$4&amp;$B44&amp;"\"&amp;VLOOKUP($C44,Lookups!$A$4:$O$30,2,FALSE)&amp;REPT("?",LEN(VLOOKUP($C44,Lookups!$A$4:$O$30,3,FALSE)))&amp;".csv "&amp;$B$2&amp;VLOOKUP($C44,Lookups!$A$4:$O$30,15,FALSE)&amp;D$4&amp;$B44&amp;"\"&amp;VLOOKUP($C44,Lookups!$A$4:$O$30,2,FALSE)&amp;".csv"</f>
        <v>del C:\temp\HistData\Futures2000Q0M15\PL.csv &amp; copy C:\temp\HistData\Futures2000Q0M15\PL??.csv C:\temp\HistData\Futures2000Q0M15\PL.csv</v>
      </c>
      <c r="E44" s="30" t="str">
        <f>IF(LEN(VLOOKUP($C44,Lookups!$A$4:$O$30,3,FALSE))=0,"","del "&amp;$B$2&amp;VLOOKUP($C44,Lookups!$A$4:$O$30,15,FALSE)&amp;E$4&amp;$B44&amp;"\"&amp;VLOOKUP($C44,Lookups!$A$4:$O$30,2,FALSE)&amp;".csv &amp; ")&amp;"copy "&amp;$B$2&amp;VLOOKUP($C44,Lookups!$A$4:$O$30,15,FALSE)&amp;E$4&amp;$B44&amp;"\"&amp;VLOOKUP($C44,Lookups!$A$4:$O$30,2,FALSE)&amp;REPT("?",LEN(VLOOKUP($C44,Lookups!$A$4:$O$30,3,FALSE)))&amp;".csv "&amp;$B$2&amp;VLOOKUP($C44,Lookups!$A$4:$O$30,15,FALSE)&amp;E$4&amp;$B44&amp;"\"&amp;VLOOKUP($C44,Lookups!$A$4:$O$30,2,FALSE)&amp;".csv"</f>
        <v>del C:\temp\HistData\Futures2013Q2M15\PL.csv &amp; copy C:\temp\HistData\Futures2013Q2M15\PL??.csv C:\temp\HistData\Futures2013Q2M15\PL.csv</v>
      </c>
      <c r="F44" s="30" t="str">
        <f>IF(LEN(VLOOKUP($C44,Lookups!$A$4:$O$30,3,FALSE))=0,"","del "&amp;$B$2&amp;VLOOKUP($C44,Lookups!$A$4:$O$30,15,FALSE)&amp;F$4&amp;$B44&amp;"\"&amp;VLOOKUP($C44,Lookups!$A$4:$O$30,2,FALSE)&amp;".csv &amp; ")&amp;"copy "&amp;$B$2&amp;VLOOKUP($C44,Lookups!$A$4:$O$30,15,FALSE)&amp;F$4&amp;$B44&amp;"\"&amp;VLOOKUP($C44,Lookups!$A$4:$O$30,2,FALSE)&amp;REPT("?",LEN(VLOOKUP($C44,Lookups!$A$4:$O$30,3,FALSE)))&amp;".csv "&amp;$B$2&amp;VLOOKUP($C44,Lookups!$A$4:$O$30,15,FALSE)&amp;F$4&amp;$B44&amp;"\"&amp;VLOOKUP($C44,Lookups!$A$4:$O$30,2,FALSE)&amp;".csv"</f>
        <v>del C:\temp\HistData\Futures2013Q3M15\PL.csv &amp; copy C:\temp\HistData\Futures2013Q3M15\PL??.csv C:\temp\HistData\Futures2013Q3M15\PL.csv</v>
      </c>
      <c r="G44" s="30" t="str">
        <f>IF(LEN(VLOOKUP($C44,Lookups!$A$4:$O$30,3,FALSE))=0,"","del "&amp;$B$2&amp;VLOOKUP($C44,Lookups!$A$4:$O$30,15,FALSE)&amp;G$4&amp;$B44&amp;"\"&amp;VLOOKUP($C44,Lookups!$A$4:$O$30,2,FALSE)&amp;".csv &amp; ")&amp;"copy "&amp;$B$2&amp;VLOOKUP($C44,Lookups!$A$4:$O$30,15,FALSE)&amp;G$4&amp;$B44&amp;"\"&amp;VLOOKUP($C44,Lookups!$A$4:$O$30,2,FALSE)&amp;REPT("?",LEN(VLOOKUP($C44,Lookups!$A$4:$O$30,3,FALSE)))&amp;".csv "&amp;$B$2&amp;VLOOKUP($C44,Lookups!$A$4:$O$30,15,FALSE)&amp;G$4&amp;$B44&amp;"\"&amp;VLOOKUP($C44,Lookups!$A$4:$O$30,2,FALSE)&amp;".csv"</f>
        <v>del C:\temp\HistData\Futures2013Q4M15\PL.csv &amp; copy C:\temp\HistData\Futures2013Q4M15\PL??.csv C:\temp\HistData\Futures2013Q4M15\PL.csv</v>
      </c>
      <c r="H44" s="30" t="str">
        <f>IF(LEN(VLOOKUP($C44,Lookups!$A$4:$O$30,3,FALSE))=0,"","del "&amp;$B$2&amp;VLOOKUP($C44,Lookups!$A$4:$O$30,15,FALSE)&amp;H$4&amp;$B44&amp;"\"&amp;VLOOKUP($C44,Lookups!$A$4:$O$30,2,FALSE)&amp;".csv &amp; ")&amp;"copy "&amp;$B$2&amp;VLOOKUP($C44,Lookups!$A$4:$O$30,15,FALSE)&amp;H$4&amp;$B44&amp;"\"&amp;VLOOKUP($C44,Lookups!$A$4:$O$30,2,FALSE)&amp;REPT("?",LEN(VLOOKUP($C44,Lookups!$A$4:$O$30,3,FALSE)))&amp;".csv "&amp;$B$2&amp;VLOOKUP($C44,Lookups!$A$4:$O$30,15,FALSE)&amp;H$4&amp;$B44&amp;"\"&amp;VLOOKUP($C44,Lookups!$A$4:$O$30,2,FALSE)&amp;".csv"</f>
        <v>del C:\temp\HistData\Futures2014Q1M15\PL.csv &amp; copy C:\temp\HistData\Futures2014Q1M15\PL??.csv C:\temp\HistData\Futures2014Q1M15\PL.csv</v>
      </c>
    </row>
    <row r="45" spans="1:8" s="10" customFormat="1" x14ac:dyDescent="0.25">
      <c r="A45" s="30"/>
      <c r="B45" s="31" t="s">
        <v>5</v>
      </c>
      <c r="C45" s="30" t="s">
        <v>61</v>
      </c>
      <c r="D45" s="30" t="str">
        <f>IF(LEN(VLOOKUP($C45,Lookups!$A$4:$O$30,3,FALSE))=0,"","del "&amp;$B$2&amp;VLOOKUP($C45,Lookups!$A$4:$O$30,15,FALSE)&amp;D$4&amp;$B45&amp;"\"&amp;VLOOKUP($C45,Lookups!$A$4:$O$30,2,FALSE)&amp;".csv &amp; ")&amp;"copy "&amp;$B$2&amp;VLOOKUP($C45,Lookups!$A$4:$O$30,15,FALSE)&amp;D$4&amp;$B45&amp;"\"&amp;VLOOKUP($C45,Lookups!$A$4:$O$30,2,FALSE)&amp;REPT("?",LEN(VLOOKUP($C45,Lookups!$A$4:$O$30,3,FALSE)))&amp;".csv "&amp;$B$2&amp;VLOOKUP($C45,Lookups!$A$4:$O$30,15,FALSE)&amp;D$4&amp;$B45&amp;"\"&amp;VLOOKUP($C45,Lookups!$A$4:$O$30,2,FALSE)&amp;".csv"</f>
        <v>del C:\temp\HistData\Futures2000Q0M15\RR.csv &amp; copy C:\temp\HistData\Futures2000Q0M15\RR??.csv C:\temp\HistData\Futures2000Q0M15\RR.csv</v>
      </c>
      <c r="E45" s="30" t="str">
        <f>IF(LEN(VLOOKUP($C45,Lookups!$A$4:$O$30,3,FALSE))=0,"","del "&amp;$B$2&amp;VLOOKUP($C45,Lookups!$A$4:$O$30,15,FALSE)&amp;E$4&amp;$B45&amp;"\"&amp;VLOOKUP($C45,Lookups!$A$4:$O$30,2,FALSE)&amp;".csv &amp; ")&amp;"copy "&amp;$B$2&amp;VLOOKUP($C45,Lookups!$A$4:$O$30,15,FALSE)&amp;E$4&amp;$B45&amp;"\"&amp;VLOOKUP($C45,Lookups!$A$4:$O$30,2,FALSE)&amp;REPT("?",LEN(VLOOKUP($C45,Lookups!$A$4:$O$30,3,FALSE)))&amp;".csv "&amp;$B$2&amp;VLOOKUP($C45,Lookups!$A$4:$O$30,15,FALSE)&amp;E$4&amp;$B45&amp;"\"&amp;VLOOKUP($C45,Lookups!$A$4:$O$30,2,FALSE)&amp;".csv"</f>
        <v>del C:\temp\HistData\Futures2013Q2M15\RR.csv &amp; copy C:\temp\HistData\Futures2013Q2M15\RR??.csv C:\temp\HistData\Futures2013Q2M15\RR.csv</v>
      </c>
      <c r="F45" s="30" t="str">
        <f>IF(LEN(VLOOKUP($C45,Lookups!$A$4:$O$30,3,FALSE))=0,"","del "&amp;$B$2&amp;VLOOKUP($C45,Lookups!$A$4:$O$30,15,FALSE)&amp;F$4&amp;$B45&amp;"\"&amp;VLOOKUP($C45,Lookups!$A$4:$O$30,2,FALSE)&amp;".csv &amp; ")&amp;"copy "&amp;$B$2&amp;VLOOKUP($C45,Lookups!$A$4:$O$30,15,FALSE)&amp;F$4&amp;$B45&amp;"\"&amp;VLOOKUP($C45,Lookups!$A$4:$O$30,2,FALSE)&amp;REPT("?",LEN(VLOOKUP($C45,Lookups!$A$4:$O$30,3,FALSE)))&amp;".csv "&amp;$B$2&amp;VLOOKUP($C45,Lookups!$A$4:$O$30,15,FALSE)&amp;F$4&amp;$B45&amp;"\"&amp;VLOOKUP($C45,Lookups!$A$4:$O$30,2,FALSE)&amp;".csv"</f>
        <v>del C:\temp\HistData\Futures2013Q3M15\RR.csv &amp; copy C:\temp\HistData\Futures2013Q3M15\RR??.csv C:\temp\HistData\Futures2013Q3M15\RR.csv</v>
      </c>
      <c r="G45" s="30" t="str">
        <f>IF(LEN(VLOOKUP($C45,Lookups!$A$4:$O$30,3,FALSE))=0,"","del "&amp;$B$2&amp;VLOOKUP($C45,Lookups!$A$4:$O$30,15,FALSE)&amp;G$4&amp;$B45&amp;"\"&amp;VLOOKUP($C45,Lookups!$A$4:$O$30,2,FALSE)&amp;".csv &amp; ")&amp;"copy "&amp;$B$2&amp;VLOOKUP($C45,Lookups!$A$4:$O$30,15,FALSE)&amp;G$4&amp;$B45&amp;"\"&amp;VLOOKUP($C45,Lookups!$A$4:$O$30,2,FALSE)&amp;REPT("?",LEN(VLOOKUP($C45,Lookups!$A$4:$O$30,3,FALSE)))&amp;".csv "&amp;$B$2&amp;VLOOKUP($C45,Lookups!$A$4:$O$30,15,FALSE)&amp;G$4&amp;$B45&amp;"\"&amp;VLOOKUP($C45,Lookups!$A$4:$O$30,2,FALSE)&amp;".csv"</f>
        <v>del C:\temp\HistData\Futures2013Q4M15\RR.csv &amp; copy C:\temp\HistData\Futures2013Q4M15\RR??.csv C:\temp\HistData\Futures2013Q4M15\RR.csv</v>
      </c>
      <c r="H45" s="30" t="str">
        <f>IF(LEN(VLOOKUP($C45,Lookups!$A$4:$O$30,3,FALSE))=0,"","del "&amp;$B$2&amp;VLOOKUP($C45,Lookups!$A$4:$O$30,15,FALSE)&amp;H$4&amp;$B45&amp;"\"&amp;VLOOKUP($C45,Lookups!$A$4:$O$30,2,FALSE)&amp;".csv &amp; ")&amp;"copy "&amp;$B$2&amp;VLOOKUP($C45,Lookups!$A$4:$O$30,15,FALSE)&amp;H$4&amp;$B45&amp;"\"&amp;VLOOKUP($C45,Lookups!$A$4:$O$30,2,FALSE)&amp;REPT("?",LEN(VLOOKUP($C45,Lookups!$A$4:$O$30,3,FALSE)))&amp;".csv "&amp;$B$2&amp;VLOOKUP($C45,Lookups!$A$4:$O$30,15,FALSE)&amp;H$4&amp;$B45&amp;"\"&amp;VLOOKUP($C45,Lookups!$A$4:$O$30,2,FALSE)&amp;".csv"</f>
        <v>del C:\temp\HistData\Futures2014Q1M15\RR.csv &amp; copy C:\temp\HistData\Futures2014Q1M15\RR??.csv C:\temp\HistData\Futures2014Q1M15\RR.csv</v>
      </c>
    </row>
    <row r="46" spans="1:8" s="10" customFormat="1" x14ac:dyDescent="0.25">
      <c r="A46" s="30"/>
      <c r="B46" s="31" t="s">
        <v>5</v>
      </c>
      <c r="C46" s="30" t="s">
        <v>62</v>
      </c>
      <c r="D46" s="30" t="str">
        <f>IF(LEN(VLOOKUP($C46,Lookups!$A$4:$O$30,3,FALSE))=0,"","del "&amp;$B$2&amp;VLOOKUP($C46,Lookups!$A$4:$O$30,15,FALSE)&amp;D$4&amp;$B46&amp;"\"&amp;VLOOKUP($C46,Lookups!$A$4:$O$30,2,FALSE)&amp;".csv &amp; ")&amp;"copy "&amp;$B$2&amp;VLOOKUP($C46,Lookups!$A$4:$O$30,15,FALSE)&amp;D$4&amp;$B46&amp;"\"&amp;VLOOKUP($C46,Lookups!$A$4:$O$30,2,FALSE)&amp;REPT("?",LEN(VLOOKUP($C46,Lookups!$A$4:$O$30,3,FALSE)))&amp;".csv "&amp;$B$2&amp;VLOOKUP($C46,Lookups!$A$4:$O$30,15,FALSE)&amp;D$4&amp;$B46&amp;"\"&amp;VLOOKUP($C46,Lookups!$A$4:$O$30,2,FALSE)&amp;".csv"</f>
        <v>del C:\temp\HistData\Futures2000Q0M15\BO.csv &amp; copy C:\temp\HistData\Futures2000Q0M15\BO??.csv C:\temp\HistData\Futures2000Q0M15\BO.csv</v>
      </c>
      <c r="E46" s="30" t="str">
        <f>IF(LEN(VLOOKUP($C46,Lookups!$A$4:$O$30,3,FALSE))=0,"","del "&amp;$B$2&amp;VLOOKUP($C46,Lookups!$A$4:$O$30,15,FALSE)&amp;E$4&amp;$B46&amp;"\"&amp;VLOOKUP($C46,Lookups!$A$4:$O$30,2,FALSE)&amp;".csv &amp; ")&amp;"copy "&amp;$B$2&amp;VLOOKUP($C46,Lookups!$A$4:$O$30,15,FALSE)&amp;E$4&amp;$B46&amp;"\"&amp;VLOOKUP($C46,Lookups!$A$4:$O$30,2,FALSE)&amp;REPT("?",LEN(VLOOKUP($C46,Lookups!$A$4:$O$30,3,FALSE)))&amp;".csv "&amp;$B$2&amp;VLOOKUP($C46,Lookups!$A$4:$O$30,15,FALSE)&amp;E$4&amp;$B46&amp;"\"&amp;VLOOKUP($C46,Lookups!$A$4:$O$30,2,FALSE)&amp;".csv"</f>
        <v>del C:\temp\HistData\Futures2013Q2M15\BO.csv &amp; copy C:\temp\HistData\Futures2013Q2M15\BO??.csv C:\temp\HistData\Futures2013Q2M15\BO.csv</v>
      </c>
      <c r="F46" s="30" t="str">
        <f>IF(LEN(VLOOKUP($C46,Lookups!$A$4:$O$30,3,FALSE))=0,"","del "&amp;$B$2&amp;VLOOKUP($C46,Lookups!$A$4:$O$30,15,FALSE)&amp;F$4&amp;$B46&amp;"\"&amp;VLOOKUP($C46,Lookups!$A$4:$O$30,2,FALSE)&amp;".csv &amp; ")&amp;"copy "&amp;$B$2&amp;VLOOKUP($C46,Lookups!$A$4:$O$30,15,FALSE)&amp;F$4&amp;$B46&amp;"\"&amp;VLOOKUP($C46,Lookups!$A$4:$O$30,2,FALSE)&amp;REPT("?",LEN(VLOOKUP($C46,Lookups!$A$4:$O$30,3,FALSE)))&amp;".csv "&amp;$B$2&amp;VLOOKUP($C46,Lookups!$A$4:$O$30,15,FALSE)&amp;F$4&amp;$B46&amp;"\"&amp;VLOOKUP($C46,Lookups!$A$4:$O$30,2,FALSE)&amp;".csv"</f>
        <v>del C:\temp\HistData\Futures2013Q3M15\BO.csv &amp; copy C:\temp\HistData\Futures2013Q3M15\BO??.csv C:\temp\HistData\Futures2013Q3M15\BO.csv</v>
      </c>
      <c r="G46" s="30" t="str">
        <f>IF(LEN(VLOOKUP($C46,Lookups!$A$4:$O$30,3,FALSE))=0,"","del "&amp;$B$2&amp;VLOOKUP($C46,Lookups!$A$4:$O$30,15,FALSE)&amp;G$4&amp;$B46&amp;"\"&amp;VLOOKUP($C46,Lookups!$A$4:$O$30,2,FALSE)&amp;".csv &amp; ")&amp;"copy "&amp;$B$2&amp;VLOOKUP($C46,Lookups!$A$4:$O$30,15,FALSE)&amp;G$4&amp;$B46&amp;"\"&amp;VLOOKUP($C46,Lookups!$A$4:$O$30,2,FALSE)&amp;REPT("?",LEN(VLOOKUP($C46,Lookups!$A$4:$O$30,3,FALSE)))&amp;".csv "&amp;$B$2&amp;VLOOKUP($C46,Lookups!$A$4:$O$30,15,FALSE)&amp;G$4&amp;$B46&amp;"\"&amp;VLOOKUP($C46,Lookups!$A$4:$O$30,2,FALSE)&amp;".csv"</f>
        <v>del C:\temp\HistData\Futures2013Q4M15\BO.csv &amp; copy C:\temp\HistData\Futures2013Q4M15\BO??.csv C:\temp\HistData\Futures2013Q4M15\BO.csv</v>
      </c>
      <c r="H46" s="30" t="str">
        <f>IF(LEN(VLOOKUP($C46,Lookups!$A$4:$O$30,3,FALSE))=0,"","del "&amp;$B$2&amp;VLOOKUP($C46,Lookups!$A$4:$O$30,15,FALSE)&amp;H$4&amp;$B46&amp;"\"&amp;VLOOKUP($C46,Lookups!$A$4:$O$30,2,FALSE)&amp;".csv &amp; ")&amp;"copy "&amp;$B$2&amp;VLOOKUP($C46,Lookups!$A$4:$O$30,15,FALSE)&amp;H$4&amp;$B46&amp;"\"&amp;VLOOKUP($C46,Lookups!$A$4:$O$30,2,FALSE)&amp;REPT("?",LEN(VLOOKUP($C46,Lookups!$A$4:$O$30,3,FALSE)))&amp;".csv "&amp;$B$2&amp;VLOOKUP($C46,Lookups!$A$4:$O$30,15,FALSE)&amp;H$4&amp;$B46&amp;"\"&amp;VLOOKUP($C46,Lookups!$A$4:$O$30,2,FALSE)&amp;".csv"</f>
        <v>del C:\temp\HistData\Futures2014Q1M15\BO.csv &amp; copy C:\temp\HistData\Futures2014Q1M15\BO??.csv C:\temp\HistData\Futures2014Q1M15\BO.csv</v>
      </c>
    </row>
    <row r="47" spans="1:8" s="10" customFormat="1" x14ac:dyDescent="0.25">
      <c r="A47" s="30"/>
      <c r="B47" s="31" t="s">
        <v>5</v>
      </c>
      <c r="C47" s="30" t="s">
        <v>63</v>
      </c>
      <c r="D47" s="30" t="str">
        <f>IF(LEN(VLOOKUP($C47,Lookups!$A$4:$O$30,3,FALSE))=0,"","del "&amp;$B$2&amp;VLOOKUP($C47,Lookups!$A$4:$O$30,15,FALSE)&amp;D$4&amp;$B47&amp;"\"&amp;VLOOKUP($C47,Lookups!$A$4:$O$30,2,FALSE)&amp;".csv &amp; ")&amp;"copy "&amp;$B$2&amp;VLOOKUP($C47,Lookups!$A$4:$O$30,15,FALSE)&amp;D$4&amp;$B47&amp;"\"&amp;VLOOKUP($C47,Lookups!$A$4:$O$30,2,FALSE)&amp;REPT("?",LEN(VLOOKUP($C47,Lookups!$A$4:$O$30,3,FALSE)))&amp;".csv "&amp;$B$2&amp;VLOOKUP($C47,Lookups!$A$4:$O$30,15,FALSE)&amp;D$4&amp;$B47&amp;"\"&amp;VLOOKUP($C47,Lookups!$A$4:$O$30,2,FALSE)&amp;".csv"</f>
        <v>del C:\temp\HistData\Futures2000Q0M15\S.csv &amp; copy C:\temp\HistData\Futures2000Q0M15\S??.csv C:\temp\HistData\Futures2000Q0M15\S.csv</v>
      </c>
      <c r="E47" s="30" t="str">
        <f>IF(LEN(VLOOKUP($C47,Lookups!$A$4:$O$30,3,FALSE))=0,"","del "&amp;$B$2&amp;VLOOKUP($C47,Lookups!$A$4:$O$30,15,FALSE)&amp;E$4&amp;$B47&amp;"\"&amp;VLOOKUP($C47,Lookups!$A$4:$O$30,2,FALSE)&amp;".csv &amp; ")&amp;"copy "&amp;$B$2&amp;VLOOKUP($C47,Lookups!$A$4:$O$30,15,FALSE)&amp;E$4&amp;$B47&amp;"\"&amp;VLOOKUP($C47,Lookups!$A$4:$O$30,2,FALSE)&amp;REPT("?",LEN(VLOOKUP($C47,Lookups!$A$4:$O$30,3,FALSE)))&amp;".csv "&amp;$B$2&amp;VLOOKUP($C47,Lookups!$A$4:$O$30,15,FALSE)&amp;E$4&amp;$B47&amp;"\"&amp;VLOOKUP($C47,Lookups!$A$4:$O$30,2,FALSE)&amp;".csv"</f>
        <v>del C:\temp\HistData\Futures2013Q2M15\S.csv &amp; copy C:\temp\HistData\Futures2013Q2M15\S??.csv C:\temp\HistData\Futures2013Q2M15\S.csv</v>
      </c>
      <c r="F47" s="30" t="str">
        <f>IF(LEN(VLOOKUP($C47,Lookups!$A$4:$O$30,3,FALSE))=0,"","del "&amp;$B$2&amp;VLOOKUP($C47,Lookups!$A$4:$O$30,15,FALSE)&amp;F$4&amp;$B47&amp;"\"&amp;VLOOKUP($C47,Lookups!$A$4:$O$30,2,FALSE)&amp;".csv &amp; ")&amp;"copy "&amp;$B$2&amp;VLOOKUP($C47,Lookups!$A$4:$O$30,15,FALSE)&amp;F$4&amp;$B47&amp;"\"&amp;VLOOKUP($C47,Lookups!$A$4:$O$30,2,FALSE)&amp;REPT("?",LEN(VLOOKUP($C47,Lookups!$A$4:$O$30,3,FALSE)))&amp;".csv "&amp;$B$2&amp;VLOOKUP($C47,Lookups!$A$4:$O$30,15,FALSE)&amp;F$4&amp;$B47&amp;"\"&amp;VLOOKUP($C47,Lookups!$A$4:$O$30,2,FALSE)&amp;".csv"</f>
        <v>del C:\temp\HistData\Futures2013Q3M15\S.csv &amp; copy C:\temp\HistData\Futures2013Q3M15\S??.csv C:\temp\HistData\Futures2013Q3M15\S.csv</v>
      </c>
      <c r="G47" s="30" t="str">
        <f>IF(LEN(VLOOKUP($C47,Lookups!$A$4:$O$30,3,FALSE))=0,"","del "&amp;$B$2&amp;VLOOKUP($C47,Lookups!$A$4:$O$30,15,FALSE)&amp;G$4&amp;$B47&amp;"\"&amp;VLOOKUP($C47,Lookups!$A$4:$O$30,2,FALSE)&amp;".csv &amp; ")&amp;"copy "&amp;$B$2&amp;VLOOKUP($C47,Lookups!$A$4:$O$30,15,FALSE)&amp;G$4&amp;$B47&amp;"\"&amp;VLOOKUP($C47,Lookups!$A$4:$O$30,2,FALSE)&amp;REPT("?",LEN(VLOOKUP($C47,Lookups!$A$4:$O$30,3,FALSE)))&amp;".csv "&amp;$B$2&amp;VLOOKUP($C47,Lookups!$A$4:$O$30,15,FALSE)&amp;G$4&amp;$B47&amp;"\"&amp;VLOOKUP($C47,Lookups!$A$4:$O$30,2,FALSE)&amp;".csv"</f>
        <v>del C:\temp\HistData\Futures2013Q4M15\S.csv &amp; copy C:\temp\HistData\Futures2013Q4M15\S??.csv C:\temp\HistData\Futures2013Q4M15\S.csv</v>
      </c>
      <c r="H47" s="30" t="str">
        <f>IF(LEN(VLOOKUP($C47,Lookups!$A$4:$O$30,3,FALSE))=0,"","del "&amp;$B$2&amp;VLOOKUP($C47,Lookups!$A$4:$O$30,15,FALSE)&amp;H$4&amp;$B47&amp;"\"&amp;VLOOKUP($C47,Lookups!$A$4:$O$30,2,FALSE)&amp;".csv &amp; ")&amp;"copy "&amp;$B$2&amp;VLOOKUP($C47,Lookups!$A$4:$O$30,15,FALSE)&amp;H$4&amp;$B47&amp;"\"&amp;VLOOKUP($C47,Lookups!$A$4:$O$30,2,FALSE)&amp;REPT("?",LEN(VLOOKUP($C47,Lookups!$A$4:$O$30,3,FALSE)))&amp;".csv "&amp;$B$2&amp;VLOOKUP($C47,Lookups!$A$4:$O$30,15,FALSE)&amp;H$4&amp;$B47&amp;"\"&amp;VLOOKUP($C47,Lookups!$A$4:$O$30,2,FALSE)&amp;".csv"</f>
        <v>del C:\temp\HistData\Futures2014Q1M15\S.csv &amp; copy C:\temp\HistData\Futures2014Q1M15\S??.csv C:\temp\HistData\Futures2014Q1M15\S.csv</v>
      </c>
    </row>
    <row r="48" spans="1:8" s="10" customFormat="1" x14ac:dyDescent="0.25">
      <c r="A48" s="30"/>
      <c r="B48" s="31" t="s">
        <v>5</v>
      </c>
      <c r="C48" s="30" t="s">
        <v>64</v>
      </c>
      <c r="D48" s="30" t="str">
        <f>IF(LEN(VLOOKUP($C48,Lookups!$A$4:$O$30,3,FALSE))=0,"","del "&amp;$B$2&amp;VLOOKUP($C48,Lookups!$A$4:$O$30,15,FALSE)&amp;D$4&amp;$B48&amp;"\"&amp;VLOOKUP($C48,Lookups!$A$4:$O$30,2,FALSE)&amp;".csv &amp; ")&amp;"copy "&amp;$B$2&amp;VLOOKUP($C48,Lookups!$A$4:$O$30,15,FALSE)&amp;D$4&amp;$B48&amp;"\"&amp;VLOOKUP($C48,Lookups!$A$4:$O$30,2,FALSE)&amp;REPT("?",LEN(VLOOKUP($C48,Lookups!$A$4:$O$30,3,FALSE)))&amp;".csv "&amp;$B$2&amp;VLOOKUP($C48,Lookups!$A$4:$O$30,15,FALSE)&amp;D$4&amp;$B48&amp;"\"&amp;VLOOKUP($C48,Lookups!$A$4:$O$30,2,FALSE)&amp;".csv"</f>
        <v>del C:\temp\HistData\Futures2000Q0M15\SB.csv &amp; copy C:\temp\HistData\Futures2000Q0M15\SB??.csv C:\temp\HistData\Futures2000Q0M15\SB.csv</v>
      </c>
      <c r="E48" s="30" t="str">
        <f>IF(LEN(VLOOKUP($C48,Lookups!$A$4:$O$30,3,FALSE))=0,"","del "&amp;$B$2&amp;VLOOKUP($C48,Lookups!$A$4:$O$30,15,FALSE)&amp;E$4&amp;$B48&amp;"\"&amp;VLOOKUP($C48,Lookups!$A$4:$O$30,2,FALSE)&amp;".csv &amp; ")&amp;"copy "&amp;$B$2&amp;VLOOKUP($C48,Lookups!$A$4:$O$30,15,FALSE)&amp;E$4&amp;$B48&amp;"\"&amp;VLOOKUP($C48,Lookups!$A$4:$O$30,2,FALSE)&amp;REPT("?",LEN(VLOOKUP($C48,Lookups!$A$4:$O$30,3,FALSE)))&amp;".csv "&amp;$B$2&amp;VLOOKUP($C48,Lookups!$A$4:$O$30,15,FALSE)&amp;E$4&amp;$B48&amp;"\"&amp;VLOOKUP($C48,Lookups!$A$4:$O$30,2,FALSE)&amp;".csv"</f>
        <v>del C:\temp\HistData\Futures2013Q2M15\SB.csv &amp; copy C:\temp\HistData\Futures2013Q2M15\SB??.csv C:\temp\HistData\Futures2013Q2M15\SB.csv</v>
      </c>
      <c r="F48" s="30" t="str">
        <f>IF(LEN(VLOOKUP($C48,Lookups!$A$4:$O$30,3,FALSE))=0,"","del "&amp;$B$2&amp;VLOOKUP($C48,Lookups!$A$4:$O$30,15,FALSE)&amp;F$4&amp;$B48&amp;"\"&amp;VLOOKUP($C48,Lookups!$A$4:$O$30,2,FALSE)&amp;".csv &amp; ")&amp;"copy "&amp;$B$2&amp;VLOOKUP($C48,Lookups!$A$4:$O$30,15,FALSE)&amp;F$4&amp;$B48&amp;"\"&amp;VLOOKUP($C48,Lookups!$A$4:$O$30,2,FALSE)&amp;REPT("?",LEN(VLOOKUP($C48,Lookups!$A$4:$O$30,3,FALSE)))&amp;".csv "&amp;$B$2&amp;VLOOKUP($C48,Lookups!$A$4:$O$30,15,FALSE)&amp;F$4&amp;$B48&amp;"\"&amp;VLOOKUP($C48,Lookups!$A$4:$O$30,2,FALSE)&amp;".csv"</f>
        <v>del C:\temp\HistData\Futures2013Q3M15\SB.csv &amp; copy C:\temp\HistData\Futures2013Q3M15\SB??.csv C:\temp\HistData\Futures2013Q3M15\SB.csv</v>
      </c>
      <c r="G48" s="30" t="str">
        <f>IF(LEN(VLOOKUP($C48,Lookups!$A$4:$O$30,3,FALSE))=0,"","del "&amp;$B$2&amp;VLOOKUP($C48,Lookups!$A$4:$O$30,15,FALSE)&amp;G$4&amp;$B48&amp;"\"&amp;VLOOKUP($C48,Lookups!$A$4:$O$30,2,FALSE)&amp;".csv &amp; ")&amp;"copy "&amp;$B$2&amp;VLOOKUP($C48,Lookups!$A$4:$O$30,15,FALSE)&amp;G$4&amp;$B48&amp;"\"&amp;VLOOKUP($C48,Lookups!$A$4:$O$30,2,FALSE)&amp;REPT("?",LEN(VLOOKUP($C48,Lookups!$A$4:$O$30,3,FALSE)))&amp;".csv "&amp;$B$2&amp;VLOOKUP($C48,Lookups!$A$4:$O$30,15,FALSE)&amp;G$4&amp;$B48&amp;"\"&amp;VLOOKUP($C48,Lookups!$A$4:$O$30,2,FALSE)&amp;".csv"</f>
        <v>del C:\temp\HistData\Futures2013Q4M15\SB.csv &amp; copy C:\temp\HistData\Futures2013Q4M15\SB??.csv C:\temp\HistData\Futures2013Q4M15\SB.csv</v>
      </c>
      <c r="H48" s="30" t="str">
        <f>IF(LEN(VLOOKUP($C48,Lookups!$A$4:$O$30,3,FALSE))=0,"","del "&amp;$B$2&amp;VLOOKUP($C48,Lookups!$A$4:$O$30,15,FALSE)&amp;H$4&amp;$B48&amp;"\"&amp;VLOOKUP($C48,Lookups!$A$4:$O$30,2,FALSE)&amp;".csv &amp; ")&amp;"copy "&amp;$B$2&amp;VLOOKUP($C48,Lookups!$A$4:$O$30,15,FALSE)&amp;H$4&amp;$B48&amp;"\"&amp;VLOOKUP($C48,Lookups!$A$4:$O$30,2,FALSE)&amp;REPT("?",LEN(VLOOKUP($C48,Lookups!$A$4:$O$30,3,FALSE)))&amp;".csv "&amp;$B$2&amp;VLOOKUP($C48,Lookups!$A$4:$O$30,15,FALSE)&amp;H$4&amp;$B48&amp;"\"&amp;VLOOKUP($C48,Lookups!$A$4:$O$30,2,FALSE)&amp;".csv"</f>
        <v>del C:\temp\HistData\Futures2014Q1M15\SB.csv &amp; copy C:\temp\HistData\Futures2014Q1M15\SB??.csv C:\temp\HistData\Futures2014Q1M15\SB.csv</v>
      </c>
    </row>
    <row r="49" spans="1:8" s="10" customFormat="1" x14ac:dyDescent="0.25">
      <c r="A49" s="30"/>
      <c r="B49" s="31" t="s">
        <v>5</v>
      </c>
      <c r="C49" s="30" t="s">
        <v>65</v>
      </c>
      <c r="D49" s="30" t="str">
        <f>IF(LEN(VLOOKUP($C49,Lookups!$A$4:$O$30,3,FALSE))=0,"","del "&amp;$B$2&amp;VLOOKUP($C49,Lookups!$A$4:$O$30,15,FALSE)&amp;D$4&amp;$B49&amp;"\"&amp;VLOOKUP($C49,Lookups!$A$4:$O$30,2,FALSE)&amp;".csv &amp; ")&amp;"copy "&amp;$B$2&amp;VLOOKUP($C49,Lookups!$A$4:$O$30,15,FALSE)&amp;D$4&amp;$B49&amp;"\"&amp;VLOOKUP($C49,Lookups!$A$4:$O$30,2,FALSE)&amp;REPT("?",LEN(VLOOKUP($C49,Lookups!$A$4:$O$30,3,FALSE)))&amp;".csv "&amp;$B$2&amp;VLOOKUP($C49,Lookups!$A$4:$O$30,15,FALSE)&amp;D$4&amp;$B49&amp;"\"&amp;VLOOKUP($C49,Lookups!$A$4:$O$30,2,FALSE)&amp;".csv"</f>
        <v>del C:\temp\HistData\Futures2000Q0M15\TY.csv &amp; copy C:\temp\HistData\Futures2000Q0M15\TY??.csv C:\temp\HistData\Futures2000Q0M15\TY.csv</v>
      </c>
      <c r="E49" s="30" t="str">
        <f>IF(LEN(VLOOKUP($C49,Lookups!$A$4:$O$30,3,FALSE))=0,"","del "&amp;$B$2&amp;VLOOKUP($C49,Lookups!$A$4:$O$30,15,FALSE)&amp;E$4&amp;$B49&amp;"\"&amp;VLOOKUP($C49,Lookups!$A$4:$O$30,2,FALSE)&amp;".csv &amp; ")&amp;"copy "&amp;$B$2&amp;VLOOKUP($C49,Lookups!$A$4:$O$30,15,FALSE)&amp;E$4&amp;$B49&amp;"\"&amp;VLOOKUP($C49,Lookups!$A$4:$O$30,2,FALSE)&amp;REPT("?",LEN(VLOOKUP($C49,Lookups!$A$4:$O$30,3,FALSE)))&amp;".csv "&amp;$B$2&amp;VLOOKUP($C49,Lookups!$A$4:$O$30,15,FALSE)&amp;E$4&amp;$B49&amp;"\"&amp;VLOOKUP($C49,Lookups!$A$4:$O$30,2,FALSE)&amp;".csv"</f>
        <v>del C:\temp\HistData\Futures2013Q2M15\TY.csv &amp; copy C:\temp\HistData\Futures2013Q2M15\TY??.csv C:\temp\HistData\Futures2013Q2M15\TY.csv</v>
      </c>
      <c r="F49" s="30" t="str">
        <f>IF(LEN(VLOOKUP($C49,Lookups!$A$4:$O$30,3,FALSE))=0,"","del "&amp;$B$2&amp;VLOOKUP($C49,Lookups!$A$4:$O$30,15,FALSE)&amp;F$4&amp;$B49&amp;"\"&amp;VLOOKUP($C49,Lookups!$A$4:$O$30,2,FALSE)&amp;".csv &amp; ")&amp;"copy "&amp;$B$2&amp;VLOOKUP($C49,Lookups!$A$4:$O$30,15,FALSE)&amp;F$4&amp;$B49&amp;"\"&amp;VLOOKUP($C49,Lookups!$A$4:$O$30,2,FALSE)&amp;REPT("?",LEN(VLOOKUP($C49,Lookups!$A$4:$O$30,3,FALSE)))&amp;".csv "&amp;$B$2&amp;VLOOKUP($C49,Lookups!$A$4:$O$30,15,FALSE)&amp;F$4&amp;$B49&amp;"\"&amp;VLOOKUP($C49,Lookups!$A$4:$O$30,2,FALSE)&amp;".csv"</f>
        <v>del C:\temp\HistData\Futures2013Q3M15\TY.csv &amp; copy C:\temp\HistData\Futures2013Q3M15\TY??.csv C:\temp\HistData\Futures2013Q3M15\TY.csv</v>
      </c>
      <c r="G49" s="30" t="str">
        <f>IF(LEN(VLOOKUP($C49,Lookups!$A$4:$O$30,3,FALSE))=0,"","del "&amp;$B$2&amp;VLOOKUP($C49,Lookups!$A$4:$O$30,15,FALSE)&amp;G$4&amp;$B49&amp;"\"&amp;VLOOKUP($C49,Lookups!$A$4:$O$30,2,FALSE)&amp;".csv &amp; ")&amp;"copy "&amp;$B$2&amp;VLOOKUP($C49,Lookups!$A$4:$O$30,15,FALSE)&amp;G$4&amp;$B49&amp;"\"&amp;VLOOKUP($C49,Lookups!$A$4:$O$30,2,FALSE)&amp;REPT("?",LEN(VLOOKUP($C49,Lookups!$A$4:$O$30,3,FALSE)))&amp;".csv "&amp;$B$2&amp;VLOOKUP($C49,Lookups!$A$4:$O$30,15,FALSE)&amp;G$4&amp;$B49&amp;"\"&amp;VLOOKUP($C49,Lookups!$A$4:$O$30,2,FALSE)&amp;".csv"</f>
        <v>del C:\temp\HistData\Futures2013Q4M15\TY.csv &amp; copy C:\temp\HistData\Futures2013Q4M15\TY??.csv C:\temp\HistData\Futures2013Q4M15\TY.csv</v>
      </c>
      <c r="H49" s="30" t="str">
        <f>IF(LEN(VLOOKUP($C49,Lookups!$A$4:$O$30,3,FALSE))=0,"","del "&amp;$B$2&amp;VLOOKUP($C49,Lookups!$A$4:$O$30,15,FALSE)&amp;H$4&amp;$B49&amp;"\"&amp;VLOOKUP($C49,Lookups!$A$4:$O$30,2,FALSE)&amp;".csv &amp; ")&amp;"copy "&amp;$B$2&amp;VLOOKUP($C49,Lookups!$A$4:$O$30,15,FALSE)&amp;H$4&amp;$B49&amp;"\"&amp;VLOOKUP($C49,Lookups!$A$4:$O$30,2,FALSE)&amp;REPT("?",LEN(VLOOKUP($C49,Lookups!$A$4:$O$30,3,FALSE)))&amp;".csv "&amp;$B$2&amp;VLOOKUP($C49,Lookups!$A$4:$O$30,15,FALSE)&amp;H$4&amp;$B49&amp;"\"&amp;VLOOKUP($C49,Lookups!$A$4:$O$30,2,FALSE)&amp;".csv"</f>
        <v>del C:\temp\HistData\Futures2014Q1M15\TY.csv &amp; copy C:\temp\HistData\Futures2014Q1M15\TY??.csv C:\temp\HistData\Futures2014Q1M15\TY.csv</v>
      </c>
    </row>
    <row r="50" spans="1:8" s="10" customFormat="1" x14ac:dyDescent="0.25">
      <c r="A50" s="30"/>
      <c r="B50" s="31" t="s">
        <v>5</v>
      </c>
      <c r="C50" s="30" t="s">
        <v>66</v>
      </c>
      <c r="D50" s="30" t="str">
        <f>IF(LEN(VLOOKUP($C50,Lookups!$A$4:$O$30,3,FALSE))=0,"","del "&amp;$B$2&amp;VLOOKUP($C50,Lookups!$A$4:$O$30,15,FALSE)&amp;D$4&amp;$B50&amp;"\"&amp;VLOOKUP($C50,Lookups!$A$4:$O$30,2,FALSE)&amp;".csv &amp; ")&amp;"copy "&amp;$B$2&amp;VLOOKUP($C50,Lookups!$A$4:$O$30,15,FALSE)&amp;D$4&amp;$B50&amp;"\"&amp;VLOOKUP($C50,Lookups!$A$4:$O$30,2,FALSE)&amp;REPT("?",LEN(VLOOKUP($C50,Lookups!$A$4:$O$30,3,FALSE)))&amp;".csv "&amp;$B$2&amp;VLOOKUP($C50,Lookups!$A$4:$O$30,15,FALSE)&amp;D$4&amp;$B50&amp;"\"&amp;VLOOKUP($C50,Lookups!$A$4:$O$30,2,FALSE)&amp;".csv"</f>
        <v>del C:\temp\HistData\Futures2000Q0M15\W.csv &amp; copy C:\temp\HistData\Futures2000Q0M15\W??.csv C:\temp\HistData\Futures2000Q0M15\W.csv</v>
      </c>
      <c r="E50" s="30" t="str">
        <f>IF(LEN(VLOOKUP($C50,Lookups!$A$4:$O$30,3,FALSE))=0,"","del "&amp;$B$2&amp;VLOOKUP($C50,Lookups!$A$4:$O$30,15,FALSE)&amp;E$4&amp;$B50&amp;"\"&amp;VLOOKUP($C50,Lookups!$A$4:$O$30,2,FALSE)&amp;".csv &amp; ")&amp;"copy "&amp;$B$2&amp;VLOOKUP($C50,Lookups!$A$4:$O$30,15,FALSE)&amp;E$4&amp;$B50&amp;"\"&amp;VLOOKUP($C50,Lookups!$A$4:$O$30,2,FALSE)&amp;REPT("?",LEN(VLOOKUP($C50,Lookups!$A$4:$O$30,3,FALSE)))&amp;".csv "&amp;$B$2&amp;VLOOKUP($C50,Lookups!$A$4:$O$30,15,FALSE)&amp;E$4&amp;$B50&amp;"\"&amp;VLOOKUP($C50,Lookups!$A$4:$O$30,2,FALSE)&amp;".csv"</f>
        <v>del C:\temp\HistData\Futures2013Q2M15\W.csv &amp; copy C:\temp\HistData\Futures2013Q2M15\W??.csv C:\temp\HistData\Futures2013Q2M15\W.csv</v>
      </c>
      <c r="F50" s="30" t="str">
        <f>IF(LEN(VLOOKUP($C50,Lookups!$A$4:$O$30,3,FALSE))=0,"","del "&amp;$B$2&amp;VLOOKUP($C50,Lookups!$A$4:$O$30,15,FALSE)&amp;F$4&amp;$B50&amp;"\"&amp;VLOOKUP($C50,Lookups!$A$4:$O$30,2,FALSE)&amp;".csv &amp; ")&amp;"copy "&amp;$B$2&amp;VLOOKUP($C50,Lookups!$A$4:$O$30,15,FALSE)&amp;F$4&amp;$B50&amp;"\"&amp;VLOOKUP($C50,Lookups!$A$4:$O$30,2,FALSE)&amp;REPT("?",LEN(VLOOKUP($C50,Lookups!$A$4:$O$30,3,FALSE)))&amp;".csv "&amp;$B$2&amp;VLOOKUP($C50,Lookups!$A$4:$O$30,15,FALSE)&amp;F$4&amp;$B50&amp;"\"&amp;VLOOKUP($C50,Lookups!$A$4:$O$30,2,FALSE)&amp;".csv"</f>
        <v>del C:\temp\HistData\Futures2013Q3M15\W.csv &amp; copy C:\temp\HistData\Futures2013Q3M15\W??.csv C:\temp\HistData\Futures2013Q3M15\W.csv</v>
      </c>
      <c r="G50" s="30" t="str">
        <f>IF(LEN(VLOOKUP($C50,Lookups!$A$4:$O$30,3,FALSE))=0,"","del "&amp;$B$2&amp;VLOOKUP($C50,Lookups!$A$4:$O$30,15,FALSE)&amp;G$4&amp;$B50&amp;"\"&amp;VLOOKUP($C50,Lookups!$A$4:$O$30,2,FALSE)&amp;".csv &amp; ")&amp;"copy "&amp;$B$2&amp;VLOOKUP($C50,Lookups!$A$4:$O$30,15,FALSE)&amp;G$4&amp;$B50&amp;"\"&amp;VLOOKUP($C50,Lookups!$A$4:$O$30,2,FALSE)&amp;REPT("?",LEN(VLOOKUP($C50,Lookups!$A$4:$O$30,3,FALSE)))&amp;".csv "&amp;$B$2&amp;VLOOKUP($C50,Lookups!$A$4:$O$30,15,FALSE)&amp;G$4&amp;$B50&amp;"\"&amp;VLOOKUP($C50,Lookups!$A$4:$O$30,2,FALSE)&amp;".csv"</f>
        <v>del C:\temp\HistData\Futures2013Q4M15\W.csv &amp; copy C:\temp\HistData\Futures2013Q4M15\W??.csv C:\temp\HistData\Futures2013Q4M15\W.csv</v>
      </c>
      <c r="H50" s="30" t="str">
        <f>IF(LEN(VLOOKUP($C50,Lookups!$A$4:$O$30,3,FALSE))=0,"","del "&amp;$B$2&amp;VLOOKUP($C50,Lookups!$A$4:$O$30,15,FALSE)&amp;H$4&amp;$B50&amp;"\"&amp;VLOOKUP($C50,Lookups!$A$4:$O$30,2,FALSE)&amp;".csv &amp; ")&amp;"copy "&amp;$B$2&amp;VLOOKUP($C50,Lookups!$A$4:$O$30,15,FALSE)&amp;H$4&amp;$B50&amp;"\"&amp;VLOOKUP($C50,Lookups!$A$4:$O$30,2,FALSE)&amp;REPT("?",LEN(VLOOKUP($C50,Lookups!$A$4:$O$30,3,FALSE)))&amp;".csv "&amp;$B$2&amp;VLOOKUP($C50,Lookups!$A$4:$O$30,15,FALSE)&amp;H$4&amp;$B50&amp;"\"&amp;VLOOKUP($C50,Lookups!$A$4:$O$30,2,FALSE)&amp;".csv"</f>
        <v>del C:\temp\HistData\Futures2014Q1M15\W.csv &amp; copy C:\temp\HistData\Futures2014Q1M15\W??.csv C:\temp\HistData\Futures2014Q1M15\W.csv</v>
      </c>
    </row>
    <row r="51" spans="1:8" s="10" customFormat="1" x14ac:dyDescent="0.25">
      <c r="A51" s="30"/>
      <c r="B51" s="31" t="s">
        <v>5</v>
      </c>
      <c r="C51" s="30" t="s">
        <v>56</v>
      </c>
      <c r="D51" s="30" t="str">
        <f>IF(LEN(VLOOKUP($C51,Lookups!$A$4:$O$30,3,FALSE))=0,"","del "&amp;$B$2&amp;VLOOKUP($C51,Lookups!$A$4:$O$30,15,FALSE)&amp;D$4&amp;$B51&amp;"\"&amp;VLOOKUP($C51,Lookups!$A$4:$O$30,2,FALSE)&amp;".csv &amp; ")&amp;"copy "&amp;$B$2&amp;VLOOKUP($C51,Lookups!$A$4:$O$30,15,FALSE)&amp;D$4&amp;$B51&amp;"\"&amp;VLOOKUP($C51,Lookups!$A$4:$O$30,2,FALSE)&amp;REPT("?",LEN(VLOOKUP($C51,Lookups!$A$4:$O$30,3,FALSE)))&amp;".csv "&amp;$B$2&amp;VLOOKUP($C51,Lookups!$A$4:$O$30,15,FALSE)&amp;D$4&amp;$B51&amp;"\"&amp;VLOOKUP($C51,Lookups!$A$4:$O$30,2,FALSE)&amp;".csv"</f>
        <v>del C:\temp\HistData\Futures2000Q0M15\XRB.csv &amp; copy C:\temp\HistData\Futures2000Q0M15\XRB??.csv C:\temp\HistData\Futures2000Q0M15\XRB.csv</v>
      </c>
      <c r="E51" s="30" t="str">
        <f>IF(LEN(VLOOKUP($C51,Lookups!$A$4:$O$30,3,FALSE))=0,"","del "&amp;$B$2&amp;VLOOKUP($C51,Lookups!$A$4:$O$30,15,FALSE)&amp;E$4&amp;$B51&amp;"\"&amp;VLOOKUP($C51,Lookups!$A$4:$O$30,2,FALSE)&amp;".csv &amp; ")&amp;"copy "&amp;$B$2&amp;VLOOKUP($C51,Lookups!$A$4:$O$30,15,FALSE)&amp;E$4&amp;$B51&amp;"\"&amp;VLOOKUP($C51,Lookups!$A$4:$O$30,2,FALSE)&amp;REPT("?",LEN(VLOOKUP($C51,Lookups!$A$4:$O$30,3,FALSE)))&amp;".csv "&amp;$B$2&amp;VLOOKUP($C51,Lookups!$A$4:$O$30,15,FALSE)&amp;E$4&amp;$B51&amp;"\"&amp;VLOOKUP($C51,Lookups!$A$4:$O$30,2,FALSE)&amp;".csv"</f>
        <v>del C:\temp\HistData\Futures2013Q2M15\XRB.csv &amp; copy C:\temp\HistData\Futures2013Q2M15\XRB??.csv C:\temp\HistData\Futures2013Q2M15\XRB.csv</v>
      </c>
      <c r="F51" s="30" t="str">
        <f>IF(LEN(VLOOKUP($C51,Lookups!$A$4:$O$30,3,FALSE))=0,"","del "&amp;$B$2&amp;VLOOKUP($C51,Lookups!$A$4:$O$30,15,FALSE)&amp;F$4&amp;$B51&amp;"\"&amp;VLOOKUP($C51,Lookups!$A$4:$O$30,2,FALSE)&amp;".csv &amp; ")&amp;"copy "&amp;$B$2&amp;VLOOKUP($C51,Lookups!$A$4:$O$30,15,FALSE)&amp;F$4&amp;$B51&amp;"\"&amp;VLOOKUP($C51,Lookups!$A$4:$O$30,2,FALSE)&amp;REPT("?",LEN(VLOOKUP($C51,Lookups!$A$4:$O$30,3,FALSE)))&amp;".csv "&amp;$B$2&amp;VLOOKUP($C51,Lookups!$A$4:$O$30,15,FALSE)&amp;F$4&amp;$B51&amp;"\"&amp;VLOOKUP($C51,Lookups!$A$4:$O$30,2,FALSE)&amp;".csv"</f>
        <v>del C:\temp\HistData\Futures2013Q3M15\XRB.csv &amp; copy C:\temp\HistData\Futures2013Q3M15\XRB??.csv C:\temp\HistData\Futures2013Q3M15\XRB.csv</v>
      </c>
      <c r="G51" s="30" t="str">
        <f>IF(LEN(VLOOKUP($C51,Lookups!$A$4:$O$30,3,FALSE))=0,"","del "&amp;$B$2&amp;VLOOKUP($C51,Lookups!$A$4:$O$30,15,FALSE)&amp;G$4&amp;$B51&amp;"\"&amp;VLOOKUP($C51,Lookups!$A$4:$O$30,2,FALSE)&amp;".csv &amp; ")&amp;"copy "&amp;$B$2&amp;VLOOKUP($C51,Lookups!$A$4:$O$30,15,FALSE)&amp;G$4&amp;$B51&amp;"\"&amp;VLOOKUP($C51,Lookups!$A$4:$O$30,2,FALSE)&amp;REPT("?",LEN(VLOOKUP($C51,Lookups!$A$4:$O$30,3,FALSE)))&amp;".csv "&amp;$B$2&amp;VLOOKUP($C51,Lookups!$A$4:$O$30,15,FALSE)&amp;G$4&amp;$B51&amp;"\"&amp;VLOOKUP($C51,Lookups!$A$4:$O$30,2,FALSE)&amp;".csv"</f>
        <v>del C:\temp\HistData\Futures2013Q4M15\XRB.csv &amp; copy C:\temp\HistData\Futures2013Q4M15\XRB??.csv C:\temp\HistData\Futures2013Q4M15\XRB.csv</v>
      </c>
      <c r="H51" s="30" t="str">
        <f>IF(LEN(VLOOKUP($C51,Lookups!$A$4:$O$30,3,FALSE))=0,"","del "&amp;$B$2&amp;VLOOKUP($C51,Lookups!$A$4:$O$30,15,FALSE)&amp;H$4&amp;$B51&amp;"\"&amp;VLOOKUP($C51,Lookups!$A$4:$O$30,2,FALSE)&amp;".csv &amp; ")&amp;"copy "&amp;$B$2&amp;VLOOKUP($C51,Lookups!$A$4:$O$30,15,FALSE)&amp;H$4&amp;$B51&amp;"\"&amp;VLOOKUP($C51,Lookups!$A$4:$O$30,2,FALSE)&amp;REPT("?",LEN(VLOOKUP($C51,Lookups!$A$4:$O$30,3,FALSE)))&amp;".csv "&amp;$B$2&amp;VLOOKUP($C51,Lookups!$A$4:$O$30,15,FALSE)&amp;H$4&amp;$B51&amp;"\"&amp;VLOOKUP($C51,Lookups!$A$4:$O$30,2,FALSE)&amp;".csv"</f>
        <v>del C:\temp\HistData\Futures2014Q1M15\XRB.csv &amp; copy C:\temp\HistData\Futures2014Q1M15\XRB??.csv C:\temp\HistData\Futures2014Q1M15\XRB.csv</v>
      </c>
    </row>
    <row r="52" spans="1:8" s="10" customFormat="1" x14ac:dyDescent="0.25">
      <c r="A52" s="30"/>
      <c r="B52" s="31" t="s">
        <v>6</v>
      </c>
      <c r="C52" s="30" t="s">
        <v>57</v>
      </c>
      <c r="D52" s="30" t="str">
        <f>IF(LEN(VLOOKUP($C52,Lookups!$A$4:$O$30,3,FALSE))=0,"","del "&amp;$B$2&amp;VLOOKUP($C52,Lookups!$A$4:$O$30,15,FALSE)&amp;D$4&amp;$B52&amp;"\"&amp;VLOOKUP($C52,Lookups!$A$4:$O$30,2,FALSE)&amp;".csv &amp; ")&amp;"copy "&amp;$B$2&amp;VLOOKUP($C52,Lookups!$A$4:$O$30,15,FALSE)&amp;D$4&amp;$B52&amp;"\"&amp;VLOOKUP($C52,Lookups!$A$4:$O$30,2,FALSE)&amp;REPT("?",LEN(VLOOKUP($C52,Lookups!$A$4:$O$30,3,FALSE)))&amp;".csv "&amp;$B$2&amp;VLOOKUP($C52,Lookups!$A$4:$O$30,15,FALSE)&amp;D$4&amp;$B52&amp;"\"&amp;VLOOKUP($C52,Lookups!$A$4:$O$30,2,FALSE)&amp;".csv"</f>
        <v>del C:\temp\HistData\Futures2000Q0M30\LC.csv &amp; copy C:\temp\HistData\Futures2000Q0M30\LC??.csv C:\temp\HistData\Futures2000Q0M30\LC.csv</v>
      </c>
      <c r="E52" s="30" t="str">
        <f>IF(LEN(VLOOKUP($C52,Lookups!$A$4:$O$30,3,FALSE))=0,"","del "&amp;$B$2&amp;VLOOKUP($C52,Lookups!$A$4:$O$30,15,FALSE)&amp;E$4&amp;$B52&amp;"\"&amp;VLOOKUP($C52,Lookups!$A$4:$O$30,2,FALSE)&amp;".csv &amp; ")&amp;"copy "&amp;$B$2&amp;VLOOKUP($C52,Lookups!$A$4:$O$30,15,FALSE)&amp;E$4&amp;$B52&amp;"\"&amp;VLOOKUP($C52,Lookups!$A$4:$O$30,2,FALSE)&amp;REPT("?",LEN(VLOOKUP($C52,Lookups!$A$4:$O$30,3,FALSE)))&amp;".csv "&amp;$B$2&amp;VLOOKUP($C52,Lookups!$A$4:$O$30,15,FALSE)&amp;E$4&amp;$B52&amp;"\"&amp;VLOOKUP($C52,Lookups!$A$4:$O$30,2,FALSE)&amp;".csv"</f>
        <v>del C:\temp\HistData\Futures2013Q2M30\LC.csv &amp; copy C:\temp\HistData\Futures2013Q2M30\LC??.csv C:\temp\HistData\Futures2013Q2M30\LC.csv</v>
      </c>
      <c r="F52" s="30" t="str">
        <f>IF(LEN(VLOOKUP($C52,Lookups!$A$4:$O$30,3,FALSE))=0,"","del "&amp;$B$2&amp;VLOOKUP($C52,Lookups!$A$4:$O$30,15,FALSE)&amp;F$4&amp;$B52&amp;"\"&amp;VLOOKUP($C52,Lookups!$A$4:$O$30,2,FALSE)&amp;".csv &amp; ")&amp;"copy "&amp;$B$2&amp;VLOOKUP($C52,Lookups!$A$4:$O$30,15,FALSE)&amp;F$4&amp;$B52&amp;"\"&amp;VLOOKUP($C52,Lookups!$A$4:$O$30,2,FALSE)&amp;REPT("?",LEN(VLOOKUP($C52,Lookups!$A$4:$O$30,3,FALSE)))&amp;".csv "&amp;$B$2&amp;VLOOKUP($C52,Lookups!$A$4:$O$30,15,FALSE)&amp;F$4&amp;$B52&amp;"\"&amp;VLOOKUP($C52,Lookups!$A$4:$O$30,2,FALSE)&amp;".csv"</f>
        <v>del C:\temp\HistData\Futures2013Q3M30\LC.csv &amp; copy C:\temp\HistData\Futures2013Q3M30\LC??.csv C:\temp\HistData\Futures2013Q3M30\LC.csv</v>
      </c>
      <c r="G52" s="30" t="str">
        <f>IF(LEN(VLOOKUP($C52,Lookups!$A$4:$O$30,3,FALSE))=0,"","del "&amp;$B$2&amp;VLOOKUP($C52,Lookups!$A$4:$O$30,15,FALSE)&amp;G$4&amp;$B52&amp;"\"&amp;VLOOKUP($C52,Lookups!$A$4:$O$30,2,FALSE)&amp;".csv &amp; ")&amp;"copy "&amp;$B$2&amp;VLOOKUP($C52,Lookups!$A$4:$O$30,15,FALSE)&amp;G$4&amp;$B52&amp;"\"&amp;VLOOKUP($C52,Lookups!$A$4:$O$30,2,FALSE)&amp;REPT("?",LEN(VLOOKUP($C52,Lookups!$A$4:$O$30,3,FALSE)))&amp;".csv "&amp;$B$2&amp;VLOOKUP($C52,Lookups!$A$4:$O$30,15,FALSE)&amp;G$4&amp;$B52&amp;"\"&amp;VLOOKUP($C52,Lookups!$A$4:$O$30,2,FALSE)&amp;".csv"</f>
        <v>del C:\temp\HistData\Futures2013Q4M30\LC.csv &amp; copy C:\temp\HistData\Futures2013Q4M30\LC??.csv C:\temp\HistData\Futures2013Q4M30\LC.csv</v>
      </c>
      <c r="H52" s="30" t="str">
        <f>IF(LEN(VLOOKUP($C52,Lookups!$A$4:$O$30,3,FALSE))=0,"","del "&amp;$B$2&amp;VLOOKUP($C52,Lookups!$A$4:$O$30,15,FALSE)&amp;H$4&amp;$B52&amp;"\"&amp;VLOOKUP($C52,Lookups!$A$4:$O$30,2,FALSE)&amp;".csv &amp; ")&amp;"copy "&amp;$B$2&amp;VLOOKUP($C52,Lookups!$A$4:$O$30,15,FALSE)&amp;H$4&amp;$B52&amp;"\"&amp;VLOOKUP($C52,Lookups!$A$4:$O$30,2,FALSE)&amp;REPT("?",LEN(VLOOKUP($C52,Lookups!$A$4:$O$30,3,FALSE)))&amp;".csv "&amp;$B$2&amp;VLOOKUP($C52,Lookups!$A$4:$O$30,15,FALSE)&amp;H$4&amp;$B52&amp;"\"&amp;VLOOKUP($C52,Lookups!$A$4:$O$30,2,FALSE)&amp;".csv"</f>
        <v>del C:\temp\HistData\Futures2014Q1M30\LC.csv &amp; copy C:\temp\HistData\Futures2014Q1M30\LC??.csv C:\temp\HistData\Futures2014Q1M30\LC.csv</v>
      </c>
    </row>
    <row r="53" spans="1:8" s="10" customFormat="1" x14ac:dyDescent="0.25">
      <c r="A53" s="30"/>
      <c r="B53" s="31" t="s">
        <v>6</v>
      </c>
      <c r="C53" s="30" t="s">
        <v>58</v>
      </c>
      <c r="D53" s="30" t="str">
        <f>IF(LEN(VLOOKUP($C53,Lookups!$A$4:$O$30,3,FALSE))=0,"","del "&amp;$B$2&amp;VLOOKUP($C53,Lookups!$A$4:$O$30,15,FALSE)&amp;D$4&amp;$B53&amp;"\"&amp;VLOOKUP($C53,Lookups!$A$4:$O$30,2,FALSE)&amp;".csv &amp; ")&amp;"copy "&amp;$B$2&amp;VLOOKUP($C53,Lookups!$A$4:$O$30,15,FALSE)&amp;D$4&amp;$B53&amp;"\"&amp;VLOOKUP($C53,Lookups!$A$4:$O$30,2,FALSE)&amp;REPT("?",LEN(VLOOKUP($C53,Lookups!$A$4:$O$30,3,FALSE)))&amp;".csv "&amp;$B$2&amp;VLOOKUP($C53,Lookups!$A$4:$O$30,15,FALSE)&amp;D$4&amp;$B53&amp;"\"&amp;VLOOKUP($C53,Lookups!$A$4:$O$30,2,FALSE)&amp;".csv"</f>
        <v>del C:\temp\HistData\Futures2000Q0M30\C.csv &amp; copy C:\temp\HistData\Futures2000Q0M30\C??.csv C:\temp\HistData\Futures2000Q0M30\C.csv</v>
      </c>
      <c r="E53" s="30" t="str">
        <f>IF(LEN(VLOOKUP($C53,Lookups!$A$4:$O$30,3,FALSE))=0,"","del "&amp;$B$2&amp;VLOOKUP($C53,Lookups!$A$4:$O$30,15,FALSE)&amp;E$4&amp;$B53&amp;"\"&amp;VLOOKUP($C53,Lookups!$A$4:$O$30,2,FALSE)&amp;".csv &amp; ")&amp;"copy "&amp;$B$2&amp;VLOOKUP($C53,Lookups!$A$4:$O$30,15,FALSE)&amp;E$4&amp;$B53&amp;"\"&amp;VLOOKUP($C53,Lookups!$A$4:$O$30,2,FALSE)&amp;REPT("?",LEN(VLOOKUP($C53,Lookups!$A$4:$O$30,3,FALSE)))&amp;".csv "&amp;$B$2&amp;VLOOKUP($C53,Lookups!$A$4:$O$30,15,FALSE)&amp;E$4&amp;$B53&amp;"\"&amp;VLOOKUP($C53,Lookups!$A$4:$O$30,2,FALSE)&amp;".csv"</f>
        <v>del C:\temp\HistData\Futures2013Q2M30\C.csv &amp; copy C:\temp\HistData\Futures2013Q2M30\C??.csv C:\temp\HistData\Futures2013Q2M30\C.csv</v>
      </c>
      <c r="F53" s="30" t="str">
        <f>IF(LEN(VLOOKUP($C53,Lookups!$A$4:$O$30,3,FALSE))=0,"","del "&amp;$B$2&amp;VLOOKUP($C53,Lookups!$A$4:$O$30,15,FALSE)&amp;F$4&amp;$B53&amp;"\"&amp;VLOOKUP($C53,Lookups!$A$4:$O$30,2,FALSE)&amp;".csv &amp; ")&amp;"copy "&amp;$B$2&amp;VLOOKUP($C53,Lookups!$A$4:$O$30,15,FALSE)&amp;F$4&amp;$B53&amp;"\"&amp;VLOOKUP($C53,Lookups!$A$4:$O$30,2,FALSE)&amp;REPT("?",LEN(VLOOKUP($C53,Lookups!$A$4:$O$30,3,FALSE)))&amp;".csv "&amp;$B$2&amp;VLOOKUP($C53,Lookups!$A$4:$O$30,15,FALSE)&amp;F$4&amp;$B53&amp;"\"&amp;VLOOKUP($C53,Lookups!$A$4:$O$30,2,FALSE)&amp;".csv"</f>
        <v>del C:\temp\HistData\Futures2013Q3M30\C.csv &amp; copy C:\temp\HistData\Futures2013Q3M30\C??.csv C:\temp\HistData\Futures2013Q3M30\C.csv</v>
      </c>
      <c r="G53" s="30" t="str">
        <f>IF(LEN(VLOOKUP($C53,Lookups!$A$4:$O$30,3,FALSE))=0,"","del "&amp;$B$2&amp;VLOOKUP($C53,Lookups!$A$4:$O$30,15,FALSE)&amp;G$4&amp;$B53&amp;"\"&amp;VLOOKUP($C53,Lookups!$A$4:$O$30,2,FALSE)&amp;".csv &amp; ")&amp;"copy "&amp;$B$2&amp;VLOOKUP($C53,Lookups!$A$4:$O$30,15,FALSE)&amp;G$4&amp;$B53&amp;"\"&amp;VLOOKUP($C53,Lookups!$A$4:$O$30,2,FALSE)&amp;REPT("?",LEN(VLOOKUP($C53,Lookups!$A$4:$O$30,3,FALSE)))&amp;".csv "&amp;$B$2&amp;VLOOKUP($C53,Lookups!$A$4:$O$30,15,FALSE)&amp;G$4&amp;$B53&amp;"\"&amp;VLOOKUP($C53,Lookups!$A$4:$O$30,2,FALSE)&amp;".csv"</f>
        <v>del C:\temp\HistData\Futures2013Q4M30\C.csv &amp; copy C:\temp\HistData\Futures2013Q4M30\C??.csv C:\temp\HistData\Futures2013Q4M30\C.csv</v>
      </c>
      <c r="H53" s="30" t="str">
        <f>IF(LEN(VLOOKUP($C53,Lookups!$A$4:$O$30,3,FALSE))=0,"","del "&amp;$B$2&amp;VLOOKUP($C53,Lookups!$A$4:$O$30,15,FALSE)&amp;H$4&amp;$B53&amp;"\"&amp;VLOOKUP($C53,Lookups!$A$4:$O$30,2,FALSE)&amp;".csv &amp; ")&amp;"copy "&amp;$B$2&amp;VLOOKUP($C53,Lookups!$A$4:$O$30,15,FALSE)&amp;H$4&amp;$B53&amp;"\"&amp;VLOOKUP($C53,Lookups!$A$4:$O$30,2,FALSE)&amp;REPT("?",LEN(VLOOKUP($C53,Lookups!$A$4:$O$30,3,FALSE)))&amp;".csv "&amp;$B$2&amp;VLOOKUP($C53,Lookups!$A$4:$O$30,15,FALSE)&amp;H$4&amp;$B53&amp;"\"&amp;VLOOKUP($C53,Lookups!$A$4:$O$30,2,FALSE)&amp;".csv"</f>
        <v>del C:\temp\HistData\Futures2014Q1M30\C.csv &amp; copy C:\temp\HistData\Futures2014Q1M30\C??.csv C:\temp\HistData\Futures2014Q1M30\C.csv</v>
      </c>
    </row>
    <row r="54" spans="1:8" s="10" customFormat="1" x14ac:dyDescent="0.25">
      <c r="A54" s="30"/>
      <c r="B54" s="31" t="s">
        <v>6</v>
      </c>
      <c r="C54" s="30" t="s">
        <v>59</v>
      </c>
      <c r="D54" s="30" t="str">
        <f>IF(LEN(VLOOKUP($C54,Lookups!$A$4:$O$30,3,FALSE))=0,"","del "&amp;$B$2&amp;VLOOKUP($C54,Lookups!$A$4:$O$30,15,FALSE)&amp;D$4&amp;$B54&amp;"\"&amp;VLOOKUP($C54,Lookups!$A$4:$O$30,2,FALSE)&amp;".csv &amp; ")&amp;"copy "&amp;$B$2&amp;VLOOKUP($C54,Lookups!$A$4:$O$30,15,FALSE)&amp;D$4&amp;$B54&amp;"\"&amp;VLOOKUP($C54,Lookups!$A$4:$O$30,2,FALSE)&amp;REPT("?",LEN(VLOOKUP($C54,Lookups!$A$4:$O$30,3,FALSE)))&amp;".csv "&amp;$B$2&amp;VLOOKUP($C54,Lookups!$A$4:$O$30,15,FALSE)&amp;D$4&amp;$B54&amp;"\"&amp;VLOOKUP($C54,Lookups!$A$4:$O$30,2,FALSE)&amp;".csv"</f>
        <v>del C:\temp\HistData\Futures2000Q0M30\HO.csv &amp; copy C:\temp\HistData\Futures2000Q0M30\HO??.csv C:\temp\HistData\Futures2000Q0M30\HO.csv</v>
      </c>
      <c r="E54" s="30" t="str">
        <f>IF(LEN(VLOOKUP($C54,Lookups!$A$4:$O$30,3,FALSE))=0,"","del "&amp;$B$2&amp;VLOOKUP($C54,Lookups!$A$4:$O$30,15,FALSE)&amp;E$4&amp;$B54&amp;"\"&amp;VLOOKUP($C54,Lookups!$A$4:$O$30,2,FALSE)&amp;".csv &amp; ")&amp;"copy "&amp;$B$2&amp;VLOOKUP($C54,Lookups!$A$4:$O$30,15,FALSE)&amp;E$4&amp;$B54&amp;"\"&amp;VLOOKUP($C54,Lookups!$A$4:$O$30,2,FALSE)&amp;REPT("?",LEN(VLOOKUP($C54,Lookups!$A$4:$O$30,3,FALSE)))&amp;".csv "&amp;$B$2&amp;VLOOKUP($C54,Lookups!$A$4:$O$30,15,FALSE)&amp;E$4&amp;$B54&amp;"\"&amp;VLOOKUP($C54,Lookups!$A$4:$O$30,2,FALSE)&amp;".csv"</f>
        <v>del C:\temp\HistData\Futures2013Q2M30\HO.csv &amp; copy C:\temp\HistData\Futures2013Q2M30\HO??.csv C:\temp\HistData\Futures2013Q2M30\HO.csv</v>
      </c>
      <c r="F54" s="30" t="str">
        <f>IF(LEN(VLOOKUP($C54,Lookups!$A$4:$O$30,3,FALSE))=0,"","del "&amp;$B$2&amp;VLOOKUP($C54,Lookups!$A$4:$O$30,15,FALSE)&amp;F$4&amp;$B54&amp;"\"&amp;VLOOKUP($C54,Lookups!$A$4:$O$30,2,FALSE)&amp;".csv &amp; ")&amp;"copy "&amp;$B$2&amp;VLOOKUP($C54,Lookups!$A$4:$O$30,15,FALSE)&amp;F$4&amp;$B54&amp;"\"&amp;VLOOKUP($C54,Lookups!$A$4:$O$30,2,FALSE)&amp;REPT("?",LEN(VLOOKUP($C54,Lookups!$A$4:$O$30,3,FALSE)))&amp;".csv "&amp;$B$2&amp;VLOOKUP($C54,Lookups!$A$4:$O$30,15,FALSE)&amp;F$4&amp;$B54&amp;"\"&amp;VLOOKUP($C54,Lookups!$A$4:$O$30,2,FALSE)&amp;".csv"</f>
        <v>del C:\temp\HistData\Futures2013Q3M30\HO.csv &amp; copy C:\temp\HistData\Futures2013Q3M30\HO??.csv C:\temp\HistData\Futures2013Q3M30\HO.csv</v>
      </c>
      <c r="G54" s="30" t="str">
        <f>IF(LEN(VLOOKUP($C54,Lookups!$A$4:$O$30,3,FALSE))=0,"","del "&amp;$B$2&amp;VLOOKUP($C54,Lookups!$A$4:$O$30,15,FALSE)&amp;G$4&amp;$B54&amp;"\"&amp;VLOOKUP($C54,Lookups!$A$4:$O$30,2,FALSE)&amp;".csv &amp; ")&amp;"copy "&amp;$B$2&amp;VLOOKUP($C54,Lookups!$A$4:$O$30,15,FALSE)&amp;G$4&amp;$B54&amp;"\"&amp;VLOOKUP($C54,Lookups!$A$4:$O$30,2,FALSE)&amp;REPT("?",LEN(VLOOKUP($C54,Lookups!$A$4:$O$30,3,FALSE)))&amp;".csv "&amp;$B$2&amp;VLOOKUP($C54,Lookups!$A$4:$O$30,15,FALSE)&amp;G$4&amp;$B54&amp;"\"&amp;VLOOKUP($C54,Lookups!$A$4:$O$30,2,FALSE)&amp;".csv"</f>
        <v>del C:\temp\HistData\Futures2013Q4M30\HO.csv &amp; copy C:\temp\HistData\Futures2013Q4M30\HO??.csv C:\temp\HistData\Futures2013Q4M30\HO.csv</v>
      </c>
      <c r="H54" s="30" t="str">
        <f>IF(LEN(VLOOKUP($C54,Lookups!$A$4:$O$30,3,FALSE))=0,"","del "&amp;$B$2&amp;VLOOKUP($C54,Lookups!$A$4:$O$30,15,FALSE)&amp;H$4&amp;$B54&amp;"\"&amp;VLOOKUP($C54,Lookups!$A$4:$O$30,2,FALSE)&amp;".csv &amp; ")&amp;"copy "&amp;$B$2&amp;VLOOKUP($C54,Lookups!$A$4:$O$30,15,FALSE)&amp;H$4&amp;$B54&amp;"\"&amp;VLOOKUP($C54,Lookups!$A$4:$O$30,2,FALSE)&amp;REPT("?",LEN(VLOOKUP($C54,Lookups!$A$4:$O$30,3,FALSE)))&amp;".csv "&amp;$B$2&amp;VLOOKUP($C54,Lookups!$A$4:$O$30,15,FALSE)&amp;H$4&amp;$B54&amp;"\"&amp;VLOOKUP($C54,Lookups!$A$4:$O$30,2,FALSE)&amp;".csv"</f>
        <v>del C:\temp\HistData\Futures2014Q1M30\HO.csv &amp; copy C:\temp\HistData\Futures2014Q1M30\HO??.csv C:\temp\HistData\Futures2014Q1M30\HO.csv</v>
      </c>
    </row>
    <row r="55" spans="1:8" s="10" customFormat="1" x14ac:dyDescent="0.25">
      <c r="A55" s="30"/>
      <c r="B55" s="31" t="s">
        <v>6</v>
      </c>
      <c r="C55" s="30" t="s">
        <v>55</v>
      </c>
      <c r="D55" s="30" t="str">
        <f>IF(LEN(VLOOKUP($C55,Lookups!$A$4:$O$30,3,FALSE))=0,"","del "&amp;$B$2&amp;VLOOKUP($C55,Lookups!$A$4:$O$30,15,FALSE)&amp;D$4&amp;$B55&amp;"\"&amp;VLOOKUP($C55,Lookups!$A$4:$O$30,2,FALSE)&amp;".csv &amp; ")&amp;"copy "&amp;$B$2&amp;VLOOKUP($C55,Lookups!$A$4:$O$30,15,FALSE)&amp;D$4&amp;$B55&amp;"\"&amp;VLOOKUP($C55,Lookups!$A$4:$O$30,2,FALSE)&amp;REPT("?",LEN(VLOOKUP($C55,Lookups!$A$4:$O$30,3,FALSE)))&amp;".csv "&amp;$B$2&amp;VLOOKUP($C55,Lookups!$A$4:$O$30,15,FALSE)&amp;D$4&amp;$B55&amp;"\"&amp;VLOOKUP($C55,Lookups!$A$4:$O$30,2,FALSE)&amp;".csv"</f>
        <v>del C:\temp\HistData\Futures2000Q0M30\NG.csv &amp; copy C:\temp\HistData\Futures2000Q0M30\NG??.csv C:\temp\HistData\Futures2000Q0M30\NG.csv</v>
      </c>
      <c r="E55" s="30" t="str">
        <f>IF(LEN(VLOOKUP($C55,Lookups!$A$4:$O$30,3,FALSE))=0,"","del "&amp;$B$2&amp;VLOOKUP($C55,Lookups!$A$4:$O$30,15,FALSE)&amp;E$4&amp;$B55&amp;"\"&amp;VLOOKUP($C55,Lookups!$A$4:$O$30,2,FALSE)&amp;".csv &amp; ")&amp;"copy "&amp;$B$2&amp;VLOOKUP($C55,Lookups!$A$4:$O$30,15,FALSE)&amp;E$4&amp;$B55&amp;"\"&amp;VLOOKUP($C55,Lookups!$A$4:$O$30,2,FALSE)&amp;REPT("?",LEN(VLOOKUP($C55,Lookups!$A$4:$O$30,3,FALSE)))&amp;".csv "&amp;$B$2&amp;VLOOKUP($C55,Lookups!$A$4:$O$30,15,FALSE)&amp;E$4&amp;$B55&amp;"\"&amp;VLOOKUP($C55,Lookups!$A$4:$O$30,2,FALSE)&amp;".csv"</f>
        <v>del C:\temp\HistData\Futures2013Q2M30\NG.csv &amp; copy C:\temp\HistData\Futures2013Q2M30\NG??.csv C:\temp\HistData\Futures2013Q2M30\NG.csv</v>
      </c>
      <c r="F55" s="30" t="str">
        <f>IF(LEN(VLOOKUP($C55,Lookups!$A$4:$O$30,3,FALSE))=0,"","del "&amp;$B$2&amp;VLOOKUP($C55,Lookups!$A$4:$O$30,15,FALSE)&amp;F$4&amp;$B55&amp;"\"&amp;VLOOKUP($C55,Lookups!$A$4:$O$30,2,FALSE)&amp;".csv &amp; ")&amp;"copy "&amp;$B$2&amp;VLOOKUP($C55,Lookups!$A$4:$O$30,15,FALSE)&amp;F$4&amp;$B55&amp;"\"&amp;VLOOKUP($C55,Lookups!$A$4:$O$30,2,FALSE)&amp;REPT("?",LEN(VLOOKUP($C55,Lookups!$A$4:$O$30,3,FALSE)))&amp;".csv "&amp;$B$2&amp;VLOOKUP($C55,Lookups!$A$4:$O$30,15,FALSE)&amp;F$4&amp;$B55&amp;"\"&amp;VLOOKUP($C55,Lookups!$A$4:$O$30,2,FALSE)&amp;".csv"</f>
        <v>del C:\temp\HistData\Futures2013Q3M30\NG.csv &amp; copy C:\temp\HistData\Futures2013Q3M30\NG??.csv C:\temp\HistData\Futures2013Q3M30\NG.csv</v>
      </c>
      <c r="G55" s="30" t="str">
        <f>IF(LEN(VLOOKUP($C55,Lookups!$A$4:$O$30,3,FALSE))=0,"","del "&amp;$B$2&amp;VLOOKUP($C55,Lookups!$A$4:$O$30,15,FALSE)&amp;G$4&amp;$B55&amp;"\"&amp;VLOOKUP($C55,Lookups!$A$4:$O$30,2,FALSE)&amp;".csv &amp; ")&amp;"copy "&amp;$B$2&amp;VLOOKUP($C55,Lookups!$A$4:$O$30,15,FALSE)&amp;G$4&amp;$B55&amp;"\"&amp;VLOOKUP($C55,Lookups!$A$4:$O$30,2,FALSE)&amp;REPT("?",LEN(VLOOKUP($C55,Lookups!$A$4:$O$30,3,FALSE)))&amp;".csv "&amp;$B$2&amp;VLOOKUP($C55,Lookups!$A$4:$O$30,15,FALSE)&amp;G$4&amp;$B55&amp;"\"&amp;VLOOKUP($C55,Lookups!$A$4:$O$30,2,FALSE)&amp;".csv"</f>
        <v>del C:\temp\HistData\Futures2013Q4M30\NG.csv &amp; copy C:\temp\HistData\Futures2013Q4M30\NG??.csv C:\temp\HistData\Futures2013Q4M30\NG.csv</v>
      </c>
      <c r="H55" s="30" t="str">
        <f>IF(LEN(VLOOKUP($C55,Lookups!$A$4:$O$30,3,FALSE))=0,"","del "&amp;$B$2&amp;VLOOKUP($C55,Lookups!$A$4:$O$30,15,FALSE)&amp;H$4&amp;$B55&amp;"\"&amp;VLOOKUP($C55,Lookups!$A$4:$O$30,2,FALSE)&amp;".csv &amp; ")&amp;"copy "&amp;$B$2&amp;VLOOKUP($C55,Lookups!$A$4:$O$30,15,FALSE)&amp;H$4&amp;$B55&amp;"\"&amp;VLOOKUP($C55,Lookups!$A$4:$O$30,2,FALSE)&amp;REPT("?",LEN(VLOOKUP($C55,Lookups!$A$4:$O$30,3,FALSE)))&amp;".csv "&amp;$B$2&amp;VLOOKUP($C55,Lookups!$A$4:$O$30,15,FALSE)&amp;H$4&amp;$B55&amp;"\"&amp;VLOOKUP($C55,Lookups!$A$4:$O$30,2,FALSE)&amp;".csv"</f>
        <v>del C:\temp\HistData\Futures2014Q1M30\NG.csv &amp; copy C:\temp\HistData\Futures2014Q1M30\NG??.csv C:\temp\HistData\Futures2014Q1M30\NG.csv</v>
      </c>
    </row>
    <row r="56" spans="1:8" s="10" customFormat="1" x14ac:dyDescent="0.25">
      <c r="A56" s="30"/>
      <c r="B56" s="31" t="s">
        <v>6</v>
      </c>
      <c r="C56" s="30" t="s">
        <v>60</v>
      </c>
      <c r="D56" s="30" t="str">
        <f>IF(LEN(VLOOKUP($C56,Lookups!$A$4:$O$30,3,FALSE))=0,"","del "&amp;$B$2&amp;VLOOKUP($C56,Lookups!$A$4:$O$30,15,FALSE)&amp;D$4&amp;$B56&amp;"\"&amp;VLOOKUP($C56,Lookups!$A$4:$O$30,2,FALSE)&amp;".csv &amp; ")&amp;"copy "&amp;$B$2&amp;VLOOKUP($C56,Lookups!$A$4:$O$30,15,FALSE)&amp;D$4&amp;$B56&amp;"\"&amp;VLOOKUP($C56,Lookups!$A$4:$O$30,2,FALSE)&amp;REPT("?",LEN(VLOOKUP($C56,Lookups!$A$4:$O$30,3,FALSE)))&amp;".csv "&amp;$B$2&amp;VLOOKUP($C56,Lookups!$A$4:$O$30,15,FALSE)&amp;D$4&amp;$B56&amp;"\"&amp;VLOOKUP($C56,Lookups!$A$4:$O$30,2,FALSE)&amp;".csv"</f>
        <v>del C:\temp\HistData\Futures2000Q0M30\PL.csv &amp; copy C:\temp\HistData\Futures2000Q0M30\PL??.csv C:\temp\HistData\Futures2000Q0M30\PL.csv</v>
      </c>
      <c r="E56" s="30" t="str">
        <f>IF(LEN(VLOOKUP($C56,Lookups!$A$4:$O$30,3,FALSE))=0,"","del "&amp;$B$2&amp;VLOOKUP($C56,Lookups!$A$4:$O$30,15,FALSE)&amp;E$4&amp;$B56&amp;"\"&amp;VLOOKUP($C56,Lookups!$A$4:$O$30,2,FALSE)&amp;".csv &amp; ")&amp;"copy "&amp;$B$2&amp;VLOOKUP($C56,Lookups!$A$4:$O$30,15,FALSE)&amp;E$4&amp;$B56&amp;"\"&amp;VLOOKUP($C56,Lookups!$A$4:$O$30,2,FALSE)&amp;REPT("?",LEN(VLOOKUP($C56,Lookups!$A$4:$O$30,3,FALSE)))&amp;".csv "&amp;$B$2&amp;VLOOKUP($C56,Lookups!$A$4:$O$30,15,FALSE)&amp;E$4&amp;$B56&amp;"\"&amp;VLOOKUP($C56,Lookups!$A$4:$O$30,2,FALSE)&amp;".csv"</f>
        <v>del C:\temp\HistData\Futures2013Q2M30\PL.csv &amp; copy C:\temp\HistData\Futures2013Q2M30\PL??.csv C:\temp\HistData\Futures2013Q2M30\PL.csv</v>
      </c>
      <c r="F56" s="30" t="str">
        <f>IF(LEN(VLOOKUP($C56,Lookups!$A$4:$O$30,3,FALSE))=0,"","del "&amp;$B$2&amp;VLOOKUP($C56,Lookups!$A$4:$O$30,15,FALSE)&amp;F$4&amp;$B56&amp;"\"&amp;VLOOKUP($C56,Lookups!$A$4:$O$30,2,FALSE)&amp;".csv &amp; ")&amp;"copy "&amp;$B$2&amp;VLOOKUP($C56,Lookups!$A$4:$O$30,15,FALSE)&amp;F$4&amp;$B56&amp;"\"&amp;VLOOKUP($C56,Lookups!$A$4:$O$30,2,FALSE)&amp;REPT("?",LEN(VLOOKUP($C56,Lookups!$A$4:$O$30,3,FALSE)))&amp;".csv "&amp;$B$2&amp;VLOOKUP($C56,Lookups!$A$4:$O$30,15,FALSE)&amp;F$4&amp;$B56&amp;"\"&amp;VLOOKUP($C56,Lookups!$A$4:$O$30,2,FALSE)&amp;".csv"</f>
        <v>del C:\temp\HistData\Futures2013Q3M30\PL.csv &amp; copy C:\temp\HistData\Futures2013Q3M30\PL??.csv C:\temp\HistData\Futures2013Q3M30\PL.csv</v>
      </c>
      <c r="G56" s="30" t="str">
        <f>IF(LEN(VLOOKUP($C56,Lookups!$A$4:$O$30,3,FALSE))=0,"","del "&amp;$B$2&amp;VLOOKUP($C56,Lookups!$A$4:$O$30,15,FALSE)&amp;G$4&amp;$B56&amp;"\"&amp;VLOOKUP($C56,Lookups!$A$4:$O$30,2,FALSE)&amp;".csv &amp; ")&amp;"copy "&amp;$B$2&amp;VLOOKUP($C56,Lookups!$A$4:$O$30,15,FALSE)&amp;G$4&amp;$B56&amp;"\"&amp;VLOOKUP($C56,Lookups!$A$4:$O$30,2,FALSE)&amp;REPT("?",LEN(VLOOKUP($C56,Lookups!$A$4:$O$30,3,FALSE)))&amp;".csv "&amp;$B$2&amp;VLOOKUP($C56,Lookups!$A$4:$O$30,15,FALSE)&amp;G$4&amp;$B56&amp;"\"&amp;VLOOKUP($C56,Lookups!$A$4:$O$30,2,FALSE)&amp;".csv"</f>
        <v>del C:\temp\HistData\Futures2013Q4M30\PL.csv &amp; copy C:\temp\HistData\Futures2013Q4M30\PL??.csv C:\temp\HistData\Futures2013Q4M30\PL.csv</v>
      </c>
      <c r="H56" s="30" t="str">
        <f>IF(LEN(VLOOKUP($C56,Lookups!$A$4:$O$30,3,FALSE))=0,"","del "&amp;$B$2&amp;VLOOKUP($C56,Lookups!$A$4:$O$30,15,FALSE)&amp;H$4&amp;$B56&amp;"\"&amp;VLOOKUP($C56,Lookups!$A$4:$O$30,2,FALSE)&amp;".csv &amp; ")&amp;"copy "&amp;$B$2&amp;VLOOKUP($C56,Lookups!$A$4:$O$30,15,FALSE)&amp;H$4&amp;$B56&amp;"\"&amp;VLOOKUP($C56,Lookups!$A$4:$O$30,2,FALSE)&amp;REPT("?",LEN(VLOOKUP($C56,Lookups!$A$4:$O$30,3,FALSE)))&amp;".csv "&amp;$B$2&amp;VLOOKUP($C56,Lookups!$A$4:$O$30,15,FALSE)&amp;H$4&amp;$B56&amp;"\"&amp;VLOOKUP($C56,Lookups!$A$4:$O$30,2,FALSE)&amp;".csv"</f>
        <v>del C:\temp\HistData\Futures2014Q1M30\PL.csv &amp; copy C:\temp\HistData\Futures2014Q1M30\PL??.csv C:\temp\HistData\Futures2014Q1M30\PL.csv</v>
      </c>
    </row>
    <row r="57" spans="1:8" s="10" customFormat="1" x14ac:dyDescent="0.25">
      <c r="A57" s="30"/>
      <c r="B57" s="31" t="s">
        <v>6</v>
      </c>
      <c r="C57" s="30" t="s">
        <v>61</v>
      </c>
      <c r="D57" s="30" t="str">
        <f>IF(LEN(VLOOKUP($C57,Lookups!$A$4:$O$30,3,FALSE))=0,"","del "&amp;$B$2&amp;VLOOKUP($C57,Lookups!$A$4:$O$30,15,FALSE)&amp;D$4&amp;$B57&amp;"\"&amp;VLOOKUP($C57,Lookups!$A$4:$O$30,2,FALSE)&amp;".csv &amp; ")&amp;"copy "&amp;$B$2&amp;VLOOKUP($C57,Lookups!$A$4:$O$30,15,FALSE)&amp;D$4&amp;$B57&amp;"\"&amp;VLOOKUP($C57,Lookups!$A$4:$O$30,2,FALSE)&amp;REPT("?",LEN(VLOOKUP($C57,Lookups!$A$4:$O$30,3,FALSE)))&amp;".csv "&amp;$B$2&amp;VLOOKUP($C57,Lookups!$A$4:$O$30,15,FALSE)&amp;D$4&amp;$B57&amp;"\"&amp;VLOOKUP($C57,Lookups!$A$4:$O$30,2,FALSE)&amp;".csv"</f>
        <v>del C:\temp\HistData\Futures2000Q0M30\RR.csv &amp; copy C:\temp\HistData\Futures2000Q0M30\RR??.csv C:\temp\HistData\Futures2000Q0M30\RR.csv</v>
      </c>
      <c r="E57" s="30" t="str">
        <f>IF(LEN(VLOOKUP($C57,Lookups!$A$4:$O$30,3,FALSE))=0,"","del "&amp;$B$2&amp;VLOOKUP($C57,Lookups!$A$4:$O$30,15,FALSE)&amp;E$4&amp;$B57&amp;"\"&amp;VLOOKUP($C57,Lookups!$A$4:$O$30,2,FALSE)&amp;".csv &amp; ")&amp;"copy "&amp;$B$2&amp;VLOOKUP($C57,Lookups!$A$4:$O$30,15,FALSE)&amp;E$4&amp;$B57&amp;"\"&amp;VLOOKUP($C57,Lookups!$A$4:$O$30,2,FALSE)&amp;REPT("?",LEN(VLOOKUP($C57,Lookups!$A$4:$O$30,3,FALSE)))&amp;".csv "&amp;$B$2&amp;VLOOKUP($C57,Lookups!$A$4:$O$30,15,FALSE)&amp;E$4&amp;$B57&amp;"\"&amp;VLOOKUP($C57,Lookups!$A$4:$O$30,2,FALSE)&amp;".csv"</f>
        <v>del C:\temp\HistData\Futures2013Q2M30\RR.csv &amp; copy C:\temp\HistData\Futures2013Q2M30\RR??.csv C:\temp\HistData\Futures2013Q2M30\RR.csv</v>
      </c>
      <c r="F57" s="30" t="str">
        <f>IF(LEN(VLOOKUP($C57,Lookups!$A$4:$O$30,3,FALSE))=0,"","del "&amp;$B$2&amp;VLOOKUP($C57,Lookups!$A$4:$O$30,15,FALSE)&amp;F$4&amp;$B57&amp;"\"&amp;VLOOKUP($C57,Lookups!$A$4:$O$30,2,FALSE)&amp;".csv &amp; ")&amp;"copy "&amp;$B$2&amp;VLOOKUP($C57,Lookups!$A$4:$O$30,15,FALSE)&amp;F$4&amp;$B57&amp;"\"&amp;VLOOKUP($C57,Lookups!$A$4:$O$30,2,FALSE)&amp;REPT("?",LEN(VLOOKUP($C57,Lookups!$A$4:$O$30,3,FALSE)))&amp;".csv "&amp;$B$2&amp;VLOOKUP($C57,Lookups!$A$4:$O$30,15,FALSE)&amp;F$4&amp;$B57&amp;"\"&amp;VLOOKUP($C57,Lookups!$A$4:$O$30,2,FALSE)&amp;".csv"</f>
        <v>del C:\temp\HistData\Futures2013Q3M30\RR.csv &amp; copy C:\temp\HistData\Futures2013Q3M30\RR??.csv C:\temp\HistData\Futures2013Q3M30\RR.csv</v>
      </c>
      <c r="G57" s="30" t="str">
        <f>IF(LEN(VLOOKUP($C57,Lookups!$A$4:$O$30,3,FALSE))=0,"","del "&amp;$B$2&amp;VLOOKUP($C57,Lookups!$A$4:$O$30,15,FALSE)&amp;G$4&amp;$B57&amp;"\"&amp;VLOOKUP($C57,Lookups!$A$4:$O$30,2,FALSE)&amp;".csv &amp; ")&amp;"copy "&amp;$B$2&amp;VLOOKUP($C57,Lookups!$A$4:$O$30,15,FALSE)&amp;G$4&amp;$B57&amp;"\"&amp;VLOOKUP($C57,Lookups!$A$4:$O$30,2,FALSE)&amp;REPT("?",LEN(VLOOKUP($C57,Lookups!$A$4:$O$30,3,FALSE)))&amp;".csv "&amp;$B$2&amp;VLOOKUP($C57,Lookups!$A$4:$O$30,15,FALSE)&amp;G$4&amp;$B57&amp;"\"&amp;VLOOKUP($C57,Lookups!$A$4:$O$30,2,FALSE)&amp;".csv"</f>
        <v>del C:\temp\HistData\Futures2013Q4M30\RR.csv &amp; copy C:\temp\HistData\Futures2013Q4M30\RR??.csv C:\temp\HistData\Futures2013Q4M30\RR.csv</v>
      </c>
      <c r="H57" s="30" t="str">
        <f>IF(LEN(VLOOKUP($C57,Lookups!$A$4:$O$30,3,FALSE))=0,"","del "&amp;$B$2&amp;VLOOKUP($C57,Lookups!$A$4:$O$30,15,FALSE)&amp;H$4&amp;$B57&amp;"\"&amp;VLOOKUP($C57,Lookups!$A$4:$O$30,2,FALSE)&amp;".csv &amp; ")&amp;"copy "&amp;$B$2&amp;VLOOKUP($C57,Lookups!$A$4:$O$30,15,FALSE)&amp;H$4&amp;$B57&amp;"\"&amp;VLOOKUP($C57,Lookups!$A$4:$O$30,2,FALSE)&amp;REPT("?",LEN(VLOOKUP($C57,Lookups!$A$4:$O$30,3,FALSE)))&amp;".csv "&amp;$B$2&amp;VLOOKUP($C57,Lookups!$A$4:$O$30,15,FALSE)&amp;H$4&amp;$B57&amp;"\"&amp;VLOOKUP($C57,Lookups!$A$4:$O$30,2,FALSE)&amp;".csv"</f>
        <v>del C:\temp\HistData\Futures2014Q1M30\RR.csv &amp; copy C:\temp\HistData\Futures2014Q1M30\RR??.csv C:\temp\HistData\Futures2014Q1M30\RR.csv</v>
      </c>
    </row>
    <row r="58" spans="1:8" s="10" customFormat="1" x14ac:dyDescent="0.25">
      <c r="A58" s="30"/>
      <c r="B58" s="31" t="s">
        <v>6</v>
      </c>
      <c r="C58" s="30" t="s">
        <v>62</v>
      </c>
      <c r="D58" s="30" t="str">
        <f>IF(LEN(VLOOKUP($C58,Lookups!$A$4:$O$30,3,FALSE))=0,"","del "&amp;$B$2&amp;VLOOKUP($C58,Lookups!$A$4:$O$30,15,FALSE)&amp;D$4&amp;$B58&amp;"\"&amp;VLOOKUP($C58,Lookups!$A$4:$O$30,2,FALSE)&amp;".csv &amp; ")&amp;"copy "&amp;$B$2&amp;VLOOKUP($C58,Lookups!$A$4:$O$30,15,FALSE)&amp;D$4&amp;$B58&amp;"\"&amp;VLOOKUP($C58,Lookups!$A$4:$O$30,2,FALSE)&amp;REPT("?",LEN(VLOOKUP($C58,Lookups!$A$4:$O$30,3,FALSE)))&amp;".csv "&amp;$B$2&amp;VLOOKUP($C58,Lookups!$A$4:$O$30,15,FALSE)&amp;D$4&amp;$B58&amp;"\"&amp;VLOOKUP($C58,Lookups!$A$4:$O$30,2,FALSE)&amp;".csv"</f>
        <v>del C:\temp\HistData\Futures2000Q0M30\BO.csv &amp; copy C:\temp\HistData\Futures2000Q0M30\BO??.csv C:\temp\HistData\Futures2000Q0M30\BO.csv</v>
      </c>
      <c r="E58" s="30" t="str">
        <f>IF(LEN(VLOOKUP($C58,Lookups!$A$4:$O$30,3,FALSE))=0,"","del "&amp;$B$2&amp;VLOOKUP($C58,Lookups!$A$4:$O$30,15,FALSE)&amp;E$4&amp;$B58&amp;"\"&amp;VLOOKUP($C58,Lookups!$A$4:$O$30,2,FALSE)&amp;".csv &amp; ")&amp;"copy "&amp;$B$2&amp;VLOOKUP($C58,Lookups!$A$4:$O$30,15,FALSE)&amp;E$4&amp;$B58&amp;"\"&amp;VLOOKUP($C58,Lookups!$A$4:$O$30,2,FALSE)&amp;REPT("?",LEN(VLOOKUP($C58,Lookups!$A$4:$O$30,3,FALSE)))&amp;".csv "&amp;$B$2&amp;VLOOKUP($C58,Lookups!$A$4:$O$30,15,FALSE)&amp;E$4&amp;$B58&amp;"\"&amp;VLOOKUP($C58,Lookups!$A$4:$O$30,2,FALSE)&amp;".csv"</f>
        <v>del C:\temp\HistData\Futures2013Q2M30\BO.csv &amp; copy C:\temp\HistData\Futures2013Q2M30\BO??.csv C:\temp\HistData\Futures2013Q2M30\BO.csv</v>
      </c>
      <c r="F58" s="30" t="str">
        <f>IF(LEN(VLOOKUP($C58,Lookups!$A$4:$O$30,3,FALSE))=0,"","del "&amp;$B$2&amp;VLOOKUP($C58,Lookups!$A$4:$O$30,15,FALSE)&amp;F$4&amp;$B58&amp;"\"&amp;VLOOKUP($C58,Lookups!$A$4:$O$30,2,FALSE)&amp;".csv &amp; ")&amp;"copy "&amp;$B$2&amp;VLOOKUP($C58,Lookups!$A$4:$O$30,15,FALSE)&amp;F$4&amp;$B58&amp;"\"&amp;VLOOKUP($C58,Lookups!$A$4:$O$30,2,FALSE)&amp;REPT("?",LEN(VLOOKUP($C58,Lookups!$A$4:$O$30,3,FALSE)))&amp;".csv "&amp;$B$2&amp;VLOOKUP($C58,Lookups!$A$4:$O$30,15,FALSE)&amp;F$4&amp;$B58&amp;"\"&amp;VLOOKUP($C58,Lookups!$A$4:$O$30,2,FALSE)&amp;".csv"</f>
        <v>del C:\temp\HistData\Futures2013Q3M30\BO.csv &amp; copy C:\temp\HistData\Futures2013Q3M30\BO??.csv C:\temp\HistData\Futures2013Q3M30\BO.csv</v>
      </c>
      <c r="G58" s="30" t="str">
        <f>IF(LEN(VLOOKUP($C58,Lookups!$A$4:$O$30,3,FALSE))=0,"","del "&amp;$B$2&amp;VLOOKUP($C58,Lookups!$A$4:$O$30,15,FALSE)&amp;G$4&amp;$B58&amp;"\"&amp;VLOOKUP($C58,Lookups!$A$4:$O$30,2,FALSE)&amp;".csv &amp; ")&amp;"copy "&amp;$B$2&amp;VLOOKUP($C58,Lookups!$A$4:$O$30,15,FALSE)&amp;G$4&amp;$B58&amp;"\"&amp;VLOOKUP($C58,Lookups!$A$4:$O$30,2,FALSE)&amp;REPT("?",LEN(VLOOKUP($C58,Lookups!$A$4:$O$30,3,FALSE)))&amp;".csv "&amp;$B$2&amp;VLOOKUP($C58,Lookups!$A$4:$O$30,15,FALSE)&amp;G$4&amp;$B58&amp;"\"&amp;VLOOKUP($C58,Lookups!$A$4:$O$30,2,FALSE)&amp;".csv"</f>
        <v>del C:\temp\HistData\Futures2013Q4M30\BO.csv &amp; copy C:\temp\HistData\Futures2013Q4M30\BO??.csv C:\temp\HistData\Futures2013Q4M30\BO.csv</v>
      </c>
      <c r="H58" s="30" t="str">
        <f>IF(LEN(VLOOKUP($C58,Lookups!$A$4:$O$30,3,FALSE))=0,"","del "&amp;$B$2&amp;VLOOKUP($C58,Lookups!$A$4:$O$30,15,FALSE)&amp;H$4&amp;$B58&amp;"\"&amp;VLOOKUP($C58,Lookups!$A$4:$O$30,2,FALSE)&amp;".csv &amp; ")&amp;"copy "&amp;$B$2&amp;VLOOKUP($C58,Lookups!$A$4:$O$30,15,FALSE)&amp;H$4&amp;$B58&amp;"\"&amp;VLOOKUP($C58,Lookups!$A$4:$O$30,2,FALSE)&amp;REPT("?",LEN(VLOOKUP($C58,Lookups!$A$4:$O$30,3,FALSE)))&amp;".csv "&amp;$B$2&amp;VLOOKUP($C58,Lookups!$A$4:$O$30,15,FALSE)&amp;H$4&amp;$B58&amp;"\"&amp;VLOOKUP($C58,Lookups!$A$4:$O$30,2,FALSE)&amp;".csv"</f>
        <v>del C:\temp\HistData\Futures2014Q1M30\BO.csv &amp; copy C:\temp\HistData\Futures2014Q1M30\BO??.csv C:\temp\HistData\Futures2014Q1M30\BO.csv</v>
      </c>
    </row>
    <row r="59" spans="1:8" s="10" customFormat="1" x14ac:dyDescent="0.25">
      <c r="A59" s="30"/>
      <c r="B59" s="31" t="s">
        <v>6</v>
      </c>
      <c r="C59" s="30" t="s">
        <v>63</v>
      </c>
      <c r="D59" s="30" t="str">
        <f>IF(LEN(VLOOKUP($C59,Lookups!$A$4:$O$30,3,FALSE))=0,"","del "&amp;$B$2&amp;VLOOKUP($C59,Lookups!$A$4:$O$30,15,FALSE)&amp;D$4&amp;$B59&amp;"\"&amp;VLOOKUP($C59,Lookups!$A$4:$O$30,2,FALSE)&amp;".csv &amp; ")&amp;"copy "&amp;$B$2&amp;VLOOKUP($C59,Lookups!$A$4:$O$30,15,FALSE)&amp;D$4&amp;$B59&amp;"\"&amp;VLOOKUP($C59,Lookups!$A$4:$O$30,2,FALSE)&amp;REPT("?",LEN(VLOOKUP($C59,Lookups!$A$4:$O$30,3,FALSE)))&amp;".csv "&amp;$B$2&amp;VLOOKUP($C59,Lookups!$A$4:$O$30,15,FALSE)&amp;D$4&amp;$B59&amp;"\"&amp;VLOOKUP($C59,Lookups!$A$4:$O$30,2,FALSE)&amp;".csv"</f>
        <v>del C:\temp\HistData\Futures2000Q0M30\S.csv &amp; copy C:\temp\HistData\Futures2000Q0M30\S??.csv C:\temp\HistData\Futures2000Q0M30\S.csv</v>
      </c>
      <c r="E59" s="30" t="str">
        <f>IF(LEN(VLOOKUP($C59,Lookups!$A$4:$O$30,3,FALSE))=0,"","del "&amp;$B$2&amp;VLOOKUP($C59,Lookups!$A$4:$O$30,15,FALSE)&amp;E$4&amp;$B59&amp;"\"&amp;VLOOKUP($C59,Lookups!$A$4:$O$30,2,FALSE)&amp;".csv &amp; ")&amp;"copy "&amp;$B$2&amp;VLOOKUP($C59,Lookups!$A$4:$O$30,15,FALSE)&amp;E$4&amp;$B59&amp;"\"&amp;VLOOKUP($C59,Lookups!$A$4:$O$30,2,FALSE)&amp;REPT("?",LEN(VLOOKUP($C59,Lookups!$A$4:$O$30,3,FALSE)))&amp;".csv "&amp;$B$2&amp;VLOOKUP($C59,Lookups!$A$4:$O$30,15,FALSE)&amp;E$4&amp;$B59&amp;"\"&amp;VLOOKUP($C59,Lookups!$A$4:$O$30,2,FALSE)&amp;".csv"</f>
        <v>del C:\temp\HistData\Futures2013Q2M30\S.csv &amp; copy C:\temp\HistData\Futures2013Q2M30\S??.csv C:\temp\HistData\Futures2013Q2M30\S.csv</v>
      </c>
      <c r="F59" s="30" t="str">
        <f>IF(LEN(VLOOKUP($C59,Lookups!$A$4:$O$30,3,FALSE))=0,"","del "&amp;$B$2&amp;VLOOKUP($C59,Lookups!$A$4:$O$30,15,FALSE)&amp;F$4&amp;$B59&amp;"\"&amp;VLOOKUP($C59,Lookups!$A$4:$O$30,2,FALSE)&amp;".csv &amp; ")&amp;"copy "&amp;$B$2&amp;VLOOKUP($C59,Lookups!$A$4:$O$30,15,FALSE)&amp;F$4&amp;$B59&amp;"\"&amp;VLOOKUP($C59,Lookups!$A$4:$O$30,2,FALSE)&amp;REPT("?",LEN(VLOOKUP($C59,Lookups!$A$4:$O$30,3,FALSE)))&amp;".csv "&amp;$B$2&amp;VLOOKUP($C59,Lookups!$A$4:$O$30,15,FALSE)&amp;F$4&amp;$B59&amp;"\"&amp;VLOOKUP($C59,Lookups!$A$4:$O$30,2,FALSE)&amp;".csv"</f>
        <v>del C:\temp\HistData\Futures2013Q3M30\S.csv &amp; copy C:\temp\HistData\Futures2013Q3M30\S??.csv C:\temp\HistData\Futures2013Q3M30\S.csv</v>
      </c>
      <c r="G59" s="30" t="str">
        <f>IF(LEN(VLOOKUP($C59,Lookups!$A$4:$O$30,3,FALSE))=0,"","del "&amp;$B$2&amp;VLOOKUP($C59,Lookups!$A$4:$O$30,15,FALSE)&amp;G$4&amp;$B59&amp;"\"&amp;VLOOKUP($C59,Lookups!$A$4:$O$30,2,FALSE)&amp;".csv &amp; ")&amp;"copy "&amp;$B$2&amp;VLOOKUP($C59,Lookups!$A$4:$O$30,15,FALSE)&amp;G$4&amp;$B59&amp;"\"&amp;VLOOKUP($C59,Lookups!$A$4:$O$30,2,FALSE)&amp;REPT("?",LEN(VLOOKUP($C59,Lookups!$A$4:$O$30,3,FALSE)))&amp;".csv "&amp;$B$2&amp;VLOOKUP($C59,Lookups!$A$4:$O$30,15,FALSE)&amp;G$4&amp;$B59&amp;"\"&amp;VLOOKUP($C59,Lookups!$A$4:$O$30,2,FALSE)&amp;".csv"</f>
        <v>del C:\temp\HistData\Futures2013Q4M30\S.csv &amp; copy C:\temp\HistData\Futures2013Q4M30\S??.csv C:\temp\HistData\Futures2013Q4M30\S.csv</v>
      </c>
      <c r="H59" s="30" t="str">
        <f>IF(LEN(VLOOKUP($C59,Lookups!$A$4:$O$30,3,FALSE))=0,"","del "&amp;$B$2&amp;VLOOKUP($C59,Lookups!$A$4:$O$30,15,FALSE)&amp;H$4&amp;$B59&amp;"\"&amp;VLOOKUP($C59,Lookups!$A$4:$O$30,2,FALSE)&amp;".csv &amp; ")&amp;"copy "&amp;$B$2&amp;VLOOKUP($C59,Lookups!$A$4:$O$30,15,FALSE)&amp;H$4&amp;$B59&amp;"\"&amp;VLOOKUP($C59,Lookups!$A$4:$O$30,2,FALSE)&amp;REPT("?",LEN(VLOOKUP($C59,Lookups!$A$4:$O$30,3,FALSE)))&amp;".csv "&amp;$B$2&amp;VLOOKUP($C59,Lookups!$A$4:$O$30,15,FALSE)&amp;H$4&amp;$B59&amp;"\"&amp;VLOOKUP($C59,Lookups!$A$4:$O$30,2,FALSE)&amp;".csv"</f>
        <v>del C:\temp\HistData\Futures2014Q1M30\S.csv &amp; copy C:\temp\HistData\Futures2014Q1M30\S??.csv C:\temp\HistData\Futures2014Q1M30\S.csv</v>
      </c>
    </row>
    <row r="60" spans="1:8" s="10" customFormat="1" x14ac:dyDescent="0.25">
      <c r="A60" s="30"/>
      <c r="B60" s="31" t="s">
        <v>6</v>
      </c>
      <c r="C60" s="30" t="s">
        <v>64</v>
      </c>
      <c r="D60" s="30" t="str">
        <f>IF(LEN(VLOOKUP($C60,Lookups!$A$4:$O$30,3,FALSE))=0,"","del "&amp;$B$2&amp;VLOOKUP($C60,Lookups!$A$4:$O$30,15,FALSE)&amp;D$4&amp;$B60&amp;"\"&amp;VLOOKUP($C60,Lookups!$A$4:$O$30,2,FALSE)&amp;".csv &amp; ")&amp;"copy "&amp;$B$2&amp;VLOOKUP($C60,Lookups!$A$4:$O$30,15,FALSE)&amp;D$4&amp;$B60&amp;"\"&amp;VLOOKUP($C60,Lookups!$A$4:$O$30,2,FALSE)&amp;REPT("?",LEN(VLOOKUP($C60,Lookups!$A$4:$O$30,3,FALSE)))&amp;".csv "&amp;$B$2&amp;VLOOKUP($C60,Lookups!$A$4:$O$30,15,FALSE)&amp;D$4&amp;$B60&amp;"\"&amp;VLOOKUP($C60,Lookups!$A$4:$O$30,2,FALSE)&amp;".csv"</f>
        <v>del C:\temp\HistData\Futures2000Q0M30\SB.csv &amp; copy C:\temp\HistData\Futures2000Q0M30\SB??.csv C:\temp\HistData\Futures2000Q0M30\SB.csv</v>
      </c>
      <c r="E60" s="30" t="str">
        <f>IF(LEN(VLOOKUP($C60,Lookups!$A$4:$O$30,3,FALSE))=0,"","del "&amp;$B$2&amp;VLOOKUP($C60,Lookups!$A$4:$O$30,15,FALSE)&amp;E$4&amp;$B60&amp;"\"&amp;VLOOKUP($C60,Lookups!$A$4:$O$30,2,FALSE)&amp;".csv &amp; ")&amp;"copy "&amp;$B$2&amp;VLOOKUP($C60,Lookups!$A$4:$O$30,15,FALSE)&amp;E$4&amp;$B60&amp;"\"&amp;VLOOKUP($C60,Lookups!$A$4:$O$30,2,FALSE)&amp;REPT("?",LEN(VLOOKUP($C60,Lookups!$A$4:$O$30,3,FALSE)))&amp;".csv "&amp;$B$2&amp;VLOOKUP($C60,Lookups!$A$4:$O$30,15,FALSE)&amp;E$4&amp;$B60&amp;"\"&amp;VLOOKUP($C60,Lookups!$A$4:$O$30,2,FALSE)&amp;".csv"</f>
        <v>del C:\temp\HistData\Futures2013Q2M30\SB.csv &amp; copy C:\temp\HistData\Futures2013Q2M30\SB??.csv C:\temp\HistData\Futures2013Q2M30\SB.csv</v>
      </c>
      <c r="F60" s="30" t="str">
        <f>IF(LEN(VLOOKUP($C60,Lookups!$A$4:$O$30,3,FALSE))=0,"","del "&amp;$B$2&amp;VLOOKUP($C60,Lookups!$A$4:$O$30,15,FALSE)&amp;F$4&amp;$B60&amp;"\"&amp;VLOOKUP($C60,Lookups!$A$4:$O$30,2,FALSE)&amp;".csv &amp; ")&amp;"copy "&amp;$B$2&amp;VLOOKUP($C60,Lookups!$A$4:$O$30,15,FALSE)&amp;F$4&amp;$B60&amp;"\"&amp;VLOOKUP($C60,Lookups!$A$4:$O$30,2,FALSE)&amp;REPT("?",LEN(VLOOKUP($C60,Lookups!$A$4:$O$30,3,FALSE)))&amp;".csv "&amp;$B$2&amp;VLOOKUP($C60,Lookups!$A$4:$O$30,15,FALSE)&amp;F$4&amp;$B60&amp;"\"&amp;VLOOKUP($C60,Lookups!$A$4:$O$30,2,FALSE)&amp;".csv"</f>
        <v>del C:\temp\HistData\Futures2013Q3M30\SB.csv &amp; copy C:\temp\HistData\Futures2013Q3M30\SB??.csv C:\temp\HistData\Futures2013Q3M30\SB.csv</v>
      </c>
      <c r="G60" s="30" t="str">
        <f>IF(LEN(VLOOKUP($C60,Lookups!$A$4:$O$30,3,FALSE))=0,"","del "&amp;$B$2&amp;VLOOKUP($C60,Lookups!$A$4:$O$30,15,FALSE)&amp;G$4&amp;$B60&amp;"\"&amp;VLOOKUP($C60,Lookups!$A$4:$O$30,2,FALSE)&amp;".csv &amp; ")&amp;"copy "&amp;$B$2&amp;VLOOKUP($C60,Lookups!$A$4:$O$30,15,FALSE)&amp;G$4&amp;$B60&amp;"\"&amp;VLOOKUP($C60,Lookups!$A$4:$O$30,2,FALSE)&amp;REPT("?",LEN(VLOOKUP($C60,Lookups!$A$4:$O$30,3,FALSE)))&amp;".csv "&amp;$B$2&amp;VLOOKUP($C60,Lookups!$A$4:$O$30,15,FALSE)&amp;G$4&amp;$B60&amp;"\"&amp;VLOOKUP($C60,Lookups!$A$4:$O$30,2,FALSE)&amp;".csv"</f>
        <v>del C:\temp\HistData\Futures2013Q4M30\SB.csv &amp; copy C:\temp\HistData\Futures2013Q4M30\SB??.csv C:\temp\HistData\Futures2013Q4M30\SB.csv</v>
      </c>
      <c r="H60" s="30" t="str">
        <f>IF(LEN(VLOOKUP($C60,Lookups!$A$4:$O$30,3,FALSE))=0,"","del "&amp;$B$2&amp;VLOOKUP($C60,Lookups!$A$4:$O$30,15,FALSE)&amp;H$4&amp;$B60&amp;"\"&amp;VLOOKUP($C60,Lookups!$A$4:$O$30,2,FALSE)&amp;".csv &amp; ")&amp;"copy "&amp;$B$2&amp;VLOOKUP($C60,Lookups!$A$4:$O$30,15,FALSE)&amp;H$4&amp;$B60&amp;"\"&amp;VLOOKUP($C60,Lookups!$A$4:$O$30,2,FALSE)&amp;REPT("?",LEN(VLOOKUP($C60,Lookups!$A$4:$O$30,3,FALSE)))&amp;".csv "&amp;$B$2&amp;VLOOKUP($C60,Lookups!$A$4:$O$30,15,FALSE)&amp;H$4&amp;$B60&amp;"\"&amp;VLOOKUP($C60,Lookups!$A$4:$O$30,2,FALSE)&amp;".csv"</f>
        <v>del C:\temp\HistData\Futures2014Q1M30\SB.csv &amp; copy C:\temp\HistData\Futures2014Q1M30\SB??.csv C:\temp\HistData\Futures2014Q1M30\SB.csv</v>
      </c>
    </row>
    <row r="61" spans="1:8" s="10" customFormat="1" x14ac:dyDescent="0.25">
      <c r="A61" s="30"/>
      <c r="B61" s="31" t="s">
        <v>6</v>
      </c>
      <c r="C61" s="30" t="s">
        <v>65</v>
      </c>
      <c r="D61" s="30" t="str">
        <f>IF(LEN(VLOOKUP($C61,Lookups!$A$4:$O$30,3,FALSE))=0,"","del "&amp;$B$2&amp;VLOOKUP($C61,Lookups!$A$4:$O$30,15,FALSE)&amp;D$4&amp;$B61&amp;"\"&amp;VLOOKUP($C61,Lookups!$A$4:$O$30,2,FALSE)&amp;".csv &amp; ")&amp;"copy "&amp;$B$2&amp;VLOOKUP($C61,Lookups!$A$4:$O$30,15,FALSE)&amp;D$4&amp;$B61&amp;"\"&amp;VLOOKUP($C61,Lookups!$A$4:$O$30,2,FALSE)&amp;REPT("?",LEN(VLOOKUP($C61,Lookups!$A$4:$O$30,3,FALSE)))&amp;".csv "&amp;$B$2&amp;VLOOKUP($C61,Lookups!$A$4:$O$30,15,FALSE)&amp;D$4&amp;$B61&amp;"\"&amp;VLOOKUP($C61,Lookups!$A$4:$O$30,2,FALSE)&amp;".csv"</f>
        <v>del C:\temp\HistData\Futures2000Q0M30\TY.csv &amp; copy C:\temp\HistData\Futures2000Q0M30\TY??.csv C:\temp\HistData\Futures2000Q0M30\TY.csv</v>
      </c>
      <c r="E61" s="30" t="str">
        <f>IF(LEN(VLOOKUP($C61,Lookups!$A$4:$O$30,3,FALSE))=0,"","del "&amp;$B$2&amp;VLOOKUP($C61,Lookups!$A$4:$O$30,15,FALSE)&amp;E$4&amp;$B61&amp;"\"&amp;VLOOKUP($C61,Lookups!$A$4:$O$30,2,FALSE)&amp;".csv &amp; ")&amp;"copy "&amp;$B$2&amp;VLOOKUP($C61,Lookups!$A$4:$O$30,15,FALSE)&amp;E$4&amp;$B61&amp;"\"&amp;VLOOKUP($C61,Lookups!$A$4:$O$30,2,FALSE)&amp;REPT("?",LEN(VLOOKUP($C61,Lookups!$A$4:$O$30,3,FALSE)))&amp;".csv "&amp;$B$2&amp;VLOOKUP($C61,Lookups!$A$4:$O$30,15,FALSE)&amp;E$4&amp;$B61&amp;"\"&amp;VLOOKUP($C61,Lookups!$A$4:$O$30,2,FALSE)&amp;".csv"</f>
        <v>del C:\temp\HistData\Futures2013Q2M30\TY.csv &amp; copy C:\temp\HistData\Futures2013Q2M30\TY??.csv C:\temp\HistData\Futures2013Q2M30\TY.csv</v>
      </c>
      <c r="F61" s="30" t="str">
        <f>IF(LEN(VLOOKUP($C61,Lookups!$A$4:$O$30,3,FALSE))=0,"","del "&amp;$B$2&amp;VLOOKUP($C61,Lookups!$A$4:$O$30,15,FALSE)&amp;F$4&amp;$B61&amp;"\"&amp;VLOOKUP($C61,Lookups!$A$4:$O$30,2,FALSE)&amp;".csv &amp; ")&amp;"copy "&amp;$B$2&amp;VLOOKUP($C61,Lookups!$A$4:$O$30,15,FALSE)&amp;F$4&amp;$B61&amp;"\"&amp;VLOOKUP($C61,Lookups!$A$4:$O$30,2,FALSE)&amp;REPT("?",LEN(VLOOKUP($C61,Lookups!$A$4:$O$30,3,FALSE)))&amp;".csv "&amp;$B$2&amp;VLOOKUP($C61,Lookups!$A$4:$O$30,15,FALSE)&amp;F$4&amp;$B61&amp;"\"&amp;VLOOKUP($C61,Lookups!$A$4:$O$30,2,FALSE)&amp;".csv"</f>
        <v>del C:\temp\HistData\Futures2013Q3M30\TY.csv &amp; copy C:\temp\HistData\Futures2013Q3M30\TY??.csv C:\temp\HistData\Futures2013Q3M30\TY.csv</v>
      </c>
      <c r="G61" s="30" t="str">
        <f>IF(LEN(VLOOKUP($C61,Lookups!$A$4:$O$30,3,FALSE))=0,"","del "&amp;$B$2&amp;VLOOKUP($C61,Lookups!$A$4:$O$30,15,FALSE)&amp;G$4&amp;$B61&amp;"\"&amp;VLOOKUP($C61,Lookups!$A$4:$O$30,2,FALSE)&amp;".csv &amp; ")&amp;"copy "&amp;$B$2&amp;VLOOKUP($C61,Lookups!$A$4:$O$30,15,FALSE)&amp;G$4&amp;$B61&amp;"\"&amp;VLOOKUP($C61,Lookups!$A$4:$O$30,2,FALSE)&amp;REPT("?",LEN(VLOOKUP($C61,Lookups!$A$4:$O$30,3,FALSE)))&amp;".csv "&amp;$B$2&amp;VLOOKUP($C61,Lookups!$A$4:$O$30,15,FALSE)&amp;G$4&amp;$B61&amp;"\"&amp;VLOOKUP($C61,Lookups!$A$4:$O$30,2,FALSE)&amp;".csv"</f>
        <v>del C:\temp\HistData\Futures2013Q4M30\TY.csv &amp; copy C:\temp\HistData\Futures2013Q4M30\TY??.csv C:\temp\HistData\Futures2013Q4M30\TY.csv</v>
      </c>
      <c r="H61" s="30" t="str">
        <f>IF(LEN(VLOOKUP($C61,Lookups!$A$4:$O$30,3,FALSE))=0,"","del "&amp;$B$2&amp;VLOOKUP($C61,Lookups!$A$4:$O$30,15,FALSE)&amp;H$4&amp;$B61&amp;"\"&amp;VLOOKUP($C61,Lookups!$A$4:$O$30,2,FALSE)&amp;".csv &amp; ")&amp;"copy "&amp;$B$2&amp;VLOOKUP($C61,Lookups!$A$4:$O$30,15,FALSE)&amp;H$4&amp;$B61&amp;"\"&amp;VLOOKUP($C61,Lookups!$A$4:$O$30,2,FALSE)&amp;REPT("?",LEN(VLOOKUP($C61,Lookups!$A$4:$O$30,3,FALSE)))&amp;".csv "&amp;$B$2&amp;VLOOKUP($C61,Lookups!$A$4:$O$30,15,FALSE)&amp;H$4&amp;$B61&amp;"\"&amp;VLOOKUP($C61,Lookups!$A$4:$O$30,2,FALSE)&amp;".csv"</f>
        <v>del C:\temp\HistData\Futures2014Q1M30\TY.csv &amp; copy C:\temp\HistData\Futures2014Q1M30\TY??.csv C:\temp\HistData\Futures2014Q1M30\TY.csv</v>
      </c>
    </row>
    <row r="62" spans="1:8" s="10" customFormat="1" x14ac:dyDescent="0.25">
      <c r="A62" s="30"/>
      <c r="B62" s="31" t="s">
        <v>6</v>
      </c>
      <c r="C62" s="30" t="s">
        <v>66</v>
      </c>
      <c r="D62" s="30" t="str">
        <f>IF(LEN(VLOOKUP($C62,Lookups!$A$4:$O$30,3,FALSE))=0,"","del "&amp;$B$2&amp;VLOOKUP($C62,Lookups!$A$4:$O$30,15,FALSE)&amp;D$4&amp;$B62&amp;"\"&amp;VLOOKUP($C62,Lookups!$A$4:$O$30,2,FALSE)&amp;".csv &amp; ")&amp;"copy "&amp;$B$2&amp;VLOOKUP($C62,Lookups!$A$4:$O$30,15,FALSE)&amp;D$4&amp;$B62&amp;"\"&amp;VLOOKUP($C62,Lookups!$A$4:$O$30,2,FALSE)&amp;REPT("?",LEN(VLOOKUP($C62,Lookups!$A$4:$O$30,3,FALSE)))&amp;".csv "&amp;$B$2&amp;VLOOKUP($C62,Lookups!$A$4:$O$30,15,FALSE)&amp;D$4&amp;$B62&amp;"\"&amp;VLOOKUP($C62,Lookups!$A$4:$O$30,2,FALSE)&amp;".csv"</f>
        <v>del C:\temp\HistData\Futures2000Q0M30\W.csv &amp; copy C:\temp\HistData\Futures2000Q0M30\W??.csv C:\temp\HistData\Futures2000Q0M30\W.csv</v>
      </c>
      <c r="E62" s="30" t="str">
        <f>IF(LEN(VLOOKUP($C62,Lookups!$A$4:$O$30,3,FALSE))=0,"","del "&amp;$B$2&amp;VLOOKUP($C62,Lookups!$A$4:$O$30,15,FALSE)&amp;E$4&amp;$B62&amp;"\"&amp;VLOOKUP($C62,Lookups!$A$4:$O$30,2,FALSE)&amp;".csv &amp; ")&amp;"copy "&amp;$B$2&amp;VLOOKUP($C62,Lookups!$A$4:$O$30,15,FALSE)&amp;E$4&amp;$B62&amp;"\"&amp;VLOOKUP($C62,Lookups!$A$4:$O$30,2,FALSE)&amp;REPT("?",LEN(VLOOKUP($C62,Lookups!$A$4:$O$30,3,FALSE)))&amp;".csv "&amp;$B$2&amp;VLOOKUP($C62,Lookups!$A$4:$O$30,15,FALSE)&amp;E$4&amp;$B62&amp;"\"&amp;VLOOKUP($C62,Lookups!$A$4:$O$30,2,FALSE)&amp;".csv"</f>
        <v>del C:\temp\HistData\Futures2013Q2M30\W.csv &amp; copy C:\temp\HistData\Futures2013Q2M30\W??.csv C:\temp\HistData\Futures2013Q2M30\W.csv</v>
      </c>
      <c r="F62" s="30" t="str">
        <f>IF(LEN(VLOOKUP($C62,Lookups!$A$4:$O$30,3,FALSE))=0,"","del "&amp;$B$2&amp;VLOOKUP($C62,Lookups!$A$4:$O$30,15,FALSE)&amp;F$4&amp;$B62&amp;"\"&amp;VLOOKUP($C62,Lookups!$A$4:$O$30,2,FALSE)&amp;".csv &amp; ")&amp;"copy "&amp;$B$2&amp;VLOOKUP($C62,Lookups!$A$4:$O$30,15,FALSE)&amp;F$4&amp;$B62&amp;"\"&amp;VLOOKUP($C62,Lookups!$A$4:$O$30,2,FALSE)&amp;REPT("?",LEN(VLOOKUP($C62,Lookups!$A$4:$O$30,3,FALSE)))&amp;".csv "&amp;$B$2&amp;VLOOKUP($C62,Lookups!$A$4:$O$30,15,FALSE)&amp;F$4&amp;$B62&amp;"\"&amp;VLOOKUP($C62,Lookups!$A$4:$O$30,2,FALSE)&amp;".csv"</f>
        <v>del C:\temp\HistData\Futures2013Q3M30\W.csv &amp; copy C:\temp\HistData\Futures2013Q3M30\W??.csv C:\temp\HistData\Futures2013Q3M30\W.csv</v>
      </c>
      <c r="G62" s="30" t="str">
        <f>IF(LEN(VLOOKUP($C62,Lookups!$A$4:$O$30,3,FALSE))=0,"","del "&amp;$B$2&amp;VLOOKUP($C62,Lookups!$A$4:$O$30,15,FALSE)&amp;G$4&amp;$B62&amp;"\"&amp;VLOOKUP($C62,Lookups!$A$4:$O$30,2,FALSE)&amp;".csv &amp; ")&amp;"copy "&amp;$B$2&amp;VLOOKUP($C62,Lookups!$A$4:$O$30,15,FALSE)&amp;G$4&amp;$B62&amp;"\"&amp;VLOOKUP($C62,Lookups!$A$4:$O$30,2,FALSE)&amp;REPT("?",LEN(VLOOKUP($C62,Lookups!$A$4:$O$30,3,FALSE)))&amp;".csv "&amp;$B$2&amp;VLOOKUP($C62,Lookups!$A$4:$O$30,15,FALSE)&amp;G$4&amp;$B62&amp;"\"&amp;VLOOKUP($C62,Lookups!$A$4:$O$30,2,FALSE)&amp;".csv"</f>
        <v>del C:\temp\HistData\Futures2013Q4M30\W.csv &amp; copy C:\temp\HistData\Futures2013Q4M30\W??.csv C:\temp\HistData\Futures2013Q4M30\W.csv</v>
      </c>
      <c r="H62" s="30" t="str">
        <f>IF(LEN(VLOOKUP($C62,Lookups!$A$4:$O$30,3,FALSE))=0,"","del "&amp;$B$2&amp;VLOOKUP($C62,Lookups!$A$4:$O$30,15,FALSE)&amp;H$4&amp;$B62&amp;"\"&amp;VLOOKUP($C62,Lookups!$A$4:$O$30,2,FALSE)&amp;".csv &amp; ")&amp;"copy "&amp;$B$2&amp;VLOOKUP($C62,Lookups!$A$4:$O$30,15,FALSE)&amp;H$4&amp;$B62&amp;"\"&amp;VLOOKUP($C62,Lookups!$A$4:$O$30,2,FALSE)&amp;REPT("?",LEN(VLOOKUP($C62,Lookups!$A$4:$O$30,3,FALSE)))&amp;".csv "&amp;$B$2&amp;VLOOKUP($C62,Lookups!$A$4:$O$30,15,FALSE)&amp;H$4&amp;$B62&amp;"\"&amp;VLOOKUP($C62,Lookups!$A$4:$O$30,2,FALSE)&amp;".csv"</f>
        <v>del C:\temp\HistData\Futures2014Q1M30\W.csv &amp; copy C:\temp\HistData\Futures2014Q1M30\W??.csv C:\temp\HistData\Futures2014Q1M30\W.csv</v>
      </c>
    </row>
    <row r="63" spans="1:8" s="10" customFormat="1" x14ac:dyDescent="0.25">
      <c r="A63" s="30"/>
      <c r="B63" s="31" t="s">
        <v>6</v>
      </c>
      <c r="C63" s="30" t="s">
        <v>56</v>
      </c>
      <c r="D63" s="30" t="str">
        <f>IF(LEN(VLOOKUP($C63,Lookups!$A$4:$O$30,3,FALSE))=0,"","del "&amp;$B$2&amp;VLOOKUP($C63,Lookups!$A$4:$O$30,15,FALSE)&amp;D$4&amp;$B63&amp;"\"&amp;VLOOKUP($C63,Lookups!$A$4:$O$30,2,FALSE)&amp;".csv &amp; ")&amp;"copy "&amp;$B$2&amp;VLOOKUP($C63,Lookups!$A$4:$O$30,15,FALSE)&amp;D$4&amp;$B63&amp;"\"&amp;VLOOKUP($C63,Lookups!$A$4:$O$30,2,FALSE)&amp;REPT("?",LEN(VLOOKUP($C63,Lookups!$A$4:$O$30,3,FALSE)))&amp;".csv "&amp;$B$2&amp;VLOOKUP($C63,Lookups!$A$4:$O$30,15,FALSE)&amp;D$4&amp;$B63&amp;"\"&amp;VLOOKUP($C63,Lookups!$A$4:$O$30,2,FALSE)&amp;".csv"</f>
        <v>del C:\temp\HistData\Futures2000Q0M30\XRB.csv &amp; copy C:\temp\HistData\Futures2000Q0M30\XRB??.csv C:\temp\HistData\Futures2000Q0M30\XRB.csv</v>
      </c>
      <c r="E63" s="30" t="str">
        <f>IF(LEN(VLOOKUP($C63,Lookups!$A$4:$O$30,3,FALSE))=0,"","del "&amp;$B$2&amp;VLOOKUP($C63,Lookups!$A$4:$O$30,15,FALSE)&amp;E$4&amp;$B63&amp;"\"&amp;VLOOKUP($C63,Lookups!$A$4:$O$30,2,FALSE)&amp;".csv &amp; ")&amp;"copy "&amp;$B$2&amp;VLOOKUP($C63,Lookups!$A$4:$O$30,15,FALSE)&amp;E$4&amp;$B63&amp;"\"&amp;VLOOKUP($C63,Lookups!$A$4:$O$30,2,FALSE)&amp;REPT("?",LEN(VLOOKUP($C63,Lookups!$A$4:$O$30,3,FALSE)))&amp;".csv "&amp;$B$2&amp;VLOOKUP($C63,Lookups!$A$4:$O$30,15,FALSE)&amp;E$4&amp;$B63&amp;"\"&amp;VLOOKUP($C63,Lookups!$A$4:$O$30,2,FALSE)&amp;".csv"</f>
        <v>del C:\temp\HistData\Futures2013Q2M30\XRB.csv &amp; copy C:\temp\HistData\Futures2013Q2M30\XRB??.csv C:\temp\HistData\Futures2013Q2M30\XRB.csv</v>
      </c>
      <c r="F63" s="30" t="str">
        <f>IF(LEN(VLOOKUP($C63,Lookups!$A$4:$O$30,3,FALSE))=0,"","del "&amp;$B$2&amp;VLOOKUP($C63,Lookups!$A$4:$O$30,15,FALSE)&amp;F$4&amp;$B63&amp;"\"&amp;VLOOKUP($C63,Lookups!$A$4:$O$30,2,FALSE)&amp;".csv &amp; ")&amp;"copy "&amp;$B$2&amp;VLOOKUP($C63,Lookups!$A$4:$O$30,15,FALSE)&amp;F$4&amp;$B63&amp;"\"&amp;VLOOKUP($C63,Lookups!$A$4:$O$30,2,FALSE)&amp;REPT("?",LEN(VLOOKUP($C63,Lookups!$A$4:$O$30,3,FALSE)))&amp;".csv "&amp;$B$2&amp;VLOOKUP($C63,Lookups!$A$4:$O$30,15,FALSE)&amp;F$4&amp;$B63&amp;"\"&amp;VLOOKUP($C63,Lookups!$A$4:$O$30,2,FALSE)&amp;".csv"</f>
        <v>del C:\temp\HistData\Futures2013Q3M30\XRB.csv &amp; copy C:\temp\HistData\Futures2013Q3M30\XRB??.csv C:\temp\HistData\Futures2013Q3M30\XRB.csv</v>
      </c>
      <c r="G63" s="30" t="str">
        <f>IF(LEN(VLOOKUP($C63,Lookups!$A$4:$O$30,3,FALSE))=0,"","del "&amp;$B$2&amp;VLOOKUP($C63,Lookups!$A$4:$O$30,15,FALSE)&amp;G$4&amp;$B63&amp;"\"&amp;VLOOKUP($C63,Lookups!$A$4:$O$30,2,FALSE)&amp;".csv &amp; ")&amp;"copy "&amp;$B$2&amp;VLOOKUP($C63,Lookups!$A$4:$O$30,15,FALSE)&amp;G$4&amp;$B63&amp;"\"&amp;VLOOKUP($C63,Lookups!$A$4:$O$30,2,FALSE)&amp;REPT("?",LEN(VLOOKUP($C63,Lookups!$A$4:$O$30,3,FALSE)))&amp;".csv "&amp;$B$2&amp;VLOOKUP($C63,Lookups!$A$4:$O$30,15,FALSE)&amp;G$4&amp;$B63&amp;"\"&amp;VLOOKUP($C63,Lookups!$A$4:$O$30,2,FALSE)&amp;".csv"</f>
        <v>del C:\temp\HistData\Futures2013Q4M30\XRB.csv &amp; copy C:\temp\HistData\Futures2013Q4M30\XRB??.csv C:\temp\HistData\Futures2013Q4M30\XRB.csv</v>
      </c>
      <c r="H63" s="30" t="str">
        <f>IF(LEN(VLOOKUP($C63,Lookups!$A$4:$O$30,3,FALSE))=0,"","del "&amp;$B$2&amp;VLOOKUP($C63,Lookups!$A$4:$O$30,15,FALSE)&amp;H$4&amp;$B63&amp;"\"&amp;VLOOKUP($C63,Lookups!$A$4:$O$30,2,FALSE)&amp;".csv &amp; ")&amp;"copy "&amp;$B$2&amp;VLOOKUP($C63,Lookups!$A$4:$O$30,15,FALSE)&amp;H$4&amp;$B63&amp;"\"&amp;VLOOKUP($C63,Lookups!$A$4:$O$30,2,FALSE)&amp;REPT("?",LEN(VLOOKUP($C63,Lookups!$A$4:$O$30,3,FALSE)))&amp;".csv "&amp;$B$2&amp;VLOOKUP($C63,Lookups!$A$4:$O$30,15,FALSE)&amp;H$4&amp;$B63&amp;"\"&amp;VLOOKUP($C63,Lookups!$A$4:$O$30,2,FALSE)&amp;".csv"</f>
        <v>del C:\temp\HistData\Futures2014Q1M30\XRB.csv &amp; copy C:\temp\HistData\Futures2014Q1M30\XRB??.csv C:\temp\HistData\Futures2014Q1M30\XRB.csv</v>
      </c>
    </row>
    <row r="64" spans="1:8" s="10" customFormat="1" x14ac:dyDescent="0.25">
      <c r="A64" s="30"/>
      <c r="B64" s="31" t="s">
        <v>28</v>
      </c>
      <c r="C64" s="30" t="s">
        <v>57</v>
      </c>
      <c r="D64" s="30" t="str">
        <f>IF(LEN(VLOOKUP($C64,Lookups!$A$4:$O$30,3,FALSE))=0,"","del "&amp;$B$2&amp;VLOOKUP($C64,Lookups!$A$4:$O$30,15,FALSE)&amp;D$4&amp;$B64&amp;"\"&amp;VLOOKUP($C64,Lookups!$A$4:$O$30,2,FALSE)&amp;".csv &amp; ")&amp;"copy "&amp;$B$2&amp;VLOOKUP($C64,Lookups!$A$4:$O$30,15,FALSE)&amp;D$4&amp;$B64&amp;"\"&amp;VLOOKUP($C64,Lookups!$A$4:$O$30,2,FALSE)&amp;REPT("?",LEN(VLOOKUP($C64,Lookups!$A$4:$O$30,3,FALSE)))&amp;".csv "&amp;$B$2&amp;VLOOKUP($C64,Lookups!$A$4:$O$30,15,FALSE)&amp;D$4&amp;$B64&amp;"\"&amp;VLOOKUP($C64,Lookups!$A$4:$O$30,2,FALSE)&amp;".csv"</f>
        <v>del C:\temp\HistData\Futures2000Q0H1\LC.csv &amp; copy C:\temp\HistData\Futures2000Q0H1\LC??.csv C:\temp\HistData\Futures2000Q0H1\LC.csv</v>
      </c>
      <c r="E64" s="30" t="str">
        <f>IF(LEN(VLOOKUP($C64,Lookups!$A$4:$O$30,3,FALSE))=0,"","del "&amp;$B$2&amp;VLOOKUP($C64,Lookups!$A$4:$O$30,15,FALSE)&amp;E$4&amp;$B64&amp;"\"&amp;VLOOKUP($C64,Lookups!$A$4:$O$30,2,FALSE)&amp;".csv &amp; ")&amp;"copy "&amp;$B$2&amp;VLOOKUP($C64,Lookups!$A$4:$O$30,15,FALSE)&amp;E$4&amp;$B64&amp;"\"&amp;VLOOKUP($C64,Lookups!$A$4:$O$30,2,FALSE)&amp;REPT("?",LEN(VLOOKUP($C64,Lookups!$A$4:$O$30,3,FALSE)))&amp;".csv "&amp;$B$2&amp;VLOOKUP($C64,Lookups!$A$4:$O$30,15,FALSE)&amp;E$4&amp;$B64&amp;"\"&amp;VLOOKUP($C64,Lookups!$A$4:$O$30,2,FALSE)&amp;".csv"</f>
        <v>del C:\temp\HistData\Futures2013Q2H1\LC.csv &amp; copy C:\temp\HistData\Futures2013Q2H1\LC??.csv C:\temp\HistData\Futures2013Q2H1\LC.csv</v>
      </c>
      <c r="F64" s="30" t="str">
        <f>IF(LEN(VLOOKUP($C64,Lookups!$A$4:$O$30,3,FALSE))=0,"","del "&amp;$B$2&amp;VLOOKUP($C64,Lookups!$A$4:$O$30,15,FALSE)&amp;F$4&amp;$B64&amp;"\"&amp;VLOOKUP($C64,Lookups!$A$4:$O$30,2,FALSE)&amp;".csv &amp; ")&amp;"copy "&amp;$B$2&amp;VLOOKUP($C64,Lookups!$A$4:$O$30,15,FALSE)&amp;F$4&amp;$B64&amp;"\"&amp;VLOOKUP($C64,Lookups!$A$4:$O$30,2,FALSE)&amp;REPT("?",LEN(VLOOKUP($C64,Lookups!$A$4:$O$30,3,FALSE)))&amp;".csv "&amp;$B$2&amp;VLOOKUP($C64,Lookups!$A$4:$O$30,15,FALSE)&amp;F$4&amp;$B64&amp;"\"&amp;VLOOKUP($C64,Lookups!$A$4:$O$30,2,FALSE)&amp;".csv"</f>
        <v>del C:\temp\HistData\Futures2013Q3H1\LC.csv &amp; copy C:\temp\HistData\Futures2013Q3H1\LC??.csv C:\temp\HistData\Futures2013Q3H1\LC.csv</v>
      </c>
      <c r="G64" s="30" t="str">
        <f>IF(LEN(VLOOKUP($C64,Lookups!$A$4:$O$30,3,FALSE))=0,"","del "&amp;$B$2&amp;VLOOKUP($C64,Lookups!$A$4:$O$30,15,FALSE)&amp;G$4&amp;$B64&amp;"\"&amp;VLOOKUP($C64,Lookups!$A$4:$O$30,2,FALSE)&amp;".csv &amp; ")&amp;"copy "&amp;$B$2&amp;VLOOKUP($C64,Lookups!$A$4:$O$30,15,FALSE)&amp;G$4&amp;$B64&amp;"\"&amp;VLOOKUP($C64,Lookups!$A$4:$O$30,2,FALSE)&amp;REPT("?",LEN(VLOOKUP($C64,Lookups!$A$4:$O$30,3,FALSE)))&amp;".csv "&amp;$B$2&amp;VLOOKUP($C64,Lookups!$A$4:$O$30,15,FALSE)&amp;G$4&amp;$B64&amp;"\"&amp;VLOOKUP($C64,Lookups!$A$4:$O$30,2,FALSE)&amp;".csv"</f>
        <v>del C:\temp\HistData\Futures2013Q4H1\LC.csv &amp; copy C:\temp\HistData\Futures2013Q4H1\LC??.csv C:\temp\HistData\Futures2013Q4H1\LC.csv</v>
      </c>
      <c r="H64" s="30" t="str">
        <f>IF(LEN(VLOOKUP($C64,Lookups!$A$4:$O$30,3,FALSE))=0,"","del "&amp;$B$2&amp;VLOOKUP($C64,Lookups!$A$4:$O$30,15,FALSE)&amp;H$4&amp;$B64&amp;"\"&amp;VLOOKUP($C64,Lookups!$A$4:$O$30,2,FALSE)&amp;".csv &amp; ")&amp;"copy "&amp;$B$2&amp;VLOOKUP($C64,Lookups!$A$4:$O$30,15,FALSE)&amp;H$4&amp;$B64&amp;"\"&amp;VLOOKUP($C64,Lookups!$A$4:$O$30,2,FALSE)&amp;REPT("?",LEN(VLOOKUP($C64,Lookups!$A$4:$O$30,3,FALSE)))&amp;".csv "&amp;$B$2&amp;VLOOKUP($C64,Lookups!$A$4:$O$30,15,FALSE)&amp;H$4&amp;$B64&amp;"\"&amp;VLOOKUP($C64,Lookups!$A$4:$O$30,2,FALSE)&amp;".csv"</f>
        <v>del C:\temp\HistData\Futures2014Q1H1\LC.csv &amp; copy C:\temp\HistData\Futures2014Q1H1\LC??.csv C:\temp\HistData\Futures2014Q1H1\LC.csv</v>
      </c>
    </row>
    <row r="65" spans="1:8" s="10" customFormat="1" x14ac:dyDescent="0.25">
      <c r="A65" s="30"/>
      <c r="B65" s="31" t="s">
        <v>28</v>
      </c>
      <c r="C65" s="30" t="s">
        <v>58</v>
      </c>
      <c r="D65" s="30" t="str">
        <f>IF(LEN(VLOOKUP($C65,Lookups!$A$4:$O$30,3,FALSE))=0,"","del "&amp;$B$2&amp;VLOOKUP($C65,Lookups!$A$4:$O$30,15,FALSE)&amp;D$4&amp;$B65&amp;"\"&amp;VLOOKUP($C65,Lookups!$A$4:$O$30,2,FALSE)&amp;".csv &amp; ")&amp;"copy "&amp;$B$2&amp;VLOOKUP($C65,Lookups!$A$4:$O$30,15,FALSE)&amp;D$4&amp;$B65&amp;"\"&amp;VLOOKUP($C65,Lookups!$A$4:$O$30,2,FALSE)&amp;REPT("?",LEN(VLOOKUP($C65,Lookups!$A$4:$O$30,3,FALSE)))&amp;".csv "&amp;$B$2&amp;VLOOKUP($C65,Lookups!$A$4:$O$30,15,FALSE)&amp;D$4&amp;$B65&amp;"\"&amp;VLOOKUP($C65,Lookups!$A$4:$O$30,2,FALSE)&amp;".csv"</f>
        <v>del C:\temp\HistData\Futures2000Q0H1\C.csv &amp; copy C:\temp\HistData\Futures2000Q0H1\C??.csv C:\temp\HistData\Futures2000Q0H1\C.csv</v>
      </c>
      <c r="E65" s="30" t="str">
        <f>IF(LEN(VLOOKUP($C65,Lookups!$A$4:$O$30,3,FALSE))=0,"","del "&amp;$B$2&amp;VLOOKUP($C65,Lookups!$A$4:$O$30,15,FALSE)&amp;E$4&amp;$B65&amp;"\"&amp;VLOOKUP($C65,Lookups!$A$4:$O$30,2,FALSE)&amp;".csv &amp; ")&amp;"copy "&amp;$B$2&amp;VLOOKUP($C65,Lookups!$A$4:$O$30,15,FALSE)&amp;E$4&amp;$B65&amp;"\"&amp;VLOOKUP($C65,Lookups!$A$4:$O$30,2,FALSE)&amp;REPT("?",LEN(VLOOKUP($C65,Lookups!$A$4:$O$30,3,FALSE)))&amp;".csv "&amp;$B$2&amp;VLOOKUP($C65,Lookups!$A$4:$O$30,15,FALSE)&amp;E$4&amp;$B65&amp;"\"&amp;VLOOKUP($C65,Lookups!$A$4:$O$30,2,FALSE)&amp;".csv"</f>
        <v>del C:\temp\HistData\Futures2013Q2H1\C.csv &amp; copy C:\temp\HistData\Futures2013Q2H1\C??.csv C:\temp\HistData\Futures2013Q2H1\C.csv</v>
      </c>
      <c r="F65" s="30" t="str">
        <f>IF(LEN(VLOOKUP($C65,Lookups!$A$4:$O$30,3,FALSE))=0,"","del "&amp;$B$2&amp;VLOOKUP($C65,Lookups!$A$4:$O$30,15,FALSE)&amp;F$4&amp;$B65&amp;"\"&amp;VLOOKUP($C65,Lookups!$A$4:$O$30,2,FALSE)&amp;".csv &amp; ")&amp;"copy "&amp;$B$2&amp;VLOOKUP($C65,Lookups!$A$4:$O$30,15,FALSE)&amp;F$4&amp;$B65&amp;"\"&amp;VLOOKUP($C65,Lookups!$A$4:$O$30,2,FALSE)&amp;REPT("?",LEN(VLOOKUP($C65,Lookups!$A$4:$O$30,3,FALSE)))&amp;".csv "&amp;$B$2&amp;VLOOKUP($C65,Lookups!$A$4:$O$30,15,FALSE)&amp;F$4&amp;$B65&amp;"\"&amp;VLOOKUP($C65,Lookups!$A$4:$O$30,2,FALSE)&amp;".csv"</f>
        <v>del C:\temp\HistData\Futures2013Q3H1\C.csv &amp; copy C:\temp\HistData\Futures2013Q3H1\C??.csv C:\temp\HistData\Futures2013Q3H1\C.csv</v>
      </c>
      <c r="G65" s="30" t="str">
        <f>IF(LEN(VLOOKUP($C65,Lookups!$A$4:$O$30,3,FALSE))=0,"","del "&amp;$B$2&amp;VLOOKUP($C65,Lookups!$A$4:$O$30,15,FALSE)&amp;G$4&amp;$B65&amp;"\"&amp;VLOOKUP($C65,Lookups!$A$4:$O$30,2,FALSE)&amp;".csv &amp; ")&amp;"copy "&amp;$B$2&amp;VLOOKUP($C65,Lookups!$A$4:$O$30,15,FALSE)&amp;G$4&amp;$B65&amp;"\"&amp;VLOOKUP($C65,Lookups!$A$4:$O$30,2,FALSE)&amp;REPT("?",LEN(VLOOKUP($C65,Lookups!$A$4:$O$30,3,FALSE)))&amp;".csv "&amp;$B$2&amp;VLOOKUP($C65,Lookups!$A$4:$O$30,15,FALSE)&amp;G$4&amp;$B65&amp;"\"&amp;VLOOKUP($C65,Lookups!$A$4:$O$30,2,FALSE)&amp;".csv"</f>
        <v>del C:\temp\HistData\Futures2013Q4H1\C.csv &amp; copy C:\temp\HistData\Futures2013Q4H1\C??.csv C:\temp\HistData\Futures2013Q4H1\C.csv</v>
      </c>
      <c r="H65" s="30" t="str">
        <f>IF(LEN(VLOOKUP($C65,Lookups!$A$4:$O$30,3,FALSE))=0,"","del "&amp;$B$2&amp;VLOOKUP($C65,Lookups!$A$4:$O$30,15,FALSE)&amp;H$4&amp;$B65&amp;"\"&amp;VLOOKUP($C65,Lookups!$A$4:$O$30,2,FALSE)&amp;".csv &amp; ")&amp;"copy "&amp;$B$2&amp;VLOOKUP($C65,Lookups!$A$4:$O$30,15,FALSE)&amp;H$4&amp;$B65&amp;"\"&amp;VLOOKUP($C65,Lookups!$A$4:$O$30,2,FALSE)&amp;REPT("?",LEN(VLOOKUP($C65,Lookups!$A$4:$O$30,3,FALSE)))&amp;".csv "&amp;$B$2&amp;VLOOKUP($C65,Lookups!$A$4:$O$30,15,FALSE)&amp;H$4&amp;$B65&amp;"\"&amp;VLOOKUP($C65,Lookups!$A$4:$O$30,2,FALSE)&amp;".csv"</f>
        <v>del C:\temp\HistData\Futures2014Q1H1\C.csv &amp; copy C:\temp\HistData\Futures2014Q1H1\C??.csv C:\temp\HistData\Futures2014Q1H1\C.csv</v>
      </c>
    </row>
    <row r="66" spans="1:8" s="10" customFormat="1" x14ac:dyDescent="0.25">
      <c r="A66" s="30"/>
      <c r="B66" s="31" t="s">
        <v>28</v>
      </c>
      <c r="C66" s="30" t="s">
        <v>59</v>
      </c>
      <c r="D66" s="30" t="str">
        <f>IF(LEN(VLOOKUP($C66,Lookups!$A$4:$O$30,3,FALSE))=0,"","del "&amp;$B$2&amp;VLOOKUP($C66,Lookups!$A$4:$O$30,15,FALSE)&amp;D$4&amp;$B66&amp;"\"&amp;VLOOKUP($C66,Lookups!$A$4:$O$30,2,FALSE)&amp;".csv &amp; ")&amp;"copy "&amp;$B$2&amp;VLOOKUP($C66,Lookups!$A$4:$O$30,15,FALSE)&amp;D$4&amp;$B66&amp;"\"&amp;VLOOKUP($C66,Lookups!$A$4:$O$30,2,FALSE)&amp;REPT("?",LEN(VLOOKUP($C66,Lookups!$A$4:$O$30,3,FALSE)))&amp;".csv "&amp;$B$2&amp;VLOOKUP($C66,Lookups!$A$4:$O$30,15,FALSE)&amp;D$4&amp;$B66&amp;"\"&amp;VLOOKUP($C66,Lookups!$A$4:$O$30,2,FALSE)&amp;".csv"</f>
        <v>del C:\temp\HistData\Futures2000Q0H1\HO.csv &amp; copy C:\temp\HistData\Futures2000Q0H1\HO??.csv C:\temp\HistData\Futures2000Q0H1\HO.csv</v>
      </c>
      <c r="E66" s="30" t="str">
        <f>IF(LEN(VLOOKUP($C66,Lookups!$A$4:$O$30,3,FALSE))=0,"","del "&amp;$B$2&amp;VLOOKUP($C66,Lookups!$A$4:$O$30,15,FALSE)&amp;E$4&amp;$B66&amp;"\"&amp;VLOOKUP($C66,Lookups!$A$4:$O$30,2,FALSE)&amp;".csv &amp; ")&amp;"copy "&amp;$B$2&amp;VLOOKUP($C66,Lookups!$A$4:$O$30,15,FALSE)&amp;E$4&amp;$B66&amp;"\"&amp;VLOOKUP($C66,Lookups!$A$4:$O$30,2,FALSE)&amp;REPT("?",LEN(VLOOKUP($C66,Lookups!$A$4:$O$30,3,FALSE)))&amp;".csv "&amp;$B$2&amp;VLOOKUP($C66,Lookups!$A$4:$O$30,15,FALSE)&amp;E$4&amp;$B66&amp;"\"&amp;VLOOKUP($C66,Lookups!$A$4:$O$30,2,FALSE)&amp;".csv"</f>
        <v>del C:\temp\HistData\Futures2013Q2H1\HO.csv &amp; copy C:\temp\HistData\Futures2013Q2H1\HO??.csv C:\temp\HistData\Futures2013Q2H1\HO.csv</v>
      </c>
      <c r="F66" s="30" t="str">
        <f>IF(LEN(VLOOKUP($C66,Lookups!$A$4:$O$30,3,FALSE))=0,"","del "&amp;$B$2&amp;VLOOKUP($C66,Lookups!$A$4:$O$30,15,FALSE)&amp;F$4&amp;$B66&amp;"\"&amp;VLOOKUP($C66,Lookups!$A$4:$O$30,2,FALSE)&amp;".csv &amp; ")&amp;"copy "&amp;$B$2&amp;VLOOKUP($C66,Lookups!$A$4:$O$30,15,FALSE)&amp;F$4&amp;$B66&amp;"\"&amp;VLOOKUP($C66,Lookups!$A$4:$O$30,2,FALSE)&amp;REPT("?",LEN(VLOOKUP($C66,Lookups!$A$4:$O$30,3,FALSE)))&amp;".csv "&amp;$B$2&amp;VLOOKUP($C66,Lookups!$A$4:$O$30,15,FALSE)&amp;F$4&amp;$B66&amp;"\"&amp;VLOOKUP($C66,Lookups!$A$4:$O$30,2,FALSE)&amp;".csv"</f>
        <v>del C:\temp\HistData\Futures2013Q3H1\HO.csv &amp; copy C:\temp\HistData\Futures2013Q3H1\HO??.csv C:\temp\HistData\Futures2013Q3H1\HO.csv</v>
      </c>
      <c r="G66" s="30" t="str">
        <f>IF(LEN(VLOOKUP($C66,Lookups!$A$4:$O$30,3,FALSE))=0,"","del "&amp;$B$2&amp;VLOOKUP($C66,Lookups!$A$4:$O$30,15,FALSE)&amp;G$4&amp;$B66&amp;"\"&amp;VLOOKUP($C66,Lookups!$A$4:$O$30,2,FALSE)&amp;".csv &amp; ")&amp;"copy "&amp;$B$2&amp;VLOOKUP($C66,Lookups!$A$4:$O$30,15,FALSE)&amp;G$4&amp;$B66&amp;"\"&amp;VLOOKUP($C66,Lookups!$A$4:$O$30,2,FALSE)&amp;REPT("?",LEN(VLOOKUP($C66,Lookups!$A$4:$O$30,3,FALSE)))&amp;".csv "&amp;$B$2&amp;VLOOKUP($C66,Lookups!$A$4:$O$30,15,FALSE)&amp;G$4&amp;$B66&amp;"\"&amp;VLOOKUP($C66,Lookups!$A$4:$O$30,2,FALSE)&amp;".csv"</f>
        <v>del C:\temp\HistData\Futures2013Q4H1\HO.csv &amp; copy C:\temp\HistData\Futures2013Q4H1\HO??.csv C:\temp\HistData\Futures2013Q4H1\HO.csv</v>
      </c>
      <c r="H66" s="30" t="str">
        <f>IF(LEN(VLOOKUP($C66,Lookups!$A$4:$O$30,3,FALSE))=0,"","del "&amp;$B$2&amp;VLOOKUP($C66,Lookups!$A$4:$O$30,15,FALSE)&amp;H$4&amp;$B66&amp;"\"&amp;VLOOKUP($C66,Lookups!$A$4:$O$30,2,FALSE)&amp;".csv &amp; ")&amp;"copy "&amp;$B$2&amp;VLOOKUP($C66,Lookups!$A$4:$O$30,15,FALSE)&amp;H$4&amp;$B66&amp;"\"&amp;VLOOKUP($C66,Lookups!$A$4:$O$30,2,FALSE)&amp;REPT("?",LEN(VLOOKUP($C66,Lookups!$A$4:$O$30,3,FALSE)))&amp;".csv "&amp;$B$2&amp;VLOOKUP($C66,Lookups!$A$4:$O$30,15,FALSE)&amp;H$4&amp;$B66&amp;"\"&amp;VLOOKUP($C66,Lookups!$A$4:$O$30,2,FALSE)&amp;".csv"</f>
        <v>del C:\temp\HistData\Futures2014Q1H1\HO.csv &amp; copy C:\temp\HistData\Futures2014Q1H1\HO??.csv C:\temp\HistData\Futures2014Q1H1\HO.csv</v>
      </c>
    </row>
    <row r="67" spans="1:8" s="10" customFormat="1" x14ac:dyDescent="0.25">
      <c r="A67" s="30"/>
      <c r="B67" s="31" t="s">
        <v>28</v>
      </c>
      <c r="C67" s="30" t="s">
        <v>55</v>
      </c>
      <c r="D67" s="30" t="str">
        <f>IF(LEN(VLOOKUP($C67,Lookups!$A$4:$O$30,3,FALSE))=0,"","del "&amp;$B$2&amp;VLOOKUP($C67,Lookups!$A$4:$O$30,15,FALSE)&amp;D$4&amp;$B67&amp;"\"&amp;VLOOKUP($C67,Lookups!$A$4:$O$30,2,FALSE)&amp;".csv &amp; ")&amp;"copy "&amp;$B$2&amp;VLOOKUP($C67,Lookups!$A$4:$O$30,15,FALSE)&amp;D$4&amp;$B67&amp;"\"&amp;VLOOKUP($C67,Lookups!$A$4:$O$30,2,FALSE)&amp;REPT("?",LEN(VLOOKUP($C67,Lookups!$A$4:$O$30,3,FALSE)))&amp;".csv "&amp;$B$2&amp;VLOOKUP($C67,Lookups!$A$4:$O$30,15,FALSE)&amp;D$4&amp;$B67&amp;"\"&amp;VLOOKUP($C67,Lookups!$A$4:$O$30,2,FALSE)&amp;".csv"</f>
        <v>del C:\temp\HistData\Futures2000Q0H1\NG.csv &amp; copy C:\temp\HistData\Futures2000Q0H1\NG??.csv C:\temp\HistData\Futures2000Q0H1\NG.csv</v>
      </c>
      <c r="E67" s="30" t="str">
        <f>IF(LEN(VLOOKUP($C67,Lookups!$A$4:$O$30,3,FALSE))=0,"","del "&amp;$B$2&amp;VLOOKUP($C67,Lookups!$A$4:$O$30,15,FALSE)&amp;E$4&amp;$B67&amp;"\"&amp;VLOOKUP($C67,Lookups!$A$4:$O$30,2,FALSE)&amp;".csv &amp; ")&amp;"copy "&amp;$B$2&amp;VLOOKUP($C67,Lookups!$A$4:$O$30,15,FALSE)&amp;E$4&amp;$B67&amp;"\"&amp;VLOOKUP($C67,Lookups!$A$4:$O$30,2,FALSE)&amp;REPT("?",LEN(VLOOKUP($C67,Lookups!$A$4:$O$30,3,FALSE)))&amp;".csv "&amp;$B$2&amp;VLOOKUP($C67,Lookups!$A$4:$O$30,15,FALSE)&amp;E$4&amp;$B67&amp;"\"&amp;VLOOKUP($C67,Lookups!$A$4:$O$30,2,FALSE)&amp;".csv"</f>
        <v>del C:\temp\HistData\Futures2013Q2H1\NG.csv &amp; copy C:\temp\HistData\Futures2013Q2H1\NG??.csv C:\temp\HistData\Futures2013Q2H1\NG.csv</v>
      </c>
      <c r="F67" s="30" t="str">
        <f>IF(LEN(VLOOKUP($C67,Lookups!$A$4:$O$30,3,FALSE))=0,"","del "&amp;$B$2&amp;VLOOKUP($C67,Lookups!$A$4:$O$30,15,FALSE)&amp;F$4&amp;$B67&amp;"\"&amp;VLOOKUP($C67,Lookups!$A$4:$O$30,2,FALSE)&amp;".csv &amp; ")&amp;"copy "&amp;$B$2&amp;VLOOKUP($C67,Lookups!$A$4:$O$30,15,FALSE)&amp;F$4&amp;$B67&amp;"\"&amp;VLOOKUP($C67,Lookups!$A$4:$O$30,2,FALSE)&amp;REPT("?",LEN(VLOOKUP($C67,Lookups!$A$4:$O$30,3,FALSE)))&amp;".csv "&amp;$B$2&amp;VLOOKUP($C67,Lookups!$A$4:$O$30,15,FALSE)&amp;F$4&amp;$B67&amp;"\"&amp;VLOOKUP($C67,Lookups!$A$4:$O$30,2,FALSE)&amp;".csv"</f>
        <v>del C:\temp\HistData\Futures2013Q3H1\NG.csv &amp; copy C:\temp\HistData\Futures2013Q3H1\NG??.csv C:\temp\HistData\Futures2013Q3H1\NG.csv</v>
      </c>
      <c r="G67" s="30" t="str">
        <f>IF(LEN(VLOOKUP($C67,Lookups!$A$4:$O$30,3,FALSE))=0,"","del "&amp;$B$2&amp;VLOOKUP($C67,Lookups!$A$4:$O$30,15,FALSE)&amp;G$4&amp;$B67&amp;"\"&amp;VLOOKUP($C67,Lookups!$A$4:$O$30,2,FALSE)&amp;".csv &amp; ")&amp;"copy "&amp;$B$2&amp;VLOOKUP($C67,Lookups!$A$4:$O$30,15,FALSE)&amp;G$4&amp;$B67&amp;"\"&amp;VLOOKUP($C67,Lookups!$A$4:$O$30,2,FALSE)&amp;REPT("?",LEN(VLOOKUP($C67,Lookups!$A$4:$O$30,3,FALSE)))&amp;".csv "&amp;$B$2&amp;VLOOKUP($C67,Lookups!$A$4:$O$30,15,FALSE)&amp;G$4&amp;$B67&amp;"\"&amp;VLOOKUP($C67,Lookups!$A$4:$O$30,2,FALSE)&amp;".csv"</f>
        <v>del C:\temp\HistData\Futures2013Q4H1\NG.csv &amp; copy C:\temp\HistData\Futures2013Q4H1\NG??.csv C:\temp\HistData\Futures2013Q4H1\NG.csv</v>
      </c>
      <c r="H67" s="30" t="str">
        <f>IF(LEN(VLOOKUP($C67,Lookups!$A$4:$O$30,3,FALSE))=0,"","del "&amp;$B$2&amp;VLOOKUP($C67,Lookups!$A$4:$O$30,15,FALSE)&amp;H$4&amp;$B67&amp;"\"&amp;VLOOKUP($C67,Lookups!$A$4:$O$30,2,FALSE)&amp;".csv &amp; ")&amp;"copy "&amp;$B$2&amp;VLOOKUP($C67,Lookups!$A$4:$O$30,15,FALSE)&amp;H$4&amp;$B67&amp;"\"&amp;VLOOKUP($C67,Lookups!$A$4:$O$30,2,FALSE)&amp;REPT("?",LEN(VLOOKUP($C67,Lookups!$A$4:$O$30,3,FALSE)))&amp;".csv "&amp;$B$2&amp;VLOOKUP($C67,Lookups!$A$4:$O$30,15,FALSE)&amp;H$4&amp;$B67&amp;"\"&amp;VLOOKUP($C67,Lookups!$A$4:$O$30,2,FALSE)&amp;".csv"</f>
        <v>del C:\temp\HistData\Futures2014Q1H1\NG.csv &amp; copy C:\temp\HistData\Futures2014Q1H1\NG??.csv C:\temp\HistData\Futures2014Q1H1\NG.csv</v>
      </c>
    </row>
    <row r="68" spans="1:8" s="10" customFormat="1" x14ac:dyDescent="0.25">
      <c r="A68" s="30"/>
      <c r="B68" s="31" t="s">
        <v>28</v>
      </c>
      <c r="C68" s="30" t="s">
        <v>60</v>
      </c>
      <c r="D68" s="30" t="str">
        <f>IF(LEN(VLOOKUP($C68,Lookups!$A$4:$O$30,3,FALSE))=0,"","del "&amp;$B$2&amp;VLOOKUP($C68,Lookups!$A$4:$O$30,15,FALSE)&amp;D$4&amp;$B68&amp;"\"&amp;VLOOKUP($C68,Lookups!$A$4:$O$30,2,FALSE)&amp;".csv &amp; ")&amp;"copy "&amp;$B$2&amp;VLOOKUP($C68,Lookups!$A$4:$O$30,15,FALSE)&amp;D$4&amp;$B68&amp;"\"&amp;VLOOKUP($C68,Lookups!$A$4:$O$30,2,FALSE)&amp;REPT("?",LEN(VLOOKUP($C68,Lookups!$A$4:$O$30,3,FALSE)))&amp;".csv "&amp;$B$2&amp;VLOOKUP($C68,Lookups!$A$4:$O$30,15,FALSE)&amp;D$4&amp;$B68&amp;"\"&amp;VLOOKUP($C68,Lookups!$A$4:$O$30,2,FALSE)&amp;".csv"</f>
        <v>del C:\temp\HistData\Futures2000Q0H1\PL.csv &amp; copy C:\temp\HistData\Futures2000Q0H1\PL??.csv C:\temp\HistData\Futures2000Q0H1\PL.csv</v>
      </c>
      <c r="E68" s="30" t="str">
        <f>IF(LEN(VLOOKUP($C68,Lookups!$A$4:$O$30,3,FALSE))=0,"","del "&amp;$B$2&amp;VLOOKUP($C68,Lookups!$A$4:$O$30,15,FALSE)&amp;E$4&amp;$B68&amp;"\"&amp;VLOOKUP($C68,Lookups!$A$4:$O$30,2,FALSE)&amp;".csv &amp; ")&amp;"copy "&amp;$B$2&amp;VLOOKUP($C68,Lookups!$A$4:$O$30,15,FALSE)&amp;E$4&amp;$B68&amp;"\"&amp;VLOOKUP($C68,Lookups!$A$4:$O$30,2,FALSE)&amp;REPT("?",LEN(VLOOKUP($C68,Lookups!$A$4:$O$30,3,FALSE)))&amp;".csv "&amp;$B$2&amp;VLOOKUP($C68,Lookups!$A$4:$O$30,15,FALSE)&amp;E$4&amp;$B68&amp;"\"&amp;VLOOKUP($C68,Lookups!$A$4:$O$30,2,FALSE)&amp;".csv"</f>
        <v>del C:\temp\HistData\Futures2013Q2H1\PL.csv &amp; copy C:\temp\HistData\Futures2013Q2H1\PL??.csv C:\temp\HistData\Futures2013Q2H1\PL.csv</v>
      </c>
      <c r="F68" s="30" t="str">
        <f>IF(LEN(VLOOKUP($C68,Lookups!$A$4:$O$30,3,FALSE))=0,"","del "&amp;$B$2&amp;VLOOKUP($C68,Lookups!$A$4:$O$30,15,FALSE)&amp;F$4&amp;$B68&amp;"\"&amp;VLOOKUP($C68,Lookups!$A$4:$O$30,2,FALSE)&amp;".csv &amp; ")&amp;"copy "&amp;$B$2&amp;VLOOKUP($C68,Lookups!$A$4:$O$30,15,FALSE)&amp;F$4&amp;$B68&amp;"\"&amp;VLOOKUP($C68,Lookups!$A$4:$O$30,2,FALSE)&amp;REPT("?",LEN(VLOOKUP($C68,Lookups!$A$4:$O$30,3,FALSE)))&amp;".csv "&amp;$B$2&amp;VLOOKUP($C68,Lookups!$A$4:$O$30,15,FALSE)&amp;F$4&amp;$B68&amp;"\"&amp;VLOOKUP($C68,Lookups!$A$4:$O$30,2,FALSE)&amp;".csv"</f>
        <v>del C:\temp\HistData\Futures2013Q3H1\PL.csv &amp; copy C:\temp\HistData\Futures2013Q3H1\PL??.csv C:\temp\HistData\Futures2013Q3H1\PL.csv</v>
      </c>
      <c r="G68" s="30" t="str">
        <f>IF(LEN(VLOOKUP($C68,Lookups!$A$4:$O$30,3,FALSE))=0,"","del "&amp;$B$2&amp;VLOOKUP($C68,Lookups!$A$4:$O$30,15,FALSE)&amp;G$4&amp;$B68&amp;"\"&amp;VLOOKUP($C68,Lookups!$A$4:$O$30,2,FALSE)&amp;".csv &amp; ")&amp;"copy "&amp;$B$2&amp;VLOOKUP($C68,Lookups!$A$4:$O$30,15,FALSE)&amp;G$4&amp;$B68&amp;"\"&amp;VLOOKUP($C68,Lookups!$A$4:$O$30,2,FALSE)&amp;REPT("?",LEN(VLOOKUP($C68,Lookups!$A$4:$O$30,3,FALSE)))&amp;".csv "&amp;$B$2&amp;VLOOKUP($C68,Lookups!$A$4:$O$30,15,FALSE)&amp;G$4&amp;$B68&amp;"\"&amp;VLOOKUP($C68,Lookups!$A$4:$O$30,2,FALSE)&amp;".csv"</f>
        <v>del C:\temp\HistData\Futures2013Q4H1\PL.csv &amp; copy C:\temp\HistData\Futures2013Q4H1\PL??.csv C:\temp\HistData\Futures2013Q4H1\PL.csv</v>
      </c>
      <c r="H68" s="30" t="str">
        <f>IF(LEN(VLOOKUP($C68,Lookups!$A$4:$O$30,3,FALSE))=0,"","del "&amp;$B$2&amp;VLOOKUP($C68,Lookups!$A$4:$O$30,15,FALSE)&amp;H$4&amp;$B68&amp;"\"&amp;VLOOKUP($C68,Lookups!$A$4:$O$30,2,FALSE)&amp;".csv &amp; ")&amp;"copy "&amp;$B$2&amp;VLOOKUP($C68,Lookups!$A$4:$O$30,15,FALSE)&amp;H$4&amp;$B68&amp;"\"&amp;VLOOKUP($C68,Lookups!$A$4:$O$30,2,FALSE)&amp;REPT("?",LEN(VLOOKUP($C68,Lookups!$A$4:$O$30,3,FALSE)))&amp;".csv "&amp;$B$2&amp;VLOOKUP($C68,Lookups!$A$4:$O$30,15,FALSE)&amp;H$4&amp;$B68&amp;"\"&amp;VLOOKUP($C68,Lookups!$A$4:$O$30,2,FALSE)&amp;".csv"</f>
        <v>del C:\temp\HistData\Futures2014Q1H1\PL.csv &amp; copy C:\temp\HistData\Futures2014Q1H1\PL??.csv C:\temp\HistData\Futures2014Q1H1\PL.csv</v>
      </c>
    </row>
    <row r="69" spans="1:8" s="10" customFormat="1" x14ac:dyDescent="0.25">
      <c r="A69" s="30"/>
      <c r="B69" s="31" t="s">
        <v>28</v>
      </c>
      <c r="C69" s="30" t="s">
        <v>61</v>
      </c>
      <c r="D69" s="30" t="str">
        <f>IF(LEN(VLOOKUP($C69,Lookups!$A$4:$O$30,3,FALSE))=0,"","del "&amp;$B$2&amp;VLOOKUP($C69,Lookups!$A$4:$O$30,15,FALSE)&amp;D$4&amp;$B69&amp;"\"&amp;VLOOKUP($C69,Lookups!$A$4:$O$30,2,FALSE)&amp;".csv &amp; ")&amp;"copy "&amp;$B$2&amp;VLOOKUP($C69,Lookups!$A$4:$O$30,15,FALSE)&amp;D$4&amp;$B69&amp;"\"&amp;VLOOKUP($C69,Lookups!$A$4:$O$30,2,FALSE)&amp;REPT("?",LEN(VLOOKUP($C69,Lookups!$A$4:$O$30,3,FALSE)))&amp;".csv "&amp;$B$2&amp;VLOOKUP($C69,Lookups!$A$4:$O$30,15,FALSE)&amp;D$4&amp;$B69&amp;"\"&amp;VLOOKUP($C69,Lookups!$A$4:$O$30,2,FALSE)&amp;".csv"</f>
        <v>del C:\temp\HistData\Futures2000Q0H1\RR.csv &amp; copy C:\temp\HistData\Futures2000Q0H1\RR??.csv C:\temp\HistData\Futures2000Q0H1\RR.csv</v>
      </c>
      <c r="E69" s="30" t="str">
        <f>IF(LEN(VLOOKUP($C69,Lookups!$A$4:$O$30,3,FALSE))=0,"","del "&amp;$B$2&amp;VLOOKUP($C69,Lookups!$A$4:$O$30,15,FALSE)&amp;E$4&amp;$B69&amp;"\"&amp;VLOOKUP($C69,Lookups!$A$4:$O$30,2,FALSE)&amp;".csv &amp; ")&amp;"copy "&amp;$B$2&amp;VLOOKUP($C69,Lookups!$A$4:$O$30,15,FALSE)&amp;E$4&amp;$B69&amp;"\"&amp;VLOOKUP($C69,Lookups!$A$4:$O$30,2,FALSE)&amp;REPT("?",LEN(VLOOKUP($C69,Lookups!$A$4:$O$30,3,FALSE)))&amp;".csv "&amp;$B$2&amp;VLOOKUP($C69,Lookups!$A$4:$O$30,15,FALSE)&amp;E$4&amp;$B69&amp;"\"&amp;VLOOKUP($C69,Lookups!$A$4:$O$30,2,FALSE)&amp;".csv"</f>
        <v>del C:\temp\HistData\Futures2013Q2H1\RR.csv &amp; copy C:\temp\HistData\Futures2013Q2H1\RR??.csv C:\temp\HistData\Futures2013Q2H1\RR.csv</v>
      </c>
      <c r="F69" s="30" t="str">
        <f>IF(LEN(VLOOKUP($C69,Lookups!$A$4:$O$30,3,FALSE))=0,"","del "&amp;$B$2&amp;VLOOKUP($C69,Lookups!$A$4:$O$30,15,FALSE)&amp;F$4&amp;$B69&amp;"\"&amp;VLOOKUP($C69,Lookups!$A$4:$O$30,2,FALSE)&amp;".csv &amp; ")&amp;"copy "&amp;$B$2&amp;VLOOKUP($C69,Lookups!$A$4:$O$30,15,FALSE)&amp;F$4&amp;$B69&amp;"\"&amp;VLOOKUP($C69,Lookups!$A$4:$O$30,2,FALSE)&amp;REPT("?",LEN(VLOOKUP($C69,Lookups!$A$4:$O$30,3,FALSE)))&amp;".csv "&amp;$B$2&amp;VLOOKUP($C69,Lookups!$A$4:$O$30,15,FALSE)&amp;F$4&amp;$B69&amp;"\"&amp;VLOOKUP($C69,Lookups!$A$4:$O$30,2,FALSE)&amp;".csv"</f>
        <v>del C:\temp\HistData\Futures2013Q3H1\RR.csv &amp; copy C:\temp\HistData\Futures2013Q3H1\RR??.csv C:\temp\HistData\Futures2013Q3H1\RR.csv</v>
      </c>
      <c r="G69" s="30" t="str">
        <f>IF(LEN(VLOOKUP($C69,Lookups!$A$4:$O$30,3,FALSE))=0,"","del "&amp;$B$2&amp;VLOOKUP($C69,Lookups!$A$4:$O$30,15,FALSE)&amp;G$4&amp;$B69&amp;"\"&amp;VLOOKUP($C69,Lookups!$A$4:$O$30,2,FALSE)&amp;".csv &amp; ")&amp;"copy "&amp;$B$2&amp;VLOOKUP($C69,Lookups!$A$4:$O$30,15,FALSE)&amp;G$4&amp;$B69&amp;"\"&amp;VLOOKUP($C69,Lookups!$A$4:$O$30,2,FALSE)&amp;REPT("?",LEN(VLOOKUP($C69,Lookups!$A$4:$O$30,3,FALSE)))&amp;".csv "&amp;$B$2&amp;VLOOKUP($C69,Lookups!$A$4:$O$30,15,FALSE)&amp;G$4&amp;$B69&amp;"\"&amp;VLOOKUP($C69,Lookups!$A$4:$O$30,2,FALSE)&amp;".csv"</f>
        <v>del C:\temp\HistData\Futures2013Q4H1\RR.csv &amp; copy C:\temp\HistData\Futures2013Q4H1\RR??.csv C:\temp\HistData\Futures2013Q4H1\RR.csv</v>
      </c>
      <c r="H69" s="30" t="str">
        <f>IF(LEN(VLOOKUP($C69,Lookups!$A$4:$O$30,3,FALSE))=0,"","del "&amp;$B$2&amp;VLOOKUP($C69,Lookups!$A$4:$O$30,15,FALSE)&amp;H$4&amp;$B69&amp;"\"&amp;VLOOKUP($C69,Lookups!$A$4:$O$30,2,FALSE)&amp;".csv &amp; ")&amp;"copy "&amp;$B$2&amp;VLOOKUP($C69,Lookups!$A$4:$O$30,15,FALSE)&amp;H$4&amp;$B69&amp;"\"&amp;VLOOKUP($C69,Lookups!$A$4:$O$30,2,FALSE)&amp;REPT("?",LEN(VLOOKUP($C69,Lookups!$A$4:$O$30,3,FALSE)))&amp;".csv "&amp;$B$2&amp;VLOOKUP($C69,Lookups!$A$4:$O$30,15,FALSE)&amp;H$4&amp;$B69&amp;"\"&amp;VLOOKUP($C69,Lookups!$A$4:$O$30,2,FALSE)&amp;".csv"</f>
        <v>del C:\temp\HistData\Futures2014Q1H1\RR.csv &amp; copy C:\temp\HistData\Futures2014Q1H1\RR??.csv C:\temp\HistData\Futures2014Q1H1\RR.csv</v>
      </c>
    </row>
    <row r="70" spans="1:8" s="10" customFormat="1" x14ac:dyDescent="0.25">
      <c r="A70" s="30"/>
      <c r="B70" s="31" t="s">
        <v>28</v>
      </c>
      <c r="C70" s="30" t="s">
        <v>62</v>
      </c>
      <c r="D70" s="30" t="str">
        <f>IF(LEN(VLOOKUP($C70,Lookups!$A$4:$O$30,3,FALSE))=0,"","del "&amp;$B$2&amp;VLOOKUP($C70,Lookups!$A$4:$O$30,15,FALSE)&amp;D$4&amp;$B70&amp;"\"&amp;VLOOKUP($C70,Lookups!$A$4:$O$30,2,FALSE)&amp;".csv &amp; ")&amp;"copy "&amp;$B$2&amp;VLOOKUP($C70,Lookups!$A$4:$O$30,15,FALSE)&amp;D$4&amp;$B70&amp;"\"&amp;VLOOKUP($C70,Lookups!$A$4:$O$30,2,FALSE)&amp;REPT("?",LEN(VLOOKUP($C70,Lookups!$A$4:$O$30,3,FALSE)))&amp;".csv "&amp;$B$2&amp;VLOOKUP($C70,Lookups!$A$4:$O$30,15,FALSE)&amp;D$4&amp;$B70&amp;"\"&amp;VLOOKUP($C70,Lookups!$A$4:$O$30,2,FALSE)&amp;".csv"</f>
        <v>del C:\temp\HistData\Futures2000Q0H1\BO.csv &amp; copy C:\temp\HistData\Futures2000Q0H1\BO??.csv C:\temp\HistData\Futures2000Q0H1\BO.csv</v>
      </c>
      <c r="E70" s="30" t="str">
        <f>IF(LEN(VLOOKUP($C70,Lookups!$A$4:$O$30,3,FALSE))=0,"","del "&amp;$B$2&amp;VLOOKUP($C70,Lookups!$A$4:$O$30,15,FALSE)&amp;E$4&amp;$B70&amp;"\"&amp;VLOOKUP($C70,Lookups!$A$4:$O$30,2,FALSE)&amp;".csv &amp; ")&amp;"copy "&amp;$B$2&amp;VLOOKUP($C70,Lookups!$A$4:$O$30,15,FALSE)&amp;E$4&amp;$B70&amp;"\"&amp;VLOOKUP($C70,Lookups!$A$4:$O$30,2,FALSE)&amp;REPT("?",LEN(VLOOKUP($C70,Lookups!$A$4:$O$30,3,FALSE)))&amp;".csv "&amp;$B$2&amp;VLOOKUP($C70,Lookups!$A$4:$O$30,15,FALSE)&amp;E$4&amp;$B70&amp;"\"&amp;VLOOKUP($C70,Lookups!$A$4:$O$30,2,FALSE)&amp;".csv"</f>
        <v>del C:\temp\HistData\Futures2013Q2H1\BO.csv &amp; copy C:\temp\HistData\Futures2013Q2H1\BO??.csv C:\temp\HistData\Futures2013Q2H1\BO.csv</v>
      </c>
      <c r="F70" s="30" t="str">
        <f>IF(LEN(VLOOKUP($C70,Lookups!$A$4:$O$30,3,FALSE))=0,"","del "&amp;$B$2&amp;VLOOKUP($C70,Lookups!$A$4:$O$30,15,FALSE)&amp;F$4&amp;$B70&amp;"\"&amp;VLOOKUP($C70,Lookups!$A$4:$O$30,2,FALSE)&amp;".csv &amp; ")&amp;"copy "&amp;$B$2&amp;VLOOKUP($C70,Lookups!$A$4:$O$30,15,FALSE)&amp;F$4&amp;$B70&amp;"\"&amp;VLOOKUP($C70,Lookups!$A$4:$O$30,2,FALSE)&amp;REPT("?",LEN(VLOOKUP($C70,Lookups!$A$4:$O$30,3,FALSE)))&amp;".csv "&amp;$B$2&amp;VLOOKUP($C70,Lookups!$A$4:$O$30,15,FALSE)&amp;F$4&amp;$B70&amp;"\"&amp;VLOOKUP($C70,Lookups!$A$4:$O$30,2,FALSE)&amp;".csv"</f>
        <v>del C:\temp\HistData\Futures2013Q3H1\BO.csv &amp; copy C:\temp\HistData\Futures2013Q3H1\BO??.csv C:\temp\HistData\Futures2013Q3H1\BO.csv</v>
      </c>
      <c r="G70" s="30" t="str">
        <f>IF(LEN(VLOOKUP($C70,Lookups!$A$4:$O$30,3,FALSE))=0,"","del "&amp;$B$2&amp;VLOOKUP($C70,Lookups!$A$4:$O$30,15,FALSE)&amp;G$4&amp;$B70&amp;"\"&amp;VLOOKUP($C70,Lookups!$A$4:$O$30,2,FALSE)&amp;".csv &amp; ")&amp;"copy "&amp;$B$2&amp;VLOOKUP($C70,Lookups!$A$4:$O$30,15,FALSE)&amp;G$4&amp;$B70&amp;"\"&amp;VLOOKUP($C70,Lookups!$A$4:$O$30,2,FALSE)&amp;REPT("?",LEN(VLOOKUP($C70,Lookups!$A$4:$O$30,3,FALSE)))&amp;".csv "&amp;$B$2&amp;VLOOKUP($C70,Lookups!$A$4:$O$30,15,FALSE)&amp;G$4&amp;$B70&amp;"\"&amp;VLOOKUP($C70,Lookups!$A$4:$O$30,2,FALSE)&amp;".csv"</f>
        <v>del C:\temp\HistData\Futures2013Q4H1\BO.csv &amp; copy C:\temp\HistData\Futures2013Q4H1\BO??.csv C:\temp\HistData\Futures2013Q4H1\BO.csv</v>
      </c>
      <c r="H70" s="30" t="str">
        <f>IF(LEN(VLOOKUP($C70,Lookups!$A$4:$O$30,3,FALSE))=0,"","del "&amp;$B$2&amp;VLOOKUP($C70,Lookups!$A$4:$O$30,15,FALSE)&amp;H$4&amp;$B70&amp;"\"&amp;VLOOKUP($C70,Lookups!$A$4:$O$30,2,FALSE)&amp;".csv &amp; ")&amp;"copy "&amp;$B$2&amp;VLOOKUP($C70,Lookups!$A$4:$O$30,15,FALSE)&amp;H$4&amp;$B70&amp;"\"&amp;VLOOKUP($C70,Lookups!$A$4:$O$30,2,FALSE)&amp;REPT("?",LEN(VLOOKUP($C70,Lookups!$A$4:$O$30,3,FALSE)))&amp;".csv "&amp;$B$2&amp;VLOOKUP($C70,Lookups!$A$4:$O$30,15,FALSE)&amp;H$4&amp;$B70&amp;"\"&amp;VLOOKUP($C70,Lookups!$A$4:$O$30,2,FALSE)&amp;".csv"</f>
        <v>del C:\temp\HistData\Futures2014Q1H1\BO.csv &amp; copy C:\temp\HistData\Futures2014Q1H1\BO??.csv C:\temp\HistData\Futures2014Q1H1\BO.csv</v>
      </c>
    </row>
    <row r="71" spans="1:8" s="10" customFormat="1" x14ac:dyDescent="0.25">
      <c r="A71" s="30"/>
      <c r="B71" s="31" t="s">
        <v>28</v>
      </c>
      <c r="C71" s="30" t="s">
        <v>63</v>
      </c>
      <c r="D71" s="30" t="str">
        <f>IF(LEN(VLOOKUP($C71,Lookups!$A$4:$O$30,3,FALSE))=0,"","del "&amp;$B$2&amp;VLOOKUP($C71,Lookups!$A$4:$O$30,15,FALSE)&amp;D$4&amp;$B71&amp;"\"&amp;VLOOKUP($C71,Lookups!$A$4:$O$30,2,FALSE)&amp;".csv &amp; ")&amp;"copy "&amp;$B$2&amp;VLOOKUP($C71,Lookups!$A$4:$O$30,15,FALSE)&amp;D$4&amp;$B71&amp;"\"&amp;VLOOKUP($C71,Lookups!$A$4:$O$30,2,FALSE)&amp;REPT("?",LEN(VLOOKUP($C71,Lookups!$A$4:$O$30,3,FALSE)))&amp;".csv "&amp;$B$2&amp;VLOOKUP($C71,Lookups!$A$4:$O$30,15,FALSE)&amp;D$4&amp;$B71&amp;"\"&amp;VLOOKUP($C71,Lookups!$A$4:$O$30,2,FALSE)&amp;".csv"</f>
        <v>del C:\temp\HistData\Futures2000Q0H1\S.csv &amp; copy C:\temp\HistData\Futures2000Q0H1\S??.csv C:\temp\HistData\Futures2000Q0H1\S.csv</v>
      </c>
      <c r="E71" s="30" t="str">
        <f>IF(LEN(VLOOKUP($C71,Lookups!$A$4:$O$30,3,FALSE))=0,"","del "&amp;$B$2&amp;VLOOKUP($C71,Lookups!$A$4:$O$30,15,FALSE)&amp;E$4&amp;$B71&amp;"\"&amp;VLOOKUP($C71,Lookups!$A$4:$O$30,2,FALSE)&amp;".csv &amp; ")&amp;"copy "&amp;$B$2&amp;VLOOKUP($C71,Lookups!$A$4:$O$30,15,FALSE)&amp;E$4&amp;$B71&amp;"\"&amp;VLOOKUP($C71,Lookups!$A$4:$O$30,2,FALSE)&amp;REPT("?",LEN(VLOOKUP($C71,Lookups!$A$4:$O$30,3,FALSE)))&amp;".csv "&amp;$B$2&amp;VLOOKUP($C71,Lookups!$A$4:$O$30,15,FALSE)&amp;E$4&amp;$B71&amp;"\"&amp;VLOOKUP($C71,Lookups!$A$4:$O$30,2,FALSE)&amp;".csv"</f>
        <v>del C:\temp\HistData\Futures2013Q2H1\S.csv &amp; copy C:\temp\HistData\Futures2013Q2H1\S??.csv C:\temp\HistData\Futures2013Q2H1\S.csv</v>
      </c>
      <c r="F71" s="30" t="str">
        <f>IF(LEN(VLOOKUP($C71,Lookups!$A$4:$O$30,3,FALSE))=0,"","del "&amp;$B$2&amp;VLOOKUP($C71,Lookups!$A$4:$O$30,15,FALSE)&amp;F$4&amp;$B71&amp;"\"&amp;VLOOKUP($C71,Lookups!$A$4:$O$30,2,FALSE)&amp;".csv &amp; ")&amp;"copy "&amp;$B$2&amp;VLOOKUP($C71,Lookups!$A$4:$O$30,15,FALSE)&amp;F$4&amp;$B71&amp;"\"&amp;VLOOKUP($C71,Lookups!$A$4:$O$30,2,FALSE)&amp;REPT("?",LEN(VLOOKUP($C71,Lookups!$A$4:$O$30,3,FALSE)))&amp;".csv "&amp;$B$2&amp;VLOOKUP($C71,Lookups!$A$4:$O$30,15,FALSE)&amp;F$4&amp;$B71&amp;"\"&amp;VLOOKUP($C71,Lookups!$A$4:$O$30,2,FALSE)&amp;".csv"</f>
        <v>del C:\temp\HistData\Futures2013Q3H1\S.csv &amp; copy C:\temp\HistData\Futures2013Q3H1\S??.csv C:\temp\HistData\Futures2013Q3H1\S.csv</v>
      </c>
      <c r="G71" s="30" t="str">
        <f>IF(LEN(VLOOKUP($C71,Lookups!$A$4:$O$30,3,FALSE))=0,"","del "&amp;$B$2&amp;VLOOKUP($C71,Lookups!$A$4:$O$30,15,FALSE)&amp;G$4&amp;$B71&amp;"\"&amp;VLOOKUP($C71,Lookups!$A$4:$O$30,2,FALSE)&amp;".csv &amp; ")&amp;"copy "&amp;$B$2&amp;VLOOKUP($C71,Lookups!$A$4:$O$30,15,FALSE)&amp;G$4&amp;$B71&amp;"\"&amp;VLOOKUP($C71,Lookups!$A$4:$O$30,2,FALSE)&amp;REPT("?",LEN(VLOOKUP($C71,Lookups!$A$4:$O$30,3,FALSE)))&amp;".csv "&amp;$B$2&amp;VLOOKUP($C71,Lookups!$A$4:$O$30,15,FALSE)&amp;G$4&amp;$B71&amp;"\"&amp;VLOOKUP($C71,Lookups!$A$4:$O$30,2,FALSE)&amp;".csv"</f>
        <v>del C:\temp\HistData\Futures2013Q4H1\S.csv &amp; copy C:\temp\HistData\Futures2013Q4H1\S??.csv C:\temp\HistData\Futures2013Q4H1\S.csv</v>
      </c>
      <c r="H71" s="30" t="str">
        <f>IF(LEN(VLOOKUP($C71,Lookups!$A$4:$O$30,3,FALSE))=0,"","del "&amp;$B$2&amp;VLOOKUP($C71,Lookups!$A$4:$O$30,15,FALSE)&amp;H$4&amp;$B71&amp;"\"&amp;VLOOKUP($C71,Lookups!$A$4:$O$30,2,FALSE)&amp;".csv &amp; ")&amp;"copy "&amp;$B$2&amp;VLOOKUP($C71,Lookups!$A$4:$O$30,15,FALSE)&amp;H$4&amp;$B71&amp;"\"&amp;VLOOKUP($C71,Lookups!$A$4:$O$30,2,FALSE)&amp;REPT("?",LEN(VLOOKUP($C71,Lookups!$A$4:$O$30,3,FALSE)))&amp;".csv "&amp;$B$2&amp;VLOOKUP($C71,Lookups!$A$4:$O$30,15,FALSE)&amp;H$4&amp;$B71&amp;"\"&amp;VLOOKUP($C71,Lookups!$A$4:$O$30,2,FALSE)&amp;".csv"</f>
        <v>del C:\temp\HistData\Futures2014Q1H1\S.csv &amp; copy C:\temp\HistData\Futures2014Q1H1\S??.csv C:\temp\HistData\Futures2014Q1H1\S.csv</v>
      </c>
    </row>
    <row r="72" spans="1:8" s="10" customFormat="1" x14ac:dyDescent="0.25">
      <c r="A72" s="30"/>
      <c r="B72" s="31" t="s">
        <v>28</v>
      </c>
      <c r="C72" s="30" t="s">
        <v>64</v>
      </c>
      <c r="D72" s="30" t="str">
        <f>IF(LEN(VLOOKUP($C72,Lookups!$A$4:$O$30,3,FALSE))=0,"","del "&amp;$B$2&amp;VLOOKUP($C72,Lookups!$A$4:$O$30,15,FALSE)&amp;D$4&amp;$B72&amp;"\"&amp;VLOOKUP($C72,Lookups!$A$4:$O$30,2,FALSE)&amp;".csv &amp; ")&amp;"copy "&amp;$B$2&amp;VLOOKUP($C72,Lookups!$A$4:$O$30,15,FALSE)&amp;D$4&amp;$B72&amp;"\"&amp;VLOOKUP($C72,Lookups!$A$4:$O$30,2,FALSE)&amp;REPT("?",LEN(VLOOKUP($C72,Lookups!$A$4:$O$30,3,FALSE)))&amp;".csv "&amp;$B$2&amp;VLOOKUP($C72,Lookups!$A$4:$O$30,15,FALSE)&amp;D$4&amp;$B72&amp;"\"&amp;VLOOKUP($C72,Lookups!$A$4:$O$30,2,FALSE)&amp;".csv"</f>
        <v>del C:\temp\HistData\Futures2000Q0H1\SB.csv &amp; copy C:\temp\HistData\Futures2000Q0H1\SB??.csv C:\temp\HistData\Futures2000Q0H1\SB.csv</v>
      </c>
      <c r="E72" s="30" t="str">
        <f>IF(LEN(VLOOKUP($C72,Lookups!$A$4:$O$30,3,FALSE))=0,"","del "&amp;$B$2&amp;VLOOKUP($C72,Lookups!$A$4:$O$30,15,FALSE)&amp;E$4&amp;$B72&amp;"\"&amp;VLOOKUP($C72,Lookups!$A$4:$O$30,2,FALSE)&amp;".csv &amp; ")&amp;"copy "&amp;$B$2&amp;VLOOKUP($C72,Lookups!$A$4:$O$30,15,FALSE)&amp;E$4&amp;$B72&amp;"\"&amp;VLOOKUP($C72,Lookups!$A$4:$O$30,2,FALSE)&amp;REPT("?",LEN(VLOOKUP($C72,Lookups!$A$4:$O$30,3,FALSE)))&amp;".csv "&amp;$B$2&amp;VLOOKUP($C72,Lookups!$A$4:$O$30,15,FALSE)&amp;E$4&amp;$B72&amp;"\"&amp;VLOOKUP($C72,Lookups!$A$4:$O$30,2,FALSE)&amp;".csv"</f>
        <v>del C:\temp\HistData\Futures2013Q2H1\SB.csv &amp; copy C:\temp\HistData\Futures2013Q2H1\SB??.csv C:\temp\HistData\Futures2013Q2H1\SB.csv</v>
      </c>
      <c r="F72" s="30" t="str">
        <f>IF(LEN(VLOOKUP($C72,Lookups!$A$4:$O$30,3,FALSE))=0,"","del "&amp;$B$2&amp;VLOOKUP($C72,Lookups!$A$4:$O$30,15,FALSE)&amp;F$4&amp;$B72&amp;"\"&amp;VLOOKUP($C72,Lookups!$A$4:$O$30,2,FALSE)&amp;".csv &amp; ")&amp;"copy "&amp;$B$2&amp;VLOOKUP($C72,Lookups!$A$4:$O$30,15,FALSE)&amp;F$4&amp;$B72&amp;"\"&amp;VLOOKUP($C72,Lookups!$A$4:$O$30,2,FALSE)&amp;REPT("?",LEN(VLOOKUP($C72,Lookups!$A$4:$O$30,3,FALSE)))&amp;".csv "&amp;$B$2&amp;VLOOKUP($C72,Lookups!$A$4:$O$30,15,FALSE)&amp;F$4&amp;$B72&amp;"\"&amp;VLOOKUP($C72,Lookups!$A$4:$O$30,2,FALSE)&amp;".csv"</f>
        <v>del C:\temp\HistData\Futures2013Q3H1\SB.csv &amp; copy C:\temp\HistData\Futures2013Q3H1\SB??.csv C:\temp\HistData\Futures2013Q3H1\SB.csv</v>
      </c>
      <c r="G72" s="30" t="str">
        <f>IF(LEN(VLOOKUP($C72,Lookups!$A$4:$O$30,3,FALSE))=0,"","del "&amp;$B$2&amp;VLOOKUP($C72,Lookups!$A$4:$O$30,15,FALSE)&amp;G$4&amp;$B72&amp;"\"&amp;VLOOKUP($C72,Lookups!$A$4:$O$30,2,FALSE)&amp;".csv &amp; ")&amp;"copy "&amp;$B$2&amp;VLOOKUP($C72,Lookups!$A$4:$O$30,15,FALSE)&amp;G$4&amp;$B72&amp;"\"&amp;VLOOKUP($C72,Lookups!$A$4:$O$30,2,FALSE)&amp;REPT("?",LEN(VLOOKUP($C72,Lookups!$A$4:$O$30,3,FALSE)))&amp;".csv "&amp;$B$2&amp;VLOOKUP($C72,Lookups!$A$4:$O$30,15,FALSE)&amp;G$4&amp;$B72&amp;"\"&amp;VLOOKUP($C72,Lookups!$A$4:$O$30,2,FALSE)&amp;".csv"</f>
        <v>del C:\temp\HistData\Futures2013Q4H1\SB.csv &amp; copy C:\temp\HistData\Futures2013Q4H1\SB??.csv C:\temp\HistData\Futures2013Q4H1\SB.csv</v>
      </c>
      <c r="H72" s="30" t="str">
        <f>IF(LEN(VLOOKUP($C72,Lookups!$A$4:$O$30,3,FALSE))=0,"","del "&amp;$B$2&amp;VLOOKUP($C72,Lookups!$A$4:$O$30,15,FALSE)&amp;H$4&amp;$B72&amp;"\"&amp;VLOOKUP($C72,Lookups!$A$4:$O$30,2,FALSE)&amp;".csv &amp; ")&amp;"copy "&amp;$B$2&amp;VLOOKUP($C72,Lookups!$A$4:$O$30,15,FALSE)&amp;H$4&amp;$B72&amp;"\"&amp;VLOOKUP($C72,Lookups!$A$4:$O$30,2,FALSE)&amp;REPT("?",LEN(VLOOKUP($C72,Lookups!$A$4:$O$30,3,FALSE)))&amp;".csv "&amp;$B$2&amp;VLOOKUP($C72,Lookups!$A$4:$O$30,15,FALSE)&amp;H$4&amp;$B72&amp;"\"&amp;VLOOKUP($C72,Lookups!$A$4:$O$30,2,FALSE)&amp;".csv"</f>
        <v>del C:\temp\HistData\Futures2014Q1H1\SB.csv &amp; copy C:\temp\HistData\Futures2014Q1H1\SB??.csv C:\temp\HistData\Futures2014Q1H1\SB.csv</v>
      </c>
    </row>
    <row r="73" spans="1:8" s="10" customFormat="1" x14ac:dyDescent="0.25">
      <c r="A73" s="30"/>
      <c r="B73" s="31" t="s">
        <v>28</v>
      </c>
      <c r="C73" s="30" t="s">
        <v>65</v>
      </c>
      <c r="D73" s="30" t="str">
        <f>IF(LEN(VLOOKUP($C73,Lookups!$A$4:$O$30,3,FALSE))=0,"","del "&amp;$B$2&amp;VLOOKUP($C73,Lookups!$A$4:$O$30,15,FALSE)&amp;D$4&amp;$B73&amp;"\"&amp;VLOOKUP($C73,Lookups!$A$4:$O$30,2,FALSE)&amp;".csv &amp; ")&amp;"copy "&amp;$B$2&amp;VLOOKUP($C73,Lookups!$A$4:$O$30,15,FALSE)&amp;D$4&amp;$B73&amp;"\"&amp;VLOOKUP($C73,Lookups!$A$4:$O$30,2,FALSE)&amp;REPT("?",LEN(VLOOKUP($C73,Lookups!$A$4:$O$30,3,FALSE)))&amp;".csv "&amp;$B$2&amp;VLOOKUP($C73,Lookups!$A$4:$O$30,15,FALSE)&amp;D$4&amp;$B73&amp;"\"&amp;VLOOKUP($C73,Lookups!$A$4:$O$30,2,FALSE)&amp;".csv"</f>
        <v>del C:\temp\HistData\Futures2000Q0H1\TY.csv &amp; copy C:\temp\HistData\Futures2000Q0H1\TY??.csv C:\temp\HistData\Futures2000Q0H1\TY.csv</v>
      </c>
      <c r="E73" s="30" t="str">
        <f>IF(LEN(VLOOKUP($C73,Lookups!$A$4:$O$30,3,FALSE))=0,"","del "&amp;$B$2&amp;VLOOKUP($C73,Lookups!$A$4:$O$30,15,FALSE)&amp;E$4&amp;$B73&amp;"\"&amp;VLOOKUP($C73,Lookups!$A$4:$O$30,2,FALSE)&amp;".csv &amp; ")&amp;"copy "&amp;$B$2&amp;VLOOKUP($C73,Lookups!$A$4:$O$30,15,FALSE)&amp;E$4&amp;$B73&amp;"\"&amp;VLOOKUP($C73,Lookups!$A$4:$O$30,2,FALSE)&amp;REPT("?",LEN(VLOOKUP($C73,Lookups!$A$4:$O$30,3,FALSE)))&amp;".csv "&amp;$B$2&amp;VLOOKUP($C73,Lookups!$A$4:$O$30,15,FALSE)&amp;E$4&amp;$B73&amp;"\"&amp;VLOOKUP($C73,Lookups!$A$4:$O$30,2,FALSE)&amp;".csv"</f>
        <v>del C:\temp\HistData\Futures2013Q2H1\TY.csv &amp; copy C:\temp\HistData\Futures2013Q2H1\TY??.csv C:\temp\HistData\Futures2013Q2H1\TY.csv</v>
      </c>
      <c r="F73" s="30" t="str">
        <f>IF(LEN(VLOOKUP($C73,Lookups!$A$4:$O$30,3,FALSE))=0,"","del "&amp;$B$2&amp;VLOOKUP($C73,Lookups!$A$4:$O$30,15,FALSE)&amp;F$4&amp;$B73&amp;"\"&amp;VLOOKUP($C73,Lookups!$A$4:$O$30,2,FALSE)&amp;".csv &amp; ")&amp;"copy "&amp;$B$2&amp;VLOOKUP($C73,Lookups!$A$4:$O$30,15,FALSE)&amp;F$4&amp;$B73&amp;"\"&amp;VLOOKUP($C73,Lookups!$A$4:$O$30,2,FALSE)&amp;REPT("?",LEN(VLOOKUP($C73,Lookups!$A$4:$O$30,3,FALSE)))&amp;".csv "&amp;$B$2&amp;VLOOKUP($C73,Lookups!$A$4:$O$30,15,FALSE)&amp;F$4&amp;$B73&amp;"\"&amp;VLOOKUP($C73,Lookups!$A$4:$O$30,2,FALSE)&amp;".csv"</f>
        <v>del C:\temp\HistData\Futures2013Q3H1\TY.csv &amp; copy C:\temp\HistData\Futures2013Q3H1\TY??.csv C:\temp\HistData\Futures2013Q3H1\TY.csv</v>
      </c>
      <c r="G73" s="30" t="str">
        <f>IF(LEN(VLOOKUP($C73,Lookups!$A$4:$O$30,3,FALSE))=0,"","del "&amp;$B$2&amp;VLOOKUP($C73,Lookups!$A$4:$O$30,15,FALSE)&amp;G$4&amp;$B73&amp;"\"&amp;VLOOKUP($C73,Lookups!$A$4:$O$30,2,FALSE)&amp;".csv &amp; ")&amp;"copy "&amp;$B$2&amp;VLOOKUP($C73,Lookups!$A$4:$O$30,15,FALSE)&amp;G$4&amp;$B73&amp;"\"&amp;VLOOKUP($C73,Lookups!$A$4:$O$30,2,FALSE)&amp;REPT("?",LEN(VLOOKUP($C73,Lookups!$A$4:$O$30,3,FALSE)))&amp;".csv "&amp;$B$2&amp;VLOOKUP($C73,Lookups!$A$4:$O$30,15,FALSE)&amp;G$4&amp;$B73&amp;"\"&amp;VLOOKUP($C73,Lookups!$A$4:$O$30,2,FALSE)&amp;".csv"</f>
        <v>del C:\temp\HistData\Futures2013Q4H1\TY.csv &amp; copy C:\temp\HistData\Futures2013Q4H1\TY??.csv C:\temp\HistData\Futures2013Q4H1\TY.csv</v>
      </c>
      <c r="H73" s="30" t="str">
        <f>IF(LEN(VLOOKUP($C73,Lookups!$A$4:$O$30,3,FALSE))=0,"","del "&amp;$B$2&amp;VLOOKUP($C73,Lookups!$A$4:$O$30,15,FALSE)&amp;H$4&amp;$B73&amp;"\"&amp;VLOOKUP($C73,Lookups!$A$4:$O$30,2,FALSE)&amp;".csv &amp; ")&amp;"copy "&amp;$B$2&amp;VLOOKUP($C73,Lookups!$A$4:$O$30,15,FALSE)&amp;H$4&amp;$B73&amp;"\"&amp;VLOOKUP($C73,Lookups!$A$4:$O$30,2,FALSE)&amp;REPT("?",LEN(VLOOKUP($C73,Lookups!$A$4:$O$30,3,FALSE)))&amp;".csv "&amp;$B$2&amp;VLOOKUP($C73,Lookups!$A$4:$O$30,15,FALSE)&amp;H$4&amp;$B73&amp;"\"&amp;VLOOKUP($C73,Lookups!$A$4:$O$30,2,FALSE)&amp;".csv"</f>
        <v>del C:\temp\HistData\Futures2014Q1H1\TY.csv &amp; copy C:\temp\HistData\Futures2014Q1H1\TY??.csv C:\temp\HistData\Futures2014Q1H1\TY.csv</v>
      </c>
    </row>
    <row r="74" spans="1:8" s="10" customFormat="1" x14ac:dyDescent="0.25">
      <c r="A74" s="30"/>
      <c r="B74" s="31" t="s">
        <v>28</v>
      </c>
      <c r="C74" s="30" t="s">
        <v>66</v>
      </c>
      <c r="D74" s="30" t="str">
        <f>IF(LEN(VLOOKUP($C74,Lookups!$A$4:$O$30,3,FALSE))=0,"","del "&amp;$B$2&amp;VLOOKUP($C74,Lookups!$A$4:$O$30,15,FALSE)&amp;D$4&amp;$B74&amp;"\"&amp;VLOOKUP($C74,Lookups!$A$4:$O$30,2,FALSE)&amp;".csv &amp; ")&amp;"copy "&amp;$B$2&amp;VLOOKUP($C74,Lookups!$A$4:$O$30,15,FALSE)&amp;D$4&amp;$B74&amp;"\"&amp;VLOOKUP($C74,Lookups!$A$4:$O$30,2,FALSE)&amp;REPT("?",LEN(VLOOKUP($C74,Lookups!$A$4:$O$30,3,FALSE)))&amp;".csv "&amp;$B$2&amp;VLOOKUP($C74,Lookups!$A$4:$O$30,15,FALSE)&amp;D$4&amp;$B74&amp;"\"&amp;VLOOKUP($C74,Lookups!$A$4:$O$30,2,FALSE)&amp;".csv"</f>
        <v>del C:\temp\HistData\Futures2000Q0H1\W.csv &amp; copy C:\temp\HistData\Futures2000Q0H1\W??.csv C:\temp\HistData\Futures2000Q0H1\W.csv</v>
      </c>
      <c r="E74" s="30" t="str">
        <f>IF(LEN(VLOOKUP($C74,Lookups!$A$4:$O$30,3,FALSE))=0,"","del "&amp;$B$2&amp;VLOOKUP($C74,Lookups!$A$4:$O$30,15,FALSE)&amp;E$4&amp;$B74&amp;"\"&amp;VLOOKUP($C74,Lookups!$A$4:$O$30,2,FALSE)&amp;".csv &amp; ")&amp;"copy "&amp;$B$2&amp;VLOOKUP($C74,Lookups!$A$4:$O$30,15,FALSE)&amp;E$4&amp;$B74&amp;"\"&amp;VLOOKUP($C74,Lookups!$A$4:$O$30,2,FALSE)&amp;REPT("?",LEN(VLOOKUP($C74,Lookups!$A$4:$O$30,3,FALSE)))&amp;".csv "&amp;$B$2&amp;VLOOKUP($C74,Lookups!$A$4:$O$30,15,FALSE)&amp;E$4&amp;$B74&amp;"\"&amp;VLOOKUP($C74,Lookups!$A$4:$O$30,2,FALSE)&amp;".csv"</f>
        <v>del C:\temp\HistData\Futures2013Q2H1\W.csv &amp; copy C:\temp\HistData\Futures2013Q2H1\W??.csv C:\temp\HistData\Futures2013Q2H1\W.csv</v>
      </c>
      <c r="F74" s="30" t="str">
        <f>IF(LEN(VLOOKUP($C74,Lookups!$A$4:$O$30,3,FALSE))=0,"","del "&amp;$B$2&amp;VLOOKUP($C74,Lookups!$A$4:$O$30,15,FALSE)&amp;F$4&amp;$B74&amp;"\"&amp;VLOOKUP($C74,Lookups!$A$4:$O$30,2,FALSE)&amp;".csv &amp; ")&amp;"copy "&amp;$B$2&amp;VLOOKUP($C74,Lookups!$A$4:$O$30,15,FALSE)&amp;F$4&amp;$B74&amp;"\"&amp;VLOOKUP($C74,Lookups!$A$4:$O$30,2,FALSE)&amp;REPT("?",LEN(VLOOKUP($C74,Lookups!$A$4:$O$30,3,FALSE)))&amp;".csv "&amp;$B$2&amp;VLOOKUP($C74,Lookups!$A$4:$O$30,15,FALSE)&amp;F$4&amp;$B74&amp;"\"&amp;VLOOKUP($C74,Lookups!$A$4:$O$30,2,FALSE)&amp;".csv"</f>
        <v>del C:\temp\HistData\Futures2013Q3H1\W.csv &amp; copy C:\temp\HistData\Futures2013Q3H1\W??.csv C:\temp\HistData\Futures2013Q3H1\W.csv</v>
      </c>
      <c r="G74" s="30" t="str">
        <f>IF(LEN(VLOOKUP($C74,Lookups!$A$4:$O$30,3,FALSE))=0,"","del "&amp;$B$2&amp;VLOOKUP($C74,Lookups!$A$4:$O$30,15,FALSE)&amp;G$4&amp;$B74&amp;"\"&amp;VLOOKUP($C74,Lookups!$A$4:$O$30,2,FALSE)&amp;".csv &amp; ")&amp;"copy "&amp;$B$2&amp;VLOOKUP($C74,Lookups!$A$4:$O$30,15,FALSE)&amp;G$4&amp;$B74&amp;"\"&amp;VLOOKUP($C74,Lookups!$A$4:$O$30,2,FALSE)&amp;REPT("?",LEN(VLOOKUP($C74,Lookups!$A$4:$O$30,3,FALSE)))&amp;".csv "&amp;$B$2&amp;VLOOKUP($C74,Lookups!$A$4:$O$30,15,FALSE)&amp;G$4&amp;$B74&amp;"\"&amp;VLOOKUP($C74,Lookups!$A$4:$O$30,2,FALSE)&amp;".csv"</f>
        <v>del C:\temp\HistData\Futures2013Q4H1\W.csv &amp; copy C:\temp\HistData\Futures2013Q4H1\W??.csv C:\temp\HistData\Futures2013Q4H1\W.csv</v>
      </c>
      <c r="H74" s="30" t="str">
        <f>IF(LEN(VLOOKUP($C74,Lookups!$A$4:$O$30,3,FALSE))=0,"","del "&amp;$B$2&amp;VLOOKUP($C74,Lookups!$A$4:$O$30,15,FALSE)&amp;H$4&amp;$B74&amp;"\"&amp;VLOOKUP($C74,Lookups!$A$4:$O$30,2,FALSE)&amp;".csv &amp; ")&amp;"copy "&amp;$B$2&amp;VLOOKUP($C74,Lookups!$A$4:$O$30,15,FALSE)&amp;H$4&amp;$B74&amp;"\"&amp;VLOOKUP($C74,Lookups!$A$4:$O$30,2,FALSE)&amp;REPT("?",LEN(VLOOKUP($C74,Lookups!$A$4:$O$30,3,FALSE)))&amp;".csv "&amp;$B$2&amp;VLOOKUP($C74,Lookups!$A$4:$O$30,15,FALSE)&amp;H$4&amp;$B74&amp;"\"&amp;VLOOKUP($C74,Lookups!$A$4:$O$30,2,FALSE)&amp;".csv"</f>
        <v>del C:\temp\HistData\Futures2014Q1H1\W.csv &amp; copy C:\temp\HistData\Futures2014Q1H1\W??.csv C:\temp\HistData\Futures2014Q1H1\W.csv</v>
      </c>
    </row>
    <row r="75" spans="1:8" s="10" customFormat="1" x14ac:dyDescent="0.25">
      <c r="A75" s="30"/>
      <c r="B75" s="31" t="s">
        <v>28</v>
      </c>
      <c r="C75" s="30" t="s">
        <v>56</v>
      </c>
      <c r="D75" s="30" t="str">
        <f>IF(LEN(VLOOKUP($C75,Lookups!$A$4:$O$30,3,FALSE))=0,"","del "&amp;$B$2&amp;VLOOKUP($C75,Lookups!$A$4:$O$30,15,FALSE)&amp;D$4&amp;$B75&amp;"\"&amp;VLOOKUP($C75,Lookups!$A$4:$O$30,2,FALSE)&amp;".csv &amp; ")&amp;"copy "&amp;$B$2&amp;VLOOKUP($C75,Lookups!$A$4:$O$30,15,FALSE)&amp;D$4&amp;$B75&amp;"\"&amp;VLOOKUP($C75,Lookups!$A$4:$O$30,2,FALSE)&amp;REPT("?",LEN(VLOOKUP($C75,Lookups!$A$4:$O$30,3,FALSE)))&amp;".csv "&amp;$B$2&amp;VLOOKUP($C75,Lookups!$A$4:$O$30,15,FALSE)&amp;D$4&amp;$B75&amp;"\"&amp;VLOOKUP($C75,Lookups!$A$4:$O$30,2,FALSE)&amp;".csv"</f>
        <v>del C:\temp\HistData\Futures2000Q0H1\XRB.csv &amp; copy C:\temp\HistData\Futures2000Q0H1\XRB??.csv C:\temp\HistData\Futures2000Q0H1\XRB.csv</v>
      </c>
      <c r="E75" s="30" t="str">
        <f>IF(LEN(VLOOKUP($C75,Lookups!$A$4:$O$30,3,FALSE))=0,"","del "&amp;$B$2&amp;VLOOKUP($C75,Lookups!$A$4:$O$30,15,FALSE)&amp;E$4&amp;$B75&amp;"\"&amp;VLOOKUP($C75,Lookups!$A$4:$O$30,2,FALSE)&amp;".csv &amp; ")&amp;"copy "&amp;$B$2&amp;VLOOKUP($C75,Lookups!$A$4:$O$30,15,FALSE)&amp;E$4&amp;$B75&amp;"\"&amp;VLOOKUP($C75,Lookups!$A$4:$O$30,2,FALSE)&amp;REPT("?",LEN(VLOOKUP($C75,Lookups!$A$4:$O$30,3,FALSE)))&amp;".csv "&amp;$B$2&amp;VLOOKUP($C75,Lookups!$A$4:$O$30,15,FALSE)&amp;E$4&amp;$B75&amp;"\"&amp;VLOOKUP($C75,Lookups!$A$4:$O$30,2,FALSE)&amp;".csv"</f>
        <v>del C:\temp\HistData\Futures2013Q2H1\XRB.csv &amp; copy C:\temp\HistData\Futures2013Q2H1\XRB??.csv C:\temp\HistData\Futures2013Q2H1\XRB.csv</v>
      </c>
      <c r="F75" s="30" t="str">
        <f>IF(LEN(VLOOKUP($C75,Lookups!$A$4:$O$30,3,FALSE))=0,"","del "&amp;$B$2&amp;VLOOKUP($C75,Lookups!$A$4:$O$30,15,FALSE)&amp;F$4&amp;$B75&amp;"\"&amp;VLOOKUP($C75,Lookups!$A$4:$O$30,2,FALSE)&amp;".csv &amp; ")&amp;"copy "&amp;$B$2&amp;VLOOKUP($C75,Lookups!$A$4:$O$30,15,FALSE)&amp;F$4&amp;$B75&amp;"\"&amp;VLOOKUP($C75,Lookups!$A$4:$O$30,2,FALSE)&amp;REPT("?",LEN(VLOOKUP($C75,Lookups!$A$4:$O$30,3,FALSE)))&amp;".csv "&amp;$B$2&amp;VLOOKUP($C75,Lookups!$A$4:$O$30,15,FALSE)&amp;F$4&amp;$B75&amp;"\"&amp;VLOOKUP($C75,Lookups!$A$4:$O$30,2,FALSE)&amp;".csv"</f>
        <v>del C:\temp\HistData\Futures2013Q3H1\XRB.csv &amp; copy C:\temp\HistData\Futures2013Q3H1\XRB??.csv C:\temp\HistData\Futures2013Q3H1\XRB.csv</v>
      </c>
      <c r="G75" s="30" t="str">
        <f>IF(LEN(VLOOKUP($C75,Lookups!$A$4:$O$30,3,FALSE))=0,"","del "&amp;$B$2&amp;VLOOKUP($C75,Lookups!$A$4:$O$30,15,FALSE)&amp;G$4&amp;$B75&amp;"\"&amp;VLOOKUP($C75,Lookups!$A$4:$O$30,2,FALSE)&amp;".csv &amp; ")&amp;"copy "&amp;$B$2&amp;VLOOKUP($C75,Lookups!$A$4:$O$30,15,FALSE)&amp;G$4&amp;$B75&amp;"\"&amp;VLOOKUP($C75,Lookups!$A$4:$O$30,2,FALSE)&amp;REPT("?",LEN(VLOOKUP($C75,Lookups!$A$4:$O$30,3,FALSE)))&amp;".csv "&amp;$B$2&amp;VLOOKUP($C75,Lookups!$A$4:$O$30,15,FALSE)&amp;G$4&amp;$B75&amp;"\"&amp;VLOOKUP($C75,Lookups!$A$4:$O$30,2,FALSE)&amp;".csv"</f>
        <v>del C:\temp\HistData\Futures2013Q4H1\XRB.csv &amp; copy C:\temp\HistData\Futures2013Q4H1\XRB??.csv C:\temp\HistData\Futures2013Q4H1\XRB.csv</v>
      </c>
      <c r="H75" s="30" t="str">
        <f>IF(LEN(VLOOKUP($C75,Lookups!$A$4:$O$30,3,FALSE))=0,"","del "&amp;$B$2&amp;VLOOKUP($C75,Lookups!$A$4:$O$30,15,FALSE)&amp;H$4&amp;$B75&amp;"\"&amp;VLOOKUP($C75,Lookups!$A$4:$O$30,2,FALSE)&amp;".csv &amp; ")&amp;"copy "&amp;$B$2&amp;VLOOKUP($C75,Lookups!$A$4:$O$30,15,FALSE)&amp;H$4&amp;$B75&amp;"\"&amp;VLOOKUP($C75,Lookups!$A$4:$O$30,2,FALSE)&amp;REPT("?",LEN(VLOOKUP($C75,Lookups!$A$4:$O$30,3,FALSE)))&amp;".csv "&amp;$B$2&amp;VLOOKUP($C75,Lookups!$A$4:$O$30,15,FALSE)&amp;H$4&amp;$B75&amp;"\"&amp;VLOOKUP($C75,Lookups!$A$4:$O$30,2,FALSE)&amp;".csv"</f>
        <v>del C:\temp\HistData\Futures2014Q1H1\XRB.csv &amp; copy C:\temp\HistData\Futures2014Q1H1\XRB??.csv C:\temp\HistData\Futures2014Q1H1\XRB.csv</v>
      </c>
    </row>
    <row r="76" spans="1:8" s="10" customFormat="1" x14ac:dyDescent="0.25">
      <c r="A76" s="30"/>
      <c r="B76" s="31" t="s">
        <v>30</v>
      </c>
      <c r="C76" s="30" t="s">
        <v>57</v>
      </c>
      <c r="D76" s="30" t="str">
        <f>IF(LEN(VLOOKUP($C76,Lookups!$A$4:$O$30,3,FALSE))=0,"","del "&amp;$B$2&amp;VLOOKUP($C76,Lookups!$A$4:$O$30,15,FALSE)&amp;D$4&amp;$B76&amp;"\"&amp;VLOOKUP($C76,Lookups!$A$4:$O$30,2,FALSE)&amp;".csv &amp; ")&amp;"copy "&amp;$B$2&amp;VLOOKUP($C76,Lookups!$A$4:$O$30,15,FALSE)&amp;D$4&amp;$B76&amp;"\"&amp;VLOOKUP($C76,Lookups!$A$4:$O$30,2,FALSE)&amp;REPT("?",LEN(VLOOKUP($C76,Lookups!$A$4:$O$30,3,FALSE)))&amp;".csv "&amp;$B$2&amp;VLOOKUP($C76,Lookups!$A$4:$O$30,15,FALSE)&amp;D$4&amp;$B76&amp;"\"&amp;VLOOKUP($C76,Lookups!$A$4:$O$30,2,FALSE)&amp;".csv"</f>
        <v>del C:\temp\HistData\Futures2000Q0D1\LC.csv &amp; copy C:\temp\HistData\Futures2000Q0D1\LC??.csv C:\temp\HistData\Futures2000Q0D1\LC.csv</v>
      </c>
      <c r="E76" s="30" t="str">
        <f>IF(LEN(VLOOKUP($C76,Lookups!$A$4:$O$30,3,FALSE))=0,"","del "&amp;$B$2&amp;VLOOKUP($C76,Lookups!$A$4:$O$30,15,FALSE)&amp;E$4&amp;$B76&amp;"\"&amp;VLOOKUP($C76,Lookups!$A$4:$O$30,2,FALSE)&amp;".csv &amp; ")&amp;"copy "&amp;$B$2&amp;VLOOKUP($C76,Lookups!$A$4:$O$30,15,FALSE)&amp;E$4&amp;$B76&amp;"\"&amp;VLOOKUP($C76,Lookups!$A$4:$O$30,2,FALSE)&amp;REPT("?",LEN(VLOOKUP($C76,Lookups!$A$4:$O$30,3,FALSE)))&amp;".csv "&amp;$B$2&amp;VLOOKUP($C76,Lookups!$A$4:$O$30,15,FALSE)&amp;E$4&amp;$B76&amp;"\"&amp;VLOOKUP($C76,Lookups!$A$4:$O$30,2,FALSE)&amp;".csv"</f>
        <v>del C:\temp\HistData\Futures2013Q2D1\LC.csv &amp; copy C:\temp\HistData\Futures2013Q2D1\LC??.csv C:\temp\HistData\Futures2013Q2D1\LC.csv</v>
      </c>
      <c r="F76" s="30" t="str">
        <f>IF(LEN(VLOOKUP($C76,Lookups!$A$4:$O$30,3,FALSE))=0,"","del "&amp;$B$2&amp;VLOOKUP($C76,Lookups!$A$4:$O$30,15,FALSE)&amp;F$4&amp;$B76&amp;"\"&amp;VLOOKUP($C76,Lookups!$A$4:$O$30,2,FALSE)&amp;".csv &amp; ")&amp;"copy "&amp;$B$2&amp;VLOOKUP($C76,Lookups!$A$4:$O$30,15,FALSE)&amp;F$4&amp;$B76&amp;"\"&amp;VLOOKUP($C76,Lookups!$A$4:$O$30,2,FALSE)&amp;REPT("?",LEN(VLOOKUP($C76,Lookups!$A$4:$O$30,3,FALSE)))&amp;".csv "&amp;$B$2&amp;VLOOKUP($C76,Lookups!$A$4:$O$30,15,FALSE)&amp;F$4&amp;$B76&amp;"\"&amp;VLOOKUP($C76,Lookups!$A$4:$O$30,2,FALSE)&amp;".csv"</f>
        <v>del C:\temp\HistData\Futures2013Q3D1\LC.csv &amp; copy C:\temp\HistData\Futures2013Q3D1\LC??.csv C:\temp\HistData\Futures2013Q3D1\LC.csv</v>
      </c>
      <c r="G76" s="30" t="str">
        <f>IF(LEN(VLOOKUP($C76,Lookups!$A$4:$O$30,3,FALSE))=0,"","del "&amp;$B$2&amp;VLOOKUP($C76,Lookups!$A$4:$O$30,15,FALSE)&amp;G$4&amp;$B76&amp;"\"&amp;VLOOKUP($C76,Lookups!$A$4:$O$30,2,FALSE)&amp;".csv &amp; ")&amp;"copy "&amp;$B$2&amp;VLOOKUP($C76,Lookups!$A$4:$O$30,15,FALSE)&amp;G$4&amp;$B76&amp;"\"&amp;VLOOKUP($C76,Lookups!$A$4:$O$30,2,FALSE)&amp;REPT("?",LEN(VLOOKUP($C76,Lookups!$A$4:$O$30,3,FALSE)))&amp;".csv "&amp;$B$2&amp;VLOOKUP($C76,Lookups!$A$4:$O$30,15,FALSE)&amp;G$4&amp;$B76&amp;"\"&amp;VLOOKUP($C76,Lookups!$A$4:$O$30,2,FALSE)&amp;".csv"</f>
        <v>del C:\temp\HistData\Futures2013Q4D1\LC.csv &amp; copy C:\temp\HistData\Futures2013Q4D1\LC??.csv C:\temp\HistData\Futures2013Q4D1\LC.csv</v>
      </c>
      <c r="H76" s="30" t="str">
        <f>IF(LEN(VLOOKUP($C76,Lookups!$A$4:$O$30,3,FALSE))=0,"","del "&amp;$B$2&amp;VLOOKUP($C76,Lookups!$A$4:$O$30,15,FALSE)&amp;H$4&amp;$B76&amp;"\"&amp;VLOOKUP($C76,Lookups!$A$4:$O$30,2,FALSE)&amp;".csv &amp; ")&amp;"copy "&amp;$B$2&amp;VLOOKUP($C76,Lookups!$A$4:$O$30,15,FALSE)&amp;H$4&amp;$B76&amp;"\"&amp;VLOOKUP($C76,Lookups!$A$4:$O$30,2,FALSE)&amp;REPT("?",LEN(VLOOKUP($C76,Lookups!$A$4:$O$30,3,FALSE)))&amp;".csv "&amp;$B$2&amp;VLOOKUP($C76,Lookups!$A$4:$O$30,15,FALSE)&amp;H$4&amp;$B76&amp;"\"&amp;VLOOKUP($C76,Lookups!$A$4:$O$30,2,FALSE)&amp;".csv"</f>
        <v>del C:\temp\HistData\Futures2014Q1D1\LC.csv &amp; copy C:\temp\HistData\Futures2014Q1D1\LC??.csv C:\temp\HistData\Futures2014Q1D1\LC.csv</v>
      </c>
    </row>
    <row r="77" spans="1:8" s="10" customFormat="1" x14ac:dyDescent="0.25">
      <c r="A77" s="30"/>
      <c r="B77" s="31" t="s">
        <v>30</v>
      </c>
      <c r="C77" s="30" t="s">
        <v>58</v>
      </c>
      <c r="D77" s="30" t="str">
        <f>IF(LEN(VLOOKUP($C77,Lookups!$A$4:$O$30,3,FALSE))=0,"","del "&amp;$B$2&amp;VLOOKUP($C77,Lookups!$A$4:$O$30,15,FALSE)&amp;D$4&amp;$B77&amp;"\"&amp;VLOOKUP($C77,Lookups!$A$4:$O$30,2,FALSE)&amp;".csv &amp; ")&amp;"copy "&amp;$B$2&amp;VLOOKUP($C77,Lookups!$A$4:$O$30,15,FALSE)&amp;D$4&amp;$B77&amp;"\"&amp;VLOOKUP($C77,Lookups!$A$4:$O$30,2,FALSE)&amp;REPT("?",LEN(VLOOKUP($C77,Lookups!$A$4:$O$30,3,FALSE)))&amp;".csv "&amp;$B$2&amp;VLOOKUP($C77,Lookups!$A$4:$O$30,15,FALSE)&amp;D$4&amp;$B77&amp;"\"&amp;VLOOKUP($C77,Lookups!$A$4:$O$30,2,FALSE)&amp;".csv"</f>
        <v>del C:\temp\HistData\Futures2000Q0D1\C.csv &amp; copy C:\temp\HistData\Futures2000Q0D1\C??.csv C:\temp\HistData\Futures2000Q0D1\C.csv</v>
      </c>
      <c r="E77" s="30" t="str">
        <f>IF(LEN(VLOOKUP($C77,Lookups!$A$4:$O$30,3,FALSE))=0,"","del "&amp;$B$2&amp;VLOOKUP($C77,Lookups!$A$4:$O$30,15,FALSE)&amp;E$4&amp;$B77&amp;"\"&amp;VLOOKUP($C77,Lookups!$A$4:$O$30,2,FALSE)&amp;".csv &amp; ")&amp;"copy "&amp;$B$2&amp;VLOOKUP($C77,Lookups!$A$4:$O$30,15,FALSE)&amp;E$4&amp;$B77&amp;"\"&amp;VLOOKUP($C77,Lookups!$A$4:$O$30,2,FALSE)&amp;REPT("?",LEN(VLOOKUP($C77,Lookups!$A$4:$O$30,3,FALSE)))&amp;".csv "&amp;$B$2&amp;VLOOKUP($C77,Lookups!$A$4:$O$30,15,FALSE)&amp;E$4&amp;$B77&amp;"\"&amp;VLOOKUP($C77,Lookups!$A$4:$O$30,2,FALSE)&amp;".csv"</f>
        <v>del C:\temp\HistData\Futures2013Q2D1\C.csv &amp; copy C:\temp\HistData\Futures2013Q2D1\C??.csv C:\temp\HistData\Futures2013Q2D1\C.csv</v>
      </c>
      <c r="F77" s="30" t="str">
        <f>IF(LEN(VLOOKUP($C77,Lookups!$A$4:$O$30,3,FALSE))=0,"","del "&amp;$B$2&amp;VLOOKUP($C77,Lookups!$A$4:$O$30,15,FALSE)&amp;F$4&amp;$B77&amp;"\"&amp;VLOOKUP($C77,Lookups!$A$4:$O$30,2,FALSE)&amp;".csv &amp; ")&amp;"copy "&amp;$B$2&amp;VLOOKUP($C77,Lookups!$A$4:$O$30,15,FALSE)&amp;F$4&amp;$B77&amp;"\"&amp;VLOOKUP($C77,Lookups!$A$4:$O$30,2,FALSE)&amp;REPT("?",LEN(VLOOKUP($C77,Lookups!$A$4:$O$30,3,FALSE)))&amp;".csv "&amp;$B$2&amp;VLOOKUP($C77,Lookups!$A$4:$O$30,15,FALSE)&amp;F$4&amp;$B77&amp;"\"&amp;VLOOKUP($C77,Lookups!$A$4:$O$30,2,FALSE)&amp;".csv"</f>
        <v>del C:\temp\HistData\Futures2013Q3D1\C.csv &amp; copy C:\temp\HistData\Futures2013Q3D1\C??.csv C:\temp\HistData\Futures2013Q3D1\C.csv</v>
      </c>
      <c r="G77" s="30" t="str">
        <f>IF(LEN(VLOOKUP($C77,Lookups!$A$4:$O$30,3,FALSE))=0,"","del "&amp;$B$2&amp;VLOOKUP($C77,Lookups!$A$4:$O$30,15,FALSE)&amp;G$4&amp;$B77&amp;"\"&amp;VLOOKUP($C77,Lookups!$A$4:$O$30,2,FALSE)&amp;".csv &amp; ")&amp;"copy "&amp;$B$2&amp;VLOOKUP($C77,Lookups!$A$4:$O$30,15,FALSE)&amp;G$4&amp;$B77&amp;"\"&amp;VLOOKUP($C77,Lookups!$A$4:$O$30,2,FALSE)&amp;REPT("?",LEN(VLOOKUP($C77,Lookups!$A$4:$O$30,3,FALSE)))&amp;".csv "&amp;$B$2&amp;VLOOKUP($C77,Lookups!$A$4:$O$30,15,FALSE)&amp;G$4&amp;$B77&amp;"\"&amp;VLOOKUP($C77,Lookups!$A$4:$O$30,2,FALSE)&amp;".csv"</f>
        <v>del C:\temp\HistData\Futures2013Q4D1\C.csv &amp; copy C:\temp\HistData\Futures2013Q4D1\C??.csv C:\temp\HistData\Futures2013Q4D1\C.csv</v>
      </c>
      <c r="H77" s="30" t="str">
        <f>IF(LEN(VLOOKUP($C77,Lookups!$A$4:$O$30,3,FALSE))=0,"","del "&amp;$B$2&amp;VLOOKUP($C77,Lookups!$A$4:$O$30,15,FALSE)&amp;H$4&amp;$B77&amp;"\"&amp;VLOOKUP($C77,Lookups!$A$4:$O$30,2,FALSE)&amp;".csv &amp; ")&amp;"copy "&amp;$B$2&amp;VLOOKUP($C77,Lookups!$A$4:$O$30,15,FALSE)&amp;H$4&amp;$B77&amp;"\"&amp;VLOOKUP($C77,Lookups!$A$4:$O$30,2,FALSE)&amp;REPT("?",LEN(VLOOKUP($C77,Lookups!$A$4:$O$30,3,FALSE)))&amp;".csv "&amp;$B$2&amp;VLOOKUP($C77,Lookups!$A$4:$O$30,15,FALSE)&amp;H$4&amp;$B77&amp;"\"&amp;VLOOKUP($C77,Lookups!$A$4:$O$30,2,FALSE)&amp;".csv"</f>
        <v>del C:\temp\HistData\Futures2014Q1D1\C.csv &amp; copy C:\temp\HistData\Futures2014Q1D1\C??.csv C:\temp\HistData\Futures2014Q1D1\C.csv</v>
      </c>
    </row>
    <row r="78" spans="1:8" s="10" customFormat="1" x14ac:dyDescent="0.25">
      <c r="A78" s="30"/>
      <c r="B78" s="31" t="s">
        <v>30</v>
      </c>
      <c r="C78" s="30" t="s">
        <v>59</v>
      </c>
      <c r="D78" s="30" t="str">
        <f>IF(LEN(VLOOKUP($C78,Lookups!$A$4:$O$30,3,FALSE))=0,"","del "&amp;$B$2&amp;VLOOKUP($C78,Lookups!$A$4:$O$30,15,FALSE)&amp;D$4&amp;$B78&amp;"\"&amp;VLOOKUP($C78,Lookups!$A$4:$O$30,2,FALSE)&amp;".csv &amp; ")&amp;"copy "&amp;$B$2&amp;VLOOKUP($C78,Lookups!$A$4:$O$30,15,FALSE)&amp;D$4&amp;$B78&amp;"\"&amp;VLOOKUP($C78,Lookups!$A$4:$O$30,2,FALSE)&amp;REPT("?",LEN(VLOOKUP($C78,Lookups!$A$4:$O$30,3,FALSE)))&amp;".csv "&amp;$B$2&amp;VLOOKUP($C78,Lookups!$A$4:$O$30,15,FALSE)&amp;D$4&amp;$B78&amp;"\"&amp;VLOOKUP($C78,Lookups!$A$4:$O$30,2,FALSE)&amp;".csv"</f>
        <v>del C:\temp\HistData\Futures2000Q0D1\HO.csv &amp; copy C:\temp\HistData\Futures2000Q0D1\HO??.csv C:\temp\HistData\Futures2000Q0D1\HO.csv</v>
      </c>
      <c r="E78" s="30" t="str">
        <f>IF(LEN(VLOOKUP($C78,Lookups!$A$4:$O$30,3,FALSE))=0,"","del "&amp;$B$2&amp;VLOOKUP($C78,Lookups!$A$4:$O$30,15,FALSE)&amp;E$4&amp;$B78&amp;"\"&amp;VLOOKUP($C78,Lookups!$A$4:$O$30,2,FALSE)&amp;".csv &amp; ")&amp;"copy "&amp;$B$2&amp;VLOOKUP($C78,Lookups!$A$4:$O$30,15,FALSE)&amp;E$4&amp;$B78&amp;"\"&amp;VLOOKUP($C78,Lookups!$A$4:$O$30,2,FALSE)&amp;REPT("?",LEN(VLOOKUP($C78,Lookups!$A$4:$O$30,3,FALSE)))&amp;".csv "&amp;$B$2&amp;VLOOKUP($C78,Lookups!$A$4:$O$30,15,FALSE)&amp;E$4&amp;$B78&amp;"\"&amp;VLOOKUP($C78,Lookups!$A$4:$O$30,2,FALSE)&amp;".csv"</f>
        <v>del C:\temp\HistData\Futures2013Q2D1\HO.csv &amp; copy C:\temp\HistData\Futures2013Q2D1\HO??.csv C:\temp\HistData\Futures2013Q2D1\HO.csv</v>
      </c>
      <c r="F78" s="30" t="str">
        <f>IF(LEN(VLOOKUP($C78,Lookups!$A$4:$O$30,3,FALSE))=0,"","del "&amp;$B$2&amp;VLOOKUP($C78,Lookups!$A$4:$O$30,15,FALSE)&amp;F$4&amp;$B78&amp;"\"&amp;VLOOKUP($C78,Lookups!$A$4:$O$30,2,FALSE)&amp;".csv &amp; ")&amp;"copy "&amp;$B$2&amp;VLOOKUP($C78,Lookups!$A$4:$O$30,15,FALSE)&amp;F$4&amp;$B78&amp;"\"&amp;VLOOKUP($C78,Lookups!$A$4:$O$30,2,FALSE)&amp;REPT("?",LEN(VLOOKUP($C78,Lookups!$A$4:$O$30,3,FALSE)))&amp;".csv "&amp;$B$2&amp;VLOOKUP($C78,Lookups!$A$4:$O$30,15,FALSE)&amp;F$4&amp;$B78&amp;"\"&amp;VLOOKUP($C78,Lookups!$A$4:$O$30,2,FALSE)&amp;".csv"</f>
        <v>del C:\temp\HistData\Futures2013Q3D1\HO.csv &amp; copy C:\temp\HistData\Futures2013Q3D1\HO??.csv C:\temp\HistData\Futures2013Q3D1\HO.csv</v>
      </c>
      <c r="G78" s="30" t="str">
        <f>IF(LEN(VLOOKUP($C78,Lookups!$A$4:$O$30,3,FALSE))=0,"","del "&amp;$B$2&amp;VLOOKUP($C78,Lookups!$A$4:$O$30,15,FALSE)&amp;G$4&amp;$B78&amp;"\"&amp;VLOOKUP($C78,Lookups!$A$4:$O$30,2,FALSE)&amp;".csv &amp; ")&amp;"copy "&amp;$B$2&amp;VLOOKUP($C78,Lookups!$A$4:$O$30,15,FALSE)&amp;G$4&amp;$B78&amp;"\"&amp;VLOOKUP($C78,Lookups!$A$4:$O$30,2,FALSE)&amp;REPT("?",LEN(VLOOKUP($C78,Lookups!$A$4:$O$30,3,FALSE)))&amp;".csv "&amp;$B$2&amp;VLOOKUP($C78,Lookups!$A$4:$O$30,15,FALSE)&amp;G$4&amp;$B78&amp;"\"&amp;VLOOKUP($C78,Lookups!$A$4:$O$30,2,FALSE)&amp;".csv"</f>
        <v>del C:\temp\HistData\Futures2013Q4D1\HO.csv &amp; copy C:\temp\HistData\Futures2013Q4D1\HO??.csv C:\temp\HistData\Futures2013Q4D1\HO.csv</v>
      </c>
      <c r="H78" s="30" t="str">
        <f>IF(LEN(VLOOKUP($C78,Lookups!$A$4:$O$30,3,FALSE))=0,"","del "&amp;$B$2&amp;VLOOKUP($C78,Lookups!$A$4:$O$30,15,FALSE)&amp;H$4&amp;$B78&amp;"\"&amp;VLOOKUP($C78,Lookups!$A$4:$O$30,2,FALSE)&amp;".csv &amp; ")&amp;"copy "&amp;$B$2&amp;VLOOKUP($C78,Lookups!$A$4:$O$30,15,FALSE)&amp;H$4&amp;$B78&amp;"\"&amp;VLOOKUP($C78,Lookups!$A$4:$O$30,2,FALSE)&amp;REPT("?",LEN(VLOOKUP($C78,Lookups!$A$4:$O$30,3,FALSE)))&amp;".csv "&amp;$B$2&amp;VLOOKUP($C78,Lookups!$A$4:$O$30,15,FALSE)&amp;H$4&amp;$B78&amp;"\"&amp;VLOOKUP($C78,Lookups!$A$4:$O$30,2,FALSE)&amp;".csv"</f>
        <v>del C:\temp\HistData\Futures2014Q1D1\HO.csv &amp; copy C:\temp\HistData\Futures2014Q1D1\HO??.csv C:\temp\HistData\Futures2014Q1D1\HO.csv</v>
      </c>
    </row>
    <row r="79" spans="1:8" s="10" customFormat="1" x14ac:dyDescent="0.25">
      <c r="A79" s="30"/>
      <c r="B79" s="31" t="s">
        <v>30</v>
      </c>
      <c r="C79" s="30" t="s">
        <v>55</v>
      </c>
      <c r="D79" s="30" t="str">
        <f>IF(LEN(VLOOKUP($C79,Lookups!$A$4:$O$30,3,FALSE))=0,"","del "&amp;$B$2&amp;VLOOKUP($C79,Lookups!$A$4:$O$30,15,FALSE)&amp;D$4&amp;$B79&amp;"\"&amp;VLOOKUP($C79,Lookups!$A$4:$O$30,2,FALSE)&amp;".csv &amp; ")&amp;"copy "&amp;$B$2&amp;VLOOKUP($C79,Lookups!$A$4:$O$30,15,FALSE)&amp;D$4&amp;$B79&amp;"\"&amp;VLOOKUP($C79,Lookups!$A$4:$O$30,2,FALSE)&amp;REPT("?",LEN(VLOOKUP($C79,Lookups!$A$4:$O$30,3,FALSE)))&amp;".csv "&amp;$B$2&amp;VLOOKUP($C79,Lookups!$A$4:$O$30,15,FALSE)&amp;D$4&amp;$B79&amp;"\"&amp;VLOOKUP($C79,Lookups!$A$4:$O$30,2,FALSE)&amp;".csv"</f>
        <v>del C:\temp\HistData\Futures2000Q0D1\NG.csv &amp; copy C:\temp\HistData\Futures2000Q0D1\NG??.csv C:\temp\HistData\Futures2000Q0D1\NG.csv</v>
      </c>
      <c r="E79" s="30" t="str">
        <f>IF(LEN(VLOOKUP($C79,Lookups!$A$4:$O$30,3,FALSE))=0,"","del "&amp;$B$2&amp;VLOOKUP($C79,Lookups!$A$4:$O$30,15,FALSE)&amp;E$4&amp;$B79&amp;"\"&amp;VLOOKUP($C79,Lookups!$A$4:$O$30,2,FALSE)&amp;".csv &amp; ")&amp;"copy "&amp;$B$2&amp;VLOOKUP($C79,Lookups!$A$4:$O$30,15,FALSE)&amp;E$4&amp;$B79&amp;"\"&amp;VLOOKUP($C79,Lookups!$A$4:$O$30,2,FALSE)&amp;REPT("?",LEN(VLOOKUP($C79,Lookups!$A$4:$O$30,3,FALSE)))&amp;".csv "&amp;$B$2&amp;VLOOKUP($C79,Lookups!$A$4:$O$30,15,FALSE)&amp;E$4&amp;$B79&amp;"\"&amp;VLOOKUP($C79,Lookups!$A$4:$O$30,2,FALSE)&amp;".csv"</f>
        <v>del C:\temp\HistData\Futures2013Q2D1\NG.csv &amp; copy C:\temp\HistData\Futures2013Q2D1\NG??.csv C:\temp\HistData\Futures2013Q2D1\NG.csv</v>
      </c>
      <c r="F79" s="30" t="str">
        <f>IF(LEN(VLOOKUP($C79,Lookups!$A$4:$O$30,3,FALSE))=0,"","del "&amp;$B$2&amp;VLOOKUP($C79,Lookups!$A$4:$O$30,15,FALSE)&amp;F$4&amp;$B79&amp;"\"&amp;VLOOKUP($C79,Lookups!$A$4:$O$30,2,FALSE)&amp;".csv &amp; ")&amp;"copy "&amp;$B$2&amp;VLOOKUP($C79,Lookups!$A$4:$O$30,15,FALSE)&amp;F$4&amp;$B79&amp;"\"&amp;VLOOKUP($C79,Lookups!$A$4:$O$30,2,FALSE)&amp;REPT("?",LEN(VLOOKUP($C79,Lookups!$A$4:$O$30,3,FALSE)))&amp;".csv "&amp;$B$2&amp;VLOOKUP($C79,Lookups!$A$4:$O$30,15,FALSE)&amp;F$4&amp;$B79&amp;"\"&amp;VLOOKUP($C79,Lookups!$A$4:$O$30,2,FALSE)&amp;".csv"</f>
        <v>del C:\temp\HistData\Futures2013Q3D1\NG.csv &amp; copy C:\temp\HistData\Futures2013Q3D1\NG??.csv C:\temp\HistData\Futures2013Q3D1\NG.csv</v>
      </c>
      <c r="G79" s="30" t="str">
        <f>IF(LEN(VLOOKUP($C79,Lookups!$A$4:$O$30,3,FALSE))=0,"","del "&amp;$B$2&amp;VLOOKUP($C79,Lookups!$A$4:$O$30,15,FALSE)&amp;G$4&amp;$B79&amp;"\"&amp;VLOOKUP($C79,Lookups!$A$4:$O$30,2,FALSE)&amp;".csv &amp; ")&amp;"copy "&amp;$B$2&amp;VLOOKUP($C79,Lookups!$A$4:$O$30,15,FALSE)&amp;G$4&amp;$B79&amp;"\"&amp;VLOOKUP($C79,Lookups!$A$4:$O$30,2,FALSE)&amp;REPT("?",LEN(VLOOKUP($C79,Lookups!$A$4:$O$30,3,FALSE)))&amp;".csv "&amp;$B$2&amp;VLOOKUP($C79,Lookups!$A$4:$O$30,15,FALSE)&amp;G$4&amp;$B79&amp;"\"&amp;VLOOKUP($C79,Lookups!$A$4:$O$30,2,FALSE)&amp;".csv"</f>
        <v>del C:\temp\HistData\Futures2013Q4D1\NG.csv &amp; copy C:\temp\HistData\Futures2013Q4D1\NG??.csv C:\temp\HistData\Futures2013Q4D1\NG.csv</v>
      </c>
      <c r="H79" s="30" t="str">
        <f>IF(LEN(VLOOKUP($C79,Lookups!$A$4:$O$30,3,FALSE))=0,"","del "&amp;$B$2&amp;VLOOKUP($C79,Lookups!$A$4:$O$30,15,FALSE)&amp;H$4&amp;$B79&amp;"\"&amp;VLOOKUP($C79,Lookups!$A$4:$O$30,2,FALSE)&amp;".csv &amp; ")&amp;"copy "&amp;$B$2&amp;VLOOKUP($C79,Lookups!$A$4:$O$30,15,FALSE)&amp;H$4&amp;$B79&amp;"\"&amp;VLOOKUP($C79,Lookups!$A$4:$O$30,2,FALSE)&amp;REPT("?",LEN(VLOOKUP($C79,Lookups!$A$4:$O$30,3,FALSE)))&amp;".csv "&amp;$B$2&amp;VLOOKUP($C79,Lookups!$A$4:$O$30,15,FALSE)&amp;H$4&amp;$B79&amp;"\"&amp;VLOOKUP($C79,Lookups!$A$4:$O$30,2,FALSE)&amp;".csv"</f>
        <v>del C:\temp\HistData\Futures2014Q1D1\NG.csv &amp; copy C:\temp\HistData\Futures2014Q1D1\NG??.csv C:\temp\HistData\Futures2014Q1D1\NG.csv</v>
      </c>
    </row>
    <row r="80" spans="1:8" s="10" customFormat="1" x14ac:dyDescent="0.25">
      <c r="A80" s="30"/>
      <c r="B80" s="31" t="s">
        <v>30</v>
      </c>
      <c r="C80" s="30" t="s">
        <v>60</v>
      </c>
      <c r="D80" s="30" t="str">
        <f>IF(LEN(VLOOKUP($C80,Lookups!$A$4:$O$30,3,FALSE))=0,"","del "&amp;$B$2&amp;VLOOKUP($C80,Lookups!$A$4:$O$30,15,FALSE)&amp;D$4&amp;$B80&amp;"\"&amp;VLOOKUP($C80,Lookups!$A$4:$O$30,2,FALSE)&amp;".csv &amp; ")&amp;"copy "&amp;$B$2&amp;VLOOKUP($C80,Lookups!$A$4:$O$30,15,FALSE)&amp;D$4&amp;$B80&amp;"\"&amp;VLOOKUP($C80,Lookups!$A$4:$O$30,2,FALSE)&amp;REPT("?",LEN(VLOOKUP($C80,Lookups!$A$4:$O$30,3,FALSE)))&amp;".csv "&amp;$B$2&amp;VLOOKUP($C80,Lookups!$A$4:$O$30,15,FALSE)&amp;D$4&amp;$B80&amp;"\"&amp;VLOOKUP($C80,Lookups!$A$4:$O$30,2,FALSE)&amp;".csv"</f>
        <v>del C:\temp\HistData\Futures2000Q0D1\PL.csv &amp; copy C:\temp\HistData\Futures2000Q0D1\PL??.csv C:\temp\HistData\Futures2000Q0D1\PL.csv</v>
      </c>
      <c r="E80" s="30" t="str">
        <f>IF(LEN(VLOOKUP($C80,Lookups!$A$4:$O$30,3,FALSE))=0,"","del "&amp;$B$2&amp;VLOOKUP($C80,Lookups!$A$4:$O$30,15,FALSE)&amp;E$4&amp;$B80&amp;"\"&amp;VLOOKUP($C80,Lookups!$A$4:$O$30,2,FALSE)&amp;".csv &amp; ")&amp;"copy "&amp;$B$2&amp;VLOOKUP($C80,Lookups!$A$4:$O$30,15,FALSE)&amp;E$4&amp;$B80&amp;"\"&amp;VLOOKUP($C80,Lookups!$A$4:$O$30,2,FALSE)&amp;REPT("?",LEN(VLOOKUP($C80,Lookups!$A$4:$O$30,3,FALSE)))&amp;".csv "&amp;$B$2&amp;VLOOKUP($C80,Lookups!$A$4:$O$30,15,FALSE)&amp;E$4&amp;$B80&amp;"\"&amp;VLOOKUP($C80,Lookups!$A$4:$O$30,2,FALSE)&amp;".csv"</f>
        <v>del C:\temp\HistData\Futures2013Q2D1\PL.csv &amp; copy C:\temp\HistData\Futures2013Q2D1\PL??.csv C:\temp\HistData\Futures2013Q2D1\PL.csv</v>
      </c>
      <c r="F80" s="30" t="str">
        <f>IF(LEN(VLOOKUP($C80,Lookups!$A$4:$O$30,3,FALSE))=0,"","del "&amp;$B$2&amp;VLOOKUP($C80,Lookups!$A$4:$O$30,15,FALSE)&amp;F$4&amp;$B80&amp;"\"&amp;VLOOKUP($C80,Lookups!$A$4:$O$30,2,FALSE)&amp;".csv &amp; ")&amp;"copy "&amp;$B$2&amp;VLOOKUP($C80,Lookups!$A$4:$O$30,15,FALSE)&amp;F$4&amp;$B80&amp;"\"&amp;VLOOKUP($C80,Lookups!$A$4:$O$30,2,FALSE)&amp;REPT("?",LEN(VLOOKUP($C80,Lookups!$A$4:$O$30,3,FALSE)))&amp;".csv "&amp;$B$2&amp;VLOOKUP($C80,Lookups!$A$4:$O$30,15,FALSE)&amp;F$4&amp;$B80&amp;"\"&amp;VLOOKUP($C80,Lookups!$A$4:$O$30,2,FALSE)&amp;".csv"</f>
        <v>del C:\temp\HistData\Futures2013Q3D1\PL.csv &amp; copy C:\temp\HistData\Futures2013Q3D1\PL??.csv C:\temp\HistData\Futures2013Q3D1\PL.csv</v>
      </c>
      <c r="G80" s="30" t="str">
        <f>IF(LEN(VLOOKUP($C80,Lookups!$A$4:$O$30,3,FALSE))=0,"","del "&amp;$B$2&amp;VLOOKUP($C80,Lookups!$A$4:$O$30,15,FALSE)&amp;G$4&amp;$B80&amp;"\"&amp;VLOOKUP($C80,Lookups!$A$4:$O$30,2,FALSE)&amp;".csv &amp; ")&amp;"copy "&amp;$B$2&amp;VLOOKUP($C80,Lookups!$A$4:$O$30,15,FALSE)&amp;G$4&amp;$B80&amp;"\"&amp;VLOOKUP($C80,Lookups!$A$4:$O$30,2,FALSE)&amp;REPT("?",LEN(VLOOKUP($C80,Lookups!$A$4:$O$30,3,FALSE)))&amp;".csv "&amp;$B$2&amp;VLOOKUP($C80,Lookups!$A$4:$O$30,15,FALSE)&amp;G$4&amp;$B80&amp;"\"&amp;VLOOKUP($C80,Lookups!$A$4:$O$30,2,FALSE)&amp;".csv"</f>
        <v>del C:\temp\HistData\Futures2013Q4D1\PL.csv &amp; copy C:\temp\HistData\Futures2013Q4D1\PL??.csv C:\temp\HistData\Futures2013Q4D1\PL.csv</v>
      </c>
      <c r="H80" s="30" t="str">
        <f>IF(LEN(VLOOKUP($C80,Lookups!$A$4:$O$30,3,FALSE))=0,"","del "&amp;$B$2&amp;VLOOKUP($C80,Lookups!$A$4:$O$30,15,FALSE)&amp;H$4&amp;$B80&amp;"\"&amp;VLOOKUP($C80,Lookups!$A$4:$O$30,2,FALSE)&amp;".csv &amp; ")&amp;"copy "&amp;$B$2&amp;VLOOKUP($C80,Lookups!$A$4:$O$30,15,FALSE)&amp;H$4&amp;$B80&amp;"\"&amp;VLOOKUP($C80,Lookups!$A$4:$O$30,2,FALSE)&amp;REPT("?",LEN(VLOOKUP($C80,Lookups!$A$4:$O$30,3,FALSE)))&amp;".csv "&amp;$B$2&amp;VLOOKUP($C80,Lookups!$A$4:$O$30,15,FALSE)&amp;H$4&amp;$B80&amp;"\"&amp;VLOOKUP($C80,Lookups!$A$4:$O$30,2,FALSE)&amp;".csv"</f>
        <v>del C:\temp\HistData\Futures2014Q1D1\PL.csv &amp; copy C:\temp\HistData\Futures2014Q1D1\PL??.csv C:\temp\HistData\Futures2014Q1D1\PL.csv</v>
      </c>
    </row>
    <row r="81" spans="1:8" s="10" customFormat="1" x14ac:dyDescent="0.25">
      <c r="A81" s="30"/>
      <c r="B81" s="31" t="s">
        <v>30</v>
      </c>
      <c r="C81" s="30" t="s">
        <v>61</v>
      </c>
      <c r="D81" s="30" t="str">
        <f>IF(LEN(VLOOKUP($C81,Lookups!$A$4:$O$30,3,FALSE))=0,"","del "&amp;$B$2&amp;VLOOKUP($C81,Lookups!$A$4:$O$30,15,FALSE)&amp;D$4&amp;$B81&amp;"\"&amp;VLOOKUP($C81,Lookups!$A$4:$O$30,2,FALSE)&amp;".csv &amp; ")&amp;"copy "&amp;$B$2&amp;VLOOKUP($C81,Lookups!$A$4:$O$30,15,FALSE)&amp;D$4&amp;$B81&amp;"\"&amp;VLOOKUP($C81,Lookups!$A$4:$O$30,2,FALSE)&amp;REPT("?",LEN(VLOOKUP($C81,Lookups!$A$4:$O$30,3,FALSE)))&amp;".csv "&amp;$B$2&amp;VLOOKUP($C81,Lookups!$A$4:$O$30,15,FALSE)&amp;D$4&amp;$B81&amp;"\"&amp;VLOOKUP($C81,Lookups!$A$4:$O$30,2,FALSE)&amp;".csv"</f>
        <v>del C:\temp\HistData\Futures2000Q0D1\RR.csv &amp; copy C:\temp\HistData\Futures2000Q0D1\RR??.csv C:\temp\HistData\Futures2000Q0D1\RR.csv</v>
      </c>
      <c r="E81" s="30" t="str">
        <f>IF(LEN(VLOOKUP($C81,Lookups!$A$4:$O$30,3,FALSE))=0,"","del "&amp;$B$2&amp;VLOOKUP($C81,Lookups!$A$4:$O$30,15,FALSE)&amp;E$4&amp;$B81&amp;"\"&amp;VLOOKUP($C81,Lookups!$A$4:$O$30,2,FALSE)&amp;".csv &amp; ")&amp;"copy "&amp;$B$2&amp;VLOOKUP($C81,Lookups!$A$4:$O$30,15,FALSE)&amp;E$4&amp;$B81&amp;"\"&amp;VLOOKUP($C81,Lookups!$A$4:$O$30,2,FALSE)&amp;REPT("?",LEN(VLOOKUP($C81,Lookups!$A$4:$O$30,3,FALSE)))&amp;".csv "&amp;$B$2&amp;VLOOKUP($C81,Lookups!$A$4:$O$30,15,FALSE)&amp;E$4&amp;$B81&amp;"\"&amp;VLOOKUP($C81,Lookups!$A$4:$O$30,2,FALSE)&amp;".csv"</f>
        <v>del C:\temp\HistData\Futures2013Q2D1\RR.csv &amp; copy C:\temp\HistData\Futures2013Q2D1\RR??.csv C:\temp\HistData\Futures2013Q2D1\RR.csv</v>
      </c>
      <c r="F81" s="30" t="str">
        <f>IF(LEN(VLOOKUP($C81,Lookups!$A$4:$O$30,3,FALSE))=0,"","del "&amp;$B$2&amp;VLOOKUP($C81,Lookups!$A$4:$O$30,15,FALSE)&amp;F$4&amp;$B81&amp;"\"&amp;VLOOKUP($C81,Lookups!$A$4:$O$30,2,FALSE)&amp;".csv &amp; ")&amp;"copy "&amp;$B$2&amp;VLOOKUP($C81,Lookups!$A$4:$O$30,15,FALSE)&amp;F$4&amp;$B81&amp;"\"&amp;VLOOKUP($C81,Lookups!$A$4:$O$30,2,FALSE)&amp;REPT("?",LEN(VLOOKUP($C81,Lookups!$A$4:$O$30,3,FALSE)))&amp;".csv "&amp;$B$2&amp;VLOOKUP($C81,Lookups!$A$4:$O$30,15,FALSE)&amp;F$4&amp;$B81&amp;"\"&amp;VLOOKUP($C81,Lookups!$A$4:$O$30,2,FALSE)&amp;".csv"</f>
        <v>del C:\temp\HistData\Futures2013Q3D1\RR.csv &amp; copy C:\temp\HistData\Futures2013Q3D1\RR??.csv C:\temp\HistData\Futures2013Q3D1\RR.csv</v>
      </c>
      <c r="G81" s="30" t="str">
        <f>IF(LEN(VLOOKUP($C81,Lookups!$A$4:$O$30,3,FALSE))=0,"","del "&amp;$B$2&amp;VLOOKUP($C81,Lookups!$A$4:$O$30,15,FALSE)&amp;G$4&amp;$B81&amp;"\"&amp;VLOOKUP($C81,Lookups!$A$4:$O$30,2,FALSE)&amp;".csv &amp; ")&amp;"copy "&amp;$B$2&amp;VLOOKUP($C81,Lookups!$A$4:$O$30,15,FALSE)&amp;G$4&amp;$B81&amp;"\"&amp;VLOOKUP($C81,Lookups!$A$4:$O$30,2,FALSE)&amp;REPT("?",LEN(VLOOKUP($C81,Lookups!$A$4:$O$30,3,FALSE)))&amp;".csv "&amp;$B$2&amp;VLOOKUP($C81,Lookups!$A$4:$O$30,15,FALSE)&amp;G$4&amp;$B81&amp;"\"&amp;VLOOKUP($C81,Lookups!$A$4:$O$30,2,FALSE)&amp;".csv"</f>
        <v>del C:\temp\HistData\Futures2013Q4D1\RR.csv &amp; copy C:\temp\HistData\Futures2013Q4D1\RR??.csv C:\temp\HistData\Futures2013Q4D1\RR.csv</v>
      </c>
      <c r="H81" s="30" t="str">
        <f>IF(LEN(VLOOKUP($C81,Lookups!$A$4:$O$30,3,FALSE))=0,"","del "&amp;$B$2&amp;VLOOKUP($C81,Lookups!$A$4:$O$30,15,FALSE)&amp;H$4&amp;$B81&amp;"\"&amp;VLOOKUP($C81,Lookups!$A$4:$O$30,2,FALSE)&amp;".csv &amp; ")&amp;"copy "&amp;$B$2&amp;VLOOKUP($C81,Lookups!$A$4:$O$30,15,FALSE)&amp;H$4&amp;$B81&amp;"\"&amp;VLOOKUP($C81,Lookups!$A$4:$O$30,2,FALSE)&amp;REPT("?",LEN(VLOOKUP($C81,Lookups!$A$4:$O$30,3,FALSE)))&amp;".csv "&amp;$B$2&amp;VLOOKUP($C81,Lookups!$A$4:$O$30,15,FALSE)&amp;H$4&amp;$B81&amp;"\"&amp;VLOOKUP($C81,Lookups!$A$4:$O$30,2,FALSE)&amp;".csv"</f>
        <v>del C:\temp\HistData\Futures2014Q1D1\RR.csv &amp; copy C:\temp\HistData\Futures2014Q1D1\RR??.csv C:\temp\HistData\Futures2014Q1D1\RR.csv</v>
      </c>
    </row>
    <row r="82" spans="1:8" s="10" customFormat="1" x14ac:dyDescent="0.25">
      <c r="A82" s="30"/>
      <c r="B82" s="31" t="s">
        <v>30</v>
      </c>
      <c r="C82" s="30" t="s">
        <v>62</v>
      </c>
      <c r="D82" s="30" t="str">
        <f>IF(LEN(VLOOKUP($C82,Lookups!$A$4:$O$30,3,FALSE))=0,"","del "&amp;$B$2&amp;VLOOKUP($C82,Lookups!$A$4:$O$30,15,FALSE)&amp;D$4&amp;$B82&amp;"\"&amp;VLOOKUP($C82,Lookups!$A$4:$O$30,2,FALSE)&amp;".csv &amp; ")&amp;"copy "&amp;$B$2&amp;VLOOKUP($C82,Lookups!$A$4:$O$30,15,FALSE)&amp;D$4&amp;$B82&amp;"\"&amp;VLOOKUP($C82,Lookups!$A$4:$O$30,2,FALSE)&amp;REPT("?",LEN(VLOOKUP($C82,Lookups!$A$4:$O$30,3,FALSE)))&amp;".csv "&amp;$B$2&amp;VLOOKUP($C82,Lookups!$A$4:$O$30,15,FALSE)&amp;D$4&amp;$B82&amp;"\"&amp;VLOOKUP($C82,Lookups!$A$4:$O$30,2,FALSE)&amp;".csv"</f>
        <v>del C:\temp\HistData\Futures2000Q0D1\BO.csv &amp; copy C:\temp\HistData\Futures2000Q0D1\BO??.csv C:\temp\HistData\Futures2000Q0D1\BO.csv</v>
      </c>
      <c r="E82" s="30" t="str">
        <f>IF(LEN(VLOOKUP($C82,Lookups!$A$4:$O$30,3,FALSE))=0,"","del "&amp;$B$2&amp;VLOOKUP($C82,Lookups!$A$4:$O$30,15,FALSE)&amp;E$4&amp;$B82&amp;"\"&amp;VLOOKUP($C82,Lookups!$A$4:$O$30,2,FALSE)&amp;".csv &amp; ")&amp;"copy "&amp;$B$2&amp;VLOOKUP($C82,Lookups!$A$4:$O$30,15,FALSE)&amp;E$4&amp;$B82&amp;"\"&amp;VLOOKUP($C82,Lookups!$A$4:$O$30,2,FALSE)&amp;REPT("?",LEN(VLOOKUP($C82,Lookups!$A$4:$O$30,3,FALSE)))&amp;".csv "&amp;$B$2&amp;VLOOKUP($C82,Lookups!$A$4:$O$30,15,FALSE)&amp;E$4&amp;$B82&amp;"\"&amp;VLOOKUP($C82,Lookups!$A$4:$O$30,2,FALSE)&amp;".csv"</f>
        <v>del C:\temp\HistData\Futures2013Q2D1\BO.csv &amp; copy C:\temp\HistData\Futures2013Q2D1\BO??.csv C:\temp\HistData\Futures2013Q2D1\BO.csv</v>
      </c>
      <c r="F82" s="30" t="str">
        <f>IF(LEN(VLOOKUP($C82,Lookups!$A$4:$O$30,3,FALSE))=0,"","del "&amp;$B$2&amp;VLOOKUP($C82,Lookups!$A$4:$O$30,15,FALSE)&amp;F$4&amp;$B82&amp;"\"&amp;VLOOKUP($C82,Lookups!$A$4:$O$30,2,FALSE)&amp;".csv &amp; ")&amp;"copy "&amp;$B$2&amp;VLOOKUP($C82,Lookups!$A$4:$O$30,15,FALSE)&amp;F$4&amp;$B82&amp;"\"&amp;VLOOKUP($C82,Lookups!$A$4:$O$30,2,FALSE)&amp;REPT("?",LEN(VLOOKUP($C82,Lookups!$A$4:$O$30,3,FALSE)))&amp;".csv "&amp;$B$2&amp;VLOOKUP($C82,Lookups!$A$4:$O$30,15,FALSE)&amp;F$4&amp;$B82&amp;"\"&amp;VLOOKUP($C82,Lookups!$A$4:$O$30,2,FALSE)&amp;".csv"</f>
        <v>del C:\temp\HistData\Futures2013Q3D1\BO.csv &amp; copy C:\temp\HistData\Futures2013Q3D1\BO??.csv C:\temp\HistData\Futures2013Q3D1\BO.csv</v>
      </c>
      <c r="G82" s="30" t="str">
        <f>IF(LEN(VLOOKUP($C82,Lookups!$A$4:$O$30,3,FALSE))=0,"","del "&amp;$B$2&amp;VLOOKUP($C82,Lookups!$A$4:$O$30,15,FALSE)&amp;G$4&amp;$B82&amp;"\"&amp;VLOOKUP($C82,Lookups!$A$4:$O$30,2,FALSE)&amp;".csv &amp; ")&amp;"copy "&amp;$B$2&amp;VLOOKUP($C82,Lookups!$A$4:$O$30,15,FALSE)&amp;G$4&amp;$B82&amp;"\"&amp;VLOOKUP($C82,Lookups!$A$4:$O$30,2,FALSE)&amp;REPT("?",LEN(VLOOKUP($C82,Lookups!$A$4:$O$30,3,FALSE)))&amp;".csv "&amp;$B$2&amp;VLOOKUP($C82,Lookups!$A$4:$O$30,15,FALSE)&amp;G$4&amp;$B82&amp;"\"&amp;VLOOKUP($C82,Lookups!$A$4:$O$30,2,FALSE)&amp;".csv"</f>
        <v>del C:\temp\HistData\Futures2013Q4D1\BO.csv &amp; copy C:\temp\HistData\Futures2013Q4D1\BO??.csv C:\temp\HistData\Futures2013Q4D1\BO.csv</v>
      </c>
      <c r="H82" s="30" t="str">
        <f>IF(LEN(VLOOKUP($C82,Lookups!$A$4:$O$30,3,FALSE))=0,"","del "&amp;$B$2&amp;VLOOKUP($C82,Lookups!$A$4:$O$30,15,FALSE)&amp;H$4&amp;$B82&amp;"\"&amp;VLOOKUP($C82,Lookups!$A$4:$O$30,2,FALSE)&amp;".csv &amp; ")&amp;"copy "&amp;$B$2&amp;VLOOKUP($C82,Lookups!$A$4:$O$30,15,FALSE)&amp;H$4&amp;$B82&amp;"\"&amp;VLOOKUP($C82,Lookups!$A$4:$O$30,2,FALSE)&amp;REPT("?",LEN(VLOOKUP($C82,Lookups!$A$4:$O$30,3,FALSE)))&amp;".csv "&amp;$B$2&amp;VLOOKUP($C82,Lookups!$A$4:$O$30,15,FALSE)&amp;H$4&amp;$B82&amp;"\"&amp;VLOOKUP($C82,Lookups!$A$4:$O$30,2,FALSE)&amp;".csv"</f>
        <v>del C:\temp\HistData\Futures2014Q1D1\BO.csv &amp; copy C:\temp\HistData\Futures2014Q1D1\BO??.csv C:\temp\HistData\Futures2014Q1D1\BO.csv</v>
      </c>
    </row>
    <row r="83" spans="1:8" s="10" customFormat="1" x14ac:dyDescent="0.25">
      <c r="A83" s="30"/>
      <c r="B83" s="31" t="s">
        <v>30</v>
      </c>
      <c r="C83" s="30" t="s">
        <v>63</v>
      </c>
      <c r="D83" s="30" t="str">
        <f>IF(LEN(VLOOKUP($C83,Lookups!$A$4:$O$30,3,FALSE))=0,"","del "&amp;$B$2&amp;VLOOKUP($C83,Lookups!$A$4:$O$30,15,FALSE)&amp;D$4&amp;$B83&amp;"\"&amp;VLOOKUP($C83,Lookups!$A$4:$O$30,2,FALSE)&amp;".csv &amp; ")&amp;"copy "&amp;$B$2&amp;VLOOKUP($C83,Lookups!$A$4:$O$30,15,FALSE)&amp;D$4&amp;$B83&amp;"\"&amp;VLOOKUP($C83,Lookups!$A$4:$O$30,2,FALSE)&amp;REPT("?",LEN(VLOOKUP($C83,Lookups!$A$4:$O$30,3,FALSE)))&amp;".csv "&amp;$B$2&amp;VLOOKUP($C83,Lookups!$A$4:$O$30,15,FALSE)&amp;D$4&amp;$B83&amp;"\"&amp;VLOOKUP($C83,Lookups!$A$4:$O$30,2,FALSE)&amp;".csv"</f>
        <v>del C:\temp\HistData\Futures2000Q0D1\S.csv &amp; copy C:\temp\HistData\Futures2000Q0D1\S??.csv C:\temp\HistData\Futures2000Q0D1\S.csv</v>
      </c>
      <c r="E83" s="30" t="str">
        <f>IF(LEN(VLOOKUP($C83,Lookups!$A$4:$O$30,3,FALSE))=0,"","del "&amp;$B$2&amp;VLOOKUP($C83,Lookups!$A$4:$O$30,15,FALSE)&amp;E$4&amp;$B83&amp;"\"&amp;VLOOKUP($C83,Lookups!$A$4:$O$30,2,FALSE)&amp;".csv &amp; ")&amp;"copy "&amp;$B$2&amp;VLOOKUP($C83,Lookups!$A$4:$O$30,15,FALSE)&amp;E$4&amp;$B83&amp;"\"&amp;VLOOKUP($C83,Lookups!$A$4:$O$30,2,FALSE)&amp;REPT("?",LEN(VLOOKUP($C83,Lookups!$A$4:$O$30,3,FALSE)))&amp;".csv "&amp;$B$2&amp;VLOOKUP($C83,Lookups!$A$4:$O$30,15,FALSE)&amp;E$4&amp;$B83&amp;"\"&amp;VLOOKUP($C83,Lookups!$A$4:$O$30,2,FALSE)&amp;".csv"</f>
        <v>del C:\temp\HistData\Futures2013Q2D1\S.csv &amp; copy C:\temp\HistData\Futures2013Q2D1\S??.csv C:\temp\HistData\Futures2013Q2D1\S.csv</v>
      </c>
      <c r="F83" s="30" t="str">
        <f>IF(LEN(VLOOKUP($C83,Lookups!$A$4:$O$30,3,FALSE))=0,"","del "&amp;$B$2&amp;VLOOKUP($C83,Lookups!$A$4:$O$30,15,FALSE)&amp;F$4&amp;$B83&amp;"\"&amp;VLOOKUP($C83,Lookups!$A$4:$O$30,2,FALSE)&amp;".csv &amp; ")&amp;"copy "&amp;$B$2&amp;VLOOKUP($C83,Lookups!$A$4:$O$30,15,FALSE)&amp;F$4&amp;$B83&amp;"\"&amp;VLOOKUP($C83,Lookups!$A$4:$O$30,2,FALSE)&amp;REPT("?",LEN(VLOOKUP($C83,Lookups!$A$4:$O$30,3,FALSE)))&amp;".csv "&amp;$B$2&amp;VLOOKUP($C83,Lookups!$A$4:$O$30,15,FALSE)&amp;F$4&amp;$B83&amp;"\"&amp;VLOOKUP($C83,Lookups!$A$4:$O$30,2,FALSE)&amp;".csv"</f>
        <v>del C:\temp\HistData\Futures2013Q3D1\S.csv &amp; copy C:\temp\HistData\Futures2013Q3D1\S??.csv C:\temp\HistData\Futures2013Q3D1\S.csv</v>
      </c>
      <c r="G83" s="30" t="str">
        <f>IF(LEN(VLOOKUP($C83,Lookups!$A$4:$O$30,3,FALSE))=0,"","del "&amp;$B$2&amp;VLOOKUP($C83,Lookups!$A$4:$O$30,15,FALSE)&amp;G$4&amp;$B83&amp;"\"&amp;VLOOKUP($C83,Lookups!$A$4:$O$30,2,FALSE)&amp;".csv &amp; ")&amp;"copy "&amp;$B$2&amp;VLOOKUP($C83,Lookups!$A$4:$O$30,15,FALSE)&amp;G$4&amp;$B83&amp;"\"&amp;VLOOKUP($C83,Lookups!$A$4:$O$30,2,FALSE)&amp;REPT("?",LEN(VLOOKUP($C83,Lookups!$A$4:$O$30,3,FALSE)))&amp;".csv "&amp;$B$2&amp;VLOOKUP($C83,Lookups!$A$4:$O$30,15,FALSE)&amp;G$4&amp;$B83&amp;"\"&amp;VLOOKUP($C83,Lookups!$A$4:$O$30,2,FALSE)&amp;".csv"</f>
        <v>del C:\temp\HistData\Futures2013Q4D1\S.csv &amp; copy C:\temp\HistData\Futures2013Q4D1\S??.csv C:\temp\HistData\Futures2013Q4D1\S.csv</v>
      </c>
      <c r="H83" s="30" t="str">
        <f>IF(LEN(VLOOKUP($C83,Lookups!$A$4:$O$30,3,FALSE))=0,"","del "&amp;$B$2&amp;VLOOKUP($C83,Lookups!$A$4:$O$30,15,FALSE)&amp;H$4&amp;$B83&amp;"\"&amp;VLOOKUP($C83,Lookups!$A$4:$O$30,2,FALSE)&amp;".csv &amp; ")&amp;"copy "&amp;$B$2&amp;VLOOKUP($C83,Lookups!$A$4:$O$30,15,FALSE)&amp;H$4&amp;$B83&amp;"\"&amp;VLOOKUP($C83,Lookups!$A$4:$O$30,2,FALSE)&amp;REPT("?",LEN(VLOOKUP($C83,Lookups!$A$4:$O$30,3,FALSE)))&amp;".csv "&amp;$B$2&amp;VLOOKUP($C83,Lookups!$A$4:$O$30,15,FALSE)&amp;H$4&amp;$B83&amp;"\"&amp;VLOOKUP($C83,Lookups!$A$4:$O$30,2,FALSE)&amp;".csv"</f>
        <v>del C:\temp\HistData\Futures2014Q1D1\S.csv &amp; copy C:\temp\HistData\Futures2014Q1D1\S??.csv C:\temp\HistData\Futures2014Q1D1\S.csv</v>
      </c>
    </row>
    <row r="84" spans="1:8" s="10" customFormat="1" x14ac:dyDescent="0.25">
      <c r="A84" s="30"/>
      <c r="B84" s="31" t="s">
        <v>30</v>
      </c>
      <c r="C84" s="30" t="s">
        <v>64</v>
      </c>
      <c r="D84" s="30" t="str">
        <f>IF(LEN(VLOOKUP($C84,Lookups!$A$4:$O$30,3,FALSE))=0,"","del "&amp;$B$2&amp;VLOOKUP($C84,Lookups!$A$4:$O$30,15,FALSE)&amp;D$4&amp;$B84&amp;"\"&amp;VLOOKUP($C84,Lookups!$A$4:$O$30,2,FALSE)&amp;".csv &amp; ")&amp;"copy "&amp;$B$2&amp;VLOOKUP($C84,Lookups!$A$4:$O$30,15,FALSE)&amp;D$4&amp;$B84&amp;"\"&amp;VLOOKUP($C84,Lookups!$A$4:$O$30,2,FALSE)&amp;REPT("?",LEN(VLOOKUP($C84,Lookups!$A$4:$O$30,3,FALSE)))&amp;".csv "&amp;$B$2&amp;VLOOKUP($C84,Lookups!$A$4:$O$30,15,FALSE)&amp;D$4&amp;$B84&amp;"\"&amp;VLOOKUP($C84,Lookups!$A$4:$O$30,2,FALSE)&amp;".csv"</f>
        <v>del C:\temp\HistData\Futures2000Q0D1\SB.csv &amp; copy C:\temp\HistData\Futures2000Q0D1\SB??.csv C:\temp\HistData\Futures2000Q0D1\SB.csv</v>
      </c>
      <c r="E84" s="30" t="str">
        <f>IF(LEN(VLOOKUP($C84,Lookups!$A$4:$O$30,3,FALSE))=0,"","del "&amp;$B$2&amp;VLOOKUP($C84,Lookups!$A$4:$O$30,15,FALSE)&amp;E$4&amp;$B84&amp;"\"&amp;VLOOKUP($C84,Lookups!$A$4:$O$30,2,FALSE)&amp;".csv &amp; ")&amp;"copy "&amp;$B$2&amp;VLOOKUP($C84,Lookups!$A$4:$O$30,15,FALSE)&amp;E$4&amp;$B84&amp;"\"&amp;VLOOKUP($C84,Lookups!$A$4:$O$30,2,FALSE)&amp;REPT("?",LEN(VLOOKUP($C84,Lookups!$A$4:$O$30,3,FALSE)))&amp;".csv "&amp;$B$2&amp;VLOOKUP($C84,Lookups!$A$4:$O$30,15,FALSE)&amp;E$4&amp;$B84&amp;"\"&amp;VLOOKUP($C84,Lookups!$A$4:$O$30,2,FALSE)&amp;".csv"</f>
        <v>del C:\temp\HistData\Futures2013Q2D1\SB.csv &amp; copy C:\temp\HistData\Futures2013Q2D1\SB??.csv C:\temp\HistData\Futures2013Q2D1\SB.csv</v>
      </c>
      <c r="F84" s="30" t="str">
        <f>IF(LEN(VLOOKUP($C84,Lookups!$A$4:$O$30,3,FALSE))=0,"","del "&amp;$B$2&amp;VLOOKUP($C84,Lookups!$A$4:$O$30,15,FALSE)&amp;F$4&amp;$B84&amp;"\"&amp;VLOOKUP($C84,Lookups!$A$4:$O$30,2,FALSE)&amp;".csv &amp; ")&amp;"copy "&amp;$B$2&amp;VLOOKUP($C84,Lookups!$A$4:$O$30,15,FALSE)&amp;F$4&amp;$B84&amp;"\"&amp;VLOOKUP($C84,Lookups!$A$4:$O$30,2,FALSE)&amp;REPT("?",LEN(VLOOKUP($C84,Lookups!$A$4:$O$30,3,FALSE)))&amp;".csv "&amp;$B$2&amp;VLOOKUP($C84,Lookups!$A$4:$O$30,15,FALSE)&amp;F$4&amp;$B84&amp;"\"&amp;VLOOKUP($C84,Lookups!$A$4:$O$30,2,FALSE)&amp;".csv"</f>
        <v>del C:\temp\HistData\Futures2013Q3D1\SB.csv &amp; copy C:\temp\HistData\Futures2013Q3D1\SB??.csv C:\temp\HistData\Futures2013Q3D1\SB.csv</v>
      </c>
      <c r="G84" s="30" t="str">
        <f>IF(LEN(VLOOKUP($C84,Lookups!$A$4:$O$30,3,FALSE))=0,"","del "&amp;$B$2&amp;VLOOKUP($C84,Lookups!$A$4:$O$30,15,FALSE)&amp;G$4&amp;$B84&amp;"\"&amp;VLOOKUP($C84,Lookups!$A$4:$O$30,2,FALSE)&amp;".csv &amp; ")&amp;"copy "&amp;$B$2&amp;VLOOKUP($C84,Lookups!$A$4:$O$30,15,FALSE)&amp;G$4&amp;$B84&amp;"\"&amp;VLOOKUP($C84,Lookups!$A$4:$O$30,2,FALSE)&amp;REPT("?",LEN(VLOOKUP($C84,Lookups!$A$4:$O$30,3,FALSE)))&amp;".csv "&amp;$B$2&amp;VLOOKUP($C84,Lookups!$A$4:$O$30,15,FALSE)&amp;G$4&amp;$B84&amp;"\"&amp;VLOOKUP($C84,Lookups!$A$4:$O$30,2,FALSE)&amp;".csv"</f>
        <v>del C:\temp\HistData\Futures2013Q4D1\SB.csv &amp; copy C:\temp\HistData\Futures2013Q4D1\SB??.csv C:\temp\HistData\Futures2013Q4D1\SB.csv</v>
      </c>
      <c r="H84" s="30" t="str">
        <f>IF(LEN(VLOOKUP($C84,Lookups!$A$4:$O$30,3,FALSE))=0,"","del "&amp;$B$2&amp;VLOOKUP($C84,Lookups!$A$4:$O$30,15,FALSE)&amp;H$4&amp;$B84&amp;"\"&amp;VLOOKUP($C84,Lookups!$A$4:$O$30,2,FALSE)&amp;".csv &amp; ")&amp;"copy "&amp;$B$2&amp;VLOOKUP($C84,Lookups!$A$4:$O$30,15,FALSE)&amp;H$4&amp;$B84&amp;"\"&amp;VLOOKUP($C84,Lookups!$A$4:$O$30,2,FALSE)&amp;REPT("?",LEN(VLOOKUP($C84,Lookups!$A$4:$O$30,3,FALSE)))&amp;".csv "&amp;$B$2&amp;VLOOKUP($C84,Lookups!$A$4:$O$30,15,FALSE)&amp;H$4&amp;$B84&amp;"\"&amp;VLOOKUP($C84,Lookups!$A$4:$O$30,2,FALSE)&amp;".csv"</f>
        <v>del C:\temp\HistData\Futures2014Q1D1\SB.csv &amp; copy C:\temp\HistData\Futures2014Q1D1\SB??.csv C:\temp\HistData\Futures2014Q1D1\SB.csv</v>
      </c>
    </row>
    <row r="85" spans="1:8" s="10" customFormat="1" x14ac:dyDescent="0.25">
      <c r="A85" s="30"/>
      <c r="B85" s="31" t="s">
        <v>30</v>
      </c>
      <c r="C85" s="30" t="s">
        <v>65</v>
      </c>
      <c r="D85" s="30" t="str">
        <f>IF(LEN(VLOOKUP($C85,Lookups!$A$4:$O$30,3,FALSE))=0,"","del "&amp;$B$2&amp;VLOOKUP($C85,Lookups!$A$4:$O$30,15,FALSE)&amp;D$4&amp;$B85&amp;"\"&amp;VLOOKUP($C85,Lookups!$A$4:$O$30,2,FALSE)&amp;".csv &amp; ")&amp;"copy "&amp;$B$2&amp;VLOOKUP($C85,Lookups!$A$4:$O$30,15,FALSE)&amp;D$4&amp;$B85&amp;"\"&amp;VLOOKUP($C85,Lookups!$A$4:$O$30,2,FALSE)&amp;REPT("?",LEN(VLOOKUP($C85,Lookups!$A$4:$O$30,3,FALSE)))&amp;".csv "&amp;$B$2&amp;VLOOKUP($C85,Lookups!$A$4:$O$30,15,FALSE)&amp;D$4&amp;$B85&amp;"\"&amp;VLOOKUP($C85,Lookups!$A$4:$O$30,2,FALSE)&amp;".csv"</f>
        <v>del C:\temp\HistData\Futures2000Q0D1\TY.csv &amp; copy C:\temp\HistData\Futures2000Q0D1\TY??.csv C:\temp\HistData\Futures2000Q0D1\TY.csv</v>
      </c>
      <c r="E85" s="30" t="str">
        <f>IF(LEN(VLOOKUP($C85,Lookups!$A$4:$O$30,3,FALSE))=0,"","del "&amp;$B$2&amp;VLOOKUP($C85,Lookups!$A$4:$O$30,15,FALSE)&amp;E$4&amp;$B85&amp;"\"&amp;VLOOKUP($C85,Lookups!$A$4:$O$30,2,FALSE)&amp;".csv &amp; ")&amp;"copy "&amp;$B$2&amp;VLOOKUP($C85,Lookups!$A$4:$O$30,15,FALSE)&amp;E$4&amp;$B85&amp;"\"&amp;VLOOKUP($C85,Lookups!$A$4:$O$30,2,FALSE)&amp;REPT("?",LEN(VLOOKUP($C85,Lookups!$A$4:$O$30,3,FALSE)))&amp;".csv "&amp;$B$2&amp;VLOOKUP($C85,Lookups!$A$4:$O$30,15,FALSE)&amp;E$4&amp;$B85&amp;"\"&amp;VLOOKUP($C85,Lookups!$A$4:$O$30,2,FALSE)&amp;".csv"</f>
        <v>del C:\temp\HistData\Futures2013Q2D1\TY.csv &amp; copy C:\temp\HistData\Futures2013Q2D1\TY??.csv C:\temp\HistData\Futures2013Q2D1\TY.csv</v>
      </c>
      <c r="F85" s="30" t="str">
        <f>IF(LEN(VLOOKUP($C85,Lookups!$A$4:$O$30,3,FALSE))=0,"","del "&amp;$B$2&amp;VLOOKUP($C85,Lookups!$A$4:$O$30,15,FALSE)&amp;F$4&amp;$B85&amp;"\"&amp;VLOOKUP($C85,Lookups!$A$4:$O$30,2,FALSE)&amp;".csv &amp; ")&amp;"copy "&amp;$B$2&amp;VLOOKUP($C85,Lookups!$A$4:$O$30,15,FALSE)&amp;F$4&amp;$B85&amp;"\"&amp;VLOOKUP($C85,Lookups!$A$4:$O$30,2,FALSE)&amp;REPT("?",LEN(VLOOKUP($C85,Lookups!$A$4:$O$30,3,FALSE)))&amp;".csv "&amp;$B$2&amp;VLOOKUP($C85,Lookups!$A$4:$O$30,15,FALSE)&amp;F$4&amp;$B85&amp;"\"&amp;VLOOKUP($C85,Lookups!$A$4:$O$30,2,FALSE)&amp;".csv"</f>
        <v>del C:\temp\HistData\Futures2013Q3D1\TY.csv &amp; copy C:\temp\HistData\Futures2013Q3D1\TY??.csv C:\temp\HistData\Futures2013Q3D1\TY.csv</v>
      </c>
      <c r="G85" s="30" t="str">
        <f>IF(LEN(VLOOKUP($C85,Lookups!$A$4:$O$30,3,FALSE))=0,"","del "&amp;$B$2&amp;VLOOKUP($C85,Lookups!$A$4:$O$30,15,FALSE)&amp;G$4&amp;$B85&amp;"\"&amp;VLOOKUP($C85,Lookups!$A$4:$O$30,2,FALSE)&amp;".csv &amp; ")&amp;"copy "&amp;$B$2&amp;VLOOKUP($C85,Lookups!$A$4:$O$30,15,FALSE)&amp;G$4&amp;$B85&amp;"\"&amp;VLOOKUP($C85,Lookups!$A$4:$O$30,2,FALSE)&amp;REPT("?",LEN(VLOOKUP($C85,Lookups!$A$4:$O$30,3,FALSE)))&amp;".csv "&amp;$B$2&amp;VLOOKUP($C85,Lookups!$A$4:$O$30,15,FALSE)&amp;G$4&amp;$B85&amp;"\"&amp;VLOOKUP($C85,Lookups!$A$4:$O$30,2,FALSE)&amp;".csv"</f>
        <v>del C:\temp\HistData\Futures2013Q4D1\TY.csv &amp; copy C:\temp\HistData\Futures2013Q4D1\TY??.csv C:\temp\HistData\Futures2013Q4D1\TY.csv</v>
      </c>
      <c r="H85" s="30" t="str">
        <f>IF(LEN(VLOOKUP($C85,Lookups!$A$4:$O$30,3,FALSE))=0,"","del "&amp;$B$2&amp;VLOOKUP($C85,Lookups!$A$4:$O$30,15,FALSE)&amp;H$4&amp;$B85&amp;"\"&amp;VLOOKUP($C85,Lookups!$A$4:$O$30,2,FALSE)&amp;".csv &amp; ")&amp;"copy "&amp;$B$2&amp;VLOOKUP($C85,Lookups!$A$4:$O$30,15,FALSE)&amp;H$4&amp;$B85&amp;"\"&amp;VLOOKUP($C85,Lookups!$A$4:$O$30,2,FALSE)&amp;REPT("?",LEN(VLOOKUP($C85,Lookups!$A$4:$O$30,3,FALSE)))&amp;".csv "&amp;$B$2&amp;VLOOKUP($C85,Lookups!$A$4:$O$30,15,FALSE)&amp;H$4&amp;$B85&amp;"\"&amp;VLOOKUP($C85,Lookups!$A$4:$O$30,2,FALSE)&amp;".csv"</f>
        <v>del C:\temp\HistData\Futures2014Q1D1\TY.csv &amp; copy C:\temp\HistData\Futures2014Q1D1\TY??.csv C:\temp\HistData\Futures2014Q1D1\TY.csv</v>
      </c>
    </row>
    <row r="86" spans="1:8" s="10" customFormat="1" x14ac:dyDescent="0.25">
      <c r="A86" s="30"/>
      <c r="B86" s="31" t="s">
        <v>30</v>
      </c>
      <c r="C86" s="30" t="s">
        <v>66</v>
      </c>
      <c r="D86" s="30" t="str">
        <f>IF(LEN(VLOOKUP($C86,Lookups!$A$4:$O$30,3,FALSE))=0,"","del "&amp;$B$2&amp;VLOOKUP($C86,Lookups!$A$4:$O$30,15,FALSE)&amp;D$4&amp;$B86&amp;"\"&amp;VLOOKUP($C86,Lookups!$A$4:$O$30,2,FALSE)&amp;".csv &amp; ")&amp;"copy "&amp;$B$2&amp;VLOOKUP($C86,Lookups!$A$4:$O$30,15,FALSE)&amp;D$4&amp;$B86&amp;"\"&amp;VLOOKUP($C86,Lookups!$A$4:$O$30,2,FALSE)&amp;REPT("?",LEN(VLOOKUP($C86,Lookups!$A$4:$O$30,3,FALSE)))&amp;".csv "&amp;$B$2&amp;VLOOKUP($C86,Lookups!$A$4:$O$30,15,FALSE)&amp;D$4&amp;$B86&amp;"\"&amp;VLOOKUP($C86,Lookups!$A$4:$O$30,2,FALSE)&amp;".csv"</f>
        <v>del C:\temp\HistData\Futures2000Q0D1\W.csv &amp; copy C:\temp\HistData\Futures2000Q0D1\W??.csv C:\temp\HistData\Futures2000Q0D1\W.csv</v>
      </c>
      <c r="E86" s="30" t="str">
        <f>IF(LEN(VLOOKUP($C86,Lookups!$A$4:$O$30,3,FALSE))=0,"","del "&amp;$B$2&amp;VLOOKUP($C86,Lookups!$A$4:$O$30,15,FALSE)&amp;E$4&amp;$B86&amp;"\"&amp;VLOOKUP($C86,Lookups!$A$4:$O$30,2,FALSE)&amp;".csv &amp; ")&amp;"copy "&amp;$B$2&amp;VLOOKUP($C86,Lookups!$A$4:$O$30,15,FALSE)&amp;E$4&amp;$B86&amp;"\"&amp;VLOOKUP($C86,Lookups!$A$4:$O$30,2,FALSE)&amp;REPT("?",LEN(VLOOKUP($C86,Lookups!$A$4:$O$30,3,FALSE)))&amp;".csv "&amp;$B$2&amp;VLOOKUP($C86,Lookups!$A$4:$O$30,15,FALSE)&amp;E$4&amp;$B86&amp;"\"&amp;VLOOKUP($C86,Lookups!$A$4:$O$30,2,FALSE)&amp;".csv"</f>
        <v>del C:\temp\HistData\Futures2013Q2D1\W.csv &amp; copy C:\temp\HistData\Futures2013Q2D1\W??.csv C:\temp\HistData\Futures2013Q2D1\W.csv</v>
      </c>
      <c r="F86" s="30" t="str">
        <f>IF(LEN(VLOOKUP($C86,Lookups!$A$4:$O$30,3,FALSE))=0,"","del "&amp;$B$2&amp;VLOOKUP($C86,Lookups!$A$4:$O$30,15,FALSE)&amp;F$4&amp;$B86&amp;"\"&amp;VLOOKUP($C86,Lookups!$A$4:$O$30,2,FALSE)&amp;".csv &amp; ")&amp;"copy "&amp;$B$2&amp;VLOOKUP($C86,Lookups!$A$4:$O$30,15,FALSE)&amp;F$4&amp;$B86&amp;"\"&amp;VLOOKUP($C86,Lookups!$A$4:$O$30,2,FALSE)&amp;REPT("?",LEN(VLOOKUP($C86,Lookups!$A$4:$O$30,3,FALSE)))&amp;".csv "&amp;$B$2&amp;VLOOKUP($C86,Lookups!$A$4:$O$30,15,FALSE)&amp;F$4&amp;$B86&amp;"\"&amp;VLOOKUP($C86,Lookups!$A$4:$O$30,2,FALSE)&amp;".csv"</f>
        <v>del C:\temp\HistData\Futures2013Q3D1\W.csv &amp; copy C:\temp\HistData\Futures2013Q3D1\W??.csv C:\temp\HistData\Futures2013Q3D1\W.csv</v>
      </c>
      <c r="G86" s="30" t="str">
        <f>IF(LEN(VLOOKUP($C86,Lookups!$A$4:$O$30,3,FALSE))=0,"","del "&amp;$B$2&amp;VLOOKUP($C86,Lookups!$A$4:$O$30,15,FALSE)&amp;G$4&amp;$B86&amp;"\"&amp;VLOOKUP($C86,Lookups!$A$4:$O$30,2,FALSE)&amp;".csv &amp; ")&amp;"copy "&amp;$B$2&amp;VLOOKUP($C86,Lookups!$A$4:$O$30,15,FALSE)&amp;G$4&amp;$B86&amp;"\"&amp;VLOOKUP($C86,Lookups!$A$4:$O$30,2,FALSE)&amp;REPT("?",LEN(VLOOKUP($C86,Lookups!$A$4:$O$30,3,FALSE)))&amp;".csv "&amp;$B$2&amp;VLOOKUP($C86,Lookups!$A$4:$O$30,15,FALSE)&amp;G$4&amp;$B86&amp;"\"&amp;VLOOKUP($C86,Lookups!$A$4:$O$30,2,FALSE)&amp;".csv"</f>
        <v>del C:\temp\HistData\Futures2013Q4D1\W.csv &amp; copy C:\temp\HistData\Futures2013Q4D1\W??.csv C:\temp\HistData\Futures2013Q4D1\W.csv</v>
      </c>
      <c r="H86" s="30" t="str">
        <f>IF(LEN(VLOOKUP($C86,Lookups!$A$4:$O$30,3,FALSE))=0,"","del "&amp;$B$2&amp;VLOOKUP($C86,Lookups!$A$4:$O$30,15,FALSE)&amp;H$4&amp;$B86&amp;"\"&amp;VLOOKUP($C86,Lookups!$A$4:$O$30,2,FALSE)&amp;".csv &amp; ")&amp;"copy "&amp;$B$2&amp;VLOOKUP($C86,Lookups!$A$4:$O$30,15,FALSE)&amp;H$4&amp;$B86&amp;"\"&amp;VLOOKUP($C86,Lookups!$A$4:$O$30,2,FALSE)&amp;REPT("?",LEN(VLOOKUP($C86,Lookups!$A$4:$O$30,3,FALSE)))&amp;".csv "&amp;$B$2&amp;VLOOKUP($C86,Lookups!$A$4:$O$30,15,FALSE)&amp;H$4&amp;$B86&amp;"\"&amp;VLOOKUP($C86,Lookups!$A$4:$O$30,2,FALSE)&amp;".csv"</f>
        <v>del C:\temp\HistData\Futures2014Q1D1\W.csv &amp; copy C:\temp\HistData\Futures2014Q1D1\W??.csv C:\temp\HistData\Futures2014Q1D1\W.csv</v>
      </c>
    </row>
    <row r="87" spans="1:8" s="10" customFormat="1" x14ac:dyDescent="0.25">
      <c r="A87" s="30"/>
      <c r="B87" s="31" t="s">
        <v>30</v>
      </c>
      <c r="C87" s="30" t="s">
        <v>56</v>
      </c>
      <c r="D87" s="30" t="str">
        <f>IF(LEN(VLOOKUP($C87,Lookups!$A$4:$O$30,3,FALSE))=0,"","del "&amp;$B$2&amp;VLOOKUP($C87,Lookups!$A$4:$O$30,15,FALSE)&amp;D$4&amp;$B87&amp;"\"&amp;VLOOKUP($C87,Lookups!$A$4:$O$30,2,FALSE)&amp;".csv &amp; ")&amp;"copy "&amp;$B$2&amp;VLOOKUP($C87,Lookups!$A$4:$O$30,15,FALSE)&amp;D$4&amp;$B87&amp;"\"&amp;VLOOKUP($C87,Lookups!$A$4:$O$30,2,FALSE)&amp;REPT("?",LEN(VLOOKUP($C87,Lookups!$A$4:$O$30,3,FALSE)))&amp;".csv "&amp;$B$2&amp;VLOOKUP($C87,Lookups!$A$4:$O$30,15,FALSE)&amp;D$4&amp;$B87&amp;"\"&amp;VLOOKUP($C87,Lookups!$A$4:$O$30,2,FALSE)&amp;".csv"</f>
        <v>del C:\temp\HistData\Futures2000Q0D1\XRB.csv &amp; copy C:\temp\HistData\Futures2000Q0D1\XRB??.csv C:\temp\HistData\Futures2000Q0D1\XRB.csv</v>
      </c>
      <c r="E87" s="30" t="str">
        <f>IF(LEN(VLOOKUP($C87,Lookups!$A$4:$O$30,3,FALSE))=0,"","del "&amp;$B$2&amp;VLOOKUP($C87,Lookups!$A$4:$O$30,15,FALSE)&amp;E$4&amp;$B87&amp;"\"&amp;VLOOKUP($C87,Lookups!$A$4:$O$30,2,FALSE)&amp;".csv &amp; ")&amp;"copy "&amp;$B$2&amp;VLOOKUP($C87,Lookups!$A$4:$O$30,15,FALSE)&amp;E$4&amp;$B87&amp;"\"&amp;VLOOKUP($C87,Lookups!$A$4:$O$30,2,FALSE)&amp;REPT("?",LEN(VLOOKUP($C87,Lookups!$A$4:$O$30,3,FALSE)))&amp;".csv "&amp;$B$2&amp;VLOOKUP($C87,Lookups!$A$4:$O$30,15,FALSE)&amp;E$4&amp;$B87&amp;"\"&amp;VLOOKUP($C87,Lookups!$A$4:$O$30,2,FALSE)&amp;".csv"</f>
        <v>del C:\temp\HistData\Futures2013Q2D1\XRB.csv &amp; copy C:\temp\HistData\Futures2013Q2D1\XRB??.csv C:\temp\HistData\Futures2013Q2D1\XRB.csv</v>
      </c>
      <c r="F87" s="30" t="str">
        <f>IF(LEN(VLOOKUP($C87,Lookups!$A$4:$O$30,3,FALSE))=0,"","del "&amp;$B$2&amp;VLOOKUP($C87,Lookups!$A$4:$O$30,15,FALSE)&amp;F$4&amp;$B87&amp;"\"&amp;VLOOKUP($C87,Lookups!$A$4:$O$30,2,FALSE)&amp;".csv &amp; ")&amp;"copy "&amp;$B$2&amp;VLOOKUP($C87,Lookups!$A$4:$O$30,15,FALSE)&amp;F$4&amp;$B87&amp;"\"&amp;VLOOKUP($C87,Lookups!$A$4:$O$30,2,FALSE)&amp;REPT("?",LEN(VLOOKUP($C87,Lookups!$A$4:$O$30,3,FALSE)))&amp;".csv "&amp;$B$2&amp;VLOOKUP($C87,Lookups!$A$4:$O$30,15,FALSE)&amp;F$4&amp;$B87&amp;"\"&amp;VLOOKUP($C87,Lookups!$A$4:$O$30,2,FALSE)&amp;".csv"</f>
        <v>del C:\temp\HistData\Futures2013Q3D1\XRB.csv &amp; copy C:\temp\HistData\Futures2013Q3D1\XRB??.csv C:\temp\HistData\Futures2013Q3D1\XRB.csv</v>
      </c>
      <c r="G87" s="30" t="str">
        <f>IF(LEN(VLOOKUP($C87,Lookups!$A$4:$O$30,3,FALSE))=0,"","del "&amp;$B$2&amp;VLOOKUP($C87,Lookups!$A$4:$O$30,15,FALSE)&amp;G$4&amp;$B87&amp;"\"&amp;VLOOKUP($C87,Lookups!$A$4:$O$30,2,FALSE)&amp;".csv &amp; ")&amp;"copy "&amp;$B$2&amp;VLOOKUP($C87,Lookups!$A$4:$O$30,15,FALSE)&amp;G$4&amp;$B87&amp;"\"&amp;VLOOKUP($C87,Lookups!$A$4:$O$30,2,FALSE)&amp;REPT("?",LEN(VLOOKUP($C87,Lookups!$A$4:$O$30,3,FALSE)))&amp;".csv "&amp;$B$2&amp;VLOOKUP($C87,Lookups!$A$4:$O$30,15,FALSE)&amp;G$4&amp;$B87&amp;"\"&amp;VLOOKUP($C87,Lookups!$A$4:$O$30,2,FALSE)&amp;".csv"</f>
        <v>del C:\temp\HistData\Futures2013Q4D1\XRB.csv &amp; copy C:\temp\HistData\Futures2013Q4D1\XRB??.csv C:\temp\HistData\Futures2013Q4D1\XRB.csv</v>
      </c>
      <c r="H87" s="30" t="str">
        <f>IF(LEN(VLOOKUP($C87,Lookups!$A$4:$O$30,3,FALSE))=0,"","del "&amp;$B$2&amp;VLOOKUP($C87,Lookups!$A$4:$O$30,15,FALSE)&amp;H$4&amp;$B87&amp;"\"&amp;VLOOKUP($C87,Lookups!$A$4:$O$30,2,FALSE)&amp;".csv &amp; ")&amp;"copy "&amp;$B$2&amp;VLOOKUP($C87,Lookups!$A$4:$O$30,15,FALSE)&amp;H$4&amp;$B87&amp;"\"&amp;VLOOKUP($C87,Lookups!$A$4:$O$30,2,FALSE)&amp;REPT("?",LEN(VLOOKUP($C87,Lookups!$A$4:$O$30,3,FALSE)))&amp;".csv "&amp;$B$2&amp;VLOOKUP($C87,Lookups!$A$4:$O$30,15,FALSE)&amp;H$4&amp;$B87&amp;"\"&amp;VLOOKUP($C87,Lookups!$A$4:$O$30,2,FALSE)&amp;".csv"</f>
        <v>del C:\temp\HistData\Futures2014Q1D1\XRB.csv &amp; copy C:\temp\HistData\Futures2014Q1D1\XRB??.csv C:\temp\HistData\Futures2014Q1D1\XRB.csv</v>
      </c>
    </row>
    <row r="88" spans="1:8" ht="15.75" x14ac:dyDescent="0.25">
      <c r="A88" s="33" t="s">
        <v>189</v>
      </c>
      <c r="B88" s="28"/>
      <c r="C88" s="29"/>
      <c r="D88" s="29"/>
      <c r="E88" s="29"/>
      <c r="F88" s="29"/>
      <c r="G88" s="29"/>
      <c r="H88" s="29"/>
    </row>
    <row r="89" spans="1:8" x14ac:dyDescent="0.25">
      <c r="B89" s="28" t="s">
        <v>8</v>
      </c>
      <c r="C89" s="29" t="s">
        <v>58</v>
      </c>
      <c r="D89" s="29" t="str">
        <f>"echo load data  infile '"&amp;$B$2&amp;VLOOKUP($C89,Lookups!$A$4:$O$24,15,FALSE)&amp;D$4&amp;$B89&amp;"\"&amp;VLOOKUP($C89,Lookups!$A$4:$B$24,2,FALSE)&amp;".csv' append into table "&amp;$C89&amp;"_"&amp;$B89&amp;" fields terminated by "&amp;CHAR(34)&amp;","&amp;CHAR(34)&amp;" (OrigDate, OrigTime, Open, High, Low, Close, NewDateTime expression "&amp;CHAR(34)&amp;"to_date((:OrigDate||:OrigTime),'MM/DD/YYYY HH24MI')"&amp;CHAR(34)&amp;") &gt;"&amp;$B$2&amp;VLOOKUP($C89,Lookups!$A$4:$O$24,15,FALSE)&amp;D$4&amp;$B89&amp;"\"&amp;$C89&amp;"-"&amp;$B89&amp;".ctl"</f>
        <v>echo load data  infile 'C:\temp\HistData\Futures2000Q0M1\C.csv' append into table CORN_M1 fields terminated by "," (OrigDate, OrigTime, Open, High, Low, Close, NewDateTime expression "to_date((:OrigDate||:OrigTime),'MM/DD/YYYY HH24MI')") &gt;C:\temp\HistData\Futures2000Q0M1\CORN-M1.ctl</v>
      </c>
      <c r="E89" s="29" t="str">
        <f>"echo load data  infile '"&amp;$B$2&amp;VLOOKUP($C89,Lookups!$A$4:$O$24,15,FALSE)&amp;E$4&amp;$B89&amp;"\"&amp;VLOOKUP($C89,Lookups!$A$4:$B$24,2,FALSE)&amp;".csv' append into table "&amp;$C89&amp;"_"&amp;$B89&amp;" fields terminated by "&amp;CHAR(34)&amp;","&amp;CHAR(34)&amp;" (OrigDate, OrigTime, Open, High, Low, Close, NewDateTime expression "&amp;CHAR(34)&amp;"to_date((:OrigDate||:OrigTime),'MM/DD/YYYY HH24MI')"&amp;CHAR(34)&amp;") &gt;"&amp;$B$2&amp;VLOOKUP($C89,Lookups!$A$4:$O$24,15,FALSE)&amp;E$4&amp;$B89&amp;"\"&amp;$C89&amp;"-"&amp;$B89&amp;".ctl"</f>
        <v>echo load data  infile 'C:\temp\HistData\Futures2013Q2M1\C.csv' append into table CORN_M1 fields terminated by "," (OrigDate, OrigTime, Open, High, Low, Close, NewDateTime expression "to_date((:OrigDate||:OrigTime),'MM/DD/YYYY HH24MI')") &gt;C:\temp\HistData\Futures2013Q2M1\CORN-M1.ctl</v>
      </c>
      <c r="F89" s="29" t="str">
        <f>"echo load data  infile '"&amp;$B$2&amp;VLOOKUP($C89,Lookups!$A$4:$O$24,15,FALSE)&amp;F$4&amp;$B89&amp;"\"&amp;VLOOKUP($C89,Lookups!$A$4:$B$24,2,FALSE)&amp;".csv' append into table "&amp;$C89&amp;"_"&amp;$B89&amp;" fields terminated by "&amp;CHAR(34)&amp;","&amp;CHAR(34)&amp;" (OrigDate, OrigTime, Open, High, Low, Close, NewDateTime expression "&amp;CHAR(34)&amp;"to_date((:OrigDate||:OrigTime),'MM/DD/YYYY HH24MI')"&amp;CHAR(34)&amp;") &gt;"&amp;$B$2&amp;VLOOKUP($C89,Lookups!$A$4:$O$24,15,FALSE)&amp;F$4&amp;$B89&amp;"\"&amp;$C89&amp;"-"&amp;$B89&amp;".ctl"</f>
        <v>echo load data  infile 'C:\temp\HistData\Futures2013Q3M1\C.csv' append into table CORN_M1 fields terminated by "," (OrigDate, OrigTime, Open, High, Low, Close, NewDateTime expression "to_date((:OrigDate||:OrigTime),'MM/DD/YYYY HH24MI')") &gt;C:\temp\HistData\Futures2013Q3M1\CORN-M1.ctl</v>
      </c>
      <c r="G89" s="29" t="str">
        <f>"echo load data  infile '"&amp;$B$2&amp;VLOOKUP($C89,Lookups!$A$4:$O$24,15,FALSE)&amp;G$4&amp;$B89&amp;"\"&amp;VLOOKUP($C89,Lookups!$A$4:$B$24,2,FALSE)&amp;".csv' append into table "&amp;$C89&amp;"_"&amp;$B89&amp;" fields terminated by "&amp;CHAR(34)&amp;","&amp;CHAR(34)&amp;" (OrigDate, OrigTime, Open, High, Low, Close, NewDateTime expression "&amp;CHAR(34)&amp;"to_date((:OrigDate||:OrigTime),'MM/DD/YYYY HH24MI')"&amp;CHAR(34)&amp;") &gt;"&amp;$B$2&amp;VLOOKUP($C89,Lookups!$A$4:$O$24,15,FALSE)&amp;G$4&amp;$B89&amp;"\"&amp;$C89&amp;"-"&amp;$B89&amp;".ctl"</f>
        <v>echo load data  infile 'C:\temp\HistData\Futures2013Q4M1\C.csv' append into table CORN_M1 fields terminated by "," (OrigDate, OrigTime, Open, High, Low, Close, NewDateTime expression "to_date((:OrigDate||:OrigTime),'MM/DD/YYYY HH24MI')") &gt;C:\temp\HistData\Futures2013Q4M1\CORN-M1.ctl</v>
      </c>
      <c r="H89" s="29" t="str">
        <f>"echo load data  infile '"&amp;$B$2&amp;VLOOKUP($C89,Lookups!$A$4:$O$24,15,FALSE)&amp;H$4&amp;$B89&amp;"\"&amp;VLOOKUP($C89,Lookups!$A$4:$B$24,2,FALSE)&amp;".csv' append into table "&amp;$C89&amp;"_"&amp;$B89&amp;" fields terminated by "&amp;CHAR(34)&amp;","&amp;CHAR(34)&amp;" (OrigDate, OrigTime, Open, High, Low, Close, NewDateTime expression "&amp;CHAR(34)&amp;"to_date((:OrigDate||:OrigTime),'MM/DD/YYYY HH24MI')"&amp;CHAR(34)&amp;") &gt;"&amp;$B$2&amp;VLOOKUP($C89,Lookups!$A$4:$O$24,15,FALSE)&amp;H$4&amp;$B89&amp;"\"&amp;$C89&amp;"-"&amp;$B89&amp;".ctl"</f>
        <v>echo load data  infile 'C:\temp\HistData\Futures2014Q1M1\C.csv' append into table CORN_M1 fields terminated by "," (OrigDate, OrigTime, Open, High, Low, Close, NewDateTime expression "to_date((:OrigDate||:OrigTime),'MM/DD/YYYY HH24MI')") &gt;C:\temp\HistData\Futures2014Q1M1\CORN-M1.ctl</v>
      </c>
    </row>
    <row r="90" spans="1:8" x14ac:dyDescent="0.25">
      <c r="B90" s="28" t="s">
        <v>8</v>
      </c>
      <c r="C90" s="29" t="s">
        <v>59</v>
      </c>
      <c r="D90" s="29" t="str">
        <f>"echo load data  infile '"&amp;$B$2&amp;VLOOKUP($C90,Lookups!$A$4:$O$24,15,FALSE)&amp;D$4&amp;$B90&amp;"\"&amp;VLOOKUP($C90,Lookups!$A$4:$B$24,2,FALSE)&amp;".csv' append into table "&amp;$C90&amp;"_"&amp;$B90&amp;" fields terminated by "&amp;CHAR(34)&amp;","&amp;CHAR(34)&amp;" (OrigDate, OrigTime, Open, High, Low, Close, NewDateTime expression "&amp;CHAR(34)&amp;"to_date((:OrigDate||:OrigTime),'MM/DD/YYYY HH24MI')"&amp;CHAR(34)&amp;") &gt;"&amp;$B$2&amp;VLOOKUP($C90,Lookups!$A$4:$O$24,15,FALSE)&amp;D$4&amp;$B90&amp;"\"&amp;$C90&amp;"-"&amp;$B90&amp;".ctl"</f>
        <v>echo load data  infile 'C:\temp\HistData\Futures2000Q0M1\HO.csv' append into table HOIL_M1 fields terminated by "," (OrigDate, OrigTime, Open, High, Low, Close, NewDateTime expression "to_date((:OrigDate||:OrigTime),'MM/DD/YYYY HH24MI')") &gt;C:\temp\HistData\Futures2000Q0M1\HOIL-M1.ctl</v>
      </c>
      <c r="E90" s="29" t="str">
        <f>"echo load data  infile '"&amp;$B$2&amp;VLOOKUP($C90,Lookups!$A$4:$O$24,15,FALSE)&amp;E$4&amp;$B90&amp;"\"&amp;VLOOKUP($C90,Lookups!$A$4:$B$24,2,FALSE)&amp;".csv' append into table "&amp;$C90&amp;"_"&amp;$B90&amp;" fields terminated by "&amp;CHAR(34)&amp;","&amp;CHAR(34)&amp;" (OrigDate, OrigTime, Open, High, Low, Close, NewDateTime expression "&amp;CHAR(34)&amp;"to_date((:OrigDate||:OrigTime),'MM/DD/YYYY HH24MI')"&amp;CHAR(34)&amp;") &gt;"&amp;$B$2&amp;VLOOKUP($C90,Lookups!$A$4:$O$24,15,FALSE)&amp;E$4&amp;$B90&amp;"\"&amp;$C90&amp;"-"&amp;$B90&amp;".ctl"</f>
        <v>echo load data  infile 'C:\temp\HistData\Futures2013Q2M1\HO.csv' append into table HOIL_M1 fields terminated by "," (OrigDate, OrigTime, Open, High, Low, Close, NewDateTime expression "to_date((:OrigDate||:OrigTime),'MM/DD/YYYY HH24MI')") &gt;C:\temp\HistData\Futures2013Q2M1\HOIL-M1.ctl</v>
      </c>
      <c r="F90" s="29" t="str">
        <f>"echo load data  infile '"&amp;$B$2&amp;VLOOKUP($C90,Lookups!$A$4:$O$24,15,FALSE)&amp;F$4&amp;$B90&amp;"\"&amp;VLOOKUP($C90,Lookups!$A$4:$B$24,2,FALSE)&amp;".csv' append into table "&amp;$C90&amp;"_"&amp;$B90&amp;" fields terminated by "&amp;CHAR(34)&amp;","&amp;CHAR(34)&amp;" (OrigDate, OrigTime, Open, High, Low, Close, NewDateTime expression "&amp;CHAR(34)&amp;"to_date((:OrigDate||:OrigTime),'MM/DD/YYYY HH24MI')"&amp;CHAR(34)&amp;") &gt;"&amp;$B$2&amp;VLOOKUP($C90,Lookups!$A$4:$O$24,15,FALSE)&amp;F$4&amp;$B90&amp;"\"&amp;$C90&amp;"-"&amp;$B90&amp;".ctl"</f>
        <v>echo load data  infile 'C:\temp\HistData\Futures2013Q3M1\HO.csv' append into table HOIL_M1 fields terminated by "," (OrigDate, OrigTime, Open, High, Low, Close, NewDateTime expression "to_date((:OrigDate||:OrigTime),'MM/DD/YYYY HH24MI')") &gt;C:\temp\HistData\Futures2013Q3M1\HOIL-M1.ctl</v>
      </c>
      <c r="G90" s="29" t="str">
        <f>"echo load data  infile '"&amp;$B$2&amp;VLOOKUP($C90,Lookups!$A$4:$O$24,15,FALSE)&amp;G$4&amp;$B90&amp;"\"&amp;VLOOKUP($C90,Lookups!$A$4:$B$24,2,FALSE)&amp;".csv' append into table "&amp;$C90&amp;"_"&amp;$B90&amp;" fields terminated by "&amp;CHAR(34)&amp;","&amp;CHAR(34)&amp;" (OrigDate, OrigTime, Open, High, Low, Close, NewDateTime expression "&amp;CHAR(34)&amp;"to_date((:OrigDate||:OrigTime),'MM/DD/YYYY HH24MI')"&amp;CHAR(34)&amp;") &gt;"&amp;$B$2&amp;VLOOKUP($C90,Lookups!$A$4:$O$24,15,FALSE)&amp;G$4&amp;$B90&amp;"\"&amp;$C90&amp;"-"&amp;$B90&amp;".ctl"</f>
        <v>echo load data  infile 'C:\temp\HistData\Futures2013Q4M1\HO.csv' append into table HOIL_M1 fields terminated by "," (OrigDate, OrigTime, Open, High, Low, Close, NewDateTime expression "to_date((:OrigDate||:OrigTime),'MM/DD/YYYY HH24MI')") &gt;C:\temp\HistData\Futures2013Q4M1\HOIL-M1.ctl</v>
      </c>
      <c r="H90" s="29" t="str">
        <f>"echo load data  infile '"&amp;$B$2&amp;VLOOKUP($C90,Lookups!$A$4:$O$24,15,FALSE)&amp;H$4&amp;$B90&amp;"\"&amp;VLOOKUP($C90,Lookups!$A$4:$B$24,2,FALSE)&amp;".csv' append into table "&amp;$C90&amp;"_"&amp;$B90&amp;" fields terminated by "&amp;CHAR(34)&amp;","&amp;CHAR(34)&amp;" (OrigDate, OrigTime, Open, High, Low, Close, NewDateTime expression "&amp;CHAR(34)&amp;"to_date((:OrigDate||:OrigTime),'MM/DD/YYYY HH24MI')"&amp;CHAR(34)&amp;") &gt;"&amp;$B$2&amp;VLOOKUP($C90,Lookups!$A$4:$O$24,15,FALSE)&amp;H$4&amp;$B90&amp;"\"&amp;$C90&amp;"-"&amp;$B90&amp;".ctl"</f>
        <v>echo load data  infile 'C:\temp\HistData\Futures2014Q1M1\HO.csv' append into table HOIL_M1 fields terminated by "," (OrigDate, OrigTime, Open, High, Low, Close, NewDateTime expression "to_date((:OrigDate||:OrigTime),'MM/DD/YYYY HH24MI')") &gt;C:\temp\HistData\Futures2014Q1M1\HOIL-M1.ctl</v>
      </c>
    </row>
    <row r="91" spans="1:8" x14ac:dyDescent="0.25">
      <c r="B91" s="28" t="s">
        <v>8</v>
      </c>
      <c r="C91" s="29" t="s">
        <v>55</v>
      </c>
      <c r="D91" s="29" t="str">
        <f>"echo load data  infile '"&amp;$B$2&amp;VLOOKUP($C91,Lookups!$A$4:$O$24,15,FALSE)&amp;D$4&amp;$B91&amp;"\"&amp;VLOOKUP($C91,Lookups!$A$4:$B$24,2,FALSE)&amp;".csv' append into table "&amp;$C91&amp;"_"&amp;$B91&amp;" fields terminated by "&amp;CHAR(34)&amp;","&amp;CHAR(34)&amp;" (OrigDate, OrigTime, Open, High, Low, Close, NewDateTime expression "&amp;CHAR(34)&amp;"to_date((:OrigDate||:OrigTime),'MM/DD/YYYY HH24MI')"&amp;CHAR(34)&amp;") &gt;"&amp;$B$2&amp;VLOOKUP($C91,Lookups!$A$4:$O$24,15,FALSE)&amp;D$4&amp;$B91&amp;"\"&amp;$C91&amp;"-"&amp;$B91&amp;".ctl"</f>
        <v>echo load data  infile 'C:\temp\HistData\Futures2000Q0M1\NG.csv' append into table NGAS_M1 fields terminated by "," (OrigDate, OrigTime, Open, High, Low, Close, NewDateTime expression "to_date((:OrigDate||:OrigTime),'MM/DD/YYYY HH24MI')") &gt;C:\temp\HistData\Futures2000Q0M1\NGAS-M1.ctl</v>
      </c>
      <c r="E91" s="29" t="str">
        <f>"echo load data  infile '"&amp;$B$2&amp;VLOOKUP($C91,Lookups!$A$4:$O$24,15,FALSE)&amp;E$4&amp;$B91&amp;"\"&amp;VLOOKUP($C91,Lookups!$A$4:$B$24,2,FALSE)&amp;".csv' append into table "&amp;$C91&amp;"_"&amp;$B91&amp;" fields terminated by "&amp;CHAR(34)&amp;","&amp;CHAR(34)&amp;" (OrigDate, OrigTime, Open, High, Low, Close, NewDateTime expression "&amp;CHAR(34)&amp;"to_date((:OrigDate||:OrigTime),'MM/DD/YYYY HH24MI')"&amp;CHAR(34)&amp;") &gt;"&amp;$B$2&amp;VLOOKUP($C91,Lookups!$A$4:$O$24,15,FALSE)&amp;E$4&amp;$B91&amp;"\"&amp;$C91&amp;"-"&amp;$B91&amp;".ctl"</f>
        <v>echo load data  infile 'C:\temp\HistData\Futures2013Q2M1\NG.csv' append into table NGAS_M1 fields terminated by "," (OrigDate, OrigTime, Open, High, Low, Close, NewDateTime expression "to_date((:OrigDate||:OrigTime),'MM/DD/YYYY HH24MI')") &gt;C:\temp\HistData\Futures2013Q2M1\NGAS-M1.ctl</v>
      </c>
      <c r="F91" s="29" t="str">
        <f>"echo load data  infile '"&amp;$B$2&amp;VLOOKUP($C91,Lookups!$A$4:$O$24,15,FALSE)&amp;F$4&amp;$B91&amp;"\"&amp;VLOOKUP($C91,Lookups!$A$4:$B$24,2,FALSE)&amp;".csv' append into table "&amp;$C91&amp;"_"&amp;$B91&amp;" fields terminated by "&amp;CHAR(34)&amp;","&amp;CHAR(34)&amp;" (OrigDate, OrigTime, Open, High, Low, Close, NewDateTime expression "&amp;CHAR(34)&amp;"to_date((:OrigDate||:OrigTime),'MM/DD/YYYY HH24MI')"&amp;CHAR(34)&amp;") &gt;"&amp;$B$2&amp;VLOOKUP($C91,Lookups!$A$4:$O$24,15,FALSE)&amp;F$4&amp;$B91&amp;"\"&amp;$C91&amp;"-"&amp;$B91&amp;".ctl"</f>
        <v>echo load data  infile 'C:\temp\HistData\Futures2013Q3M1\NG.csv' append into table NGAS_M1 fields terminated by "," (OrigDate, OrigTime, Open, High, Low, Close, NewDateTime expression "to_date((:OrigDate||:OrigTime),'MM/DD/YYYY HH24MI')") &gt;C:\temp\HistData\Futures2013Q3M1\NGAS-M1.ctl</v>
      </c>
      <c r="G91" s="29" t="str">
        <f>"echo load data  infile '"&amp;$B$2&amp;VLOOKUP($C91,Lookups!$A$4:$O$24,15,FALSE)&amp;G$4&amp;$B91&amp;"\"&amp;VLOOKUP($C91,Lookups!$A$4:$B$24,2,FALSE)&amp;".csv' append into table "&amp;$C91&amp;"_"&amp;$B91&amp;" fields terminated by "&amp;CHAR(34)&amp;","&amp;CHAR(34)&amp;" (OrigDate, OrigTime, Open, High, Low, Close, NewDateTime expression "&amp;CHAR(34)&amp;"to_date((:OrigDate||:OrigTime),'MM/DD/YYYY HH24MI')"&amp;CHAR(34)&amp;") &gt;"&amp;$B$2&amp;VLOOKUP($C91,Lookups!$A$4:$O$24,15,FALSE)&amp;G$4&amp;$B91&amp;"\"&amp;$C91&amp;"-"&amp;$B91&amp;".ctl"</f>
        <v>echo load data  infile 'C:\temp\HistData\Futures2013Q4M1\NG.csv' append into table NGAS_M1 fields terminated by "," (OrigDate, OrigTime, Open, High, Low, Close, NewDateTime expression "to_date((:OrigDate||:OrigTime),'MM/DD/YYYY HH24MI')") &gt;C:\temp\HistData\Futures2013Q4M1\NGAS-M1.ctl</v>
      </c>
      <c r="H91" s="29" t="str">
        <f>"echo load data  infile '"&amp;$B$2&amp;VLOOKUP($C91,Lookups!$A$4:$O$24,15,FALSE)&amp;H$4&amp;$B91&amp;"\"&amp;VLOOKUP($C91,Lookups!$A$4:$B$24,2,FALSE)&amp;".csv' append into table "&amp;$C91&amp;"_"&amp;$B91&amp;" fields terminated by "&amp;CHAR(34)&amp;","&amp;CHAR(34)&amp;" (OrigDate, OrigTime, Open, High, Low, Close, NewDateTime expression "&amp;CHAR(34)&amp;"to_date((:OrigDate||:OrigTime),'MM/DD/YYYY HH24MI')"&amp;CHAR(34)&amp;") &gt;"&amp;$B$2&amp;VLOOKUP($C91,Lookups!$A$4:$O$24,15,FALSE)&amp;H$4&amp;$B91&amp;"\"&amp;$C91&amp;"-"&amp;$B91&amp;".ctl"</f>
        <v>echo load data  infile 'C:\temp\HistData\Futures2014Q1M1\NG.csv' append into table NGAS_M1 fields terminated by "," (OrigDate, OrigTime, Open, High, Low, Close, NewDateTime expression "to_date((:OrigDate||:OrigTime),'MM/DD/YYYY HH24MI')") &gt;C:\temp\HistData\Futures2014Q1M1\NGAS-M1.ctl</v>
      </c>
    </row>
    <row r="92" spans="1:8" x14ac:dyDescent="0.25">
      <c r="B92" s="28" t="s">
        <v>8</v>
      </c>
      <c r="C92" s="29" t="s">
        <v>60</v>
      </c>
      <c r="D92" s="29" t="str">
        <f>"echo load data  infile '"&amp;$B$2&amp;VLOOKUP($C92,Lookups!$A$4:$O$24,15,FALSE)&amp;D$4&amp;$B92&amp;"\"&amp;VLOOKUP($C92,Lookups!$A$4:$B$24,2,FALSE)&amp;".csv' append into table "&amp;$C92&amp;"_"&amp;$B92&amp;" fields terminated by "&amp;CHAR(34)&amp;","&amp;CHAR(34)&amp;" (OrigDate, OrigTime, Open, High, Low, Close, NewDateTime expression "&amp;CHAR(34)&amp;"to_date((:OrigDate||:OrigTime),'MM/DD/YYYY HH24MI')"&amp;CHAR(34)&amp;") &gt;"&amp;$B$2&amp;VLOOKUP($C92,Lookups!$A$4:$O$24,15,FALSE)&amp;D$4&amp;$B92&amp;"\"&amp;$C92&amp;"-"&amp;$B92&amp;".ctl"</f>
        <v>echo load data  infile 'C:\temp\HistData\Futures2000Q0M1\PL.csv' append into table PLATINUM_M1 fields terminated by "," (OrigDate, OrigTime, Open, High, Low, Close, NewDateTime expression "to_date((:OrigDate||:OrigTime),'MM/DD/YYYY HH24MI')") &gt;C:\temp\HistData\Futures2000Q0M1\PLATINUM-M1.ctl</v>
      </c>
      <c r="E92" s="29" t="str">
        <f>"echo load data  infile '"&amp;$B$2&amp;VLOOKUP($C92,Lookups!$A$4:$O$24,15,FALSE)&amp;E$4&amp;$B92&amp;"\"&amp;VLOOKUP($C92,Lookups!$A$4:$B$24,2,FALSE)&amp;".csv' append into table "&amp;$C92&amp;"_"&amp;$B92&amp;" fields terminated by "&amp;CHAR(34)&amp;","&amp;CHAR(34)&amp;" (OrigDate, OrigTime, Open, High, Low, Close, NewDateTime expression "&amp;CHAR(34)&amp;"to_date((:OrigDate||:OrigTime),'MM/DD/YYYY HH24MI')"&amp;CHAR(34)&amp;") &gt;"&amp;$B$2&amp;VLOOKUP($C92,Lookups!$A$4:$O$24,15,FALSE)&amp;E$4&amp;$B92&amp;"\"&amp;$C92&amp;"-"&amp;$B92&amp;".ctl"</f>
        <v>echo load data  infile 'C:\temp\HistData\Futures2013Q2M1\PL.csv' append into table PLATINUM_M1 fields terminated by "," (OrigDate, OrigTime, Open, High, Low, Close, NewDateTime expression "to_date((:OrigDate||:OrigTime),'MM/DD/YYYY HH24MI')") &gt;C:\temp\HistData\Futures2013Q2M1\PLATINUM-M1.ctl</v>
      </c>
      <c r="F92" s="29" t="str">
        <f>"echo load data  infile '"&amp;$B$2&amp;VLOOKUP($C92,Lookups!$A$4:$O$24,15,FALSE)&amp;F$4&amp;$B92&amp;"\"&amp;VLOOKUP($C92,Lookups!$A$4:$B$24,2,FALSE)&amp;".csv' append into table "&amp;$C92&amp;"_"&amp;$B92&amp;" fields terminated by "&amp;CHAR(34)&amp;","&amp;CHAR(34)&amp;" (OrigDate, OrigTime, Open, High, Low, Close, NewDateTime expression "&amp;CHAR(34)&amp;"to_date((:OrigDate||:OrigTime),'MM/DD/YYYY HH24MI')"&amp;CHAR(34)&amp;") &gt;"&amp;$B$2&amp;VLOOKUP($C92,Lookups!$A$4:$O$24,15,FALSE)&amp;F$4&amp;$B92&amp;"\"&amp;$C92&amp;"-"&amp;$B92&amp;".ctl"</f>
        <v>echo load data  infile 'C:\temp\HistData\Futures2013Q3M1\PL.csv' append into table PLATINUM_M1 fields terminated by "," (OrigDate, OrigTime, Open, High, Low, Close, NewDateTime expression "to_date((:OrigDate||:OrigTime),'MM/DD/YYYY HH24MI')") &gt;C:\temp\HistData\Futures2013Q3M1\PLATINUM-M1.ctl</v>
      </c>
      <c r="G92" s="29" t="str">
        <f>"echo load data  infile '"&amp;$B$2&amp;VLOOKUP($C92,Lookups!$A$4:$O$24,15,FALSE)&amp;G$4&amp;$B92&amp;"\"&amp;VLOOKUP($C92,Lookups!$A$4:$B$24,2,FALSE)&amp;".csv' append into table "&amp;$C92&amp;"_"&amp;$B92&amp;" fields terminated by "&amp;CHAR(34)&amp;","&amp;CHAR(34)&amp;" (OrigDate, OrigTime, Open, High, Low, Close, NewDateTime expression "&amp;CHAR(34)&amp;"to_date((:OrigDate||:OrigTime),'MM/DD/YYYY HH24MI')"&amp;CHAR(34)&amp;") &gt;"&amp;$B$2&amp;VLOOKUP($C92,Lookups!$A$4:$O$24,15,FALSE)&amp;G$4&amp;$B92&amp;"\"&amp;$C92&amp;"-"&amp;$B92&amp;".ctl"</f>
        <v>echo load data  infile 'C:\temp\HistData\Futures2013Q4M1\PL.csv' append into table PLATINUM_M1 fields terminated by "," (OrigDate, OrigTime, Open, High, Low, Close, NewDateTime expression "to_date((:OrigDate||:OrigTime),'MM/DD/YYYY HH24MI')") &gt;C:\temp\HistData\Futures2013Q4M1\PLATINUM-M1.ctl</v>
      </c>
      <c r="H92" s="29" t="str">
        <f>"echo load data  infile '"&amp;$B$2&amp;VLOOKUP($C92,Lookups!$A$4:$O$24,15,FALSE)&amp;H$4&amp;$B92&amp;"\"&amp;VLOOKUP($C92,Lookups!$A$4:$B$24,2,FALSE)&amp;".csv' append into table "&amp;$C92&amp;"_"&amp;$B92&amp;" fields terminated by "&amp;CHAR(34)&amp;","&amp;CHAR(34)&amp;" (OrigDate, OrigTime, Open, High, Low, Close, NewDateTime expression "&amp;CHAR(34)&amp;"to_date((:OrigDate||:OrigTime),'MM/DD/YYYY HH24MI')"&amp;CHAR(34)&amp;") &gt;"&amp;$B$2&amp;VLOOKUP($C92,Lookups!$A$4:$O$24,15,FALSE)&amp;H$4&amp;$B92&amp;"\"&amp;$C92&amp;"-"&amp;$B92&amp;".ctl"</f>
        <v>echo load data  infile 'C:\temp\HistData\Futures2014Q1M1\PL.csv' append into table PLATINUM_M1 fields terminated by "," (OrigDate, OrigTime, Open, High, Low, Close, NewDateTime expression "to_date((:OrigDate||:OrigTime),'MM/DD/YYYY HH24MI')") &gt;C:\temp\HistData\Futures2014Q1M1\PLATINUM-M1.ctl</v>
      </c>
    </row>
    <row r="93" spans="1:8" x14ac:dyDescent="0.25">
      <c r="B93" s="28" t="s">
        <v>8</v>
      </c>
      <c r="C93" s="29" t="s">
        <v>61</v>
      </c>
      <c r="D93" s="29" t="str">
        <f>"echo load data  infile '"&amp;$B$2&amp;VLOOKUP($C93,Lookups!$A$4:$O$24,15,FALSE)&amp;D$4&amp;$B93&amp;"\"&amp;VLOOKUP($C93,Lookups!$A$4:$B$24,2,FALSE)&amp;".csv' append into table "&amp;$C93&amp;"_"&amp;$B93&amp;" fields terminated by "&amp;CHAR(34)&amp;","&amp;CHAR(34)&amp;" (OrigDate, OrigTime, Open, High, Low, Close, NewDateTime expression "&amp;CHAR(34)&amp;"to_date((:OrigDate||:OrigTime),'MM/DD/YYYY HH24MI')"&amp;CHAR(34)&amp;") &gt;"&amp;$B$2&amp;VLOOKUP($C93,Lookups!$A$4:$O$24,15,FALSE)&amp;D$4&amp;$B93&amp;"\"&amp;$C93&amp;"-"&amp;$B93&amp;".ctl"</f>
        <v>echo load data  infile 'C:\temp\HistData\Futures2000Q0M1\RR.csv' append into table RICE_M1 fields terminated by "," (OrigDate, OrigTime, Open, High, Low, Close, NewDateTime expression "to_date((:OrigDate||:OrigTime),'MM/DD/YYYY HH24MI')") &gt;C:\temp\HistData\Futures2000Q0M1\RICE-M1.ctl</v>
      </c>
      <c r="E93" s="29" t="str">
        <f>"echo load data  infile '"&amp;$B$2&amp;VLOOKUP($C93,Lookups!$A$4:$O$24,15,FALSE)&amp;E$4&amp;$B93&amp;"\"&amp;VLOOKUP($C93,Lookups!$A$4:$B$24,2,FALSE)&amp;".csv' append into table "&amp;$C93&amp;"_"&amp;$B93&amp;" fields terminated by "&amp;CHAR(34)&amp;","&amp;CHAR(34)&amp;" (OrigDate, OrigTime, Open, High, Low, Close, NewDateTime expression "&amp;CHAR(34)&amp;"to_date((:OrigDate||:OrigTime),'MM/DD/YYYY HH24MI')"&amp;CHAR(34)&amp;") &gt;"&amp;$B$2&amp;VLOOKUP($C93,Lookups!$A$4:$O$24,15,FALSE)&amp;E$4&amp;$B93&amp;"\"&amp;$C93&amp;"-"&amp;$B93&amp;".ctl"</f>
        <v>echo load data  infile 'C:\temp\HistData\Futures2013Q2M1\RR.csv' append into table RICE_M1 fields terminated by "," (OrigDate, OrigTime, Open, High, Low, Close, NewDateTime expression "to_date((:OrigDate||:OrigTime),'MM/DD/YYYY HH24MI')") &gt;C:\temp\HistData\Futures2013Q2M1\RICE-M1.ctl</v>
      </c>
      <c r="F93" s="29" t="str">
        <f>"echo load data  infile '"&amp;$B$2&amp;VLOOKUP($C93,Lookups!$A$4:$O$24,15,FALSE)&amp;F$4&amp;$B93&amp;"\"&amp;VLOOKUP($C93,Lookups!$A$4:$B$24,2,FALSE)&amp;".csv' append into table "&amp;$C93&amp;"_"&amp;$B93&amp;" fields terminated by "&amp;CHAR(34)&amp;","&amp;CHAR(34)&amp;" (OrigDate, OrigTime, Open, High, Low, Close, NewDateTime expression "&amp;CHAR(34)&amp;"to_date((:OrigDate||:OrigTime),'MM/DD/YYYY HH24MI')"&amp;CHAR(34)&amp;") &gt;"&amp;$B$2&amp;VLOOKUP($C93,Lookups!$A$4:$O$24,15,FALSE)&amp;F$4&amp;$B93&amp;"\"&amp;$C93&amp;"-"&amp;$B93&amp;".ctl"</f>
        <v>echo load data  infile 'C:\temp\HistData\Futures2013Q3M1\RR.csv' append into table RICE_M1 fields terminated by "," (OrigDate, OrigTime, Open, High, Low, Close, NewDateTime expression "to_date((:OrigDate||:OrigTime),'MM/DD/YYYY HH24MI')") &gt;C:\temp\HistData\Futures2013Q3M1\RICE-M1.ctl</v>
      </c>
      <c r="G93" s="29" t="str">
        <f>"echo load data  infile '"&amp;$B$2&amp;VLOOKUP($C93,Lookups!$A$4:$O$24,15,FALSE)&amp;G$4&amp;$B93&amp;"\"&amp;VLOOKUP($C93,Lookups!$A$4:$B$24,2,FALSE)&amp;".csv' append into table "&amp;$C93&amp;"_"&amp;$B93&amp;" fields terminated by "&amp;CHAR(34)&amp;","&amp;CHAR(34)&amp;" (OrigDate, OrigTime, Open, High, Low, Close, NewDateTime expression "&amp;CHAR(34)&amp;"to_date((:OrigDate||:OrigTime),'MM/DD/YYYY HH24MI')"&amp;CHAR(34)&amp;") &gt;"&amp;$B$2&amp;VLOOKUP($C93,Lookups!$A$4:$O$24,15,FALSE)&amp;G$4&amp;$B93&amp;"\"&amp;$C93&amp;"-"&amp;$B93&amp;".ctl"</f>
        <v>echo load data  infile 'C:\temp\HistData\Futures2013Q4M1\RR.csv' append into table RICE_M1 fields terminated by "," (OrigDate, OrigTime, Open, High, Low, Close, NewDateTime expression "to_date((:OrigDate||:OrigTime),'MM/DD/YYYY HH24MI')") &gt;C:\temp\HistData\Futures2013Q4M1\RICE-M1.ctl</v>
      </c>
      <c r="H93" s="29" t="str">
        <f>"echo load data  infile '"&amp;$B$2&amp;VLOOKUP($C93,Lookups!$A$4:$O$24,15,FALSE)&amp;H$4&amp;$B93&amp;"\"&amp;VLOOKUP($C93,Lookups!$A$4:$B$24,2,FALSE)&amp;".csv' append into table "&amp;$C93&amp;"_"&amp;$B93&amp;" fields terminated by "&amp;CHAR(34)&amp;","&amp;CHAR(34)&amp;" (OrigDate, OrigTime, Open, High, Low, Close, NewDateTime expression "&amp;CHAR(34)&amp;"to_date((:OrigDate||:OrigTime),'MM/DD/YYYY HH24MI')"&amp;CHAR(34)&amp;") &gt;"&amp;$B$2&amp;VLOOKUP($C93,Lookups!$A$4:$O$24,15,FALSE)&amp;H$4&amp;$B93&amp;"\"&amp;$C93&amp;"-"&amp;$B93&amp;".ctl"</f>
        <v>echo load data  infile 'C:\temp\HistData\Futures2014Q1M1\RR.csv' append into table RICE_M1 fields terminated by "," (OrigDate, OrigTime, Open, High, Low, Close, NewDateTime expression "to_date((:OrigDate||:OrigTime),'MM/DD/YYYY HH24MI')") &gt;C:\temp\HistData\Futures2014Q1M1\RICE-M1.ctl</v>
      </c>
    </row>
    <row r="94" spans="1:8" x14ac:dyDescent="0.25">
      <c r="B94" s="28" t="s">
        <v>8</v>
      </c>
      <c r="C94" s="29" t="s">
        <v>62</v>
      </c>
      <c r="D94" s="29" t="str">
        <f>"echo load data  infile '"&amp;$B$2&amp;VLOOKUP($C94,Lookups!$A$4:$O$24,15,FALSE)&amp;D$4&amp;$B94&amp;"\"&amp;VLOOKUP($C94,Lookups!$A$4:$B$24,2,FALSE)&amp;".csv' append into table "&amp;$C94&amp;"_"&amp;$B94&amp;" fields terminated by "&amp;CHAR(34)&amp;","&amp;CHAR(34)&amp;" (OrigDate, OrigTime, Open, High, Low, Close, NewDateTime expression "&amp;CHAR(34)&amp;"to_date((:OrigDate||:OrigTime),'MM/DD/YYYY HH24MI')"&amp;CHAR(34)&amp;") &gt;"&amp;$B$2&amp;VLOOKUP($C94,Lookups!$A$4:$O$24,15,FALSE)&amp;D$4&amp;$B94&amp;"\"&amp;$C94&amp;"-"&amp;$B94&amp;".ctl"</f>
        <v>echo load data  infile 'C:\temp\HistData\Futures2000Q0M1\BO.csv' append into table SBO_M1 fields terminated by "," (OrigDate, OrigTime, Open, High, Low, Close, NewDateTime expression "to_date((:OrigDate||:OrigTime),'MM/DD/YYYY HH24MI')") &gt;C:\temp\HistData\Futures2000Q0M1\SBO-M1.ctl</v>
      </c>
      <c r="E94" s="29" t="str">
        <f>"echo load data  infile '"&amp;$B$2&amp;VLOOKUP($C94,Lookups!$A$4:$O$24,15,FALSE)&amp;E$4&amp;$B94&amp;"\"&amp;VLOOKUP($C94,Lookups!$A$4:$B$24,2,FALSE)&amp;".csv' append into table "&amp;$C94&amp;"_"&amp;$B94&amp;" fields terminated by "&amp;CHAR(34)&amp;","&amp;CHAR(34)&amp;" (OrigDate, OrigTime, Open, High, Low, Close, NewDateTime expression "&amp;CHAR(34)&amp;"to_date((:OrigDate||:OrigTime),'MM/DD/YYYY HH24MI')"&amp;CHAR(34)&amp;") &gt;"&amp;$B$2&amp;VLOOKUP($C94,Lookups!$A$4:$O$24,15,FALSE)&amp;E$4&amp;$B94&amp;"\"&amp;$C94&amp;"-"&amp;$B94&amp;".ctl"</f>
        <v>echo load data  infile 'C:\temp\HistData\Futures2013Q2M1\BO.csv' append into table SBO_M1 fields terminated by "," (OrigDate, OrigTime, Open, High, Low, Close, NewDateTime expression "to_date((:OrigDate||:OrigTime),'MM/DD/YYYY HH24MI')") &gt;C:\temp\HistData\Futures2013Q2M1\SBO-M1.ctl</v>
      </c>
      <c r="F94" s="29" t="str">
        <f>"echo load data  infile '"&amp;$B$2&amp;VLOOKUP($C94,Lookups!$A$4:$O$24,15,FALSE)&amp;F$4&amp;$B94&amp;"\"&amp;VLOOKUP($C94,Lookups!$A$4:$B$24,2,FALSE)&amp;".csv' append into table "&amp;$C94&amp;"_"&amp;$B94&amp;" fields terminated by "&amp;CHAR(34)&amp;","&amp;CHAR(34)&amp;" (OrigDate, OrigTime, Open, High, Low, Close, NewDateTime expression "&amp;CHAR(34)&amp;"to_date((:OrigDate||:OrigTime),'MM/DD/YYYY HH24MI')"&amp;CHAR(34)&amp;") &gt;"&amp;$B$2&amp;VLOOKUP($C94,Lookups!$A$4:$O$24,15,FALSE)&amp;F$4&amp;$B94&amp;"\"&amp;$C94&amp;"-"&amp;$B94&amp;".ctl"</f>
        <v>echo load data  infile 'C:\temp\HistData\Futures2013Q3M1\BO.csv' append into table SBO_M1 fields terminated by "," (OrigDate, OrigTime, Open, High, Low, Close, NewDateTime expression "to_date((:OrigDate||:OrigTime),'MM/DD/YYYY HH24MI')") &gt;C:\temp\HistData\Futures2013Q3M1\SBO-M1.ctl</v>
      </c>
      <c r="G94" s="29" t="str">
        <f>"echo load data  infile '"&amp;$B$2&amp;VLOOKUP($C94,Lookups!$A$4:$O$24,15,FALSE)&amp;G$4&amp;$B94&amp;"\"&amp;VLOOKUP($C94,Lookups!$A$4:$B$24,2,FALSE)&amp;".csv' append into table "&amp;$C94&amp;"_"&amp;$B94&amp;" fields terminated by "&amp;CHAR(34)&amp;","&amp;CHAR(34)&amp;" (OrigDate, OrigTime, Open, High, Low, Close, NewDateTime expression "&amp;CHAR(34)&amp;"to_date((:OrigDate||:OrigTime),'MM/DD/YYYY HH24MI')"&amp;CHAR(34)&amp;") &gt;"&amp;$B$2&amp;VLOOKUP($C94,Lookups!$A$4:$O$24,15,FALSE)&amp;G$4&amp;$B94&amp;"\"&amp;$C94&amp;"-"&amp;$B94&amp;".ctl"</f>
        <v>echo load data  infile 'C:\temp\HistData\Futures2013Q4M1\BO.csv' append into table SBO_M1 fields terminated by "," (OrigDate, OrigTime, Open, High, Low, Close, NewDateTime expression "to_date((:OrigDate||:OrigTime),'MM/DD/YYYY HH24MI')") &gt;C:\temp\HistData\Futures2013Q4M1\SBO-M1.ctl</v>
      </c>
      <c r="H94" s="29" t="str">
        <f>"echo load data  infile '"&amp;$B$2&amp;VLOOKUP($C94,Lookups!$A$4:$O$24,15,FALSE)&amp;H$4&amp;$B94&amp;"\"&amp;VLOOKUP($C94,Lookups!$A$4:$B$24,2,FALSE)&amp;".csv' append into table "&amp;$C94&amp;"_"&amp;$B94&amp;" fields terminated by "&amp;CHAR(34)&amp;","&amp;CHAR(34)&amp;" (OrigDate, OrigTime, Open, High, Low, Close, NewDateTime expression "&amp;CHAR(34)&amp;"to_date((:OrigDate||:OrigTime),'MM/DD/YYYY HH24MI')"&amp;CHAR(34)&amp;") &gt;"&amp;$B$2&amp;VLOOKUP($C94,Lookups!$A$4:$O$24,15,FALSE)&amp;H$4&amp;$B94&amp;"\"&amp;$C94&amp;"-"&amp;$B94&amp;".ctl"</f>
        <v>echo load data  infile 'C:\temp\HistData\Futures2014Q1M1\BO.csv' append into table SBO_M1 fields terminated by "," (OrigDate, OrigTime, Open, High, Low, Close, NewDateTime expression "to_date((:OrigDate||:OrigTime),'MM/DD/YYYY HH24MI')") &gt;C:\temp\HistData\Futures2014Q1M1\SBO-M1.ctl</v>
      </c>
    </row>
    <row r="95" spans="1:8" x14ac:dyDescent="0.25">
      <c r="B95" s="28" t="s">
        <v>8</v>
      </c>
      <c r="C95" s="29" t="s">
        <v>63</v>
      </c>
      <c r="D95" s="29" t="str">
        <f>"echo load data  infile '"&amp;$B$2&amp;VLOOKUP($C95,Lookups!$A$4:$O$24,15,FALSE)&amp;D$4&amp;$B95&amp;"\"&amp;VLOOKUP($C95,Lookups!$A$4:$B$24,2,FALSE)&amp;".csv' append into table "&amp;$C95&amp;"_"&amp;$B95&amp;" fields terminated by "&amp;CHAR(34)&amp;","&amp;CHAR(34)&amp;" (OrigDate, OrigTime, Open, High, Low, Close, NewDateTime expression "&amp;CHAR(34)&amp;"to_date((:OrigDate||:OrigTime),'MM/DD/YYYY HH24MI')"&amp;CHAR(34)&amp;") &gt;"&amp;$B$2&amp;VLOOKUP($C95,Lookups!$A$4:$O$24,15,FALSE)&amp;D$4&amp;$B95&amp;"\"&amp;$C95&amp;"-"&amp;$B95&amp;".ctl"</f>
        <v>echo load data  infile 'C:\temp\HistData\Futures2000Q0M1\S.csv' append into table SOYBEANS_M1 fields terminated by "," (OrigDate, OrigTime, Open, High, Low, Close, NewDateTime expression "to_date((:OrigDate||:OrigTime),'MM/DD/YYYY HH24MI')") &gt;C:\temp\HistData\Futures2000Q0M1\SOYBEANS-M1.ctl</v>
      </c>
      <c r="E95" s="29" t="str">
        <f>"echo load data  infile '"&amp;$B$2&amp;VLOOKUP($C95,Lookups!$A$4:$O$24,15,FALSE)&amp;E$4&amp;$B95&amp;"\"&amp;VLOOKUP($C95,Lookups!$A$4:$B$24,2,FALSE)&amp;".csv' append into table "&amp;$C95&amp;"_"&amp;$B95&amp;" fields terminated by "&amp;CHAR(34)&amp;","&amp;CHAR(34)&amp;" (OrigDate, OrigTime, Open, High, Low, Close, NewDateTime expression "&amp;CHAR(34)&amp;"to_date((:OrigDate||:OrigTime),'MM/DD/YYYY HH24MI')"&amp;CHAR(34)&amp;") &gt;"&amp;$B$2&amp;VLOOKUP($C95,Lookups!$A$4:$O$24,15,FALSE)&amp;E$4&amp;$B95&amp;"\"&amp;$C95&amp;"-"&amp;$B95&amp;".ctl"</f>
        <v>echo load data  infile 'C:\temp\HistData\Futures2013Q2M1\S.csv' append into table SOYBEANS_M1 fields terminated by "," (OrigDate, OrigTime, Open, High, Low, Close, NewDateTime expression "to_date((:OrigDate||:OrigTime),'MM/DD/YYYY HH24MI')") &gt;C:\temp\HistData\Futures2013Q2M1\SOYBEANS-M1.ctl</v>
      </c>
      <c r="F95" s="29" t="str">
        <f>"echo load data  infile '"&amp;$B$2&amp;VLOOKUP($C95,Lookups!$A$4:$O$24,15,FALSE)&amp;F$4&amp;$B95&amp;"\"&amp;VLOOKUP($C95,Lookups!$A$4:$B$24,2,FALSE)&amp;".csv' append into table "&amp;$C95&amp;"_"&amp;$B95&amp;" fields terminated by "&amp;CHAR(34)&amp;","&amp;CHAR(34)&amp;" (OrigDate, OrigTime, Open, High, Low, Close, NewDateTime expression "&amp;CHAR(34)&amp;"to_date((:OrigDate||:OrigTime),'MM/DD/YYYY HH24MI')"&amp;CHAR(34)&amp;") &gt;"&amp;$B$2&amp;VLOOKUP($C95,Lookups!$A$4:$O$24,15,FALSE)&amp;F$4&amp;$B95&amp;"\"&amp;$C95&amp;"-"&amp;$B95&amp;".ctl"</f>
        <v>echo load data  infile 'C:\temp\HistData\Futures2013Q3M1\S.csv' append into table SOYBEANS_M1 fields terminated by "," (OrigDate, OrigTime, Open, High, Low, Close, NewDateTime expression "to_date((:OrigDate||:OrigTime),'MM/DD/YYYY HH24MI')") &gt;C:\temp\HistData\Futures2013Q3M1\SOYBEANS-M1.ctl</v>
      </c>
      <c r="G95" s="29" t="str">
        <f>"echo load data  infile '"&amp;$B$2&amp;VLOOKUP($C95,Lookups!$A$4:$O$24,15,FALSE)&amp;G$4&amp;$B95&amp;"\"&amp;VLOOKUP($C95,Lookups!$A$4:$B$24,2,FALSE)&amp;".csv' append into table "&amp;$C95&amp;"_"&amp;$B95&amp;" fields terminated by "&amp;CHAR(34)&amp;","&amp;CHAR(34)&amp;" (OrigDate, OrigTime, Open, High, Low, Close, NewDateTime expression "&amp;CHAR(34)&amp;"to_date((:OrigDate||:OrigTime),'MM/DD/YYYY HH24MI')"&amp;CHAR(34)&amp;") &gt;"&amp;$B$2&amp;VLOOKUP($C95,Lookups!$A$4:$O$24,15,FALSE)&amp;G$4&amp;$B95&amp;"\"&amp;$C95&amp;"-"&amp;$B95&amp;".ctl"</f>
        <v>echo load data  infile 'C:\temp\HistData\Futures2013Q4M1\S.csv' append into table SOYBEANS_M1 fields terminated by "," (OrigDate, OrigTime, Open, High, Low, Close, NewDateTime expression "to_date((:OrigDate||:OrigTime),'MM/DD/YYYY HH24MI')") &gt;C:\temp\HistData\Futures2013Q4M1\SOYBEANS-M1.ctl</v>
      </c>
      <c r="H95" s="29" t="str">
        <f>"echo load data  infile '"&amp;$B$2&amp;VLOOKUP($C95,Lookups!$A$4:$O$24,15,FALSE)&amp;H$4&amp;$B95&amp;"\"&amp;VLOOKUP($C95,Lookups!$A$4:$B$24,2,FALSE)&amp;".csv' append into table "&amp;$C95&amp;"_"&amp;$B95&amp;" fields terminated by "&amp;CHAR(34)&amp;","&amp;CHAR(34)&amp;" (OrigDate, OrigTime, Open, High, Low, Close, NewDateTime expression "&amp;CHAR(34)&amp;"to_date((:OrigDate||:OrigTime),'MM/DD/YYYY HH24MI')"&amp;CHAR(34)&amp;") &gt;"&amp;$B$2&amp;VLOOKUP($C95,Lookups!$A$4:$O$24,15,FALSE)&amp;H$4&amp;$B95&amp;"\"&amp;$C95&amp;"-"&amp;$B95&amp;".ctl"</f>
        <v>echo load data  infile 'C:\temp\HistData\Futures2014Q1M1\S.csv' append into table SOYBEANS_M1 fields terminated by "," (OrigDate, OrigTime, Open, High, Low, Close, NewDateTime expression "to_date((:OrigDate||:OrigTime),'MM/DD/YYYY HH24MI')") &gt;C:\temp\HistData\Futures2014Q1M1\SOYBEANS-M1.ctl</v>
      </c>
    </row>
    <row r="96" spans="1:8" x14ac:dyDescent="0.25">
      <c r="B96" s="28" t="s">
        <v>8</v>
      </c>
      <c r="C96" s="29" t="s">
        <v>64</v>
      </c>
      <c r="D96" s="29" t="str">
        <f>"echo load data  infile '"&amp;$B$2&amp;VLOOKUP($C96,Lookups!$A$4:$O$24,15,FALSE)&amp;D$4&amp;$B96&amp;"\"&amp;VLOOKUP($C96,Lookups!$A$4:$B$24,2,FALSE)&amp;".csv' append into table "&amp;$C96&amp;"_"&amp;$B96&amp;" fields terminated by "&amp;CHAR(34)&amp;","&amp;CHAR(34)&amp;" (OrigDate, OrigTime, Open, High, Low, Close, NewDateTime expression "&amp;CHAR(34)&amp;"to_date((:OrigDate||:OrigTime),'MM/DD/YYYY HH24MI')"&amp;CHAR(34)&amp;") &gt;"&amp;$B$2&amp;VLOOKUP($C96,Lookups!$A$4:$O$24,15,FALSE)&amp;D$4&amp;$B96&amp;"\"&amp;$C96&amp;"-"&amp;$B96&amp;".ctl"</f>
        <v>echo load data  infile 'C:\temp\HistData\Futures2000Q0M1\SB.csv' append into table SUGAR_M1 fields terminated by "," (OrigDate, OrigTime, Open, High, Low, Close, NewDateTime expression "to_date((:OrigDate||:OrigTime),'MM/DD/YYYY HH24MI')") &gt;C:\temp\HistData\Futures2000Q0M1\SUGAR-M1.ctl</v>
      </c>
      <c r="E96" s="29" t="str">
        <f>"echo load data  infile '"&amp;$B$2&amp;VLOOKUP($C96,Lookups!$A$4:$O$24,15,FALSE)&amp;E$4&amp;$B96&amp;"\"&amp;VLOOKUP($C96,Lookups!$A$4:$B$24,2,FALSE)&amp;".csv' append into table "&amp;$C96&amp;"_"&amp;$B96&amp;" fields terminated by "&amp;CHAR(34)&amp;","&amp;CHAR(34)&amp;" (OrigDate, OrigTime, Open, High, Low, Close, NewDateTime expression "&amp;CHAR(34)&amp;"to_date((:OrigDate||:OrigTime),'MM/DD/YYYY HH24MI')"&amp;CHAR(34)&amp;") &gt;"&amp;$B$2&amp;VLOOKUP($C96,Lookups!$A$4:$O$24,15,FALSE)&amp;E$4&amp;$B96&amp;"\"&amp;$C96&amp;"-"&amp;$B96&amp;".ctl"</f>
        <v>echo load data  infile 'C:\temp\HistData\Futures2013Q2M1\SB.csv' append into table SUGAR_M1 fields terminated by "," (OrigDate, OrigTime, Open, High, Low, Close, NewDateTime expression "to_date((:OrigDate||:OrigTime),'MM/DD/YYYY HH24MI')") &gt;C:\temp\HistData\Futures2013Q2M1\SUGAR-M1.ctl</v>
      </c>
      <c r="F96" s="29" t="str">
        <f>"echo load data  infile '"&amp;$B$2&amp;VLOOKUP($C96,Lookups!$A$4:$O$24,15,FALSE)&amp;F$4&amp;$B96&amp;"\"&amp;VLOOKUP($C96,Lookups!$A$4:$B$24,2,FALSE)&amp;".csv' append into table "&amp;$C96&amp;"_"&amp;$B96&amp;" fields terminated by "&amp;CHAR(34)&amp;","&amp;CHAR(34)&amp;" (OrigDate, OrigTime, Open, High, Low, Close, NewDateTime expression "&amp;CHAR(34)&amp;"to_date((:OrigDate||:OrigTime),'MM/DD/YYYY HH24MI')"&amp;CHAR(34)&amp;") &gt;"&amp;$B$2&amp;VLOOKUP($C96,Lookups!$A$4:$O$24,15,FALSE)&amp;F$4&amp;$B96&amp;"\"&amp;$C96&amp;"-"&amp;$B96&amp;".ctl"</f>
        <v>echo load data  infile 'C:\temp\HistData\Futures2013Q3M1\SB.csv' append into table SUGAR_M1 fields terminated by "," (OrigDate, OrigTime, Open, High, Low, Close, NewDateTime expression "to_date((:OrigDate||:OrigTime),'MM/DD/YYYY HH24MI')") &gt;C:\temp\HistData\Futures2013Q3M1\SUGAR-M1.ctl</v>
      </c>
      <c r="G96" s="29" t="str">
        <f>"echo load data  infile '"&amp;$B$2&amp;VLOOKUP($C96,Lookups!$A$4:$O$24,15,FALSE)&amp;G$4&amp;$B96&amp;"\"&amp;VLOOKUP($C96,Lookups!$A$4:$B$24,2,FALSE)&amp;".csv' append into table "&amp;$C96&amp;"_"&amp;$B96&amp;" fields terminated by "&amp;CHAR(34)&amp;","&amp;CHAR(34)&amp;" (OrigDate, OrigTime, Open, High, Low, Close, NewDateTime expression "&amp;CHAR(34)&amp;"to_date((:OrigDate||:OrigTime),'MM/DD/YYYY HH24MI')"&amp;CHAR(34)&amp;") &gt;"&amp;$B$2&amp;VLOOKUP($C96,Lookups!$A$4:$O$24,15,FALSE)&amp;G$4&amp;$B96&amp;"\"&amp;$C96&amp;"-"&amp;$B96&amp;".ctl"</f>
        <v>echo load data  infile 'C:\temp\HistData\Futures2013Q4M1\SB.csv' append into table SUGAR_M1 fields terminated by "," (OrigDate, OrigTime, Open, High, Low, Close, NewDateTime expression "to_date((:OrigDate||:OrigTime),'MM/DD/YYYY HH24MI')") &gt;C:\temp\HistData\Futures2013Q4M1\SUGAR-M1.ctl</v>
      </c>
      <c r="H96" s="29" t="str">
        <f>"echo load data  infile '"&amp;$B$2&amp;VLOOKUP($C96,Lookups!$A$4:$O$24,15,FALSE)&amp;H$4&amp;$B96&amp;"\"&amp;VLOOKUP($C96,Lookups!$A$4:$B$24,2,FALSE)&amp;".csv' append into table "&amp;$C96&amp;"_"&amp;$B96&amp;" fields terminated by "&amp;CHAR(34)&amp;","&amp;CHAR(34)&amp;" (OrigDate, OrigTime, Open, High, Low, Close, NewDateTime expression "&amp;CHAR(34)&amp;"to_date((:OrigDate||:OrigTime),'MM/DD/YYYY HH24MI')"&amp;CHAR(34)&amp;") &gt;"&amp;$B$2&amp;VLOOKUP($C96,Lookups!$A$4:$O$24,15,FALSE)&amp;H$4&amp;$B96&amp;"\"&amp;$C96&amp;"-"&amp;$B96&amp;".ctl"</f>
        <v>echo load data  infile 'C:\temp\HistData\Futures2014Q1M1\SB.csv' append into table SUGAR_M1 fields terminated by "," (OrigDate, OrigTime, Open, High, Low, Close, NewDateTime expression "to_date((:OrigDate||:OrigTime),'MM/DD/YYYY HH24MI')") &gt;C:\temp\HistData\Futures2014Q1M1\SUGAR-M1.ctl</v>
      </c>
    </row>
    <row r="97" spans="2:8" x14ac:dyDescent="0.25">
      <c r="B97" s="28" t="s">
        <v>8</v>
      </c>
      <c r="C97" s="29" t="s">
        <v>65</v>
      </c>
      <c r="D97" s="29" t="str">
        <f>"echo load data  infile '"&amp;$B$2&amp;VLOOKUP($C97,Lookups!$A$4:$O$24,15,FALSE)&amp;D$4&amp;$B97&amp;"\"&amp;VLOOKUP($C97,Lookups!$A$4:$B$24,2,FALSE)&amp;".csv' append into table "&amp;$C97&amp;"_"&amp;$B97&amp;" fields terminated by "&amp;CHAR(34)&amp;","&amp;CHAR(34)&amp;" (OrigDate, OrigTime, Open, High, Low, Close, NewDateTime expression "&amp;CHAR(34)&amp;"to_date((:OrigDate||:OrigTime),'MM/DD/YYYY HH24MI')"&amp;CHAR(34)&amp;") &gt;"&amp;$B$2&amp;VLOOKUP($C97,Lookups!$A$4:$O$24,15,FALSE)&amp;D$4&amp;$B97&amp;"\"&amp;$C97&amp;"-"&amp;$B97&amp;".ctl"</f>
        <v>echo load data  infile 'C:\temp\HistData\Futures2000Q0M1\TY.csv' append into table US10YR_M1 fields terminated by "," (OrigDate, OrigTime, Open, High, Low, Close, NewDateTime expression "to_date((:OrigDate||:OrigTime),'MM/DD/YYYY HH24MI')") &gt;C:\temp\HistData\Futures2000Q0M1\US10YR-M1.ctl</v>
      </c>
      <c r="E97" s="29" t="str">
        <f>"echo load data  infile '"&amp;$B$2&amp;VLOOKUP($C97,Lookups!$A$4:$O$24,15,FALSE)&amp;E$4&amp;$B97&amp;"\"&amp;VLOOKUP($C97,Lookups!$A$4:$B$24,2,FALSE)&amp;".csv' append into table "&amp;$C97&amp;"_"&amp;$B97&amp;" fields terminated by "&amp;CHAR(34)&amp;","&amp;CHAR(34)&amp;" (OrigDate, OrigTime, Open, High, Low, Close, NewDateTime expression "&amp;CHAR(34)&amp;"to_date((:OrigDate||:OrigTime),'MM/DD/YYYY HH24MI')"&amp;CHAR(34)&amp;") &gt;"&amp;$B$2&amp;VLOOKUP($C97,Lookups!$A$4:$O$24,15,FALSE)&amp;E$4&amp;$B97&amp;"\"&amp;$C97&amp;"-"&amp;$B97&amp;".ctl"</f>
        <v>echo load data  infile 'C:\temp\HistData\Futures2013Q2M1\TY.csv' append into table US10YR_M1 fields terminated by "," (OrigDate, OrigTime, Open, High, Low, Close, NewDateTime expression "to_date((:OrigDate||:OrigTime),'MM/DD/YYYY HH24MI')") &gt;C:\temp\HistData\Futures2013Q2M1\US10YR-M1.ctl</v>
      </c>
      <c r="F97" s="29" t="str">
        <f>"echo load data  infile '"&amp;$B$2&amp;VLOOKUP($C97,Lookups!$A$4:$O$24,15,FALSE)&amp;F$4&amp;$B97&amp;"\"&amp;VLOOKUP($C97,Lookups!$A$4:$B$24,2,FALSE)&amp;".csv' append into table "&amp;$C97&amp;"_"&amp;$B97&amp;" fields terminated by "&amp;CHAR(34)&amp;","&amp;CHAR(34)&amp;" (OrigDate, OrigTime, Open, High, Low, Close, NewDateTime expression "&amp;CHAR(34)&amp;"to_date((:OrigDate||:OrigTime),'MM/DD/YYYY HH24MI')"&amp;CHAR(34)&amp;") &gt;"&amp;$B$2&amp;VLOOKUP($C97,Lookups!$A$4:$O$24,15,FALSE)&amp;F$4&amp;$B97&amp;"\"&amp;$C97&amp;"-"&amp;$B97&amp;".ctl"</f>
        <v>echo load data  infile 'C:\temp\HistData\Futures2013Q3M1\TY.csv' append into table US10YR_M1 fields terminated by "," (OrigDate, OrigTime, Open, High, Low, Close, NewDateTime expression "to_date((:OrigDate||:OrigTime),'MM/DD/YYYY HH24MI')") &gt;C:\temp\HistData\Futures2013Q3M1\US10YR-M1.ctl</v>
      </c>
      <c r="G97" s="29" t="str">
        <f>"echo load data  infile '"&amp;$B$2&amp;VLOOKUP($C97,Lookups!$A$4:$O$24,15,FALSE)&amp;G$4&amp;$B97&amp;"\"&amp;VLOOKUP($C97,Lookups!$A$4:$B$24,2,FALSE)&amp;".csv' append into table "&amp;$C97&amp;"_"&amp;$B97&amp;" fields terminated by "&amp;CHAR(34)&amp;","&amp;CHAR(34)&amp;" (OrigDate, OrigTime, Open, High, Low, Close, NewDateTime expression "&amp;CHAR(34)&amp;"to_date((:OrigDate||:OrigTime),'MM/DD/YYYY HH24MI')"&amp;CHAR(34)&amp;") &gt;"&amp;$B$2&amp;VLOOKUP($C97,Lookups!$A$4:$O$24,15,FALSE)&amp;G$4&amp;$B97&amp;"\"&amp;$C97&amp;"-"&amp;$B97&amp;".ctl"</f>
        <v>echo load data  infile 'C:\temp\HistData\Futures2013Q4M1\TY.csv' append into table US10YR_M1 fields terminated by "," (OrigDate, OrigTime, Open, High, Low, Close, NewDateTime expression "to_date((:OrigDate||:OrigTime),'MM/DD/YYYY HH24MI')") &gt;C:\temp\HistData\Futures2013Q4M1\US10YR-M1.ctl</v>
      </c>
      <c r="H97" s="29" t="str">
        <f>"echo load data  infile '"&amp;$B$2&amp;VLOOKUP($C97,Lookups!$A$4:$O$24,15,FALSE)&amp;H$4&amp;$B97&amp;"\"&amp;VLOOKUP($C97,Lookups!$A$4:$B$24,2,FALSE)&amp;".csv' append into table "&amp;$C97&amp;"_"&amp;$B97&amp;" fields terminated by "&amp;CHAR(34)&amp;","&amp;CHAR(34)&amp;" (OrigDate, OrigTime, Open, High, Low, Close, NewDateTime expression "&amp;CHAR(34)&amp;"to_date((:OrigDate||:OrigTime),'MM/DD/YYYY HH24MI')"&amp;CHAR(34)&amp;") &gt;"&amp;$B$2&amp;VLOOKUP($C97,Lookups!$A$4:$O$24,15,FALSE)&amp;H$4&amp;$B97&amp;"\"&amp;$C97&amp;"-"&amp;$B97&amp;".ctl"</f>
        <v>echo load data  infile 'C:\temp\HistData\Futures2014Q1M1\TY.csv' append into table US10YR_M1 fields terminated by "," (OrigDate, OrigTime, Open, High, Low, Close, NewDateTime expression "to_date((:OrigDate||:OrigTime),'MM/DD/YYYY HH24MI')") &gt;C:\temp\HistData\Futures2014Q1M1\US10YR-M1.ctl</v>
      </c>
    </row>
    <row r="98" spans="2:8" x14ac:dyDescent="0.25">
      <c r="B98" s="28" t="s">
        <v>8</v>
      </c>
      <c r="C98" s="29" t="s">
        <v>66</v>
      </c>
      <c r="D98" s="29" t="str">
        <f>"echo load data  infile '"&amp;$B$2&amp;VLOOKUP($C98,Lookups!$A$4:$O$24,15,FALSE)&amp;D$4&amp;$B98&amp;"\"&amp;VLOOKUP($C98,Lookups!$A$4:$B$24,2,FALSE)&amp;".csv' append into table "&amp;$C98&amp;"_"&amp;$B98&amp;" fields terminated by "&amp;CHAR(34)&amp;","&amp;CHAR(34)&amp;" (OrigDate, OrigTime, Open, High, Low, Close, NewDateTime expression "&amp;CHAR(34)&amp;"to_date((:OrigDate||:OrigTime),'MM/DD/YYYY HH24MI')"&amp;CHAR(34)&amp;") &gt;"&amp;$B$2&amp;VLOOKUP($C98,Lookups!$A$4:$O$24,15,FALSE)&amp;D$4&amp;$B98&amp;"\"&amp;$C98&amp;"-"&amp;$B98&amp;".ctl"</f>
        <v>echo load data  infile 'C:\temp\HistData\Futures2000Q0M1\W.csv' append into table WHEAT_M1 fields terminated by "," (OrigDate, OrigTime, Open, High, Low, Close, NewDateTime expression "to_date((:OrigDate||:OrigTime),'MM/DD/YYYY HH24MI')") &gt;C:\temp\HistData\Futures2000Q0M1\WHEAT-M1.ctl</v>
      </c>
      <c r="E98" s="29" t="str">
        <f>"echo load data  infile '"&amp;$B$2&amp;VLOOKUP($C98,Lookups!$A$4:$O$24,15,FALSE)&amp;E$4&amp;$B98&amp;"\"&amp;VLOOKUP($C98,Lookups!$A$4:$B$24,2,FALSE)&amp;".csv' append into table "&amp;$C98&amp;"_"&amp;$B98&amp;" fields terminated by "&amp;CHAR(34)&amp;","&amp;CHAR(34)&amp;" (OrigDate, OrigTime, Open, High, Low, Close, NewDateTime expression "&amp;CHAR(34)&amp;"to_date((:OrigDate||:OrigTime),'MM/DD/YYYY HH24MI')"&amp;CHAR(34)&amp;") &gt;"&amp;$B$2&amp;VLOOKUP($C98,Lookups!$A$4:$O$24,15,FALSE)&amp;E$4&amp;$B98&amp;"\"&amp;$C98&amp;"-"&amp;$B98&amp;".ctl"</f>
        <v>echo load data  infile 'C:\temp\HistData\Futures2013Q2M1\W.csv' append into table WHEAT_M1 fields terminated by "," (OrigDate, OrigTime, Open, High, Low, Close, NewDateTime expression "to_date((:OrigDate||:OrigTime),'MM/DD/YYYY HH24MI')") &gt;C:\temp\HistData\Futures2013Q2M1\WHEAT-M1.ctl</v>
      </c>
      <c r="F98" s="29" t="str">
        <f>"echo load data  infile '"&amp;$B$2&amp;VLOOKUP($C98,Lookups!$A$4:$O$24,15,FALSE)&amp;F$4&amp;$B98&amp;"\"&amp;VLOOKUP($C98,Lookups!$A$4:$B$24,2,FALSE)&amp;".csv' append into table "&amp;$C98&amp;"_"&amp;$B98&amp;" fields terminated by "&amp;CHAR(34)&amp;","&amp;CHAR(34)&amp;" (OrigDate, OrigTime, Open, High, Low, Close, NewDateTime expression "&amp;CHAR(34)&amp;"to_date((:OrigDate||:OrigTime),'MM/DD/YYYY HH24MI')"&amp;CHAR(34)&amp;") &gt;"&amp;$B$2&amp;VLOOKUP($C98,Lookups!$A$4:$O$24,15,FALSE)&amp;F$4&amp;$B98&amp;"\"&amp;$C98&amp;"-"&amp;$B98&amp;".ctl"</f>
        <v>echo load data  infile 'C:\temp\HistData\Futures2013Q3M1\W.csv' append into table WHEAT_M1 fields terminated by "," (OrigDate, OrigTime, Open, High, Low, Close, NewDateTime expression "to_date((:OrigDate||:OrigTime),'MM/DD/YYYY HH24MI')") &gt;C:\temp\HistData\Futures2013Q3M1\WHEAT-M1.ctl</v>
      </c>
      <c r="G98" s="29" t="str">
        <f>"echo load data  infile '"&amp;$B$2&amp;VLOOKUP($C98,Lookups!$A$4:$O$24,15,FALSE)&amp;G$4&amp;$B98&amp;"\"&amp;VLOOKUP($C98,Lookups!$A$4:$B$24,2,FALSE)&amp;".csv' append into table "&amp;$C98&amp;"_"&amp;$B98&amp;" fields terminated by "&amp;CHAR(34)&amp;","&amp;CHAR(34)&amp;" (OrigDate, OrigTime, Open, High, Low, Close, NewDateTime expression "&amp;CHAR(34)&amp;"to_date((:OrigDate||:OrigTime),'MM/DD/YYYY HH24MI')"&amp;CHAR(34)&amp;") &gt;"&amp;$B$2&amp;VLOOKUP($C98,Lookups!$A$4:$O$24,15,FALSE)&amp;G$4&amp;$B98&amp;"\"&amp;$C98&amp;"-"&amp;$B98&amp;".ctl"</f>
        <v>echo load data  infile 'C:\temp\HistData\Futures2013Q4M1\W.csv' append into table WHEAT_M1 fields terminated by "," (OrigDate, OrigTime, Open, High, Low, Close, NewDateTime expression "to_date((:OrigDate||:OrigTime),'MM/DD/YYYY HH24MI')") &gt;C:\temp\HistData\Futures2013Q4M1\WHEAT-M1.ctl</v>
      </c>
      <c r="H98" s="29" t="str">
        <f>"echo load data  infile '"&amp;$B$2&amp;VLOOKUP($C98,Lookups!$A$4:$O$24,15,FALSE)&amp;H$4&amp;$B98&amp;"\"&amp;VLOOKUP($C98,Lookups!$A$4:$B$24,2,FALSE)&amp;".csv' append into table "&amp;$C98&amp;"_"&amp;$B98&amp;" fields terminated by "&amp;CHAR(34)&amp;","&amp;CHAR(34)&amp;" (OrigDate, OrigTime, Open, High, Low, Close, NewDateTime expression "&amp;CHAR(34)&amp;"to_date((:OrigDate||:OrigTime),'MM/DD/YYYY HH24MI')"&amp;CHAR(34)&amp;") &gt;"&amp;$B$2&amp;VLOOKUP($C98,Lookups!$A$4:$O$24,15,FALSE)&amp;H$4&amp;$B98&amp;"\"&amp;$C98&amp;"-"&amp;$B98&amp;".ctl"</f>
        <v>echo load data  infile 'C:\temp\HistData\Futures2014Q1M1\W.csv' append into table WHEAT_M1 fields terminated by "," (OrigDate, OrigTime, Open, High, Low, Close, NewDateTime expression "to_date((:OrigDate||:OrigTime),'MM/DD/YYYY HH24MI')") &gt;C:\temp\HistData\Futures2014Q1M1\WHEAT-M1.ctl</v>
      </c>
    </row>
    <row r="99" spans="2:8" x14ac:dyDescent="0.25">
      <c r="B99" s="28" t="s">
        <v>8</v>
      </c>
      <c r="C99" s="29" t="s">
        <v>56</v>
      </c>
      <c r="D99" s="29" t="str">
        <f>"echo load data  infile '"&amp;$B$2&amp;VLOOKUP($C99,Lookups!$A$4:$O$24,15,FALSE)&amp;D$4&amp;$B99&amp;"\"&amp;VLOOKUP($C99,Lookups!$A$4:$B$24,2,FALSE)&amp;".csv' append into table "&amp;$C99&amp;"_"&amp;$B99&amp;" fields terminated by "&amp;CHAR(34)&amp;","&amp;CHAR(34)&amp;" (OrigDate, OrigTime, Open, High, Low, Close, NewDateTime expression "&amp;CHAR(34)&amp;"to_date((:OrigDate||:OrigTime),'MM/DD/YYYY HH24MI')"&amp;CHAR(34)&amp;") &gt;"&amp;$B$2&amp;VLOOKUP($C99,Lookups!$A$4:$O$24,15,FALSE)&amp;D$4&amp;$B99&amp;"\"&amp;$C99&amp;"-"&amp;$B99&amp;".ctl"</f>
        <v>echo load data  infile 'C:\temp\HistData\Futures2000Q0M1\XRB.csv' append into table XRB_M1 fields terminated by "," (OrigDate, OrigTime, Open, High, Low, Close, NewDateTime expression "to_date((:OrigDate||:OrigTime),'MM/DD/YYYY HH24MI')") &gt;C:\temp\HistData\Futures2000Q0M1\XRB-M1.ctl</v>
      </c>
      <c r="E99" s="29" t="str">
        <f>"echo load data  infile '"&amp;$B$2&amp;VLOOKUP($C99,Lookups!$A$4:$O$24,15,FALSE)&amp;E$4&amp;$B99&amp;"\"&amp;VLOOKUP($C99,Lookups!$A$4:$B$24,2,FALSE)&amp;".csv' append into table "&amp;$C99&amp;"_"&amp;$B99&amp;" fields terminated by "&amp;CHAR(34)&amp;","&amp;CHAR(34)&amp;" (OrigDate, OrigTime, Open, High, Low, Close, NewDateTime expression "&amp;CHAR(34)&amp;"to_date((:OrigDate||:OrigTime),'MM/DD/YYYY HH24MI')"&amp;CHAR(34)&amp;") &gt;"&amp;$B$2&amp;VLOOKUP($C99,Lookups!$A$4:$O$24,15,FALSE)&amp;E$4&amp;$B99&amp;"\"&amp;$C99&amp;"-"&amp;$B99&amp;".ctl"</f>
        <v>echo load data  infile 'C:\temp\HistData\Futures2013Q2M1\XRB.csv' append into table XRB_M1 fields terminated by "," (OrigDate, OrigTime, Open, High, Low, Close, NewDateTime expression "to_date((:OrigDate||:OrigTime),'MM/DD/YYYY HH24MI')") &gt;C:\temp\HistData\Futures2013Q2M1\XRB-M1.ctl</v>
      </c>
      <c r="F99" s="29" t="str">
        <f>"echo load data  infile '"&amp;$B$2&amp;VLOOKUP($C99,Lookups!$A$4:$O$24,15,FALSE)&amp;F$4&amp;$B99&amp;"\"&amp;VLOOKUP($C99,Lookups!$A$4:$B$24,2,FALSE)&amp;".csv' append into table "&amp;$C99&amp;"_"&amp;$B99&amp;" fields terminated by "&amp;CHAR(34)&amp;","&amp;CHAR(34)&amp;" (OrigDate, OrigTime, Open, High, Low, Close, NewDateTime expression "&amp;CHAR(34)&amp;"to_date((:OrigDate||:OrigTime),'MM/DD/YYYY HH24MI')"&amp;CHAR(34)&amp;") &gt;"&amp;$B$2&amp;VLOOKUP($C99,Lookups!$A$4:$O$24,15,FALSE)&amp;F$4&amp;$B99&amp;"\"&amp;$C99&amp;"-"&amp;$B99&amp;".ctl"</f>
        <v>echo load data  infile 'C:\temp\HistData\Futures2013Q3M1\XRB.csv' append into table XRB_M1 fields terminated by "," (OrigDate, OrigTime, Open, High, Low, Close, NewDateTime expression "to_date((:OrigDate||:OrigTime),'MM/DD/YYYY HH24MI')") &gt;C:\temp\HistData\Futures2013Q3M1\XRB-M1.ctl</v>
      </c>
      <c r="G99" s="29" t="str">
        <f>"echo load data  infile '"&amp;$B$2&amp;VLOOKUP($C99,Lookups!$A$4:$O$24,15,FALSE)&amp;G$4&amp;$B99&amp;"\"&amp;VLOOKUP($C99,Lookups!$A$4:$B$24,2,FALSE)&amp;".csv' append into table "&amp;$C99&amp;"_"&amp;$B99&amp;" fields terminated by "&amp;CHAR(34)&amp;","&amp;CHAR(34)&amp;" (OrigDate, OrigTime, Open, High, Low, Close, NewDateTime expression "&amp;CHAR(34)&amp;"to_date((:OrigDate||:OrigTime),'MM/DD/YYYY HH24MI')"&amp;CHAR(34)&amp;") &gt;"&amp;$B$2&amp;VLOOKUP($C99,Lookups!$A$4:$O$24,15,FALSE)&amp;G$4&amp;$B99&amp;"\"&amp;$C99&amp;"-"&amp;$B99&amp;".ctl"</f>
        <v>echo load data  infile 'C:\temp\HistData\Futures2013Q4M1\XRB.csv' append into table XRB_M1 fields terminated by "," (OrigDate, OrigTime, Open, High, Low, Close, NewDateTime expression "to_date((:OrigDate||:OrigTime),'MM/DD/YYYY HH24MI')") &gt;C:\temp\HistData\Futures2013Q4M1\XRB-M1.ctl</v>
      </c>
      <c r="H99" s="29" t="str">
        <f>"echo load data  infile '"&amp;$B$2&amp;VLOOKUP($C99,Lookups!$A$4:$O$24,15,FALSE)&amp;H$4&amp;$B99&amp;"\"&amp;VLOOKUP($C99,Lookups!$A$4:$B$24,2,FALSE)&amp;".csv' append into table "&amp;$C99&amp;"_"&amp;$B99&amp;" fields terminated by "&amp;CHAR(34)&amp;","&amp;CHAR(34)&amp;" (OrigDate, OrigTime, Open, High, Low, Close, NewDateTime expression "&amp;CHAR(34)&amp;"to_date((:OrigDate||:OrigTime),'MM/DD/YYYY HH24MI')"&amp;CHAR(34)&amp;") &gt;"&amp;$B$2&amp;VLOOKUP($C99,Lookups!$A$4:$O$24,15,FALSE)&amp;H$4&amp;$B99&amp;"\"&amp;$C99&amp;"-"&amp;$B99&amp;".ctl"</f>
        <v>echo load data  infile 'C:\temp\HistData\Futures2014Q1M1\XRB.csv' append into table XRB_M1 fields terminated by "," (OrigDate, OrigTime, Open, High, Low, Close, NewDateTime expression "to_date((:OrigDate||:OrigTime),'MM/DD/YYYY HH24MI')") &gt;C:\temp\HistData\Futures2014Q1M1\XRB-M1.ctl</v>
      </c>
    </row>
    <row r="100" spans="2:8" x14ac:dyDescent="0.25">
      <c r="B100" s="28" t="s">
        <v>27</v>
      </c>
      <c r="C100" s="29" t="s">
        <v>57</v>
      </c>
      <c r="D100" s="29" t="str">
        <f>"echo load data  infile '"&amp;$B$2&amp;VLOOKUP($C100,Lookups!$A$4:$O$24,15,FALSE)&amp;D$4&amp;$B100&amp;"\"&amp;VLOOKUP($C100,Lookups!$A$4:$B$24,2,FALSE)&amp;".csv' append into table "&amp;$C100&amp;"_"&amp;$B100&amp;" fields terminated by "&amp;CHAR(34)&amp;","&amp;CHAR(34)&amp;" (OrigDate, OrigTime, Open, High, Low, Close, NewDateTime expression "&amp;CHAR(34)&amp;"to_date((:OrigDate||:OrigTime),'MM/DD/YYYY HH24MI')"&amp;CHAR(34)&amp;") &gt;"&amp;$B$2&amp;VLOOKUP($C100,Lookups!$A$4:$O$24,15,FALSE)&amp;D$4&amp;$B100&amp;"\"&amp;$C100&amp;"-"&amp;$B100&amp;".ctl"</f>
        <v>echo load data  infile 'C:\temp\HistData\Futures2000Q0M5\LC.csv' append into table CATTLE_M5 fields terminated by "," (OrigDate, OrigTime, Open, High, Low, Close, NewDateTime expression "to_date((:OrigDate||:OrigTime),'MM/DD/YYYY HH24MI')") &gt;C:\temp\HistData\Futures2000Q0M5\CATTLE-M5.ctl</v>
      </c>
      <c r="E100" s="29" t="str">
        <f>"echo load data  infile '"&amp;$B$2&amp;VLOOKUP($C100,Lookups!$A$4:$O$24,15,FALSE)&amp;E$4&amp;$B100&amp;"\"&amp;VLOOKUP($C100,Lookups!$A$4:$B$24,2,FALSE)&amp;".csv' append into table "&amp;$C100&amp;"_"&amp;$B100&amp;" fields terminated by "&amp;CHAR(34)&amp;","&amp;CHAR(34)&amp;" (OrigDate, OrigTime, Open, High, Low, Close, NewDateTime expression "&amp;CHAR(34)&amp;"to_date((:OrigDate||:OrigTime),'MM/DD/YYYY HH24MI')"&amp;CHAR(34)&amp;") &gt;"&amp;$B$2&amp;VLOOKUP($C100,Lookups!$A$4:$O$24,15,FALSE)&amp;E$4&amp;$B100&amp;"\"&amp;$C100&amp;"-"&amp;$B100&amp;".ctl"</f>
        <v>echo load data  infile 'C:\temp\HistData\Futures2013Q2M5\LC.csv' append into table CATTLE_M5 fields terminated by "," (OrigDate, OrigTime, Open, High, Low, Close, NewDateTime expression "to_date((:OrigDate||:OrigTime),'MM/DD/YYYY HH24MI')") &gt;C:\temp\HistData\Futures2013Q2M5\CATTLE-M5.ctl</v>
      </c>
      <c r="F100" s="29" t="str">
        <f>"echo load data  infile '"&amp;$B$2&amp;VLOOKUP($C100,Lookups!$A$4:$O$24,15,FALSE)&amp;F$4&amp;$B100&amp;"\"&amp;VLOOKUP($C100,Lookups!$A$4:$B$24,2,FALSE)&amp;".csv' append into table "&amp;$C100&amp;"_"&amp;$B100&amp;" fields terminated by "&amp;CHAR(34)&amp;","&amp;CHAR(34)&amp;" (OrigDate, OrigTime, Open, High, Low, Close, NewDateTime expression "&amp;CHAR(34)&amp;"to_date((:OrigDate||:OrigTime),'MM/DD/YYYY HH24MI')"&amp;CHAR(34)&amp;") &gt;"&amp;$B$2&amp;VLOOKUP($C100,Lookups!$A$4:$O$24,15,FALSE)&amp;F$4&amp;$B100&amp;"\"&amp;$C100&amp;"-"&amp;$B100&amp;".ctl"</f>
        <v>echo load data  infile 'C:\temp\HistData\Futures2013Q3M5\LC.csv' append into table CATTLE_M5 fields terminated by "," (OrigDate, OrigTime, Open, High, Low, Close, NewDateTime expression "to_date((:OrigDate||:OrigTime),'MM/DD/YYYY HH24MI')") &gt;C:\temp\HistData\Futures2013Q3M5\CATTLE-M5.ctl</v>
      </c>
      <c r="G100" s="29" t="str">
        <f>"echo load data  infile '"&amp;$B$2&amp;VLOOKUP($C100,Lookups!$A$4:$O$24,15,FALSE)&amp;G$4&amp;$B100&amp;"\"&amp;VLOOKUP($C100,Lookups!$A$4:$B$24,2,FALSE)&amp;".csv' append into table "&amp;$C100&amp;"_"&amp;$B100&amp;" fields terminated by "&amp;CHAR(34)&amp;","&amp;CHAR(34)&amp;" (OrigDate, OrigTime, Open, High, Low, Close, NewDateTime expression "&amp;CHAR(34)&amp;"to_date((:OrigDate||:OrigTime),'MM/DD/YYYY HH24MI')"&amp;CHAR(34)&amp;") &gt;"&amp;$B$2&amp;VLOOKUP($C100,Lookups!$A$4:$O$24,15,FALSE)&amp;G$4&amp;$B100&amp;"\"&amp;$C100&amp;"-"&amp;$B100&amp;".ctl"</f>
        <v>echo load data  infile 'C:\temp\HistData\Futures2013Q4M5\LC.csv' append into table CATTLE_M5 fields terminated by "," (OrigDate, OrigTime, Open, High, Low, Close, NewDateTime expression "to_date((:OrigDate||:OrigTime),'MM/DD/YYYY HH24MI')") &gt;C:\temp\HistData\Futures2013Q4M5\CATTLE-M5.ctl</v>
      </c>
      <c r="H100" s="29" t="str">
        <f>"echo load data  infile '"&amp;$B$2&amp;VLOOKUP($C100,Lookups!$A$4:$O$24,15,FALSE)&amp;H$4&amp;$B100&amp;"\"&amp;VLOOKUP($C100,Lookups!$A$4:$B$24,2,FALSE)&amp;".csv' append into table "&amp;$C100&amp;"_"&amp;$B100&amp;" fields terminated by "&amp;CHAR(34)&amp;","&amp;CHAR(34)&amp;" (OrigDate, OrigTime, Open, High, Low, Close, NewDateTime expression "&amp;CHAR(34)&amp;"to_date((:OrigDate||:OrigTime),'MM/DD/YYYY HH24MI')"&amp;CHAR(34)&amp;") &gt;"&amp;$B$2&amp;VLOOKUP($C100,Lookups!$A$4:$O$24,15,FALSE)&amp;H$4&amp;$B100&amp;"\"&amp;$C100&amp;"-"&amp;$B100&amp;".ctl"</f>
        <v>echo load data  infile 'C:\temp\HistData\Futures2014Q1M5\LC.csv' append into table CATTLE_M5 fields terminated by "," (OrigDate, OrigTime, Open, High, Low, Close, NewDateTime expression "to_date((:OrigDate||:OrigTime),'MM/DD/YYYY HH24MI')") &gt;C:\temp\HistData\Futures2014Q1M5\CATTLE-M5.ctl</v>
      </c>
    </row>
    <row r="101" spans="2:8" x14ac:dyDescent="0.25">
      <c r="B101" s="28" t="s">
        <v>27</v>
      </c>
      <c r="C101" s="29" t="s">
        <v>58</v>
      </c>
      <c r="D101" s="29" t="str">
        <f>"echo load data  infile '"&amp;$B$2&amp;VLOOKUP($C101,Lookups!$A$4:$O$24,15,FALSE)&amp;D$4&amp;$B101&amp;"\"&amp;VLOOKUP($C101,Lookups!$A$4:$B$24,2,FALSE)&amp;".csv' append into table "&amp;$C101&amp;"_"&amp;$B101&amp;" fields terminated by "&amp;CHAR(34)&amp;","&amp;CHAR(34)&amp;" (OrigDate, OrigTime, Open, High, Low, Close, NewDateTime expression "&amp;CHAR(34)&amp;"to_date((:OrigDate||:OrigTime),'MM/DD/YYYY HH24MI')"&amp;CHAR(34)&amp;") &gt;"&amp;$B$2&amp;VLOOKUP($C101,Lookups!$A$4:$O$24,15,FALSE)&amp;D$4&amp;$B101&amp;"\"&amp;$C101&amp;"-"&amp;$B101&amp;".ctl"</f>
        <v>echo load data  infile 'C:\temp\HistData\Futures2000Q0M5\C.csv' append into table CORN_M5 fields terminated by "," (OrigDate, OrigTime, Open, High, Low, Close, NewDateTime expression "to_date((:OrigDate||:OrigTime),'MM/DD/YYYY HH24MI')") &gt;C:\temp\HistData\Futures2000Q0M5\CORN-M5.ctl</v>
      </c>
      <c r="E101" s="29" t="str">
        <f>"echo load data  infile '"&amp;$B$2&amp;VLOOKUP($C101,Lookups!$A$4:$O$24,15,FALSE)&amp;E$4&amp;$B101&amp;"\"&amp;VLOOKUP($C101,Lookups!$A$4:$B$24,2,FALSE)&amp;".csv' append into table "&amp;$C101&amp;"_"&amp;$B101&amp;" fields terminated by "&amp;CHAR(34)&amp;","&amp;CHAR(34)&amp;" (OrigDate, OrigTime, Open, High, Low, Close, NewDateTime expression "&amp;CHAR(34)&amp;"to_date((:OrigDate||:OrigTime),'MM/DD/YYYY HH24MI')"&amp;CHAR(34)&amp;") &gt;"&amp;$B$2&amp;VLOOKUP($C101,Lookups!$A$4:$O$24,15,FALSE)&amp;E$4&amp;$B101&amp;"\"&amp;$C101&amp;"-"&amp;$B101&amp;".ctl"</f>
        <v>echo load data  infile 'C:\temp\HistData\Futures2013Q2M5\C.csv' append into table CORN_M5 fields terminated by "," (OrigDate, OrigTime, Open, High, Low, Close, NewDateTime expression "to_date((:OrigDate||:OrigTime),'MM/DD/YYYY HH24MI')") &gt;C:\temp\HistData\Futures2013Q2M5\CORN-M5.ctl</v>
      </c>
      <c r="F101" s="29" t="str">
        <f>"echo load data  infile '"&amp;$B$2&amp;VLOOKUP($C101,Lookups!$A$4:$O$24,15,FALSE)&amp;F$4&amp;$B101&amp;"\"&amp;VLOOKUP($C101,Lookups!$A$4:$B$24,2,FALSE)&amp;".csv' append into table "&amp;$C101&amp;"_"&amp;$B101&amp;" fields terminated by "&amp;CHAR(34)&amp;","&amp;CHAR(34)&amp;" (OrigDate, OrigTime, Open, High, Low, Close, NewDateTime expression "&amp;CHAR(34)&amp;"to_date((:OrigDate||:OrigTime),'MM/DD/YYYY HH24MI')"&amp;CHAR(34)&amp;") &gt;"&amp;$B$2&amp;VLOOKUP($C101,Lookups!$A$4:$O$24,15,FALSE)&amp;F$4&amp;$B101&amp;"\"&amp;$C101&amp;"-"&amp;$B101&amp;".ctl"</f>
        <v>echo load data  infile 'C:\temp\HistData\Futures2013Q3M5\C.csv' append into table CORN_M5 fields terminated by "," (OrigDate, OrigTime, Open, High, Low, Close, NewDateTime expression "to_date((:OrigDate||:OrigTime),'MM/DD/YYYY HH24MI')") &gt;C:\temp\HistData\Futures2013Q3M5\CORN-M5.ctl</v>
      </c>
      <c r="G101" s="29" t="str">
        <f>"echo load data  infile '"&amp;$B$2&amp;VLOOKUP($C101,Lookups!$A$4:$O$24,15,FALSE)&amp;G$4&amp;$B101&amp;"\"&amp;VLOOKUP($C101,Lookups!$A$4:$B$24,2,FALSE)&amp;".csv' append into table "&amp;$C101&amp;"_"&amp;$B101&amp;" fields terminated by "&amp;CHAR(34)&amp;","&amp;CHAR(34)&amp;" (OrigDate, OrigTime, Open, High, Low, Close, NewDateTime expression "&amp;CHAR(34)&amp;"to_date((:OrigDate||:OrigTime),'MM/DD/YYYY HH24MI')"&amp;CHAR(34)&amp;") &gt;"&amp;$B$2&amp;VLOOKUP($C101,Lookups!$A$4:$O$24,15,FALSE)&amp;G$4&amp;$B101&amp;"\"&amp;$C101&amp;"-"&amp;$B101&amp;".ctl"</f>
        <v>echo load data  infile 'C:\temp\HistData\Futures2013Q4M5\C.csv' append into table CORN_M5 fields terminated by "," (OrigDate, OrigTime, Open, High, Low, Close, NewDateTime expression "to_date((:OrigDate||:OrigTime),'MM/DD/YYYY HH24MI')") &gt;C:\temp\HistData\Futures2013Q4M5\CORN-M5.ctl</v>
      </c>
      <c r="H101" s="29" t="str">
        <f>"echo load data  infile '"&amp;$B$2&amp;VLOOKUP($C101,Lookups!$A$4:$O$24,15,FALSE)&amp;H$4&amp;$B101&amp;"\"&amp;VLOOKUP($C101,Lookups!$A$4:$B$24,2,FALSE)&amp;".csv' append into table "&amp;$C101&amp;"_"&amp;$B101&amp;" fields terminated by "&amp;CHAR(34)&amp;","&amp;CHAR(34)&amp;" (OrigDate, OrigTime, Open, High, Low, Close, NewDateTime expression "&amp;CHAR(34)&amp;"to_date((:OrigDate||:OrigTime),'MM/DD/YYYY HH24MI')"&amp;CHAR(34)&amp;") &gt;"&amp;$B$2&amp;VLOOKUP($C101,Lookups!$A$4:$O$24,15,FALSE)&amp;H$4&amp;$B101&amp;"\"&amp;$C101&amp;"-"&amp;$B101&amp;".ctl"</f>
        <v>echo load data  infile 'C:\temp\HistData\Futures2014Q1M5\C.csv' append into table CORN_M5 fields terminated by "," (OrigDate, OrigTime, Open, High, Low, Close, NewDateTime expression "to_date((:OrigDate||:OrigTime),'MM/DD/YYYY HH24MI')") &gt;C:\temp\HistData\Futures2014Q1M5\CORN-M5.ctl</v>
      </c>
    </row>
    <row r="102" spans="2:8" x14ac:dyDescent="0.25">
      <c r="B102" s="28" t="s">
        <v>27</v>
      </c>
      <c r="C102" s="29" t="s">
        <v>59</v>
      </c>
      <c r="D102" s="29" t="str">
        <f>"echo load data  infile '"&amp;$B$2&amp;VLOOKUP($C102,Lookups!$A$4:$O$24,15,FALSE)&amp;D$4&amp;$B102&amp;"\"&amp;VLOOKUP($C102,Lookups!$A$4:$B$24,2,FALSE)&amp;".csv' append into table "&amp;$C102&amp;"_"&amp;$B102&amp;" fields terminated by "&amp;CHAR(34)&amp;","&amp;CHAR(34)&amp;" (OrigDate, OrigTime, Open, High, Low, Close, NewDateTime expression "&amp;CHAR(34)&amp;"to_date((:OrigDate||:OrigTime),'MM/DD/YYYY HH24MI')"&amp;CHAR(34)&amp;") &gt;"&amp;$B$2&amp;VLOOKUP($C102,Lookups!$A$4:$O$24,15,FALSE)&amp;D$4&amp;$B102&amp;"\"&amp;$C102&amp;"-"&amp;$B102&amp;".ctl"</f>
        <v>echo load data  infile 'C:\temp\HistData\Futures2000Q0M5\HO.csv' append into table HOIL_M5 fields terminated by "," (OrigDate, OrigTime, Open, High, Low, Close, NewDateTime expression "to_date((:OrigDate||:OrigTime),'MM/DD/YYYY HH24MI')") &gt;C:\temp\HistData\Futures2000Q0M5\HOIL-M5.ctl</v>
      </c>
      <c r="E102" s="29" t="str">
        <f>"echo load data  infile '"&amp;$B$2&amp;VLOOKUP($C102,Lookups!$A$4:$O$24,15,FALSE)&amp;E$4&amp;$B102&amp;"\"&amp;VLOOKUP($C102,Lookups!$A$4:$B$24,2,FALSE)&amp;".csv' append into table "&amp;$C102&amp;"_"&amp;$B102&amp;" fields terminated by "&amp;CHAR(34)&amp;","&amp;CHAR(34)&amp;" (OrigDate, OrigTime, Open, High, Low, Close, NewDateTime expression "&amp;CHAR(34)&amp;"to_date((:OrigDate||:OrigTime),'MM/DD/YYYY HH24MI')"&amp;CHAR(34)&amp;") &gt;"&amp;$B$2&amp;VLOOKUP($C102,Lookups!$A$4:$O$24,15,FALSE)&amp;E$4&amp;$B102&amp;"\"&amp;$C102&amp;"-"&amp;$B102&amp;".ctl"</f>
        <v>echo load data  infile 'C:\temp\HistData\Futures2013Q2M5\HO.csv' append into table HOIL_M5 fields terminated by "," (OrigDate, OrigTime, Open, High, Low, Close, NewDateTime expression "to_date((:OrigDate||:OrigTime),'MM/DD/YYYY HH24MI')") &gt;C:\temp\HistData\Futures2013Q2M5\HOIL-M5.ctl</v>
      </c>
      <c r="F102" s="29" t="str">
        <f>"echo load data  infile '"&amp;$B$2&amp;VLOOKUP($C102,Lookups!$A$4:$O$24,15,FALSE)&amp;F$4&amp;$B102&amp;"\"&amp;VLOOKUP($C102,Lookups!$A$4:$B$24,2,FALSE)&amp;".csv' append into table "&amp;$C102&amp;"_"&amp;$B102&amp;" fields terminated by "&amp;CHAR(34)&amp;","&amp;CHAR(34)&amp;" (OrigDate, OrigTime, Open, High, Low, Close, NewDateTime expression "&amp;CHAR(34)&amp;"to_date((:OrigDate||:OrigTime),'MM/DD/YYYY HH24MI')"&amp;CHAR(34)&amp;") &gt;"&amp;$B$2&amp;VLOOKUP($C102,Lookups!$A$4:$O$24,15,FALSE)&amp;F$4&amp;$B102&amp;"\"&amp;$C102&amp;"-"&amp;$B102&amp;".ctl"</f>
        <v>echo load data  infile 'C:\temp\HistData\Futures2013Q3M5\HO.csv' append into table HOIL_M5 fields terminated by "," (OrigDate, OrigTime, Open, High, Low, Close, NewDateTime expression "to_date((:OrigDate||:OrigTime),'MM/DD/YYYY HH24MI')") &gt;C:\temp\HistData\Futures2013Q3M5\HOIL-M5.ctl</v>
      </c>
      <c r="G102" s="29" t="str">
        <f>"echo load data  infile '"&amp;$B$2&amp;VLOOKUP($C102,Lookups!$A$4:$O$24,15,FALSE)&amp;G$4&amp;$B102&amp;"\"&amp;VLOOKUP($C102,Lookups!$A$4:$B$24,2,FALSE)&amp;".csv' append into table "&amp;$C102&amp;"_"&amp;$B102&amp;" fields terminated by "&amp;CHAR(34)&amp;","&amp;CHAR(34)&amp;" (OrigDate, OrigTime, Open, High, Low, Close, NewDateTime expression "&amp;CHAR(34)&amp;"to_date((:OrigDate||:OrigTime),'MM/DD/YYYY HH24MI')"&amp;CHAR(34)&amp;") &gt;"&amp;$B$2&amp;VLOOKUP($C102,Lookups!$A$4:$O$24,15,FALSE)&amp;G$4&amp;$B102&amp;"\"&amp;$C102&amp;"-"&amp;$B102&amp;".ctl"</f>
        <v>echo load data  infile 'C:\temp\HistData\Futures2013Q4M5\HO.csv' append into table HOIL_M5 fields terminated by "," (OrigDate, OrigTime, Open, High, Low, Close, NewDateTime expression "to_date((:OrigDate||:OrigTime),'MM/DD/YYYY HH24MI')") &gt;C:\temp\HistData\Futures2013Q4M5\HOIL-M5.ctl</v>
      </c>
      <c r="H102" s="29" t="str">
        <f>"echo load data  infile '"&amp;$B$2&amp;VLOOKUP($C102,Lookups!$A$4:$O$24,15,FALSE)&amp;H$4&amp;$B102&amp;"\"&amp;VLOOKUP($C102,Lookups!$A$4:$B$24,2,FALSE)&amp;".csv' append into table "&amp;$C102&amp;"_"&amp;$B102&amp;" fields terminated by "&amp;CHAR(34)&amp;","&amp;CHAR(34)&amp;" (OrigDate, OrigTime, Open, High, Low, Close, NewDateTime expression "&amp;CHAR(34)&amp;"to_date((:OrigDate||:OrigTime),'MM/DD/YYYY HH24MI')"&amp;CHAR(34)&amp;") &gt;"&amp;$B$2&amp;VLOOKUP($C102,Lookups!$A$4:$O$24,15,FALSE)&amp;H$4&amp;$B102&amp;"\"&amp;$C102&amp;"-"&amp;$B102&amp;".ctl"</f>
        <v>echo load data  infile 'C:\temp\HistData\Futures2014Q1M5\HO.csv' append into table HOIL_M5 fields terminated by "," (OrigDate, OrigTime, Open, High, Low, Close, NewDateTime expression "to_date((:OrigDate||:OrigTime),'MM/DD/YYYY HH24MI')") &gt;C:\temp\HistData\Futures2014Q1M5\HOIL-M5.ctl</v>
      </c>
    </row>
    <row r="103" spans="2:8" x14ac:dyDescent="0.25">
      <c r="B103" s="28" t="s">
        <v>27</v>
      </c>
      <c r="C103" s="29" t="s">
        <v>55</v>
      </c>
      <c r="D103" s="29" t="str">
        <f>"echo load data  infile '"&amp;$B$2&amp;VLOOKUP($C103,Lookups!$A$4:$O$24,15,FALSE)&amp;D$4&amp;$B103&amp;"\"&amp;VLOOKUP($C103,Lookups!$A$4:$B$24,2,FALSE)&amp;".csv' append into table "&amp;$C103&amp;"_"&amp;$B103&amp;" fields terminated by "&amp;CHAR(34)&amp;","&amp;CHAR(34)&amp;" (OrigDate, OrigTime, Open, High, Low, Close, NewDateTime expression "&amp;CHAR(34)&amp;"to_date((:OrigDate||:OrigTime),'MM/DD/YYYY HH24MI')"&amp;CHAR(34)&amp;") &gt;"&amp;$B$2&amp;VLOOKUP($C103,Lookups!$A$4:$O$24,15,FALSE)&amp;D$4&amp;$B103&amp;"\"&amp;$C103&amp;"-"&amp;$B103&amp;".ctl"</f>
        <v>echo load data  infile 'C:\temp\HistData\Futures2000Q0M5\NG.csv' append into table NGAS_M5 fields terminated by "," (OrigDate, OrigTime, Open, High, Low, Close, NewDateTime expression "to_date((:OrigDate||:OrigTime),'MM/DD/YYYY HH24MI')") &gt;C:\temp\HistData\Futures2000Q0M5\NGAS-M5.ctl</v>
      </c>
      <c r="E103" s="29" t="str">
        <f>"echo load data  infile '"&amp;$B$2&amp;VLOOKUP($C103,Lookups!$A$4:$O$24,15,FALSE)&amp;E$4&amp;$B103&amp;"\"&amp;VLOOKUP($C103,Lookups!$A$4:$B$24,2,FALSE)&amp;".csv' append into table "&amp;$C103&amp;"_"&amp;$B103&amp;" fields terminated by "&amp;CHAR(34)&amp;","&amp;CHAR(34)&amp;" (OrigDate, OrigTime, Open, High, Low, Close, NewDateTime expression "&amp;CHAR(34)&amp;"to_date((:OrigDate||:OrigTime),'MM/DD/YYYY HH24MI')"&amp;CHAR(34)&amp;") &gt;"&amp;$B$2&amp;VLOOKUP($C103,Lookups!$A$4:$O$24,15,FALSE)&amp;E$4&amp;$B103&amp;"\"&amp;$C103&amp;"-"&amp;$B103&amp;".ctl"</f>
        <v>echo load data  infile 'C:\temp\HistData\Futures2013Q2M5\NG.csv' append into table NGAS_M5 fields terminated by "," (OrigDate, OrigTime, Open, High, Low, Close, NewDateTime expression "to_date((:OrigDate||:OrigTime),'MM/DD/YYYY HH24MI')") &gt;C:\temp\HistData\Futures2013Q2M5\NGAS-M5.ctl</v>
      </c>
      <c r="F103" s="29" t="str">
        <f>"echo load data  infile '"&amp;$B$2&amp;VLOOKUP($C103,Lookups!$A$4:$O$24,15,FALSE)&amp;F$4&amp;$B103&amp;"\"&amp;VLOOKUP($C103,Lookups!$A$4:$B$24,2,FALSE)&amp;".csv' append into table "&amp;$C103&amp;"_"&amp;$B103&amp;" fields terminated by "&amp;CHAR(34)&amp;","&amp;CHAR(34)&amp;" (OrigDate, OrigTime, Open, High, Low, Close, NewDateTime expression "&amp;CHAR(34)&amp;"to_date((:OrigDate||:OrigTime),'MM/DD/YYYY HH24MI')"&amp;CHAR(34)&amp;") &gt;"&amp;$B$2&amp;VLOOKUP($C103,Lookups!$A$4:$O$24,15,FALSE)&amp;F$4&amp;$B103&amp;"\"&amp;$C103&amp;"-"&amp;$B103&amp;".ctl"</f>
        <v>echo load data  infile 'C:\temp\HistData\Futures2013Q3M5\NG.csv' append into table NGAS_M5 fields terminated by "," (OrigDate, OrigTime, Open, High, Low, Close, NewDateTime expression "to_date((:OrigDate||:OrigTime),'MM/DD/YYYY HH24MI')") &gt;C:\temp\HistData\Futures2013Q3M5\NGAS-M5.ctl</v>
      </c>
      <c r="G103" s="29" t="str">
        <f>"echo load data  infile '"&amp;$B$2&amp;VLOOKUP($C103,Lookups!$A$4:$O$24,15,FALSE)&amp;G$4&amp;$B103&amp;"\"&amp;VLOOKUP($C103,Lookups!$A$4:$B$24,2,FALSE)&amp;".csv' append into table "&amp;$C103&amp;"_"&amp;$B103&amp;" fields terminated by "&amp;CHAR(34)&amp;","&amp;CHAR(34)&amp;" (OrigDate, OrigTime, Open, High, Low, Close, NewDateTime expression "&amp;CHAR(34)&amp;"to_date((:OrigDate||:OrigTime),'MM/DD/YYYY HH24MI')"&amp;CHAR(34)&amp;") &gt;"&amp;$B$2&amp;VLOOKUP($C103,Lookups!$A$4:$O$24,15,FALSE)&amp;G$4&amp;$B103&amp;"\"&amp;$C103&amp;"-"&amp;$B103&amp;".ctl"</f>
        <v>echo load data  infile 'C:\temp\HistData\Futures2013Q4M5\NG.csv' append into table NGAS_M5 fields terminated by "," (OrigDate, OrigTime, Open, High, Low, Close, NewDateTime expression "to_date((:OrigDate||:OrigTime),'MM/DD/YYYY HH24MI')") &gt;C:\temp\HistData\Futures2013Q4M5\NGAS-M5.ctl</v>
      </c>
      <c r="H103" s="29" t="str">
        <f>"echo load data  infile '"&amp;$B$2&amp;VLOOKUP($C103,Lookups!$A$4:$O$24,15,FALSE)&amp;H$4&amp;$B103&amp;"\"&amp;VLOOKUP($C103,Lookups!$A$4:$B$24,2,FALSE)&amp;".csv' append into table "&amp;$C103&amp;"_"&amp;$B103&amp;" fields terminated by "&amp;CHAR(34)&amp;","&amp;CHAR(34)&amp;" (OrigDate, OrigTime, Open, High, Low, Close, NewDateTime expression "&amp;CHAR(34)&amp;"to_date((:OrigDate||:OrigTime),'MM/DD/YYYY HH24MI')"&amp;CHAR(34)&amp;") &gt;"&amp;$B$2&amp;VLOOKUP($C103,Lookups!$A$4:$O$24,15,FALSE)&amp;H$4&amp;$B103&amp;"\"&amp;$C103&amp;"-"&amp;$B103&amp;".ctl"</f>
        <v>echo load data  infile 'C:\temp\HistData\Futures2014Q1M5\NG.csv' append into table NGAS_M5 fields terminated by "," (OrigDate, OrigTime, Open, High, Low, Close, NewDateTime expression "to_date((:OrigDate||:OrigTime),'MM/DD/YYYY HH24MI')") &gt;C:\temp\HistData\Futures2014Q1M5\NGAS-M5.ctl</v>
      </c>
    </row>
    <row r="104" spans="2:8" x14ac:dyDescent="0.25">
      <c r="B104" s="28" t="s">
        <v>27</v>
      </c>
      <c r="C104" s="29" t="s">
        <v>60</v>
      </c>
      <c r="D104" s="29" t="str">
        <f>"echo load data  infile '"&amp;$B$2&amp;VLOOKUP($C104,Lookups!$A$4:$O$24,15,FALSE)&amp;D$4&amp;$B104&amp;"\"&amp;VLOOKUP($C104,Lookups!$A$4:$B$24,2,FALSE)&amp;".csv' append into table "&amp;$C104&amp;"_"&amp;$B104&amp;" fields terminated by "&amp;CHAR(34)&amp;","&amp;CHAR(34)&amp;" (OrigDate, OrigTime, Open, High, Low, Close, NewDateTime expression "&amp;CHAR(34)&amp;"to_date((:OrigDate||:OrigTime),'MM/DD/YYYY HH24MI')"&amp;CHAR(34)&amp;") &gt;"&amp;$B$2&amp;VLOOKUP($C104,Lookups!$A$4:$O$24,15,FALSE)&amp;D$4&amp;$B104&amp;"\"&amp;$C104&amp;"-"&amp;$B104&amp;".ctl"</f>
        <v>echo load data  infile 'C:\temp\HistData\Futures2000Q0M5\PL.csv' append into table PLATINUM_M5 fields terminated by "," (OrigDate, OrigTime, Open, High, Low, Close, NewDateTime expression "to_date((:OrigDate||:OrigTime),'MM/DD/YYYY HH24MI')") &gt;C:\temp\HistData\Futures2000Q0M5\PLATINUM-M5.ctl</v>
      </c>
      <c r="E104" s="29" t="str">
        <f>"echo load data  infile '"&amp;$B$2&amp;VLOOKUP($C104,Lookups!$A$4:$O$24,15,FALSE)&amp;E$4&amp;$B104&amp;"\"&amp;VLOOKUP($C104,Lookups!$A$4:$B$24,2,FALSE)&amp;".csv' append into table "&amp;$C104&amp;"_"&amp;$B104&amp;" fields terminated by "&amp;CHAR(34)&amp;","&amp;CHAR(34)&amp;" (OrigDate, OrigTime, Open, High, Low, Close, NewDateTime expression "&amp;CHAR(34)&amp;"to_date((:OrigDate||:OrigTime),'MM/DD/YYYY HH24MI')"&amp;CHAR(34)&amp;") &gt;"&amp;$B$2&amp;VLOOKUP($C104,Lookups!$A$4:$O$24,15,FALSE)&amp;E$4&amp;$B104&amp;"\"&amp;$C104&amp;"-"&amp;$B104&amp;".ctl"</f>
        <v>echo load data  infile 'C:\temp\HistData\Futures2013Q2M5\PL.csv' append into table PLATINUM_M5 fields terminated by "," (OrigDate, OrigTime, Open, High, Low, Close, NewDateTime expression "to_date((:OrigDate||:OrigTime),'MM/DD/YYYY HH24MI')") &gt;C:\temp\HistData\Futures2013Q2M5\PLATINUM-M5.ctl</v>
      </c>
      <c r="F104" s="29" t="str">
        <f>"echo load data  infile '"&amp;$B$2&amp;VLOOKUP($C104,Lookups!$A$4:$O$24,15,FALSE)&amp;F$4&amp;$B104&amp;"\"&amp;VLOOKUP($C104,Lookups!$A$4:$B$24,2,FALSE)&amp;".csv' append into table "&amp;$C104&amp;"_"&amp;$B104&amp;" fields terminated by "&amp;CHAR(34)&amp;","&amp;CHAR(34)&amp;" (OrigDate, OrigTime, Open, High, Low, Close, NewDateTime expression "&amp;CHAR(34)&amp;"to_date((:OrigDate||:OrigTime),'MM/DD/YYYY HH24MI')"&amp;CHAR(34)&amp;") &gt;"&amp;$B$2&amp;VLOOKUP($C104,Lookups!$A$4:$O$24,15,FALSE)&amp;F$4&amp;$B104&amp;"\"&amp;$C104&amp;"-"&amp;$B104&amp;".ctl"</f>
        <v>echo load data  infile 'C:\temp\HistData\Futures2013Q3M5\PL.csv' append into table PLATINUM_M5 fields terminated by "," (OrigDate, OrigTime, Open, High, Low, Close, NewDateTime expression "to_date((:OrigDate||:OrigTime),'MM/DD/YYYY HH24MI')") &gt;C:\temp\HistData\Futures2013Q3M5\PLATINUM-M5.ctl</v>
      </c>
      <c r="G104" s="29" t="str">
        <f>"echo load data  infile '"&amp;$B$2&amp;VLOOKUP($C104,Lookups!$A$4:$O$24,15,FALSE)&amp;G$4&amp;$B104&amp;"\"&amp;VLOOKUP($C104,Lookups!$A$4:$B$24,2,FALSE)&amp;".csv' append into table "&amp;$C104&amp;"_"&amp;$B104&amp;" fields terminated by "&amp;CHAR(34)&amp;","&amp;CHAR(34)&amp;" (OrigDate, OrigTime, Open, High, Low, Close, NewDateTime expression "&amp;CHAR(34)&amp;"to_date((:OrigDate||:OrigTime),'MM/DD/YYYY HH24MI')"&amp;CHAR(34)&amp;") &gt;"&amp;$B$2&amp;VLOOKUP($C104,Lookups!$A$4:$O$24,15,FALSE)&amp;G$4&amp;$B104&amp;"\"&amp;$C104&amp;"-"&amp;$B104&amp;".ctl"</f>
        <v>echo load data  infile 'C:\temp\HistData\Futures2013Q4M5\PL.csv' append into table PLATINUM_M5 fields terminated by "," (OrigDate, OrigTime, Open, High, Low, Close, NewDateTime expression "to_date((:OrigDate||:OrigTime),'MM/DD/YYYY HH24MI')") &gt;C:\temp\HistData\Futures2013Q4M5\PLATINUM-M5.ctl</v>
      </c>
      <c r="H104" s="29" t="str">
        <f>"echo load data  infile '"&amp;$B$2&amp;VLOOKUP($C104,Lookups!$A$4:$O$24,15,FALSE)&amp;H$4&amp;$B104&amp;"\"&amp;VLOOKUP($C104,Lookups!$A$4:$B$24,2,FALSE)&amp;".csv' append into table "&amp;$C104&amp;"_"&amp;$B104&amp;" fields terminated by "&amp;CHAR(34)&amp;","&amp;CHAR(34)&amp;" (OrigDate, OrigTime, Open, High, Low, Close, NewDateTime expression "&amp;CHAR(34)&amp;"to_date((:OrigDate||:OrigTime),'MM/DD/YYYY HH24MI')"&amp;CHAR(34)&amp;") &gt;"&amp;$B$2&amp;VLOOKUP($C104,Lookups!$A$4:$O$24,15,FALSE)&amp;H$4&amp;$B104&amp;"\"&amp;$C104&amp;"-"&amp;$B104&amp;".ctl"</f>
        <v>echo load data  infile 'C:\temp\HistData\Futures2014Q1M5\PL.csv' append into table PLATINUM_M5 fields terminated by "," (OrigDate, OrigTime, Open, High, Low, Close, NewDateTime expression "to_date((:OrigDate||:OrigTime),'MM/DD/YYYY HH24MI')") &gt;C:\temp\HistData\Futures2014Q1M5\PLATINUM-M5.ctl</v>
      </c>
    </row>
    <row r="105" spans="2:8" x14ac:dyDescent="0.25">
      <c r="B105" s="28" t="s">
        <v>27</v>
      </c>
      <c r="C105" s="29" t="s">
        <v>61</v>
      </c>
      <c r="D105" s="29" t="str">
        <f>"echo load data  infile '"&amp;$B$2&amp;VLOOKUP($C105,Lookups!$A$4:$O$24,15,FALSE)&amp;D$4&amp;$B105&amp;"\"&amp;VLOOKUP($C105,Lookups!$A$4:$B$24,2,FALSE)&amp;".csv' append into table "&amp;$C105&amp;"_"&amp;$B105&amp;" fields terminated by "&amp;CHAR(34)&amp;","&amp;CHAR(34)&amp;" (OrigDate, OrigTime, Open, High, Low, Close, NewDateTime expression "&amp;CHAR(34)&amp;"to_date((:OrigDate||:OrigTime),'MM/DD/YYYY HH24MI')"&amp;CHAR(34)&amp;") &gt;"&amp;$B$2&amp;VLOOKUP($C105,Lookups!$A$4:$O$24,15,FALSE)&amp;D$4&amp;$B105&amp;"\"&amp;$C105&amp;"-"&amp;$B105&amp;".ctl"</f>
        <v>echo load data  infile 'C:\temp\HistData\Futures2000Q0M5\RR.csv' append into table RICE_M5 fields terminated by "," (OrigDate, OrigTime, Open, High, Low, Close, NewDateTime expression "to_date((:OrigDate||:OrigTime),'MM/DD/YYYY HH24MI')") &gt;C:\temp\HistData\Futures2000Q0M5\RICE-M5.ctl</v>
      </c>
      <c r="E105" s="29" t="str">
        <f>"echo load data  infile '"&amp;$B$2&amp;VLOOKUP($C105,Lookups!$A$4:$O$24,15,FALSE)&amp;E$4&amp;$B105&amp;"\"&amp;VLOOKUP($C105,Lookups!$A$4:$B$24,2,FALSE)&amp;".csv' append into table "&amp;$C105&amp;"_"&amp;$B105&amp;" fields terminated by "&amp;CHAR(34)&amp;","&amp;CHAR(34)&amp;" (OrigDate, OrigTime, Open, High, Low, Close, NewDateTime expression "&amp;CHAR(34)&amp;"to_date((:OrigDate||:OrigTime),'MM/DD/YYYY HH24MI')"&amp;CHAR(34)&amp;") &gt;"&amp;$B$2&amp;VLOOKUP($C105,Lookups!$A$4:$O$24,15,FALSE)&amp;E$4&amp;$B105&amp;"\"&amp;$C105&amp;"-"&amp;$B105&amp;".ctl"</f>
        <v>echo load data  infile 'C:\temp\HistData\Futures2013Q2M5\RR.csv' append into table RICE_M5 fields terminated by "," (OrigDate, OrigTime, Open, High, Low, Close, NewDateTime expression "to_date((:OrigDate||:OrigTime),'MM/DD/YYYY HH24MI')") &gt;C:\temp\HistData\Futures2013Q2M5\RICE-M5.ctl</v>
      </c>
      <c r="F105" s="29" t="str">
        <f>"echo load data  infile '"&amp;$B$2&amp;VLOOKUP($C105,Lookups!$A$4:$O$24,15,FALSE)&amp;F$4&amp;$B105&amp;"\"&amp;VLOOKUP($C105,Lookups!$A$4:$B$24,2,FALSE)&amp;".csv' append into table "&amp;$C105&amp;"_"&amp;$B105&amp;" fields terminated by "&amp;CHAR(34)&amp;","&amp;CHAR(34)&amp;" (OrigDate, OrigTime, Open, High, Low, Close, NewDateTime expression "&amp;CHAR(34)&amp;"to_date((:OrigDate||:OrigTime),'MM/DD/YYYY HH24MI')"&amp;CHAR(34)&amp;") &gt;"&amp;$B$2&amp;VLOOKUP($C105,Lookups!$A$4:$O$24,15,FALSE)&amp;F$4&amp;$B105&amp;"\"&amp;$C105&amp;"-"&amp;$B105&amp;".ctl"</f>
        <v>echo load data  infile 'C:\temp\HistData\Futures2013Q3M5\RR.csv' append into table RICE_M5 fields terminated by "," (OrigDate, OrigTime, Open, High, Low, Close, NewDateTime expression "to_date((:OrigDate||:OrigTime),'MM/DD/YYYY HH24MI')") &gt;C:\temp\HistData\Futures2013Q3M5\RICE-M5.ctl</v>
      </c>
      <c r="G105" s="29" t="str">
        <f>"echo load data  infile '"&amp;$B$2&amp;VLOOKUP($C105,Lookups!$A$4:$O$24,15,FALSE)&amp;G$4&amp;$B105&amp;"\"&amp;VLOOKUP($C105,Lookups!$A$4:$B$24,2,FALSE)&amp;".csv' append into table "&amp;$C105&amp;"_"&amp;$B105&amp;" fields terminated by "&amp;CHAR(34)&amp;","&amp;CHAR(34)&amp;" (OrigDate, OrigTime, Open, High, Low, Close, NewDateTime expression "&amp;CHAR(34)&amp;"to_date((:OrigDate||:OrigTime),'MM/DD/YYYY HH24MI')"&amp;CHAR(34)&amp;") &gt;"&amp;$B$2&amp;VLOOKUP($C105,Lookups!$A$4:$O$24,15,FALSE)&amp;G$4&amp;$B105&amp;"\"&amp;$C105&amp;"-"&amp;$B105&amp;".ctl"</f>
        <v>echo load data  infile 'C:\temp\HistData\Futures2013Q4M5\RR.csv' append into table RICE_M5 fields terminated by "," (OrigDate, OrigTime, Open, High, Low, Close, NewDateTime expression "to_date((:OrigDate||:OrigTime),'MM/DD/YYYY HH24MI')") &gt;C:\temp\HistData\Futures2013Q4M5\RICE-M5.ctl</v>
      </c>
      <c r="H105" s="29" t="str">
        <f>"echo load data  infile '"&amp;$B$2&amp;VLOOKUP($C105,Lookups!$A$4:$O$24,15,FALSE)&amp;H$4&amp;$B105&amp;"\"&amp;VLOOKUP($C105,Lookups!$A$4:$B$24,2,FALSE)&amp;".csv' append into table "&amp;$C105&amp;"_"&amp;$B105&amp;" fields terminated by "&amp;CHAR(34)&amp;","&amp;CHAR(34)&amp;" (OrigDate, OrigTime, Open, High, Low, Close, NewDateTime expression "&amp;CHAR(34)&amp;"to_date((:OrigDate||:OrigTime),'MM/DD/YYYY HH24MI')"&amp;CHAR(34)&amp;") &gt;"&amp;$B$2&amp;VLOOKUP($C105,Lookups!$A$4:$O$24,15,FALSE)&amp;H$4&amp;$B105&amp;"\"&amp;$C105&amp;"-"&amp;$B105&amp;".ctl"</f>
        <v>echo load data  infile 'C:\temp\HistData\Futures2014Q1M5\RR.csv' append into table RICE_M5 fields terminated by "," (OrigDate, OrigTime, Open, High, Low, Close, NewDateTime expression "to_date((:OrigDate||:OrigTime),'MM/DD/YYYY HH24MI')") &gt;C:\temp\HistData\Futures2014Q1M5\RICE-M5.ctl</v>
      </c>
    </row>
    <row r="106" spans="2:8" x14ac:dyDescent="0.25">
      <c r="B106" s="28" t="s">
        <v>27</v>
      </c>
      <c r="C106" s="29" t="s">
        <v>62</v>
      </c>
      <c r="D106" s="29" t="str">
        <f>"echo load data  infile '"&amp;$B$2&amp;VLOOKUP($C106,Lookups!$A$4:$O$24,15,FALSE)&amp;D$4&amp;$B106&amp;"\"&amp;VLOOKUP($C106,Lookups!$A$4:$B$24,2,FALSE)&amp;".csv' append into table "&amp;$C106&amp;"_"&amp;$B106&amp;" fields terminated by "&amp;CHAR(34)&amp;","&amp;CHAR(34)&amp;" (OrigDate, OrigTime, Open, High, Low, Close, NewDateTime expression "&amp;CHAR(34)&amp;"to_date((:OrigDate||:OrigTime),'MM/DD/YYYY HH24MI')"&amp;CHAR(34)&amp;") &gt;"&amp;$B$2&amp;VLOOKUP($C106,Lookups!$A$4:$O$24,15,FALSE)&amp;D$4&amp;$B106&amp;"\"&amp;$C106&amp;"-"&amp;$B106&amp;".ctl"</f>
        <v>echo load data  infile 'C:\temp\HistData\Futures2000Q0M5\BO.csv' append into table SBO_M5 fields terminated by "," (OrigDate, OrigTime, Open, High, Low, Close, NewDateTime expression "to_date((:OrigDate||:OrigTime),'MM/DD/YYYY HH24MI')") &gt;C:\temp\HistData\Futures2000Q0M5\SBO-M5.ctl</v>
      </c>
      <c r="E106" s="29" t="str">
        <f>"echo load data  infile '"&amp;$B$2&amp;VLOOKUP($C106,Lookups!$A$4:$O$24,15,FALSE)&amp;E$4&amp;$B106&amp;"\"&amp;VLOOKUP($C106,Lookups!$A$4:$B$24,2,FALSE)&amp;".csv' append into table "&amp;$C106&amp;"_"&amp;$B106&amp;" fields terminated by "&amp;CHAR(34)&amp;","&amp;CHAR(34)&amp;" (OrigDate, OrigTime, Open, High, Low, Close, NewDateTime expression "&amp;CHAR(34)&amp;"to_date((:OrigDate||:OrigTime),'MM/DD/YYYY HH24MI')"&amp;CHAR(34)&amp;") &gt;"&amp;$B$2&amp;VLOOKUP($C106,Lookups!$A$4:$O$24,15,FALSE)&amp;E$4&amp;$B106&amp;"\"&amp;$C106&amp;"-"&amp;$B106&amp;".ctl"</f>
        <v>echo load data  infile 'C:\temp\HistData\Futures2013Q2M5\BO.csv' append into table SBO_M5 fields terminated by "," (OrigDate, OrigTime, Open, High, Low, Close, NewDateTime expression "to_date((:OrigDate||:OrigTime),'MM/DD/YYYY HH24MI')") &gt;C:\temp\HistData\Futures2013Q2M5\SBO-M5.ctl</v>
      </c>
      <c r="F106" s="29" t="str">
        <f>"echo load data  infile '"&amp;$B$2&amp;VLOOKUP($C106,Lookups!$A$4:$O$24,15,FALSE)&amp;F$4&amp;$B106&amp;"\"&amp;VLOOKUP($C106,Lookups!$A$4:$B$24,2,FALSE)&amp;".csv' append into table "&amp;$C106&amp;"_"&amp;$B106&amp;" fields terminated by "&amp;CHAR(34)&amp;","&amp;CHAR(34)&amp;" (OrigDate, OrigTime, Open, High, Low, Close, NewDateTime expression "&amp;CHAR(34)&amp;"to_date((:OrigDate||:OrigTime),'MM/DD/YYYY HH24MI')"&amp;CHAR(34)&amp;") &gt;"&amp;$B$2&amp;VLOOKUP($C106,Lookups!$A$4:$O$24,15,FALSE)&amp;F$4&amp;$B106&amp;"\"&amp;$C106&amp;"-"&amp;$B106&amp;".ctl"</f>
        <v>echo load data  infile 'C:\temp\HistData\Futures2013Q3M5\BO.csv' append into table SBO_M5 fields terminated by "," (OrigDate, OrigTime, Open, High, Low, Close, NewDateTime expression "to_date((:OrigDate||:OrigTime),'MM/DD/YYYY HH24MI')") &gt;C:\temp\HistData\Futures2013Q3M5\SBO-M5.ctl</v>
      </c>
      <c r="G106" s="29" t="str">
        <f>"echo load data  infile '"&amp;$B$2&amp;VLOOKUP($C106,Lookups!$A$4:$O$24,15,FALSE)&amp;G$4&amp;$B106&amp;"\"&amp;VLOOKUP($C106,Lookups!$A$4:$B$24,2,FALSE)&amp;".csv' append into table "&amp;$C106&amp;"_"&amp;$B106&amp;" fields terminated by "&amp;CHAR(34)&amp;","&amp;CHAR(34)&amp;" (OrigDate, OrigTime, Open, High, Low, Close, NewDateTime expression "&amp;CHAR(34)&amp;"to_date((:OrigDate||:OrigTime),'MM/DD/YYYY HH24MI')"&amp;CHAR(34)&amp;") &gt;"&amp;$B$2&amp;VLOOKUP($C106,Lookups!$A$4:$O$24,15,FALSE)&amp;G$4&amp;$B106&amp;"\"&amp;$C106&amp;"-"&amp;$B106&amp;".ctl"</f>
        <v>echo load data  infile 'C:\temp\HistData\Futures2013Q4M5\BO.csv' append into table SBO_M5 fields terminated by "," (OrigDate, OrigTime, Open, High, Low, Close, NewDateTime expression "to_date((:OrigDate||:OrigTime),'MM/DD/YYYY HH24MI')") &gt;C:\temp\HistData\Futures2013Q4M5\SBO-M5.ctl</v>
      </c>
      <c r="H106" s="29" t="str">
        <f>"echo load data  infile '"&amp;$B$2&amp;VLOOKUP($C106,Lookups!$A$4:$O$24,15,FALSE)&amp;H$4&amp;$B106&amp;"\"&amp;VLOOKUP($C106,Lookups!$A$4:$B$24,2,FALSE)&amp;".csv' append into table "&amp;$C106&amp;"_"&amp;$B106&amp;" fields terminated by "&amp;CHAR(34)&amp;","&amp;CHAR(34)&amp;" (OrigDate, OrigTime, Open, High, Low, Close, NewDateTime expression "&amp;CHAR(34)&amp;"to_date((:OrigDate||:OrigTime),'MM/DD/YYYY HH24MI')"&amp;CHAR(34)&amp;") &gt;"&amp;$B$2&amp;VLOOKUP($C106,Lookups!$A$4:$O$24,15,FALSE)&amp;H$4&amp;$B106&amp;"\"&amp;$C106&amp;"-"&amp;$B106&amp;".ctl"</f>
        <v>echo load data  infile 'C:\temp\HistData\Futures2014Q1M5\BO.csv' append into table SBO_M5 fields terminated by "," (OrigDate, OrigTime, Open, High, Low, Close, NewDateTime expression "to_date((:OrigDate||:OrigTime),'MM/DD/YYYY HH24MI')") &gt;C:\temp\HistData\Futures2014Q1M5\SBO-M5.ctl</v>
      </c>
    </row>
    <row r="107" spans="2:8" x14ac:dyDescent="0.25">
      <c r="B107" s="28" t="s">
        <v>27</v>
      </c>
      <c r="C107" s="29" t="s">
        <v>63</v>
      </c>
      <c r="D107" s="29" t="str">
        <f>"echo load data  infile '"&amp;$B$2&amp;VLOOKUP($C107,Lookups!$A$4:$O$24,15,FALSE)&amp;D$4&amp;$B107&amp;"\"&amp;VLOOKUP($C107,Lookups!$A$4:$B$24,2,FALSE)&amp;".csv' append into table "&amp;$C107&amp;"_"&amp;$B107&amp;" fields terminated by "&amp;CHAR(34)&amp;","&amp;CHAR(34)&amp;" (OrigDate, OrigTime, Open, High, Low, Close, NewDateTime expression "&amp;CHAR(34)&amp;"to_date((:OrigDate||:OrigTime),'MM/DD/YYYY HH24MI')"&amp;CHAR(34)&amp;") &gt;"&amp;$B$2&amp;VLOOKUP($C107,Lookups!$A$4:$O$24,15,FALSE)&amp;D$4&amp;$B107&amp;"\"&amp;$C107&amp;"-"&amp;$B107&amp;".ctl"</f>
        <v>echo load data  infile 'C:\temp\HistData\Futures2000Q0M5\S.csv' append into table SOYBEANS_M5 fields terminated by "," (OrigDate, OrigTime, Open, High, Low, Close, NewDateTime expression "to_date((:OrigDate||:OrigTime),'MM/DD/YYYY HH24MI')") &gt;C:\temp\HistData\Futures2000Q0M5\SOYBEANS-M5.ctl</v>
      </c>
      <c r="E107" s="29" t="str">
        <f>"echo load data  infile '"&amp;$B$2&amp;VLOOKUP($C107,Lookups!$A$4:$O$24,15,FALSE)&amp;E$4&amp;$B107&amp;"\"&amp;VLOOKUP($C107,Lookups!$A$4:$B$24,2,FALSE)&amp;".csv' append into table "&amp;$C107&amp;"_"&amp;$B107&amp;" fields terminated by "&amp;CHAR(34)&amp;","&amp;CHAR(34)&amp;" (OrigDate, OrigTime, Open, High, Low, Close, NewDateTime expression "&amp;CHAR(34)&amp;"to_date((:OrigDate||:OrigTime),'MM/DD/YYYY HH24MI')"&amp;CHAR(34)&amp;") &gt;"&amp;$B$2&amp;VLOOKUP($C107,Lookups!$A$4:$O$24,15,FALSE)&amp;E$4&amp;$B107&amp;"\"&amp;$C107&amp;"-"&amp;$B107&amp;".ctl"</f>
        <v>echo load data  infile 'C:\temp\HistData\Futures2013Q2M5\S.csv' append into table SOYBEANS_M5 fields terminated by "," (OrigDate, OrigTime, Open, High, Low, Close, NewDateTime expression "to_date((:OrigDate||:OrigTime),'MM/DD/YYYY HH24MI')") &gt;C:\temp\HistData\Futures2013Q2M5\SOYBEANS-M5.ctl</v>
      </c>
      <c r="F107" s="29" t="str">
        <f>"echo load data  infile '"&amp;$B$2&amp;VLOOKUP($C107,Lookups!$A$4:$O$24,15,FALSE)&amp;F$4&amp;$B107&amp;"\"&amp;VLOOKUP($C107,Lookups!$A$4:$B$24,2,FALSE)&amp;".csv' append into table "&amp;$C107&amp;"_"&amp;$B107&amp;" fields terminated by "&amp;CHAR(34)&amp;","&amp;CHAR(34)&amp;" (OrigDate, OrigTime, Open, High, Low, Close, NewDateTime expression "&amp;CHAR(34)&amp;"to_date((:OrigDate||:OrigTime),'MM/DD/YYYY HH24MI')"&amp;CHAR(34)&amp;") &gt;"&amp;$B$2&amp;VLOOKUP($C107,Lookups!$A$4:$O$24,15,FALSE)&amp;F$4&amp;$B107&amp;"\"&amp;$C107&amp;"-"&amp;$B107&amp;".ctl"</f>
        <v>echo load data  infile 'C:\temp\HistData\Futures2013Q3M5\S.csv' append into table SOYBEANS_M5 fields terminated by "," (OrigDate, OrigTime, Open, High, Low, Close, NewDateTime expression "to_date((:OrigDate||:OrigTime),'MM/DD/YYYY HH24MI')") &gt;C:\temp\HistData\Futures2013Q3M5\SOYBEANS-M5.ctl</v>
      </c>
      <c r="G107" s="29" t="str">
        <f>"echo load data  infile '"&amp;$B$2&amp;VLOOKUP($C107,Lookups!$A$4:$O$24,15,FALSE)&amp;G$4&amp;$B107&amp;"\"&amp;VLOOKUP($C107,Lookups!$A$4:$B$24,2,FALSE)&amp;".csv' append into table "&amp;$C107&amp;"_"&amp;$B107&amp;" fields terminated by "&amp;CHAR(34)&amp;","&amp;CHAR(34)&amp;" (OrigDate, OrigTime, Open, High, Low, Close, NewDateTime expression "&amp;CHAR(34)&amp;"to_date((:OrigDate||:OrigTime),'MM/DD/YYYY HH24MI')"&amp;CHAR(34)&amp;") &gt;"&amp;$B$2&amp;VLOOKUP($C107,Lookups!$A$4:$O$24,15,FALSE)&amp;G$4&amp;$B107&amp;"\"&amp;$C107&amp;"-"&amp;$B107&amp;".ctl"</f>
        <v>echo load data  infile 'C:\temp\HistData\Futures2013Q4M5\S.csv' append into table SOYBEANS_M5 fields terminated by "," (OrigDate, OrigTime, Open, High, Low, Close, NewDateTime expression "to_date((:OrigDate||:OrigTime),'MM/DD/YYYY HH24MI')") &gt;C:\temp\HistData\Futures2013Q4M5\SOYBEANS-M5.ctl</v>
      </c>
      <c r="H107" s="29" t="str">
        <f>"echo load data  infile '"&amp;$B$2&amp;VLOOKUP($C107,Lookups!$A$4:$O$24,15,FALSE)&amp;H$4&amp;$B107&amp;"\"&amp;VLOOKUP($C107,Lookups!$A$4:$B$24,2,FALSE)&amp;".csv' append into table "&amp;$C107&amp;"_"&amp;$B107&amp;" fields terminated by "&amp;CHAR(34)&amp;","&amp;CHAR(34)&amp;" (OrigDate, OrigTime, Open, High, Low, Close, NewDateTime expression "&amp;CHAR(34)&amp;"to_date((:OrigDate||:OrigTime),'MM/DD/YYYY HH24MI')"&amp;CHAR(34)&amp;") &gt;"&amp;$B$2&amp;VLOOKUP($C107,Lookups!$A$4:$O$24,15,FALSE)&amp;H$4&amp;$B107&amp;"\"&amp;$C107&amp;"-"&amp;$B107&amp;".ctl"</f>
        <v>echo load data  infile 'C:\temp\HistData\Futures2014Q1M5\S.csv' append into table SOYBEANS_M5 fields terminated by "," (OrigDate, OrigTime, Open, High, Low, Close, NewDateTime expression "to_date((:OrigDate||:OrigTime),'MM/DD/YYYY HH24MI')") &gt;C:\temp\HistData\Futures2014Q1M5\SOYBEANS-M5.ctl</v>
      </c>
    </row>
    <row r="108" spans="2:8" x14ac:dyDescent="0.25">
      <c r="B108" s="28" t="s">
        <v>27</v>
      </c>
      <c r="C108" s="29" t="s">
        <v>64</v>
      </c>
      <c r="D108" s="29" t="str">
        <f>"echo load data  infile '"&amp;$B$2&amp;VLOOKUP($C108,Lookups!$A$4:$O$24,15,FALSE)&amp;D$4&amp;$B108&amp;"\"&amp;VLOOKUP($C108,Lookups!$A$4:$B$24,2,FALSE)&amp;".csv' append into table "&amp;$C108&amp;"_"&amp;$B108&amp;" fields terminated by "&amp;CHAR(34)&amp;","&amp;CHAR(34)&amp;" (OrigDate, OrigTime, Open, High, Low, Close, NewDateTime expression "&amp;CHAR(34)&amp;"to_date((:OrigDate||:OrigTime),'MM/DD/YYYY HH24MI')"&amp;CHAR(34)&amp;") &gt;"&amp;$B$2&amp;VLOOKUP($C108,Lookups!$A$4:$O$24,15,FALSE)&amp;D$4&amp;$B108&amp;"\"&amp;$C108&amp;"-"&amp;$B108&amp;".ctl"</f>
        <v>echo load data  infile 'C:\temp\HistData\Futures2000Q0M5\SB.csv' append into table SUGAR_M5 fields terminated by "," (OrigDate, OrigTime, Open, High, Low, Close, NewDateTime expression "to_date((:OrigDate||:OrigTime),'MM/DD/YYYY HH24MI')") &gt;C:\temp\HistData\Futures2000Q0M5\SUGAR-M5.ctl</v>
      </c>
      <c r="E108" s="29" t="str">
        <f>"echo load data  infile '"&amp;$B$2&amp;VLOOKUP($C108,Lookups!$A$4:$O$24,15,FALSE)&amp;E$4&amp;$B108&amp;"\"&amp;VLOOKUP($C108,Lookups!$A$4:$B$24,2,FALSE)&amp;".csv' append into table "&amp;$C108&amp;"_"&amp;$B108&amp;" fields terminated by "&amp;CHAR(34)&amp;","&amp;CHAR(34)&amp;" (OrigDate, OrigTime, Open, High, Low, Close, NewDateTime expression "&amp;CHAR(34)&amp;"to_date((:OrigDate||:OrigTime),'MM/DD/YYYY HH24MI')"&amp;CHAR(34)&amp;") &gt;"&amp;$B$2&amp;VLOOKUP($C108,Lookups!$A$4:$O$24,15,FALSE)&amp;E$4&amp;$B108&amp;"\"&amp;$C108&amp;"-"&amp;$B108&amp;".ctl"</f>
        <v>echo load data  infile 'C:\temp\HistData\Futures2013Q2M5\SB.csv' append into table SUGAR_M5 fields terminated by "," (OrigDate, OrigTime, Open, High, Low, Close, NewDateTime expression "to_date((:OrigDate||:OrigTime),'MM/DD/YYYY HH24MI')") &gt;C:\temp\HistData\Futures2013Q2M5\SUGAR-M5.ctl</v>
      </c>
      <c r="F108" s="29" t="str">
        <f>"echo load data  infile '"&amp;$B$2&amp;VLOOKUP($C108,Lookups!$A$4:$O$24,15,FALSE)&amp;F$4&amp;$B108&amp;"\"&amp;VLOOKUP($C108,Lookups!$A$4:$B$24,2,FALSE)&amp;".csv' append into table "&amp;$C108&amp;"_"&amp;$B108&amp;" fields terminated by "&amp;CHAR(34)&amp;","&amp;CHAR(34)&amp;" (OrigDate, OrigTime, Open, High, Low, Close, NewDateTime expression "&amp;CHAR(34)&amp;"to_date((:OrigDate||:OrigTime),'MM/DD/YYYY HH24MI')"&amp;CHAR(34)&amp;") &gt;"&amp;$B$2&amp;VLOOKUP($C108,Lookups!$A$4:$O$24,15,FALSE)&amp;F$4&amp;$B108&amp;"\"&amp;$C108&amp;"-"&amp;$B108&amp;".ctl"</f>
        <v>echo load data  infile 'C:\temp\HistData\Futures2013Q3M5\SB.csv' append into table SUGAR_M5 fields terminated by "," (OrigDate, OrigTime, Open, High, Low, Close, NewDateTime expression "to_date((:OrigDate||:OrigTime),'MM/DD/YYYY HH24MI')") &gt;C:\temp\HistData\Futures2013Q3M5\SUGAR-M5.ctl</v>
      </c>
      <c r="G108" s="29" t="str">
        <f>"echo load data  infile '"&amp;$B$2&amp;VLOOKUP($C108,Lookups!$A$4:$O$24,15,FALSE)&amp;G$4&amp;$B108&amp;"\"&amp;VLOOKUP($C108,Lookups!$A$4:$B$24,2,FALSE)&amp;".csv' append into table "&amp;$C108&amp;"_"&amp;$B108&amp;" fields terminated by "&amp;CHAR(34)&amp;","&amp;CHAR(34)&amp;" (OrigDate, OrigTime, Open, High, Low, Close, NewDateTime expression "&amp;CHAR(34)&amp;"to_date((:OrigDate||:OrigTime),'MM/DD/YYYY HH24MI')"&amp;CHAR(34)&amp;") &gt;"&amp;$B$2&amp;VLOOKUP($C108,Lookups!$A$4:$O$24,15,FALSE)&amp;G$4&amp;$B108&amp;"\"&amp;$C108&amp;"-"&amp;$B108&amp;".ctl"</f>
        <v>echo load data  infile 'C:\temp\HistData\Futures2013Q4M5\SB.csv' append into table SUGAR_M5 fields terminated by "," (OrigDate, OrigTime, Open, High, Low, Close, NewDateTime expression "to_date((:OrigDate||:OrigTime),'MM/DD/YYYY HH24MI')") &gt;C:\temp\HistData\Futures2013Q4M5\SUGAR-M5.ctl</v>
      </c>
      <c r="H108" s="29" t="str">
        <f>"echo load data  infile '"&amp;$B$2&amp;VLOOKUP($C108,Lookups!$A$4:$O$24,15,FALSE)&amp;H$4&amp;$B108&amp;"\"&amp;VLOOKUP($C108,Lookups!$A$4:$B$24,2,FALSE)&amp;".csv' append into table "&amp;$C108&amp;"_"&amp;$B108&amp;" fields terminated by "&amp;CHAR(34)&amp;","&amp;CHAR(34)&amp;" (OrigDate, OrigTime, Open, High, Low, Close, NewDateTime expression "&amp;CHAR(34)&amp;"to_date((:OrigDate||:OrigTime),'MM/DD/YYYY HH24MI')"&amp;CHAR(34)&amp;") &gt;"&amp;$B$2&amp;VLOOKUP($C108,Lookups!$A$4:$O$24,15,FALSE)&amp;H$4&amp;$B108&amp;"\"&amp;$C108&amp;"-"&amp;$B108&amp;".ctl"</f>
        <v>echo load data  infile 'C:\temp\HistData\Futures2014Q1M5\SB.csv' append into table SUGAR_M5 fields terminated by "," (OrigDate, OrigTime, Open, High, Low, Close, NewDateTime expression "to_date((:OrigDate||:OrigTime),'MM/DD/YYYY HH24MI')") &gt;C:\temp\HistData\Futures2014Q1M5\SUGAR-M5.ctl</v>
      </c>
    </row>
    <row r="109" spans="2:8" x14ac:dyDescent="0.25">
      <c r="B109" s="28" t="s">
        <v>27</v>
      </c>
      <c r="C109" s="29" t="s">
        <v>65</v>
      </c>
      <c r="D109" s="29" t="str">
        <f>"echo load data  infile '"&amp;$B$2&amp;VLOOKUP($C109,Lookups!$A$4:$O$24,15,FALSE)&amp;D$4&amp;$B109&amp;"\"&amp;VLOOKUP($C109,Lookups!$A$4:$B$24,2,FALSE)&amp;".csv' append into table "&amp;$C109&amp;"_"&amp;$B109&amp;" fields terminated by "&amp;CHAR(34)&amp;","&amp;CHAR(34)&amp;" (OrigDate, OrigTime, Open, High, Low, Close, NewDateTime expression "&amp;CHAR(34)&amp;"to_date((:OrigDate||:OrigTime),'MM/DD/YYYY HH24MI')"&amp;CHAR(34)&amp;") &gt;"&amp;$B$2&amp;VLOOKUP($C109,Lookups!$A$4:$O$24,15,FALSE)&amp;D$4&amp;$B109&amp;"\"&amp;$C109&amp;"-"&amp;$B109&amp;".ctl"</f>
        <v>echo load data  infile 'C:\temp\HistData\Futures2000Q0M5\TY.csv' append into table US10YR_M5 fields terminated by "," (OrigDate, OrigTime, Open, High, Low, Close, NewDateTime expression "to_date((:OrigDate||:OrigTime),'MM/DD/YYYY HH24MI')") &gt;C:\temp\HistData\Futures2000Q0M5\US10YR-M5.ctl</v>
      </c>
      <c r="E109" s="29" t="str">
        <f>"echo load data  infile '"&amp;$B$2&amp;VLOOKUP($C109,Lookups!$A$4:$O$24,15,FALSE)&amp;E$4&amp;$B109&amp;"\"&amp;VLOOKUP($C109,Lookups!$A$4:$B$24,2,FALSE)&amp;".csv' append into table "&amp;$C109&amp;"_"&amp;$B109&amp;" fields terminated by "&amp;CHAR(34)&amp;","&amp;CHAR(34)&amp;" (OrigDate, OrigTime, Open, High, Low, Close, NewDateTime expression "&amp;CHAR(34)&amp;"to_date((:OrigDate||:OrigTime),'MM/DD/YYYY HH24MI')"&amp;CHAR(34)&amp;") &gt;"&amp;$B$2&amp;VLOOKUP($C109,Lookups!$A$4:$O$24,15,FALSE)&amp;E$4&amp;$B109&amp;"\"&amp;$C109&amp;"-"&amp;$B109&amp;".ctl"</f>
        <v>echo load data  infile 'C:\temp\HistData\Futures2013Q2M5\TY.csv' append into table US10YR_M5 fields terminated by "," (OrigDate, OrigTime, Open, High, Low, Close, NewDateTime expression "to_date((:OrigDate||:OrigTime),'MM/DD/YYYY HH24MI')") &gt;C:\temp\HistData\Futures2013Q2M5\US10YR-M5.ctl</v>
      </c>
      <c r="F109" s="29" t="str">
        <f>"echo load data  infile '"&amp;$B$2&amp;VLOOKUP($C109,Lookups!$A$4:$O$24,15,FALSE)&amp;F$4&amp;$B109&amp;"\"&amp;VLOOKUP($C109,Lookups!$A$4:$B$24,2,FALSE)&amp;".csv' append into table "&amp;$C109&amp;"_"&amp;$B109&amp;" fields terminated by "&amp;CHAR(34)&amp;","&amp;CHAR(34)&amp;" (OrigDate, OrigTime, Open, High, Low, Close, NewDateTime expression "&amp;CHAR(34)&amp;"to_date((:OrigDate||:OrigTime),'MM/DD/YYYY HH24MI')"&amp;CHAR(34)&amp;") &gt;"&amp;$B$2&amp;VLOOKUP($C109,Lookups!$A$4:$O$24,15,FALSE)&amp;F$4&amp;$B109&amp;"\"&amp;$C109&amp;"-"&amp;$B109&amp;".ctl"</f>
        <v>echo load data  infile 'C:\temp\HistData\Futures2013Q3M5\TY.csv' append into table US10YR_M5 fields terminated by "," (OrigDate, OrigTime, Open, High, Low, Close, NewDateTime expression "to_date((:OrigDate||:OrigTime),'MM/DD/YYYY HH24MI')") &gt;C:\temp\HistData\Futures2013Q3M5\US10YR-M5.ctl</v>
      </c>
      <c r="G109" s="29" t="str">
        <f>"echo load data  infile '"&amp;$B$2&amp;VLOOKUP($C109,Lookups!$A$4:$O$24,15,FALSE)&amp;G$4&amp;$B109&amp;"\"&amp;VLOOKUP($C109,Lookups!$A$4:$B$24,2,FALSE)&amp;".csv' append into table "&amp;$C109&amp;"_"&amp;$B109&amp;" fields terminated by "&amp;CHAR(34)&amp;","&amp;CHAR(34)&amp;" (OrigDate, OrigTime, Open, High, Low, Close, NewDateTime expression "&amp;CHAR(34)&amp;"to_date((:OrigDate||:OrigTime),'MM/DD/YYYY HH24MI')"&amp;CHAR(34)&amp;") &gt;"&amp;$B$2&amp;VLOOKUP($C109,Lookups!$A$4:$O$24,15,FALSE)&amp;G$4&amp;$B109&amp;"\"&amp;$C109&amp;"-"&amp;$B109&amp;".ctl"</f>
        <v>echo load data  infile 'C:\temp\HistData\Futures2013Q4M5\TY.csv' append into table US10YR_M5 fields terminated by "," (OrigDate, OrigTime, Open, High, Low, Close, NewDateTime expression "to_date((:OrigDate||:OrigTime),'MM/DD/YYYY HH24MI')") &gt;C:\temp\HistData\Futures2013Q4M5\US10YR-M5.ctl</v>
      </c>
      <c r="H109" s="29" t="str">
        <f>"echo load data  infile '"&amp;$B$2&amp;VLOOKUP($C109,Lookups!$A$4:$O$24,15,FALSE)&amp;H$4&amp;$B109&amp;"\"&amp;VLOOKUP($C109,Lookups!$A$4:$B$24,2,FALSE)&amp;".csv' append into table "&amp;$C109&amp;"_"&amp;$B109&amp;" fields terminated by "&amp;CHAR(34)&amp;","&amp;CHAR(34)&amp;" (OrigDate, OrigTime, Open, High, Low, Close, NewDateTime expression "&amp;CHAR(34)&amp;"to_date((:OrigDate||:OrigTime),'MM/DD/YYYY HH24MI')"&amp;CHAR(34)&amp;") &gt;"&amp;$B$2&amp;VLOOKUP($C109,Lookups!$A$4:$O$24,15,FALSE)&amp;H$4&amp;$B109&amp;"\"&amp;$C109&amp;"-"&amp;$B109&amp;".ctl"</f>
        <v>echo load data  infile 'C:\temp\HistData\Futures2014Q1M5\TY.csv' append into table US10YR_M5 fields terminated by "," (OrigDate, OrigTime, Open, High, Low, Close, NewDateTime expression "to_date((:OrigDate||:OrigTime),'MM/DD/YYYY HH24MI')") &gt;C:\temp\HistData\Futures2014Q1M5\US10YR-M5.ctl</v>
      </c>
    </row>
    <row r="110" spans="2:8" x14ac:dyDescent="0.25">
      <c r="B110" s="28" t="s">
        <v>27</v>
      </c>
      <c r="C110" s="29" t="s">
        <v>66</v>
      </c>
      <c r="D110" s="29" t="str">
        <f>"echo load data  infile '"&amp;$B$2&amp;VLOOKUP($C110,Lookups!$A$4:$O$24,15,FALSE)&amp;D$4&amp;$B110&amp;"\"&amp;VLOOKUP($C110,Lookups!$A$4:$B$24,2,FALSE)&amp;".csv' append into table "&amp;$C110&amp;"_"&amp;$B110&amp;" fields terminated by "&amp;CHAR(34)&amp;","&amp;CHAR(34)&amp;" (OrigDate, OrigTime, Open, High, Low, Close, NewDateTime expression "&amp;CHAR(34)&amp;"to_date((:OrigDate||:OrigTime),'MM/DD/YYYY HH24MI')"&amp;CHAR(34)&amp;") &gt;"&amp;$B$2&amp;VLOOKUP($C110,Lookups!$A$4:$O$24,15,FALSE)&amp;D$4&amp;$B110&amp;"\"&amp;$C110&amp;"-"&amp;$B110&amp;".ctl"</f>
        <v>echo load data  infile 'C:\temp\HistData\Futures2000Q0M5\W.csv' append into table WHEAT_M5 fields terminated by "," (OrigDate, OrigTime, Open, High, Low, Close, NewDateTime expression "to_date((:OrigDate||:OrigTime),'MM/DD/YYYY HH24MI')") &gt;C:\temp\HistData\Futures2000Q0M5\WHEAT-M5.ctl</v>
      </c>
      <c r="E110" s="29" t="str">
        <f>"echo load data  infile '"&amp;$B$2&amp;VLOOKUP($C110,Lookups!$A$4:$O$24,15,FALSE)&amp;E$4&amp;$B110&amp;"\"&amp;VLOOKUP($C110,Lookups!$A$4:$B$24,2,FALSE)&amp;".csv' append into table "&amp;$C110&amp;"_"&amp;$B110&amp;" fields terminated by "&amp;CHAR(34)&amp;","&amp;CHAR(34)&amp;" (OrigDate, OrigTime, Open, High, Low, Close, NewDateTime expression "&amp;CHAR(34)&amp;"to_date((:OrigDate||:OrigTime),'MM/DD/YYYY HH24MI')"&amp;CHAR(34)&amp;") &gt;"&amp;$B$2&amp;VLOOKUP($C110,Lookups!$A$4:$O$24,15,FALSE)&amp;E$4&amp;$B110&amp;"\"&amp;$C110&amp;"-"&amp;$B110&amp;".ctl"</f>
        <v>echo load data  infile 'C:\temp\HistData\Futures2013Q2M5\W.csv' append into table WHEAT_M5 fields terminated by "," (OrigDate, OrigTime, Open, High, Low, Close, NewDateTime expression "to_date((:OrigDate||:OrigTime),'MM/DD/YYYY HH24MI')") &gt;C:\temp\HistData\Futures2013Q2M5\WHEAT-M5.ctl</v>
      </c>
      <c r="F110" s="29" t="str">
        <f>"echo load data  infile '"&amp;$B$2&amp;VLOOKUP($C110,Lookups!$A$4:$O$24,15,FALSE)&amp;F$4&amp;$B110&amp;"\"&amp;VLOOKUP($C110,Lookups!$A$4:$B$24,2,FALSE)&amp;".csv' append into table "&amp;$C110&amp;"_"&amp;$B110&amp;" fields terminated by "&amp;CHAR(34)&amp;","&amp;CHAR(34)&amp;" (OrigDate, OrigTime, Open, High, Low, Close, NewDateTime expression "&amp;CHAR(34)&amp;"to_date((:OrigDate||:OrigTime),'MM/DD/YYYY HH24MI')"&amp;CHAR(34)&amp;") &gt;"&amp;$B$2&amp;VLOOKUP($C110,Lookups!$A$4:$O$24,15,FALSE)&amp;F$4&amp;$B110&amp;"\"&amp;$C110&amp;"-"&amp;$B110&amp;".ctl"</f>
        <v>echo load data  infile 'C:\temp\HistData\Futures2013Q3M5\W.csv' append into table WHEAT_M5 fields terminated by "," (OrigDate, OrigTime, Open, High, Low, Close, NewDateTime expression "to_date((:OrigDate||:OrigTime),'MM/DD/YYYY HH24MI')") &gt;C:\temp\HistData\Futures2013Q3M5\WHEAT-M5.ctl</v>
      </c>
      <c r="G110" s="29" t="str">
        <f>"echo load data  infile '"&amp;$B$2&amp;VLOOKUP($C110,Lookups!$A$4:$O$24,15,FALSE)&amp;G$4&amp;$B110&amp;"\"&amp;VLOOKUP($C110,Lookups!$A$4:$B$24,2,FALSE)&amp;".csv' append into table "&amp;$C110&amp;"_"&amp;$B110&amp;" fields terminated by "&amp;CHAR(34)&amp;","&amp;CHAR(34)&amp;" (OrigDate, OrigTime, Open, High, Low, Close, NewDateTime expression "&amp;CHAR(34)&amp;"to_date((:OrigDate||:OrigTime),'MM/DD/YYYY HH24MI')"&amp;CHAR(34)&amp;") &gt;"&amp;$B$2&amp;VLOOKUP($C110,Lookups!$A$4:$O$24,15,FALSE)&amp;G$4&amp;$B110&amp;"\"&amp;$C110&amp;"-"&amp;$B110&amp;".ctl"</f>
        <v>echo load data  infile 'C:\temp\HistData\Futures2013Q4M5\W.csv' append into table WHEAT_M5 fields terminated by "," (OrigDate, OrigTime, Open, High, Low, Close, NewDateTime expression "to_date((:OrigDate||:OrigTime),'MM/DD/YYYY HH24MI')") &gt;C:\temp\HistData\Futures2013Q4M5\WHEAT-M5.ctl</v>
      </c>
      <c r="H110" s="29" t="str">
        <f>"echo load data  infile '"&amp;$B$2&amp;VLOOKUP($C110,Lookups!$A$4:$O$24,15,FALSE)&amp;H$4&amp;$B110&amp;"\"&amp;VLOOKUP($C110,Lookups!$A$4:$B$24,2,FALSE)&amp;".csv' append into table "&amp;$C110&amp;"_"&amp;$B110&amp;" fields terminated by "&amp;CHAR(34)&amp;","&amp;CHAR(34)&amp;" (OrigDate, OrigTime, Open, High, Low, Close, NewDateTime expression "&amp;CHAR(34)&amp;"to_date((:OrigDate||:OrigTime),'MM/DD/YYYY HH24MI')"&amp;CHAR(34)&amp;") &gt;"&amp;$B$2&amp;VLOOKUP($C110,Lookups!$A$4:$O$24,15,FALSE)&amp;H$4&amp;$B110&amp;"\"&amp;$C110&amp;"-"&amp;$B110&amp;".ctl"</f>
        <v>echo load data  infile 'C:\temp\HistData\Futures2014Q1M5\W.csv' append into table WHEAT_M5 fields terminated by "," (OrigDate, OrigTime, Open, High, Low, Close, NewDateTime expression "to_date((:OrigDate||:OrigTime),'MM/DD/YYYY HH24MI')") &gt;C:\temp\HistData\Futures2014Q1M5\WHEAT-M5.ctl</v>
      </c>
    </row>
    <row r="111" spans="2:8" x14ac:dyDescent="0.25">
      <c r="B111" s="28" t="s">
        <v>27</v>
      </c>
      <c r="C111" s="29" t="s">
        <v>56</v>
      </c>
      <c r="D111" s="29" t="str">
        <f>"echo load data  infile '"&amp;$B$2&amp;VLOOKUP($C111,Lookups!$A$4:$O$24,15,FALSE)&amp;D$4&amp;$B111&amp;"\"&amp;VLOOKUP($C111,Lookups!$A$4:$B$24,2,FALSE)&amp;".csv' append into table "&amp;$C111&amp;"_"&amp;$B111&amp;" fields terminated by "&amp;CHAR(34)&amp;","&amp;CHAR(34)&amp;" (OrigDate, OrigTime, Open, High, Low, Close, NewDateTime expression "&amp;CHAR(34)&amp;"to_date((:OrigDate||:OrigTime),'MM/DD/YYYY HH24MI')"&amp;CHAR(34)&amp;") &gt;"&amp;$B$2&amp;VLOOKUP($C111,Lookups!$A$4:$O$24,15,FALSE)&amp;D$4&amp;$B111&amp;"\"&amp;$C111&amp;"-"&amp;$B111&amp;".ctl"</f>
        <v>echo load data  infile 'C:\temp\HistData\Futures2000Q0M5\XRB.csv' append into table XRB_M5 fields terminated by "," (OrigDate, OrigTime, Open, High, Low, Close, NewDateTime expression "to_date((:OrigDate||:OrigTime),'MM/DD/YYYY HH24MI')") &gt;C:\temp\HistData\Futures2000Q0M5\XRB-M5.ctl</v>
      </c>
      <c r="E111" s="29" t="str">
        <f>"echo load data  infile '"&amp;$B$2&amp;VLOOKUP($C111,Lookups!$A$4:$O$24,15,FALSE)&amp;E$4&amp;$B111&amp;"\"&amp;VLOOKUP($C111,Lookups!$A$4:$B$24,2,FALSE)&amp;".csv' append into table "&amp;$C111&amp;"_"&amp;$B111&amp;" fields terminated by "&amp;CHAR(34)&amp;","&amp;CHAR(34)&amp;" (OrigDate, OrigTime, Open, High, Low, Close, NewDateTime expression "&amp;CHAR(34)&amp;"to_date((:OrigDate||:OrigTime),'MM/DD/YYYY HH24MI')"&amp;CHAR(34)&amp;") &gt;"&amp;$B$2&amp;VLOOKUP($C111,Lookups!$A$4:$O$24,15,FALSE)&amp;E$4&amp;$B111&amp;"\"&amp;$C111&amp;"-"&amp;$B111&amp;".ctl"</f>
        <v>echo load data  infile 'C:\temp\HistData\Futures2013Q2M5\XRB.csv' append into table XRB_M5 fields terminated by "," (OrigDate, OrigTime, Open, High, Low, Close, NewDateTime expression "to_date((:OrigDate||:OrigTime),'MM/DD/YYYY HH24MI')") &gt;C:\temp\HistData\Futures2013Q2M5\XRB-M5.ctl</v>
      </c>
      <c r="F111" s="29" t="str">
        <f>"echo load data  infile '"&amp;$B$2&amp;VLOOKUP($C111,Lookups!$A$4:$O$24,15,FALSE)&amp;F$4&amp;$B111&amp;"\"&amp;VLOOKUP($C111,Lookups!$A$4:$B$24,2,FALSE)&amp;".csv' append into table "&amp;$C111&amp;"_"&amp;$B111&amp;" fields terminated by "&amp;CHAR(34)&amp;","&amp;CHAR(34)&amp;" (OrigDate, OrigTime, Open, High, Low, Close, NewDateTime expression "&amp;CHAR(34)&amp;"to_date((:OrigDate||:OrigTime),'MM/DD/YYYY HH24MI')"&amp;CHAR(34)&amp;") &gt;"&amp;$B$2&amp;VLOOKUP($C111,Lookups!$A$4:$O$24,15,FALSE)&amp;F$4&amp;$B111&amp;"\"&amp;$C111&amp;"-"&amp;$B111&amp;".ctl"</f>
        <v>echo load data  infile 'C:\temp\HistData\Futures2013Q3M5\XRB.csv' append into table XRB_M5 fields terminated by "," (OrigDate, OrigTime, Open, High, Low, Close, NewDateTime expression "to_date((:OrigDate||:OrigTime),'MM/DD/YYYY HH24MI')") &gt;C:\temp\HistData\Futures2013Q3M5\XRB-M5.ctl</v>
      </c>
      <c r="G111" s="29" t="str">
        <f>"echo load data  infile '"&amp;$B$2&amp;VLOOKUP($C111,Lookups!$A$4:$O$24,15,FALSE)&amp;G$4&amp;$B111&amp;"\"&amp;VLOOKUP($C111,Lookups!$A$4:$B$24,2,FALSE)&amp;".csv' append into table "&amp;$C111&amp;"_"&amp;$B111&amp;" fields terminated by "&amp;CHAR(34)&amp;","&amp;CHAR(34)&amp;" (OrigDate, OrigTime, Open, High, Low, Close, NewDateTime expression "&amp;CHAR(34)&amp;"to_date((:OrigDate||:OrigTime),'MM/DD/YYYY HH24MI')"&amp;CHAR(34)&amp;") &gt;"&amp;$B$2&amp;VLOOKUP($C111,Lookups!$A$4:$O$24,15,FALSE)&amp;G$4&amp;$B111&amp;"\"&amp;$C111&amp;"-"&amp;$B111&amp;".ctl"</f>
        <v>echo load data  infile 'C:\temp\HistData\Futures2013Q4M5\XRB.csv' append into table XRB_M5 fields terminated by "," (OrigDate, OrigTime, Open, High, Low, Close, NewDateTime expression "to_date((:OrigDate||:OrigTime),'MM/DD/YYYY HH24MI')") &gt;C:\temp\HistData\Futures2013Q4M5\XRB-M5.ctl</v>
      </c>
      <c r="H111" s="29" t="str">
        <f>"echo load data  infile '"&amp;$B$2&amp;VLOOKUP($C111,Lookups!$A$4:$O$24,15,FALSE)&amp;H$4&amp;$B111&amp;"\"&amp;VLOOKUP($C111,Lookups!$A$4:$B$24,2,FALSE)&amp;".csv' append into table "&amp;$C111&amp;"_"&amp;$B111&amp;" fields terminated by "&amp;CHAR(34)&amp;","&amp;CHAR(34)&amp;" (OrigDate, OrigTime, Open, High, Low, Close, NewDateTime expression "&amp;CHAR(34)&amp;"to_date((:OrigDate||:OrigTime),'MM/DD/YYYY HH24MI')"&amp;CHAR(34)&amp;") &gt;"&amp;$B$2&amp;VLOOKUP($C111,Lookups!$A$4:$O$24,15,FALSE)&amp;H$4&amp;$B111&amp;"\"&amp;$C111&amp;"-"&amp;$B111&amp;".ctl"</f>
        <v>echo load data  infile 'C:\temp\HistData\Futures2014Q1M5\XRB.csv' append into table XRB_M5 fields terminated by "," (OrigDate, OrigTime, Open, High, Low, Close, NewDateTime expression "to_date((:OrigDate||:OrigTime),'MM/DD/YYYY HH24MI')") &gt;C:\temp\HistData\Futures2014Q1M5\XRB-M5.ctl</v>
      </c>
    </row>
    <row r="112" spans="2:8" x14ac:dyDescent="0.25">
      <c r="B112" s="28" t="s">
        <v>5</v>
      </c>
      <c r="C112" s="29" t="s">
        <v>57</v>
      </c>
      <c r="D112" s="29" t="str">
        <f>"echo load data  infile '"&amp;$B$2&amp;VLOOKUP($C112,Lookups!$A$4:$O$24,15,FALSE)&amp;D$4&amp;$B112&amp;"\"&amp;VLOOKUP($C112,Lookups!$A$4:$B$24,2,FALSE)&amp;".csv' append into table "&amp;$C112&amp;"_"&amp;$B112&amp;" fields terminated by "&amp;CHAR(34)&amp;","&amp;CHAR(34)&amp;" (OrigDate, OrigTime, Open, High, Low, Close, NewDateTime expression "&amp;CHAR(34)&amp;"to_date((:OrigDate||:OrigTime),'MM/DD/YYYY HH24MI')"&amp;CHAR(34)&amp;") &gt;"&amp;$B$2&amp;VLOOKUP($C112,Lookups!$A$4:$O$24,15,FALSE)&amp;D$4&amp;$B112&amp;"\"&amp;$C112&amp;"-"&amp;$B112&amp;".ctl"</f>
        <v>echo load data  infile 'C:\temp\HistData\Futures2000Q0M15\LC.csv' append into table CATTLE_M15 fields terminated by "," (OrigDate, OrigTime, Open, High, Low, Close, NewDateTime expression "to_date((:OrigDate||:OrigTime),'MM/DD/YYYY HH24MI')") &gt;C:\temp\HistData\Futures2000Q0M15\CATTLE-M15.ctl</v>
      </c>
      <c r="E112" s="29" t="str">
        <f>"echo load data  infile '"&amp;$B$2&amp;VLOOKUP($C112,Lookups!$A$4:$O$24,15,FALSE)&amp;E$4&amp;$B112&amp;"\"&amp;VLOOKUP($C112,Lookups!$A$4:$B$24,2,FALSE)&amp;".csv' append into table "&amp;$C112&amp;"_"&amp;$B112&amp;" fields terminated by "&amp;CHAR(34)&amp;","&amp;CHAR(34)&amp;" (OrigDate, OrigTime, Open, High, Low, Close, NewDateTime expression "&amp;CHAR(34)&amp;"to_date((:OrigDate||:OrigTime),'MM/DD/YYYY HH24MI')"&amp;CHAR(34)&amp;") &gt;"&amp;$B$2&amp;VLOOKUP($C112,Lookups!$A$4:$O$24,15,FALSE)&amp;E$4&amp;$B112&amp;"\"&amp;$C112&amp;"-"&amp;$B112&amp;".ctl"</f>
        <v>echo load data  infile 'C:\temp\HistData\Futures2013Q2M15\LC.csv' append into table CATTLE_M15 fields terminated by "," (OrigDate, OrigTime, Open, High, Low, Close, NewDateTime expression "to_date((:OrigDate||:OrigTime),'MM/DD/YYYY HH24MI')") &gt;C:\temp\HistData\Futures2013Q2M15\CATTLE-M15.ctl</v>
      </c>
      <c r="F112" s="29" t="str">
        <f>"echo load data  infile '"&amp;$B$2&amp;VLOOKUP($C112,Lookups!$A$4:$O$24,15,FALSE)&amp;F$4&amp;$B112&amp;"\"&amp;VLOOKUP($C112,Lookups!$A$4:$B$24,2,FALSE)&amp;".csv' append into table "&amp;$C112&amp;"_"&amp;$B112&amp;" fields terminated by "&amp;CHAR(34)&amp;","&amp;CHAR(34)&amp;" (OrigDate, OrigTime, Open, High, Low, Close, NewDateTime expression "&amp;CHAR(34)&amp;"to_date((:OrigDate||:OrigTime),'MM/DD/YYYY HH24MI')"&amp;CHAR(34)&amp;") &gt;"&amp;$B$2&amp;VLOOKUP($C112,Lookups!$A$4:$O$24,15,FALSE)&amp;F$4&amp;$B112&amp;"\"&amp;$C112&amp;"-"&amp;$B112&amp;".ctl"</f>
        <v>echo load data  infile 'C:\temp\HistData\Futures2013Q3M15\LC.csv' append into table CATTLE_M15 fields terminated by "," (OrigDate, OrigTime, Open, High, Low, Close, NewDateTime expression "to_date((:OrigDate||:OrigTime),'MM/DD/YYYY HH24MI')") &gt;C:\temp\HistData\Futures2013Q3M15\CATTLE-M15.ctl</v>
      </c>
      <c r="G112" s="29" t="str">
        <f>"echo load data  infile '"&amp;$B$2&amp;VLOOKUP($C112,Lookups!$A$4:$O$24,15,FALSE)&amp;G$4&amp;$B112&amp;"\"&amp;VLOOKUP($C112,Lookups!$A$4:$B$24,2,FALSE)&amp;".csv' append into table "&amp;$C112&amp;"_"&amp;$B112&amp;" fields terminated by "&amp;CHAR(34)&amp;","&amp;CHAR(34)&amp;" (OrigDate, OrigTime, Open, High, Low, Close, NewDateTime expression "&amp;CHAR(34)&amp;"to_date((:OrigDate||:OrigTime),'MM/DD/YYYY HH24MI')"&amp;CHAR(34)&amp;") &gt;"&amp;$B$2&amp;VLOOKUP($C112,Lookups!$A$4:$O$24,15,FALSE)&amp;G$4&amp;$B112&amp;"\"&amp;$C112&amp;"-"&amp;$B112&amp;".ctl"</f>
        <v>echo load data  infile 'C:\temp\HistData\Futures2013Q4M15\LC.csv' append into table CATTLE_M15 fields terminated by "," (OrigDate, OrigTime, Open, High, Low, Close, NewDateTime expression "to_date((:OrigDate||:OrigTime),'MM/DD/YYYY HH24MI')") &gt;C:\temp\HistData\Futures2013Q4M15\CATTLE-M15.ctl</v>
      </c>
      <c r="H112" s="29" t="str">
        <f>"echo load data  infile '"&amp;$B$2&amp;VLOOKUP($C112,Lookups!$A$4:$O$24,15,FALSE)&amp;H$4&amp;$B112&amp;"\"&amp;VLOOKUP($C112,Lookups!$A$4:$B$24,2,FALSE)&amp;".csv' append into table "&amp;$C112&amp;"_"&amp;$B112&amp;" fields terminated by "&amp;CHAR(34)&amp;","&amp;CHAR(34)&amp;" (OrigDate, OrigTime, Open, High, Low, Close, NewDateTime expression "&amp;CHAR(34)&amp;"to_date((:OrigDate||:OrigTime),'MM/DD/YYYY HH24MI')"&amp;CHAR(34)&amp;") &gt;"&amp;$B$2&amp;VLOOKUP($C112,Lookups!$A$4:$O$24,15,FALSE)&amp;H$4&amp;$B112&amp;"\"&amp;$C112&amp;"-"&amp;$B112&amp;".ctl"</f>
        <v>echo load data  infile 'C:\temp\HistData\Futures2014Q1M15\LC.csv' append into table CATTLE_M15 fields terminated by "," (OrigDate, OrigTime, Open, High, Low, Close, NewDateTime expression "to_date((:OrigDate||:OrigTime),'MM/DD/YYYY HH24MI')") &gt;C:\temp\HistData\Futures2014Q1M15\CATTLE-M15.ctl</v>
      </c>
    </row>
    <row r="113" spans="2:8" x14ac:dyDescent="0.25">
      <c r="B113" s="28" t="s">
        <v>5</v>
      </c>
      <c r="C113" s="29" t="s">
        <v>58</v>
      </c>
      <c r="D113" s="29" t="str">
        <f>"echo load data  infile '"&amp;$B$2&amp;VLOOKUP($C113,Lookups!$A$4:$O$24,15,FALSE)&amp;D$4&amp;$B113&amp;"\"&amp;VLOOKUP($C113,Lookups!$A$4:$B$24,2,FALSE)&amp;".csv' append into table "&amp;$C113&amp;"_"&amp;$B113&amp;" fields terminated by "&amp;CHAR(34)&amp;","&amp;CHAR(34)&amp;" (OrigDate, OrigTime, Open, High, Low, Close, NewDateTime expression "&amp;CHAR(34)&amp;"to_date((:OrigDate||:OrigTime),'MM/DD/YYYY HH24MI')"&amp;CHAR(34)&amp;") &gt;"&amp;$B$2&amp;VLOOKUP($C113,Lookups!$A$4:$O$24,15,FALSE)&amp;D$4&amp;$B113&amp;"\"&amp;$C113&amp;"-"&amp;$B113&amp;".ctl"</f>
        <v>echo load data  infile 'C:\temp\HistData\Futures2000Q0M15\C.csv' append into table CORN_M15 fields terminated by "," (OrigDate, OrigTime, Open, High, Low, Close, NewDateTime expression "to_date((:OrigDate||:OrigTime),'MM/DD/YYYY HH24MI')") &gt;C:\temp\HistData\Futures2000Q0M15\CORN-M15.ctl</v>
      </c>
      <c r="E113" s="29" t="str">
        <f>"echo load data  infile '"&amp;$B$2&amp;VLOOKUP($C113,Lookups!$A$4:$O$24,15,FALSE)&amp;E$4&amp;$B113&amp;"\"&amp;VLOOKUP($C113,Lookups!$A$4:$B$24,2,FALSE)&amp;".csv' append into table "&amp;$C113&amp;"_"&amp;$B113&amp;" fields terminated by "&amp;CHAR(34)&amp;","&amp;CHAR(34)&amp;" (OrigDate, OrigTime, Open, High, Low, Close, NewDateTime expression "&amp;CHAR(34)&amp;"to_date((:OrigDate||:OrigTime),'MM/DD/YYYY HH24MI')"&amp;CHAR(34)&amp;") &gt;"&amp;$B$2&amp;VLOOKUP($C113,Lookups!$A$4:$O$24,15,FALSE)&amp;E$4&amp;$B113&amp;"\"&amp;$C113&amp;"-"&amp;$B113&amp;".ctl"</f>
        <v>echo load data  infile 'C:\temp\HistData\Futures2013Q2M15\C.csv' append into table CORN_M15 fields terminated by "," (OrigDate, OrigTime, Open, High, Low, Close, NewDateTime expression "to_date((:OrigDate||:OrigTime),'MM/DD/YYYY HH24MI')") &gt;C:\temp\HistData\Futures2013Q2M15\CORN-M15.ctl</v>
      </c>
      <c r="F113" s="29" t="str">
        <f>"echo load data  infile '"&amp;$B$2&amp;VLOOKUP($C113,Lookups!$A$4:$O$24,15,FALSE)&amp;F$4&amp;$B113&amp;"\"&amp;VLOOKUP($C113,Lookups!$A$4:$B$24,2,FALSE)&amp;".csv' append into table "&amp;$C113&amp;"_"&amp;$B113&amp;" fields terminated by "&amp;CHAR(34)&amp;","&amp;CHAR(34)&amp;" (OrigDate, OrigTime, Open, High, Low, Close, NewDateTime expression "&amp;CHAR(34)&amp;"to_date((:OrigDate||:OrigTime),'MM/DD/YYYY HH24MI')"&amp;CHAR(34)&amp;") &gt;"&amp;$B$2&amp;VLOOKUP($C113,Lookups!$A$4:$O$24,15,FALSE)&amp;F$4&amp;$B113&amp;"\"&amp;$C113&amp;"-"&amp;$B113&amp;".ctl"</f>
        <v>echo load data  infile 'C:\temp\HistData\Futures2013Q3M15\C.csv' append into table CORN_M15 fields terminated by "," (OrigDate, OrigTime, Open, High, Low, Close, NewDateTime expression "to_date((:OrigDate||:OrigTime),'MM/DD/YYYY HH24MI')") &gt;C:\temp\HistData\Futures2013Q3M15\CORN-M15.ctl</v>
      </c>
      <c r="G113" s="29" t="str">
        <f>"echo load data  infile '"&amp;$B$2&amp;VLOOKUP($C113,Lookups!$A$4:$O$24,15,FALSE)&amp;G$4&amp;$B113&amp;"\"&amp;VLOOKUP($C113,Lookups!$A$4:$B$24,2,FALSE)&amp;".csv' append into table "&amp;$C113&amp;"_"&amp;$B113&amp;" fields terminated by "&amp;CHAR(34)&amp;","&amp;CHAR(34)&amp;" (OrigDate, OrigTime, Open, High, Low, Close, NewDateTime expression "&amp;CHAR(34)&amp;"to_date((:OrigDate||:OrigTime),'MM/DD/YYYY HH24MI')"&amp;CHAR(34)&amp;") &gt;"&amp;$B$2&amp;VLOOKUP($C113,Lookups!$A$4:$O$24,15,FALSE)&amp;G$4&amp;$B113&amp;"\"&amp;$C113&amp;"-"&amp;$B113&amp;".ctl"</f>
        <v>echo load data  infile 'C:\temp\HistData\Futures2013Q4M15\C.csv' append into table CORN_M15 fields terminated by "," (OrigDate, OrigTime, Open, High, Low, Close, NewDateTime expression "to_date((:OrigDate||:OrigTime),'MM/DD/YYYY HH24MI')") &gt;C:\temp\HistData\Futures2013Q4M15\CORN-M15.ctl</v>
      </c>
      <c r="H113" s="29" t="str">
        <f>"echo load data  infile '"&amp;$B$2&amp;VLOOKUP($C113,Lookups!$A$4:$O$24,15,FALSE)&amp;H$4&amp;$B113&amp;"\"&amp;VLOOKUP($C113,Lookups!$A$4:$B$24,2,FALSE)&amp;".csv' append into table "&amp;$C113&amp;"_"&amp;$B113&amp;" fields terminated by "&amp;CHAR(34)&amp;","&amp;CHAR(34)&amp;" (OrigDate, OrigTime, Open, High, Low, Close, NewDateTime expression "&amp;CHAR(34)&amp;"to_date((:OrigDate||:OrigTime),'MM/DD/YYYY HH24MI')"&amp;CHAR(34)&amp;") &gt;"&amp;$B$2&amp;VLOOKUP($C113,Lookups!$A$4:$O$24,15,FALSE)&amp;H$4&amp;$B113&amp;"\"&amp;$C113&amp;"-"&amp;$B113&amp;".ctl"</f>
        <v>echo load data  infile 'C:\temp\HistData\Futures2014Q1M15\C.csv' append into table CORN_M15 fields terminated by "," (OrigDate, OrigTime, Open, High, Low, Close, NewDateTime expression "to_date((:OrigDate||:OrigTime),'MM/DD/YYYY HH24MI')") &gt;C:\temp\HistData\Futures2014Q1M15\CORN-M15.ctl</v>
      </c>
    </row>
    <row r="114" spans="2:8" x14ac:dyDescent="0.25">
      <c r="B114" s="28" t="s">
        <v>5</v>
      </c>
      <c r="C114" s="29" t="s">
        <v>59</v>
      </c>
      <c r="D114" s="29" t="str">
        <f>"echo load data  infile '"&amp;$B$2&amp;VLOOKUP($C114,Lookups!$A$4:$O$24,15,FALSE)&amp;D$4&amp;$B114&amp;"\"&amp;VLOOKUP($C114,Lookups!$A$4:$B$24,2,FALSE)&amp;".csv' append into table "&amp;$C114&amp;"_"&amp;$B114&amp;" fields terminated by "&amp;CHAR(34)&amp;","&amp;CHAR(34)&amp;" (OrigDate, OrigTime, Open, High, Low, Close, NewDateTime expression "&amp;CHAR(34)&amp;"to_date((:OrigDate||:OrigTime),'MM/DD/YYYY HH24MI')"&amp;CHAR(34)&amp;") &gt;"&amp;$B$2&amp;VLOOKUP($C114,Lookups!$A$4:$O$24,15,FALSE)&amp;D$4&amp;$B114&amp;"\"&amp;$C114&amp;"-"&amp;$B114&amp;".ctl"</f>
        <v>echo load data  infile 'C:\temp\HistData\Futures2000Q0M15\HO.csv' append into table HOIL_M15 fields terminated by "," (OrigDate, OrigTime, Open, High, Low, Close, NewDateTime expression "to_date((:OrigDate||:OrigTime),'MM/DD/YYYY HH24MI')") &gt;C:\temp\HistData\Futures2000Q0M15\HOIL-M15.ctl</v>
      </c>
      <c r="E114" s="29" t="str">
        <f>"echo load data  infile '"&amp;$B$2&amp;VLOOKUP($C114,Lookups!$A$4:$O$24,15,FALSE)&amp;E$4&amp;$B114&amp;"\"&amp;VLOOKUP($C114,Lookups!$A$4:$B$24,2,FALSE)&amp;".csv' append into table "&amp;$C114&amp;"_"&amp;$B114&amp;" fields terminated by "&amp;CHAR(34)&amp;","&amp;CHAR(34)&amp;" (OrigDate, OrigTime, Open, High, Low, Close, NewDateTime expression "&amp;CHAR(34)&amp;"to_date((:OrigDate||:OrigTime),'MM/DD/YYYY HH24MI')"&amp;CHAR(34)&amp;") &gt;"&amp;$B$2&amp;VLOOKUP($C114,Lookups!$A$4:$O$24,15,FALSE)&amp;E$4&amp;$B114&amp;"\"&amp;$C114&amp;"-"&amp;$B114&amp;".ctl"</f>
        <v>echo load data  infile 'C:\temp\HistData\Futures2013Q2M15\HO.csv' append into table HOIL_M15 fields terminated by "," (OrigDate, OrigTime, Open, High, Low, Close, NewDateTime expression "to_date((:OrigDate||:OrigTime),'MM/DD/YYYY HH24MI')") &gt;C:\temp\HistData\Futures2013Q2M15\HOIL-M15.ctl</v>
      </c>
      <c r="F114" s="29" t="str">
        <f>"echo load data  infile '"&amp;$B$2&amp;VLOOKUP($C114,Lookups!$A$4:$O$24,15,FALSE)&amp;F$4&amp;$B114&amp;"\"&amp;VLOOKUP($C114,Lookups!$A$4:$B$24,2,FALSE)&amp;".csv' append into table "&amp;$C114&amp;"_"&amp;$B114&amp;" fields terminated by "&amp;CHAR(34)&amp;","&amp;CHAR(34)&amp;" (OrigDate, OrigTime, Open, High, Low, Close, NewDateTime expression "&amp;CHAR(34)&amp;"to_date((:OrigDate||:OrigTime),'MM/DD/YYYY HH24MI')"&amp;CHAR(34)&amp;") &gt;"&amp;$B$2&amp;VLOOKUP($C114,Lookups!$A$4:$O$24,15,FALSE)&amp;F$4&amp;$B114&amp;"\"&amp;$C114&amp;"-"&amp;$B114&amp;".ctl"</f>
        <v>echo load data  infile 'C:\temp\HistData\Futures2013Q3M15\HO.csv' append into table HOIL_M15 fields terminated by "," (OrigDate, OrigTime, Open, High, Low, Close, NewDateTime expression "to_date((:OrigDate||:OrigTime),'MM/DD/YYYY HH24MI')") &gt;C:\temp\HistData\Futures2013Q3M15\HOIL-M15.ctl</v>
      </c>
      <c r="G114" s="29" t="str">
        <f>"echo load data  infile '"&amp;$B$2&amp;VLOOKUP($C114,Lookups!$A$4:$O$24,15,FALSE)&amp;G$4&amp;$B114&amp;"\"&amp;VLOOKUP($C114,Lookups!$A$4:$B$24,2,FALSE)&amp;".csv' append into table "&amp;$C114&amp;"_"&amp;$B114&amp;" fields terminated by "&amp;CHAR(34)&amp;","&amp;CHAR(34)&amp;" (OrigDate, OrigTime, Open, High, Low, Close, NewDateTime expression "&amp;CHAR(34)&amp;"to_date((:OrigDate||:OrigTime),'MM/DD/YYYY HH24MI')"&amp;CHAR(34)&amp;") &gt;"&amp;$B$2&amp;VLOOKUP($C114,Lookups!$A$4:$O$24,15,FALSE)&amp;G$4&amp;$B114&amp;"\"&amp;$C114&amp;"-"&amp;$B114&amp;".ctl"</f>
        <v>echo load data  infile 'C:\temp\HistData\Futures2013Q4M15\HO.csv' append into table HOIL_M15 fields terminated by "," (OrigDate, OrigTime, Open, High, Low, Close, NewDateTime expression "to_date((:OrigDate||:OrigTime),'MM/DD/YYYY HH24MI')") &gt;C:\temp\HistData\Futures2013Q4M15\HOIL-M15.ctl</v>
      </c>
      <c r="H114" s="29" t="str">
        <f>"echo load data  infile '"&amp;$B$2&amp;VLOOKUP($C114,Lookups!$A$4:$O$24,15,FALSE)&amp;H$4&amp;$B114&amp;"\"&amp;VLOOKUP($C114,Lookups!$A$4:$B$24,2,FALSE)&amp;".csv' append into table "&amp;$C114&amp;"_"&amp;$B114&amp;" fields terminated by "&amp;CHAR(34)&amp;","&amp;CHAR(34)&amp;" (OrigDate, OrigTime, Open, High, Low, Close, NewDateTime expression "&amp;CHAR(34)&amp;"to_date((:OrigDate||:OrigTime),'MM/DD/YYYY HH24MI')"&amp;CHAR(34)&amp;") &gt;"&amp;$B$2&amp;VLOOKUP($C114,Lookups!$A$4:$O$24,15,FALSE)&amp;H$4&amp;$B114&amp;"\"&amp;$C114&amp;"-"&amp;$B114&amp;".ctl"</f>
        <v>echo load data  infile 'C:\temp\HistData\Futures2014Q1M15\HO.csv' append into table HOIL_M15 fields terminated by "," (OrigDate, OrigTime, Open, High, Low, Close, NewDateTime expression "to_date((:OrigDate||:OrigTime),'MM/DD/YYYY HH24MI')") &gt;C:\temp\HistData\Futures2014Q1M15\HOIL-M15.ctl</v>
      </c>
    </row>
    <row r="115" spans="2:8" x14ac:dyDescent="0.25">
      <c r="B115" s="28" t="s">
        <v>5</v>
      </c>
      <c r="C115" s="29" t="s">
        <v>55</v>
      </c>
      <c r="D115" s="29" t="str">
        <f>"echo load data  infile '"&amp;$B$2&amp;VLOOKUP($C115,Lookups!$A$4:$O$24,15,FALSE)&amp;D$4&amp;$B115&amp;"\"&amp;VLOOKUP($C115,Lookups!$A$4:$B$24,2,FALSE)&amp;".csv' append into table "&amp;$C115&amp;"_"&amp;$B115&amp;" fields terminated by "&amp;CHAR(34)&amp;","&amp;CHAR(34)&amp;" (OrigDate, OrigTime, Open, High, Low, Close, NewDateTime expression "&amp;CHAR(34)&amp;"to_date((:OrigDate||:OrigTime),'MM/DD/YYYY HH24MI')"&amp;CHAR(34)&amp;") &gt;"&amp;$B$2&amp;VLOOKUP($C115,Lookups!$A$4:$O$24,15,FALSE)&amp;D$4&amp;$B115&amp;"\"&amp;$C115&amp;"-"&amp;$B115&amp;".ctl"</f>
        <v>echo load data  infile 'C:\temp\HistData\Futures2000Q0M15\NG.csv' append into table NGAS_M15 fields terminated by "," (OrigDate, OrigTime, Open, High, Low, Close, NewDateTime expression "to_date((:OrigDate||:OrigTime),'MM/DD/YYYY HH24MI')") &gt;C:\temp\HistData\Futures2000Q0M15\NGAS-M15.ctl</v>
      </c>
      <c r="E115" s="29" t="str">
        <f>"echo load data  infile '"&amp;$B$2&amp;VLOOKUP($C115,Lookups!$A$4:$O$24,15,FALSE)&amp;E$4&amp;$B115&amp;"\"&amp;VLOOKUP($C115,Lookups!$A$4:$B$24,2,FALSE)&amp;".csv' append into table "&amp;$C115&amp;"_"&amp;$B115&amp;" fields terminated by "&amp;CHAR(34)&amp;","&amp;CHAR(34)&amp;" (OrigDate, OrigTime, Open, High, Low, Close, NewDateTime expression "&amp;CHAR(34)&amp;"to_date((:OrigDate||:OrigTime),'MM/DD/YYYY HH24MI')"&amp;CHAR(34)&amp;") &gt;"&amp;$B$2&amp;VLOOKUP($C115,Lookups!$A$4:$O$24,15,FALSE)&amp;E$4&amp;$B115&amp;"\"&amp;$C115&amp;"-"&amp;$B115&amp;".ctl"</f>
        <v>echo load data  infile 'C:\temp\HistData\Futures2013Q2M15\NG.csv' append into table NGAS_M15 fields terminated by "," (OrigDate, OrigTime, Open, High, Low, Close, NewDateTime expression "to_date((:OrigDate||:OrigTime),'MM/DD/YYYY HH24MI')") &gt;C:\temp\HistData\Futures2013Q2M15\NGAS-M15.ctl</v>
      </c>
      <c r="F115" s="29" t="str">
        <f>"echo load data  infile '"&amp;$B$2&amp;VLOOKUP($C115,Lookups!$A$4:$O$24,15,FALSE)&amp;F$4&amp;$B115&amp;"\"&amp;VLOOKUP($C115,Lookups!$A$4:$B$24,2,FALSE)&amp;".csv' append into table "&amp;$C115&amp;"_"&amp;$B115&amp;" fields terminated by "&amp;CHAR(34)&amp;","&amp;CHAR(34)&amp;" (OrigDate, OrigTime, Open, High, Low, Close, NewDateTime expression "&amp;CHAR(34)&amp;"to_date((:OrigDate||:OrigTime),'MM/DD/YYYY HH24MI')"&amp;CHAR(34)&amp;") &gt;"&amp;$B$2&amp;VLOOKUP($C115,Lookups!$A$4:$O$24,15,FALSE)&amp;F$4&amp;$B115&amp;"\"&amp;$C115&amp;"-"&amp;$B115&amp;".ctl"</f>
        <v>echo load data  infile 'C:\temp\HistData\Futures2013Q3M15\NG.csv' append into table NGAS_M15 fields terminated by "," (OrigDate, OrigTime, Open, High, Low, Close, NewDateTime expression "to_date((:OrigDate||:OrigTime),'MM/DD/YYYY HH24MI')") &gt;C:\temp\HistData\Futures2013Q3M15\NGAS-M15.ctl</v>
      </c>
      <c r="G115" s="29" t="str">
        <f>"echo load data  infile '"&amp;$B$2&amp;VLOOKUP($C115,Lookups!$A$4:$O$24,15,FALSE)&amp;G$4&amp;$B115&amp;"\"&amp;VLOOKUP($C115,Lookups!$A$4:$B$24,2,FALSE)&amp;".csv' append into table "&amp;$C115&amp;"_"&amp;$B115&amp;" fields terminated by "&amp;CHAR(34)&amp;","&amp;CHAR(34)&amp;" (OrigDate, OrigTime, Open, High, Low, Close, NewDateTime expression "&amp;CHAR(34)&amp;"to_date((:OrigDate||:OrigTime),'MM/DD/YYYY HH24MI')"&amp;CHAR(34)&amp;") &gt;"&amp;$B$2&amp;VLOOKUP($C115,Lookups!$A$4:$O$24,15,FALSE)&amp;G$4&amp;$B115&amp;"\"&amp;$C115&amp;"-"&amp;$B115&amp;".ctl"</f>
        <v>echo load data  infile 'C:\temp\HistData\Futures2013Q4M15\NG.csv' append into table NGAS_M15 fields terminated by "," (OrigDate, OrigTime, Open, High, Low, Close, NewDateTime expression "to_date((:OrigDate||:OrigTime),'MM/DD/YYYY HH24MI')") &gt;C:\temp\HistData\Futures2013Q4M15\NGAS-M15.ctl</v>
      </c>
      <c r="H115" s="29" t="str">
        <f>"echo load data  infile '"&amp;$B$2&amp;VLOOKUP($C115,Lookups!$A$4:$O$24,15,FALSE)&amp;H$4&amp;$B115&amp;"\"&amp;VLOOKUP($C115,Lookups!$A$4:$B$24,2,FALSE)&amp;".csv' append into table "&amp;$C115&amp;"_"&amp;$B115&amp;" fields terminated by "&amp;CHAR(34)&amp;","&amp;CHAR(34)&amp;" (OrigDate, OrigTime, Open, High, Low, Close, NewDateTime expression "&amp;CHAR(34)&amp;"to_date((:OrigDate||:OrigTime),'MM/DD/YYYY HH24MI')"&amp;CHAR(34)&amp;") &gt;"&amp;$B$2&amp;VLOOKUP($C115,Lookups!$A$4:$O$24,15,FALSE)&amp;H$4&amp;$B115&amp;"\"&amp;$C115&amp;"-"&amp;$B115&amp;".ctl"</f>
        <v>echo load data  infile 'C:\temp\HistData\Futures2014Q1M15\NG.csv' append into table NGAS_M15 fields terminated by "," (OrigDate, OrigTime, Open, High, Low, Close, NewDateTime expression "to_date((:OrigDate||:OrigTime),'MM/DD/YYYY HH24MI')") &gt;C:\temp\HistData\Futures2014Q1M15\NGAS-M15.ctl</v>
      </c>
    </row>
    <row r="116" spans="2:8" x14ac:dyDescent="0.25">
      <c r="B116" s="28" t="s">
        <v>5</v>
      </c>
      <c r="C116" s="29" t="s">
        <v>60</v>
      </c>
      <c r="D116" s="29" t="str">
        <f>"echo load data  infile '"&amp;$B$2&amp;VLOOKUP($C116,Lookups!$A$4:$O$24,15,FALSE)&amp;D$4&amp;$B116&amp;"\"&amp;VLOOKUP($C116,Lookups!$A$4:$B$24,2,FALSE)&amp;".csv' append into table "&amp;$C116&amp;"_"&amp;$B116&amp;" fields terminated by "&amp;CHAR(34)&amp;","&amp;CHAR(34)&amp;" (OrigDate, OrigTime, Open, High, Low, Close, NewDateTime expression "&amp;CHAR(34)&amp;"to_date((:OrigDate||:OrigTime),'MM/DD/YYYY HH24MI')"&amp;CHAR(34)&amp;") &gt;"&amp;$B$2&amp;VLOOKUP($C116,Lookups!$A$4:$O$24,15,FALSE)&amp;D$4&amp;$B116&amp;"\"&amp;$C116&amp;"-"&amp;$B116&amp;".ctl"</f>
        <v>echo load data  infile 'C:\temp\HistData\Futures2000Q0M15\PL.csv' append into table PLATINUM_M15 fields terminated by "," (OrigDate, OrigTime, Open, High, Low, Close, NewDateTime expression "to_date((:OrigDate||:OrigTime),'MM/DD/YYYY HH24MI')") &gt;C:\temp\HistData\Futures2000Q0M15\PLATINUM-M15.ctl</v>
      </c>
      <c r="E116" s="29" t="str">
        <f>"echo load data  infile '"&amp;$B$2&amp;VLOOKUP($C116,Lookups!$A$4:$O$24,15,FALSE)&amp;E$4&amp;$B116&amp;"\"&amp;VLOOKUP($C116,Lookups!$A$4:$B$24,2,FALSE)&amp;".csv' append into table "&amp;$C116&amp;"_"&amp;$B116&amp;" fields terminated by "&amp;CHAR(34)&amp;","&amp;CHAR(34)&amp;" (OrigDate, OrigTime, Open, High, Low, Close, NewDateTime expression "&amp;CHAR(34)&amp;"to_date((:OrigDate||:OrigTime),'MM/DD/YYYY HH24MI')"&amp;CHAR(34)&amp;") &gt;"&amp;$B$2&amp;VLOOKUP($C116,Lookups!$A$4:$O$24,15,FALSE)&amp;E$4&amp;$B116&amp;"\"&amp;$C116&amp;"-"&amp;$B116&amp;".ctl"</f>
        <v>echo load data  infile 'C:\temp\HistData\Futures2013Q2M15\PL.csv' append into table PLATINUM_M15 fields terminated by "," (OrigDate, OrigTime, Open, High, Low, Close, NewDateTime expression "to_date((:OrigDate||:OrigTime),'MM/DD/YYYY HH24MI')") &gt;C:\temp\HistData\Futures2013Q2M15\PLATINUM-M15.ctl</v>
      </c>
      <c r="F116" s="29" t="str">
        <f>"echo load data  infile '"&amp;$B$2&amp;VLOOKUP($C116,Lookups!$A$4:$O$24,15,FALSE)&amp;F$4&amp;$B116&amp;"\"&amp;VLOOKUP($C116,Lookups!$A$4:$B$24,2,FALSE)&amp;".csv' append into table "&amp;$C116&amp;"_"&amp;$B116&amp;" fields terminated by "&amp;CHAR(34)&amp;","&amp;CHAR(34)&amp;" (OrigDate, OrigTime, Open, High, Low, Close, NewDateTime expression "&amp;CHAR(34)&amp;"to_date((:OrigDate||:OrigTime),'MM/DD/YYYY HH24MI')"&amp;CHAR(34)&amp;") &gt;"&amp;$B$2&amp;VLOOKUP($C116,Lookups!$A$4:$O$24,15,FALSE)&amp;F$4&amp;$B116&amp;"\"&amp;$C116&amp;"-"&amp;$B116&amp;".ctl"</f>
        <v>echo load data  infile 'C:\temp\HistData\Futures2013Q3M15\PL.csv' append into table PLATINUM_M15 fields terminated by "," (OrigDate, OrigTime, Open, High, Low, Close, NewDateTime expression "to_date((:OrigDate||:OrigTime),'MM/DD/YYYY HH24MI')") &gt;C:\temp\HistData\Futures2013Q3M15\PLATINUM-M15.ctl</v>
      </c>
      <c r="G116" s="29" t="str">
        <f>"echo load data  infile '"&amp;$B$2&amp;VLOOKUP($C116,Lookups!$A$4:$O$24,15,FALSE)&amp;G$4&amp;$B116&amp;"\"&amp;VLOOKUP($C116,Lookups!$A$4:$B$24,2,FALSE)&amp;".csv' append into table "&amp;$C116&amp;"_"&amp;$B116&amp;" fields terminated by "&amp;CHAR(34)&amp;","&amp;CHAR(34)&amp;" (OrigDate, OrigTime, Open, High, Low, Close, NewDateTime expression "&amp;CHAR(34)&amp;"to_date((:OrigDate||:OrigTime),'MM/DD/YYYY HH24MI')"&amp;CHAR(34)&amp;") &gt;"&amp;$B$2&amp;VLOOKUP($C116,Lookups!$A$4:$O$24,15,FALSE)&amp;G$4&amp;$B116&amp;"\"&amp;$C116&amp;"-"&amp;$B116&amp;".ctl"</f>
        <v>echo load data  infile 'C:\temp\HistData\Futures2013Q4M15\PL.csv' append into table PLATINUM_M15 fields terminated by "," (OrigDate, OrigTime, Open, High, Low, Close, NewDateTime expression "to_date((:OrigDate||:OrigTime),'MM/DD/YYYY HH24MI')") &gt;C:\temp\HistData\Futures2013Q4M15\PLATINUM-M15.ctl</v>
      </c>
      <c r="H116" s="29" t="str">
        <f>"echo load data  infile '"&amp;$B$2&amp;VLOOKUP($C116,Lookups!$A$4:$O$24,15,FALSE)&amp;H$4&amp;$B116&amp;"\"&amp;VLOOKUP($C116,Lookups!$A$4:$B$24,2,FALSE)&amp;".csv' append into table "&amp;$C116&amp;"_"&amp;$B116&amp;" fields terminated by "&amp;CHAR(34)&amp;","&amp;CHAR(34)&amp;" (OrigDate, OrigTime, Open, High, Low, Close, NewDateTime expression "&amp;CHAR(34)&amp;"to_date((:OrigDate||:OrigTime),'MM/DD/YYYY HH24MI')"&amp;CHAR(34)&amp;") &gt;"&amp;$B$2&amp;VLOOKUP($C116,Lookups!$A$4:$O$24,15,FALSE)&amp;H$4&amp;$B116&amp;"\"&amp;$C116&amp;"-"&amp;$B116&amp;".ctl"</f>
        <v>echo load data  infile 'C:\temp\HistData\Futures2014Q1M15\PL.csv' append into table PLATINUM_M15 fields terminated by "," (OrigDate, OrigTime, Open, High, Low, Close, NewDateTime expression "to_date((:OrigDate||:OrigTime),'MM/DD/YYYY HH24MI')") &gt;C:\temp\HistData\Futures2014Q1M15\PLATINUM-M15.ctl</v>
      </c>
    </row>
    <row r="117" spans="2:8" x14ac:dyDescent="0.25">
      <c r="B117" s="28" t="s">
        <v>5</v>
      </c>
      <c r="C117" s="29" t="s">
        <v>61</v>
      </c>
      <c r="D117" s="29" t="str">
        <f>"echo load data  infile '"&amp;$B$2&amp;VLOOKUP($C117,Lookups!$A$4:$O$24,15,FALSE)&amp;D$4&amp;$B117&amp;"\"&amp;VLOOKUP($C117,Lookups!$A$4:$B$24,2,FALSE)&amp;".csv' append into table "&amp;$C117&amp;"_"&amp;$B117&amp;" fields terminated by "&amp;CHAR(34)&amp;","&amp;CHAR(34)&amp;" (OrigDate, OrigTime, Open, High, Low, Close, NewDateTime expression "&amp;CHAR(34)&amp;"to_date((:OrigDate||:OrigTime),'MM/DD/YYYY HH24MI')"&amp;CHAR(34)&amp;") &gt;"&amp;$B$2&amp;VLOOKUP($C117,Lookups!$A$4:$O$24,15,FALSE)&amp;D$4&amp;$B117&amp;"\"&amp;$C117&amp;"-"&amp;$B117&amp;".ctl"</f>
        <v>echo load data  infile 'C:\temp\HistData\Futures2000Q0M15\RR.csv' append into table RICE_M15 fields terminated by "," (OrigDate, OrigTime, Open, High, Low, Close, NewDateTime expression "to_date((:OrigDate||:OrigTime),'MM/DD/YYYY HH24MI')") &gt;C:\temp\HistData\Futures2000Q0M15\RICE-M15.ctl</v>
      </c>
      <c r="E117" s="29" t="str">
        <f>"echo load data  infile '"&amp;$B$2&amp;VLOOKUP($C117,Lookups!$A$4:$O$24,15,FALSE)&amp;E$4&amp;$B117&amp;"\"&amp;VLOOKUP($C117,Lookups!$A$4:$B$24,2,FALSE)&amp;".csv' append into table "&amp;$C117&amp;"_"&amp;$B117&amp;" fields terminated by "&amp;CHAR(34)&amp;","&amp;CHAR(34)&amp;" (OrigDate, OrigTime, Open, High, Low, Close, NewDateTime expression "&amp;CHAR(34)&amp;"to_date((:OrigDate||:OrigTime),'MM/DD/YYYY HH24MI')"&amp;CHAR(34)&amp;") &gt;"&amp;$B$2&amp;VLOOKUP($C117,Lookups!$A$4:$O$24,15,FALSE)&amp;E$4&amp;$B117&amp;"\"&amp;$C117&amp;"-"&amp;$B117&amp;".ctl"</f>
        <v>echo load data  infile 'C:\temp\HistData\Futures2013Q2M15\RR.csv' append into table RICE_M15 fields terminated by "," (OrigDate, OrigTime, Open, High, Low, Close, NewDateTime expression "to_date((:OrigDate||:OrigTime),'MM/DD/YYYY HH24MI')") &gt;C:\temp\HistData\Futures2013Q2M15\RICE-M15.ctl</v>
      </c>
      <c r="F117" s="29" t="str">
        <f>"echo load data  infile '"&amp;$B$2&amp;VLOOKUP($C117,Lookups!$A$4:$O$24,15,FALSE)&amp;F$4&amp;$B117&amp;"\"&amp;VLOOKUP($C117,Lookups!$A$4:$B$24,2,FALSE)&amp;".csv' append into table "&amp;$C117&amp;"_"&amp;$B117&amp;" fields terminated by "&amp;CHAR(34)&amp;","&amp;CHAR(34)&amp;" (OrigDate, OrigTime, Open, High, Low, Close, NewDateTime expression "&amp;CHAR(34)&amp;"to_date((:OrigDate||:OrigTime),'MM/DD/YYYY HH24MI')"&amp;CHAR(34)&amp;") &gt;"&amp;$B$2&amp;VLOOKUP($C117,Lookups!$A$4:$O$24,15,FALSE)&amp;F$4&amp;$B117&amp;"\"&amp;$C117&amp;"-"&amp;$B117&amp;".ctl"</f>
        <v>echo load data  infile 'C:\temp\HistData\Futures2013Q3M15\RR.csv' append into table RICE_M15 fields terminated by "," (OrigDate, OrigTime, Open, High, Low, Close, NewDateTime expression "to_date((:OrigDate||:OrigTime),'MM/DD/YYYY HH24MI')") &gt;C:\temp\HistData\Futures2013Q3M15\RICE-M15.ctl</v>
      </c>
      <c r="G117" s="29" t="str">
        <f>"echo load data  infile '"&amp;$B$2&amp;VLOOKUP($C117,Lookups!$A$4:$O$24,15,FALSE)&amp;G$4&amp;$B117&amp;"\"&amp;VLOOKUP($C117,Lookups!$A$4:$B$24,2,FALSE)&amp;".csv' append into table "&amp;$C117&amp;"_"&amp;$B117&amp;" fields terminated by "&amp;CHAR(34)&amp;","&amp;CHAR(34)&amp;" (OrigDate, OrigTime, Open, High, Low, Close, NewDateTime expression "&amp;CHAR(34)&amp;"to_date((:OrigDate||:OrigTime),'MM/DD/YYYY HH24MI')"&amp;CHAR(34)&amp;") &gt;"&amp;$B$2&amp;VLOOKUP($C117,Lookups!$A$4:$O$24,15,FALSE)&amp;G$4&amp;$B117&amp;"\"&amp;$C117&amp;"-"&amp;$B117&amp;".ctl"</f>
        <v>echo load data  infile 'C:\temp\HistData\Futures2013Q4M15\RR.csv' append into table RICE_M15 fields terminated by "," (OrigDate, OrigTime, Open, High, Low, Close, NewDateTime expression "to_date((:OrigDate||:OrigTime),'MM/DD/YYYY HH24MI')") &gt;C:\temp\HistData\Futures2013Q4M15\RICE-M15.ctl</v>
      </c>
      <c r="H117" s="29" t="str">
        <f>"echo load data  infile '"&amp;$B$2&amp;VLOOKUP($C117,Lookups!$A$4:$O$24,15,FALSE)&amp;H$4&amp;$B117&amp;"\"&amp;VLOOKUP($C117,Lookups!$A$4:$B$24,2,FALSE)&amp;".csv' append into table "&amp;$C117&amp;"_"&amp;$B117&amp;" fields terminated by "&amp;CHAR(34)&amp;","&amp;CHAR(34)&amp;" (OrigDate, OrigTime, Open, High, Low, Close, NewDateTime expression "&amp;CHAR(34)&amp;"to_date((:OrigDate||:OrigTime),'MM/DD/YYYY HH24MI')"&amp;CHAR(34)&amp;") &gt;"&amp;$B$2&amp;VLOOKUP($C117,Lookups!$A$4:$O$24,15,FALSE)&amp;H$4&amp;$B117&amp;"\"&amp;$C117&amp;"-"&amp;$B117&amp;".ctl"</f>
        <v>echo load data  infile 'C:\temp\HistData\Futures2014Q1M15\RR.csv' append into table RICE_M15 fields terminated by "," (OrigDate, OrigTime, Open, High, Low, Close, NewDateTime expression "to_date((:OrigDate||:OrigTime),'MM/DD/YYYY HH24MI')") &gt;C:\temp\HistData\Futures2014Q1M15\RICE-M15.ctl</v>
      </c>
    </row>
    <row r="118" spans="2:8" x14ac:dyDescent="0.25">
      <c r="B118" s="28" t="s">
        <v>5</v>
      </c>
      <c r="C118" s="29" t="s">
        <v>62</v>
      </c>
      <c r="D118" s="29" t="str">
        <f>"echo load data  infile '"&amp;$B$2&amp;VLOOKUP($C118,Lookups!$A$4:$O$24,15,FALSE)&amp;D$4&amp;$B118&amp;"\"&amp;VLOOKUP($C118,Lookups!$A$4:$B$24,2,FALSE)&amp;".csv' append into table "&amp;$C118&amp;"_"&amp;$B118&amp;" fields terminated by "&amp;CHAR(34)&amp;","&amp;CHAR(34)&amp;" (OrigDate, OrigTime, Open, High, Low, Close, NewDateTime expression "&amp;CHAR(34)&amp;"to_date((:OrigDate||:OrigTime),'MM/DD/YYYY HH24MI')"&amp;CHAR(34)&amp;") &gt;"&amp;$B$2&amp;VLOOKUP($C118,Lookups!$A$4:$O$24,15,FALSE)&amp;D$4&amp;$B118&amp;"\"&amp;$C118&amp;"-"&amp;$B118&amp;".ctl"</f>
        <v>echo load data  infile 'C:\temp\HistData\Futures2000Q0M15\BO.csv' append into table SBO_M15 fields terminated by "," (OrigDate, OrigTime, Open, High, Low, Close, NewDateTime expression "to_date((:OrigDate||:OrigTime),'MM/DD/YYYY HH24MI')") &gt;C:\temp\HistData\Futures2000Q0M15\SBO-M15.ctl</v>
      </c>
      <c r="E118" s="29" t="str">
        <f>"echo load data  infile '"&amp;$B$2&amp;VLOOKUP($C118,Lookups!$A$4:$O$24,15,FALSE)&amp;E$4&amp;$B118&amp;"\"&amp;VLOOKUP($C118,Lookups!$A$4:$B$24,2,FALSE)&amp;".csv' append into table "&amp;$C118&amp;"_"&amp;$B118&amp;" fields terminated by "&amp;CHAR(34)&amp;","&amp;CHAR(34)&amp;" (OrigDate, OrigTime, Open, High, Low, Close, NewDateTime expression "&amp;CHAR(34)&amp;"to_date((:OrigDate||:OrigTime),'MM/DD/YYYY HH24MI')"&amp;CHAR(34)&amp;") &gt;"&amp;$B$2&amp;VLOOKUP($C118,Lookups!$A$4:$O$24,15,FALSE)&amp;E$4&amp;$B118&amp;"\"&amp;$C118&amp;"-"&amp;$B118&amp;".ctl"</f>
        <v>echo load data  infile 'C:\temp\HistData\Futures2013Q2M15\BO.csv' append into table SBO_M15 fields terminated by "," (OrigDate, OrigTime, Open, High, Low, Close, NewDateTime expression "to_date((:OrigDate||:OrigTime),'MM/DD/YYYY HH24MI')") &gt;C:\temp\HistData\Futures2013Q2M15\SBO-M15.ctl</v>
      </c>
      <c r="F118" s="29" t="str">
        <f>"echo load data  infile '"&amp;$B$2&amp;VLOOKUP($C118,Lookups!$A$4:$O$24,15,FALSE)&amp;F$4&amp;$B118&amp;"\"&amp;VLOOKUP($C118,Lookups!$A$4:$B$24,2,FALSE)&amp;".csv' append into table "&amp;$C118&amp;"_"&amp;$B118&amp;" fields terminated by "&amp;CHAR(34)&amp;","&amp;CHAR(34)&amp;" (OrigDate, OrigTime, Open, High, Low, Close, NewDateTime expression "&amp;CHAR(34)&amp;"to_date((:OrigDate||:OrigTime),'MM/DD/YYYY HH24MI')"&amp;CHAR(34)&amp;") &gt;"&amp;$B$2&amp;VLOOKUP($C118,Lookups!$A$4:$O$24,15,FALSE)&amp;F$4&amp;$B118&amp;"\"&amp;$C118&amp;"-"&amp;$B118&amp;".ctl"</f>
        <v>echo load data  infile 'C:\temp\HistData\Futures2013Q3M15\BO.csv' append into table SBO_M15 fields terminated by "," (OrigDate, OrigTime, Open, High, Low, Close, NewDateTime expression "to_date((:OrigDate||:OrigTime),'MM/DD/YYYY HH24MI')") &gt;C:\temp\HistData\Futures2013Q3M15\SBO-M15.ctl</v>
      </c>
      <c r="G118" s="29" t="str">
        <f>"echo load data  infile '"&amp;$B$2&amp;VLOOKUP($C118,Lookups!$A$4:$O$24,15,FALSE)&amp;G$4&amp;$B118&amp;"\"&amp;VLOOKUP($C118,Lookups!$A$4:$B$24,2,FALSE)&amp;".csv' append into table "&amp;$C118&amp;"_"&amp;$B118&amp;" fields terminated by "&amp;CHAR(34)&amp;","&amp;CHAR(34)&amp;" (OrigDate, OrigTime, Open, High, Low, Close, NewDateTime expression "&amp;CHAR(34)&amp;"to_date((:OrigDate||:OrigTime),'MM/DD/YYYY HH24MI')"&amp;CHAR(34)&amp;") &gt;"&amp;$B$2&amp;VLOOKUP($C118,Lookups!$A$4:$O$24,15,FALSE)&amp;G$4&amp;$B118&amp;"\"&amp;$C118&amp;"-"&amp;$B118&amp;".ctl"</f>
        <v>echo load data  infile 'C:\temp\HistData\Futures2013Q4M15\BO.csv' append into table SBO_M15 fields terminated by "," (OrigDate, OrigTime, Open, High, Low, Close, NewDateTime expression "to_date((:OrigDate||:OrigTime),'MM/DD/YYYY HH24MI')") &gt;C:\temp\HistData\Futures2013Q4M15\SBO-M15.ctl</v>
      </c>
      <c r="H118" s="29" t="str">
        <f>"echo load data  infile '"&amp;$B$2&amp;VLOOKUP($C118,Lookups!$A$4:$O$24,15,FALSE)&amp;H$4&amp;$B118&amp;"\"&amp;VLOOKUP($C118,Lookups!$A$4:$B$24,2,FALSE)&amp;".csv' append into table "&amp;$C118&amp;"_"&amp;$B118&amp;" fields terminated by "&amp;CHAR(34)&amp;","&amp;CHAR(34)&amp;" (OrigDate, OrigTime, Open, High, Low, Close, NewDateTime expression "&amp;CHAR(34)&amp;"to_date((:OrigDate||:OrigTime),'MM/DD/YYYY HH24MI')"&amp;CHAR(34)&amp;") &gt;"&amp;$B$2&amp;VLOOKUP($C118,Lookups!$A$4:$O$24,15,FALSE)&amp;H$4&amp;$B118&amp;"\"&amp;$C118&amp;"-"&amp;$B118&amp;".ctl"</f>
        <v>echo load data  infile 'C:\temp\HistData\Futures2014Q1M15\BO.csv' append into table SBO_M15 fields terminated by "," (OrigDate, OrigTime, Open, High, Low, Close, NewDateTime expression "to_date((:OrigDate||:OrigTime),'MM/DD/YYYY HH24MI')") &gt;C:\temp\HistData\Futures2014Q1M15\SBO-M15.ctl</v>
      </c>
    </row>
    <row r="119" spans="2:8" x14ac:dyDescent="0.25">
      <c r="B119" s="28" t="s">
        <v>5</v>
      </c>
      <c r="C119" s="29" t="s">
        <v>63</v>
      </c>
      <c r="D119" s="29" t="str">
        <f>"echo load data  infile '"&amp;$B$2&amp;VLOOKUP($C119,Lookups!$A$4:$O$24,15,FALSE)&amp;D$4&amp;$B119&amp;"\"&amp;VLOOKUP($C119,Lookups!$A$4:$B$24,2,FALSE)&amp;".csv' append into table "&amp;$C119&amp;"_"&amp;$B119&amp;" fields terminated by "&amp;CHAR(34)&amp;","&amp;CHAR(34)&amp;" (OrigDate, OrigTime, Open, High, Low, Close, NewDateTime expression "&amp;CHAR(34)&amp;"to_date((:OrigDate||:OrigTime),'MM/DD/YYYY HH24MI')"&amp;CHAR(34)&amp;") &gt;"&amp;$B$2&amp;VLOOKUP($C119,Lookups!$A$4:$O$24,15,FALSE)&amp;D$4&amp;$B119&amp;"\"&amp;$C119&amp;"-"&amp;$B119&amp;".ctl"</f>
        <v>echo load data  infile 'C:\temp\HistData\Futures2000Q0M15\S.csv' append into table SOYBEANS_M15 fields terminated by "," (OrigDate, OrigTime, Open, High, Low, Close, NewDateTime expression "to_date((:OrigDate||:OrigTime),'MM/DD/YYYY HH24MI')") &gt;C:\temp\HistData\Futures2000Q0M15\SOYBEANS-M15.ctl</v>
      </c>
      <c r="E119" s="29" t="str">
        <f>"echo load data  infile '"&amp;$B$2&amp;VLOOKUP($C119,Lookups!$A$4:$O$24,15,FALSE)&amp;E$4&amp;$B119&amp;"\"&amp;VLOOKUP($C119,Lookups!$A$4:$B$24,2,FALSE)&amp;".csv' append into table "&amp;$C119&amp;"_"&amp;$B119&amp;" fields terminated by "&amp;CHAR(34)&amp;","&amp;CHAR(34)&amp;" (OrigDate, OrigTime, Open, High, Low, Close, NewDateTime expression "&amp;CHAR(34)&amp;"to_date((:OrigDate||:OrigTime),'MM/DD/YYYY HH24MI')"&amp;CHAR(34)&amp;") &gt;"&amp;$B$2&amp;VLOOKUP($C119,Lookups!$A$4:$O$24,15,FALSE)&amp;E$4&amp;$B119&amp;"\"&amp;$C119&amp;"-"&amp;$B119&amp;".ctl"</f>
        <v>echo load data  infile 'C:\temp\HistData\Futures2013Q2M15\S.csv' append into table SOYBEANS_M15 fields terminated by "," (OrigDate, OrigTime, Open, High, Low, Close, NewDateTime expression "to_date((:OrigDate||:OrigTime),'MM/DD/YYYY HH24MI')") &gt;C:\temp\HistData\Futures2013Q2M15\SOYBEANS-M15.ctl</v>
      </c>
      <c r="F119" s="29" t="str">
        <f>"echo load data  infile '"&amp;$B$2&amp;VLOOKUP($C119,Lookups!$A$4:$O$24,15,FALSE)&amp;F$4&amp;$B119&amp;"\"&amp;VLOOKUP($C119,Lookups!$A$4:$B$24,2,FALSE)&amp;".csv' append into table "&amp;$C119&amp;"_"&amp;$B119&amp;" fields terminated by "&amp;CHAR(34)&amp;","&amp;CHAR(34)&amp;" (OrigDate, OrigTime, Open, High, Low, Close, NewDateTime expression "&amp;CHAR(34)&amp;"to_date((:OrigDate||:OrigTime),'MM/DD/YYYY HH24MI')"&amp;CHAR(34)&amp;") &gt;"&amp;$B$2&amp;VLOOKUP($C119,Lookups!$A$4:$O$24,15,FALSE)&amp;F$4&amp;$B119&amp;"\"&amp;$C119&amp;"-"&amp;$B119&amp;".ctl"</f>
        <v>echo load data  infile 'C:\temp\HistData\Futures2013Q3M15\S.csv' append into table SOYBEANS_M15 fields terminated by "," (OrigDate, OrigTime, Open, High, Low, Close, NewDateTime expression "to_date((:OrigDate||:OrigTime),'MM/DD/YYYY HH24MI')") &gt;C:\temp\HistData\Futures2013Q3M15\SOYBEANS-M15.ctl</v>
      </c>
      <c r="G119" s="29" t="str">
        <f>"echo load data  infile '"&amp;$B$2&amp;VLOOKUP($C119,Lookups!$A$4:$O$24,15,FALSE)&amp;G$4&amp;$B119&amp;"\"&amp;VLOOKUP($C119,Lookups!$A$4:$B$24,2,FALSE)&amp;".csv' append into table "&amp;$C119&amp;"_"&amp;$B119&amp;" fields terminated by "&amp;CHAR(34)&amp;","&amp;CHAR(34)&amp;" (OrigDate, OrigTime, Open, High, Low, Close, NewDateTime expression "&amp;CHAR(34)&amp;"to_date((:OrigDate||:OrigTime),'MM/DD/YYYY HH24MI')"&amp;CHAR(34)&amp;") &gt;"&amp;$B$2&amp;VLOOKUP($C119,Lookups!$A$4:$O$24,15,FALSE)&amp;G$4&amp;$B119&amp;"\"&amp;$C119&amp;"-"&amp;$B119&amp;".ctl"</f>
        <v>echo load data  infile 'C:\temp\HistData\Futures2013Q4M15\S.csv' append into table SOYBEANS_M15 fields terminated by "," (OrigDate, OrigTime, Open, High, Low, Close, NewDateTime expression "to_date((:OrigDate||:OrigTime),'MM/DD/YYYY HH24MI')") &gt;C:\temp\HistData\Futures2013Q4M15\SOYBEANS-M15.ctl</v>
      </c>
      <c r="H119" s="29" t="str">
        <f>"echo load data  infile '"&amp;$B$2&amp;VLOOKUP($C119,Lookups!$A$4:$O$24,15,FALSE)&amp;H$4&amp;$B119&amp;"\"&amp;VLOOKUP($C119,Lookups!$A$4:$B$24,2,FALSE)&amp;".csv' append into table "&amp;$C119&amp;"_"&amp;$B119&amp;" fields terminated by "&amp;CHAR(34)&amp;","&amp;CHAR(34)&amp;" (OrigDate, OrigTime, Open, High, Low, Close, NewDateTime expression "&amp;CHAR(34)&amp;"to_date((:OrigDate||:OrigTime),'MM/DD/YYYY HH24MI')"&amp;CHAR(34)&amp;") &gt;"&amp;$B$2&amp;VLOOKUP($C119,Lookups!$A$4:$O$24,15,FALSE)&amp;H$4&amp;$B119&amp;"\"&amp;$C119&amp;"-"&amp;$B119&amp;".ctl"</f>
        <v>echo load data  infile 'C:\temp\HistData\Futures2014Q1M15\S.csv' append into table SOYBEANS_M15 fields terminated by "," (OrigDate, OrigTime, Open, High, Low, Close, NewDateTime expression "to_date((:OrigDate||:OrigTime),'MM/DD/YYYY HH24MI')") &gt;C:\temp\HistData\Futures2014Q1M15\SOYBEANS-M15.ctl</v>
      </c>
    </row>
    <row r="120" spans="2:8" x14ac:dyDescent="0.25">
      <c r="B120" s="28" t="s">
        <v>5</v>
      </c>
      <c r="C120" s="29" t="s">
        <v>64</v>
      </c>
      <c r="D120" s="29" t="str">
        <f>"echo load data  infile '"&amp;$B$2&amp;VLOOKUP($C120,Lookups!$A$4:$O$24,15,FALSE)&amp;D$4&amp;$B120&amp;"\"&amp;VLOOKUP($C120,Lookups!$A$4:$B$24,2,FALSE)&amp;".csv' append into table "&amp;$C120&amp;"_"&amp;$B120&amp;" fields terminated by "&amp;CHAR(34)&amp;","&amp;CHAR(34)&amp;" (OrigDate, OrigTime, Open, High, Low, Close, NewDateTime expression "&amp;CHAR(34)&amp;"to_date((:OrigDate||:OrigTime),'MM/DD/YYYY HH24MI')"&amp;CHAR(34)&amp;") &gt;"&amp;$B$2&amp;VLOOKUP($C120,Lookups!$A$4:$O$24,15,FALSE)&amp;D$4&amp;$B120&amp;"\"&amp;$C120&amp;"-"&amp;$B120&amp;".ctl"</f>
        <v>echo load data  infile 'C:\temp\HistData\Futures2000Q0M15\SB.csv' append into table SUGAR_M15 fields terminated by "," (OrigDate, OrigTime, Open, High, Low, Close, NewDateTime expression "to_date((:OrigDate||:OrigTime),'MM/DD/YYYY HH24MI')") &gt;C:\temp\HistData\Futures2000Q0M15\SUGAR-M15.ctl</v>
      </c>
      <c r="E120" s="29" t="str">
        <f>"echo load data  infile '"&amp;$B$2&amp;VLOOKUP($C120,Lookups!$A$4:$O$24,15,FALSE)&amp;E$4&amp;$B120&amp;"\"&amp;VLOOKUP($C120,Lookups!$A$4:$B$24,2,FALSE)&amp;".csv' append into table "&amp;$C120&amp;"_"&amp;$B120&amp;" fields terminated by "&amp;CHAR(34)&amp;","&amp;CHAR(34)&amp;" (OrigDate, OrigTime, Open, High, Low, Close, NewDateTime expression "&amp;CHAR(34)&amp;"to_date((:OrigDate||:OrigTime),'MM/DD/YYYY HH24MI')"&amp;CHAR(34)&amp;") &gt;"&amp;$B$2&amp;VLOOKUP($C120,Lookups!$A$4:$O$24,15,FALSE)&amp;E$4&amp;$B120&amp;"\"&amp;$C120&amp;"-"&amp;$B120&amp;".ctl"</f>
        <v>echo load data  infile 'C:\temp\HistData\Futures2013Q2M15\SB.csv' append into table SUGAR_M15 fields terminated by "," (OrigDate, OrigTime, Open, High, Low, Close, NewDateTime expression "to_date((:OrigDate||:OrigTime),'MM/DD/YYYY HH24MI')") &gt;C:\temp\HistData\Futures2013Q2M15\SUGAR-M15.ctl</v>
      </c>
      <c r="F120" s="29" t="str">
        <f>"echo load data  infile '"&amp;$B$2&amp;VLOOKUP($C120,Lookups!$A$4:$O$24,15,FALSE)&amp;F$4&amp;$B120&amp;"\"&amp;VLOOKUP($C120,Lookups!$A$4:$B$24,2,FALSE)&amp;".csv' append into table "&amp;$C120&amp;"_"&amp;$B120&amp;" fields terminated by "&amp;CHAR(34)&amp;","&amp;CHAR(34)&amp;" (OrigDate, OrigTime, Open, High, Low, Close, NewDateTime expression "&amp;CHAR(34)&amp;"to_date((:OrigDate||:OrigTime),'MM/DD/YYYY HH24MI')"&amp;CHAR(34)&amp;") &gt;"&amp;$B$2&amp;VLOOKUP($C120,Lookups!$A$4:$O$24,15,FALSE)&amp;F$4&amp;$B120&amp;"\"&amp;$C120&amp;"-"&amp;$B120&amp;".ctl"</f>
        <v>echo load data  infile 'C:\temp\HistData\Futures2013Q3M15\SB.csv' append into table SUGAR_M15 fields terminated by "," (OrigDate, OrigTime, Open, High, Low, Close, NewDateTime expression "to_date((:OrigDate||:OrigTime),'MM/DD/YYYY HH24MI')") &gt;C:\temp\HistData\Futures2013Q3M15\SUGAR-M15.ctl</v>
      </c>
      <c r="G120" s="29" t="str">
        <f>"echo load data  infile '"&amp;$B$2&amp;VLOOKUP($C120,Lookups!$A$4:$O$24,15,FALSE)&amp;G$4&amp;$B120&amp;"\"&amp;VLOOKUP($C120,Lookups!$A$4:$B$24,2,FALSE)&amp;".csv' append into table "&amp;$C120&amp;"_"&amp;$B120&amp;" fields terminated by "&amp;CHAR(34)&amp;","&amp;CHAR(34)&amp;" (OrigDate, OrigTime, Open, High, Low, Close, NewDateTime expression "&amp;CHAR(34)&amp;"to_date((:OrigDate||:OrigTime),'MM/DD/YYYY HH24MI')"&amp;CHAR(34)&amp;") &gt;"&amp;$B$2&amp;VLOOKUP($C120,Lookups!$A$4:$O$24,15,FALSE)&amp;G$4&amp;$B120&amp;"\"&amp;$C120&amp;"-"&amp;$B120&amp;".ctl"</f>
        <v>echo load data  infile 'C:\temp\HistData\Futures2013Q4M15\SB.csv' append into table SUGAR_M15 fields terminated by "," (OrigDate, OrigTime, Open, High, Low, Close, NewDateTime expression "to_date((:OrigDate||:OrigTime),'MM/DD/YYYY HH24MI')") &gt;C:\temp\HistData\Futures2013Q4M15\SUGAR-M15.ctl</v>
      </c>
      <c r="H120" s="29" t="str">
        <f>"echo load data  infile '"&amp;$B$2&amp;VLOOKUP($C120,Lookups!$A$4:$O$24,15,FALSE)&amp;H$4&amp;$B120&amp;"\"&amp;VLOOKUP($C120,Lookups!$A$4:$B$24,2,FALSE)&amp;".csv' append into table "&amp;$C120&amp;"_"&amp;$B120&amp;" fields terminated by "&amp;CHAR(34)&amp;","&amp;CHAR(34)&amp;" (OrigDate, OrigTime, Open, High, Low, Close, NewDateTime expression "&amp;CHAR(34)&amp;"to_date((:OrigDate||:OrigTime),'MM/DD/YYYY HH24MI')"&amp;CHAR(34)&amp;") &gt;"&amp;$B$2&amp;VLOOKUP($C120,Lookups!$A$4:$O$24,15,FALSE)&amp;H$4&amp;$B120&amp;"\"&amp;$C120&amp;"-"&amp;$B120&amp;".ctl"</f>
        <v>echo load data  infile 'C:\temp\HistData\Futures2014Q1M15\SB.csv' append into table SUGAR_M15 fields terminated by "," (OrigDate, OrigTime, Open, High, Low, Close, NewDateTime expression "to_date((:OrigDate||:OrigTime),'MM/DD/YYYY HH24MI')") &gt;C:\temp\HistData\Futures2014Q1M15\SUGAR-M15.ctl</v>
      </c>
    </row>
    <row r="121" spans="2:8" x14ac:dyDescent="0.25">
      <c r="B121" s="28" t="s">
        <v>5</v>
      </c>
      <c r="C121" s="29" t="s">
        <v>65</v>
      </c>
      <c r="D121" s="29" t="str">
        <f>"echo load data  infile '"&amp;$B$2&amp;VLOOKUP($C121,Lookups!$A$4:$O$24,15,FALSE)&amp;D$4&amp;$B121&amp;"\"&amp;VLOOKUP($C121,Lookups!$A$4:$B$24,2,FALSE)&amp;".csv' append into table "&amp;$C121&amp;"_"&amp;$B121&amp;" fields terminated by "&amp;CHAR(34)&amp;","&amp;CHAR(34)&amp;" (OrigDate, OrigTime, Open, High, Low, Close, NewDateTime expression "&amp;CHAR(34)&amp;"to_date((:OrigDate||:OrigTime),'MM/DD/YYYY HH24MI')"&amp;CHAR(34)&amp;") &gt;"&amp;$B$2&amp;VLOOKUP($C121,Lookups!$A$4:$O$24,15,FALSE)&amp;D$4&amp;$B121&amp;"\"&amp;$C121&amp;"-"&amp;$B121&amp;".ctl"</f>
        <v>echo load data  infile 'C:\temp\HistData\Futures2000Q0M15\TY.csv' append into table US10YR_M15 fields terminated by "," (OrigDate, OrigTime, Open, High, Low, Close, NewDateTime expression "to_date((:OrigDate||:OrigTime),'MM/DD/YYYY HH24MI')") &gt;C:\temp\HistData\Futures2000Q0M15\US10YR-M15.ctl</v>
      </c>
      <c r="E121" s="29" t="str">
        <f>"echo load data  infile '"&amp;$B$2&amp;VLOOKUP($C121,Lookups!$A$4:$O$24,15,FALSE)&amp;E$4&amp;$B121&amp;"\"&amp;VLOOKUP($C121,Lookups!$A$4:$B$24,2,FALSE)&amp;".csv' append into table "&amp;$C121&amp;"_"&amp;$B121&amp;" fields terminated by "&amp;CHAR(34)&amp;","&amp;CHAR(34)&amp;" (OrigDate, OrigTime, Open, High, Low, Close, NewDateTime expression "&amp;CHAR(34)&amp;"to_date((:OrigDate||:OrigTime),'MM/DD/YYYY HH24MI')"&amp;CHAR(34)&amp;") &gt;"&amp;$B$2&amp;VLOOKUP($C121,Lookups!$A$4:$O$24,15,FALSE)&amp;E$4&amp;$B121&amp;"\"&amp;$C121&amp;"-"&amp;$B121&amp;".ctl"</f>
        <v>echo load data  infile 'C:\temp\HistData\Futures2013Q2M15\TY.csv' append into table US10YR_M15 fields terminated by "," (OrigDate, OrigTime, Open, High, Low, Close, NewDateTime expression "to_date((:OrigDate||:OrigTime),'MM/DD/YYYY HH24MI')") &gt;C:\temp\HistData\Futures2013Q2M15\US10YR-M15.ctl</v>
      </c>
      <c r="F121" s="29" t="str">
        <f>"echo load data  infile '"&amp;$B$2&amp;VLOOKUP($C121,Lookups!$A$4:$O$24,15,FALSE)&amp;F$4&amp;$B121&amp;"\"&amp;VLOOKUP($C121,Lookups!$A$4:$B$24,2,FALSE)&amp;".csv' append into table "&amp;$C121&amp;"_"&amp;$B121&amp;" fields terminated by "&amp;CHAR(34)&amp;","&amp;CHAR(34)&amp;" (OrigDate, OrigTime, Open, High, Low, Close, NewDateTime expression "&amp;CHAR(34)&amp;"to_date((:OrigDate||:OrigTime),'MM/DD/YYYY HH24MI')"&amp;CHAR(34)&amp;") &gt;"&amp;$B$2&amp;VLOOKUP($C121,Lookups!$A$4:$O$24,15,FALSE)&amp;F$4&amp;$B121&amp;"\"&amp;$C121&amp;"-"&amp;$B121&amp;".ctl"</f>
        <v>echo load data  infile 'C:\temp\HistData\Futures2013Q3M15\TY.csv' append into table US10YR_M15 fields terminated by "," (OrigDate, OrigTime, Open, High, Low, Close, NewDateTime expression "to_date((:OrigDate||:OrigTime),'MM/DD/YYYY HH24MI')") &gt;C:\temp\HistData\Futures2013Q3M15\US10YR-M15.ctl</v>
      </c>
      <c r="G121" s="29" t="str">
        <f>"echo load data  infile '"&amp;$B$2&amp;VLOOKUP($C121,Lookups!$A$4:$O$24,15,FALSE)&amp;G$4&amp;$B121&amp;"\"&amp;VLOOKUP($C121,Lookups!$A$4:$B$24,2,FALSE)&amp;".csv' append into table "&amp;$C121&amp;"_"&amp;$B121&amp;" fields terminated by "&amp;CHAR(34)&amp;","&amp;CHAR(34)&amp;" (OrigDate, OrigTime, Open, High, Low, Close, NewDateTime expression "&amp;CHAR(34)&amp;"to_date((:OrigDate||:OrigTime),'MM/DD/YYYY HH24MI')"&amp;CHAR(34)&amp;") &gt;"&amp;$B$2&amp;VLOOKUP($C121,Lookups!$A$4:$O$24,15,FALSE)&amp;G$4&amp;$B121&amp;"\"&amp;$C121&amp;"-"&amp;$B121&amp;".ctl"</f>
        <v>echo load data  infile 'C:\temp\HistData\Futures2013Q4M15\TY.csv' append into table US10YR_M15 fields terminated by "," (OrigDate, OrigTime, Open, High, Low, Close, NewDateTime expression "to_date((:OrigDate||:OrigTime),'MM/DD/YYYY HH24MI')") &gt;C:\temp\HistData\Futures2013Q4M15\US10YR-M15.ctl</v>
      </c>
      <c r="H121" s="29" t="str">
        <f>"echo load data  infile '"&amp;$B$2&amp;VLOOKUP($C121,Lookups!$A$4:$O$24,15,FALSE)&amp;H$4&amp;$B121&amp;"\"&amp;VLOOKUP($C121,Lookups!$A$4:$B$24,2,FALSE)&amp;".csv' append into table "&amp;$C121&amp;"_"&amp;$B121&amp;" fields terminated by "&amp;CHAR(34)&amp;","&amp;CHAR(34)&amp;" (OrigDate, OrigTime, Open, High, Low, Close, NewDateTime expression "&amp;CHAR(34)&amp;"to_date((:OrigDate||:OrigTime),'MM/DD/YYYY HH24MI')"&amp;CHAR(34)&amp;") &gt;"&amp;$B$2&amp;VLOOKUP($C121,Lookups!$A$4:$O$24,15,FALSE)&amp;H$4&amp;$B121&amp;"\"&amp;$C121&amp;"-"&amp;$B121&amp;".ctl"</f>
        <v>echo load data  infile 'C:\temp\HistData\Futures2014Q1M15\TY.csv' append into table US10YR_M15 fields terminated by "," (OrigDate, OrigTime, Open, High, Low, Close, NewDateTime expression "to_date((:OrigDate||:OrigTime),'MM/DD/YYYY HH24MI')") &gt;C:\temp\HistData\Futures2014Q1M15\US10YR-M15.ctl</v>
      </c>
    </row>
    <row r="122" spans="2:8" x14ac:dyDescent="0.25">
      <c r="B122" s="28" t="s">
        <v>5</v>
      </c>
      <c r="C122" s="29" t="s">
        <v>66</v>
      </c>
      <c r="D122" s="29" t="str">
        <f>"echo load data  infile '"&amp;$B$2&amp;VLOOKUP($C122,Lookups!$A$4:$O$24,15,FALSE)&amp;D$4&amp;$B122&amp;"\"&amp;VLOOKUP($C122,Lookups!$A$4:$B$24,2,FALSE)&amp;".csv' append into table "&amp;$C122&amp;"_"&amp;$B122&amp;" fields terminated by "&amp;CHAR(34)&amp;","&amp;CHAR(34)&amp;" (OrigDate, OrigTime, Open, High, Low, Close, NewDateTime expression "&amp;CHAR(34)&amp;"to_date((:OrigDate||:OrigTime),'MM/DD/YYYY HH24MI')"&amp;CHAR(34)&amp;") &gt;"&amp;$B$2&amp;VLOOKUP($C122,Lookups!$A$4:$O$24,15,FALSE)&amp;D$4&amp;$B122&amp;"\"&amp;$C122&amp;"-"&amp;$B122&amp;".ctl"</f>
        <v>echo load data  infile 'C:\temp\HistData\Futures2000Q0M15\W.csv' append into table WHEAT_M15 fields terminated by "," (OrigDate, OrigTime, Open, High, Low, Close, NewDateTime expression "to_date((:OrigDate||:OrigTime),'MM/DD/YYYY HH24MI')") &gt;C:\temp\HistData\Futures2000Q0M15\WHEAT-M15.ctl</v>
      </c>
      <c r="E122" s="29" t="str">
        <f>"echo load data  infile '"&amp;$B$2&amp;VLOOKUP($C122,Lookups!$A$4:$O$24,15,FALSE)&amp;E$4&amp;$B122&amp;"\"&amp;VLOOKUP($C122,Lookups!$A$4:$B$24,2,FALSE)&amp;".csv' append into table "&amp;$C122&amp;"_"&amp;$B122&amp;" fields terminated by "&amp;CHAR(34)&amp;","&amp;CHAR(34)&amp;" (OrigDate, OrigTime, Open, High, Low, Close, NewDateTime expression "&amp;CHAR(34)&amp;"to_date((:OrigDate||:OrigTime),'MM/DD/YYYY HH24MI')"&amp;CHAR(34)&amp;") &gt;"&amp;$B$2&amp;VLOOKUP($C122,Lookups!$A$4:$O$24,15,FALSE)&amp;E$4&amp;$B122&amp;"\"&amp;$C122&amp;"-"&amp;$B122&amp;".ctl"</f>
        <v>echo load data  infile 'C:\temp\HistData\Futures2013Q2M15\W.csv' append into table WHEAT_M15 fields terminated by "," (OrigDate, OrigTime, Open, High, Low, Close, NewDateTime expression "to_date((:OrigDate||:OrigTime),'MM/DD/YYYY HH24MI')") &gt;C:\temp\HistData\Futures2013Q2M15\WHEAT-M15.ctl</v>
      </c>
      <c r="F122" s="29" t="str">
        <f>"echo load data  infile '"&amp;$B$2&amp;VLOOKUP($C122,Lookups!$A$4:$O$24,15,FALSE)&amp;F$4&amp;$B122&amp;"\"&amp;VLOOKUP($C122,Lookups!$A$4:$B$24,2,FALSE)&amp;".csv' append into table "&amp;$C122&amp;"_"&amp;$B122&amp;" fields terminated by "&amp;CHAR(34)&amp;","&amp;CHAR(34)&amp;" (OrigDate, OrigTime, Open, High, Low, Close, NewDateTime expression "&amp;CHAR(34)&amp;"to_date((:OrigDate||:OrigTime),'MM/DD/YYYY HH24MI')"&amp;CHAR(34)&amp;") &gt;"&amp;$B$2&amp;VLOOKUP($C122,Lookups!$A$4:$O$24,15,FALSE)&amp;F$4&amp;$B122&amp;"\"&amp;$C122&amp;"-"&amp;$B122&amp;".ctl"</f>
        <v>echo load data  infile 'C:\temp\HistData\Futures2013Q3M15\W.csv' append into table WHEAT_M15 fields terminated by "," (OrigDate, OrigTime, Open, High, Low, Close, NewDateTime expression "to_date((:OrigDate||:OrigTime),'MM/DD/YYYY HH24MI')") &gt;C:\temp\HistData\Futures2013Q3M15\WHEAT-M15.ctl</v>
      </c>
      <c r="G122" s="29" t="str">
        <f>"echo load data  infile '"&amp;$B$2&amp;VLOOKUP($C122,Lookups!$A$4:$O$24,15,FALSE)&amp;G$4&amp;$B122&amp;"\"&amp;VLOOKUP($C122,Lookups!$A$4:$B$24,2,FALSE)&amp;".csv' append into table "&amp;$C122&amp;"_"&amp;$B122&amp;" fields terminated by "&amp;CHAR(34)&amp;","&amp;CHAR(34)&amp;" (OrigDate, OrigTime, Open, High, Low, Close, NewDateTime expression "&amp;CHAR(34)&amp;"to_date((:OrigDate||:OrigTime),'MM/DD/YYYY HH24MI')"&amp;CHAR(34)&amp;") &gt;"&amp;$B$2&amp;VLOOKUP($C122,Lookups!$A$4:$O$24,15,FALSE)&amp;G$4&amp;$B122&amp;"\"&amp;$C122&amp;"-"&amp;$B122&amp;".ctl"</f>
        <v>echo load data  infile 'C:\temp\HistData\Futures2013Q4M15\W.csv' append into table WHEAT_M15 fields terminated by "," (OrigDate, OrigTime, Open, High, Low, Close, NewDateTime expression "to_date((:OrigDate||:OrigTime),'MM/DD/YYYY HH24MI')") &gt;C:\temp\HistData\Futures2013Q4M15\WHEAT-M15.ctl</v>
      </c>
      <c r="H122" s="29" t="str">
        <f>"echo load data  infile '"&amp;$B$2&amp;VLOOKUP($C122,Lookups!$A$4:$O$24,15,FALSE)&amp;H$4&amp;$B122&amp;"\"&amp;VLOOKUP($C122,Lookups!$A$4:$B$24,2,FALSE)&amp;".csv' append into table "&amp;$C122&amp;"_"&amp;$B122&amp;" fields terminated by "&amp;CHAR(34)&amp;","&amp;CHAR(34)&amp;" (OrigDate, OrigTime, Open, High, Low, Close, NewDateTime expression "&amp;CHAR(34)&amp;"to_date((:OrigDate||:OrigTime),'MM/DD/YYYY HH24MI')"&amp;CHAR(34)&amp;") &gt;"&amp;$B$2&amp;VLOOKUP($C122,Lookups!$A$4:$O$24,15,FALSE)&amp;H$4&amp;$B122&amp;"\"&amp;$C122&amp;"-"&amp;$B122&amp;".ctl"</f>
        <v>echo load data  infile 'C:\temp\HistData\Futures2014Q1M15\W.csv' append into table WHEAT_M15 fields terminated by "," (OrigDate, OrigTime, Open, High, Low, Close, NewDateTime expression "to_date((:OrigDate||:OrigTime),'MM/DD/YYYY HH24MI')") &gt;C:\temp\HistData\Futures2014Q1M15\WHEAT-M15.ctl</v>
      </c>
    </row>
    <row r="123" spans="2:8" x14ac:dyDescent="0.25">
      <c r="B123" s="28" t="s">
        <v>5</v>
      </c>
      <c r="C123" s="29" t="s">
        <v>56</v>
      </c>
      <c r="D123" s="29" t="str">
        <f>"echo load data  infile '"&amp;$B$2&amp;VLOOKUP($C123,Lookups!$A$4:$O$24,15,FALSE)&amp;D$4&amp;$B123&amp;"\"&amp;VLOOKUP($C123,Lookups!$A$4:$B$24,2,FALSE)&amp;".csv' append into table "&amp;$C123&amp;"_"&amp;$B123&amp;" fields terminated by "&amp;CHAR(34)&amp;","&amp;CHAR(34)&amp;" (OrigDate, OrigTime, Open, High, Low, Close, NewDateTime expression "&amp;CHAR(34)&amp;"to_date((:OrigDate||:OrigTime),'MM/DD/YYYY HH24MI')"&amp;CHAR(34)&amp;") &gt;"&amp;$B$2&amp;VLOOKUP($C123,Lookups!$A$4:$O$24,15,FALSE)&amp;D$4&amp;$B123&amp;"\"&amp;$C123&amp;"-"&amp;$B123&amp;".ctl"</f>
        <v>echo load data  infile 'C:\temp\HistData\Futures2000Q0M15\XRB.csv' append into table XRB_M15 fields terminated by "," (OrigDate, OrigTime, Open, High, Low, Close, NewDateTime expression "to_date((:OrigDate||:OrigTime),'MM/DD/YYYY HH24MI')") &gt;C:\temp\HistData\Futures2000Q0M15\XRB-M15.ctl</v>
      </c>
      <c r="E123" s="29" t="str">
        <f>"echo load data  infile '"&amp;$B$2&amp;VLOOKUP($C123,Lookups!$A$4:$O$24,15,FALSE)&amp;E$4&amp;$B123&amp;"\"&amp;VLOOKUP($C123,Lookups!$A$4:$B$24,2,FALSE)&amp;".csv' append into table "&amp;$C123&amp;"_"&amp;$B123&amp;" fields terminated by "&amp;CHAR(34)&amp;","&amp;CHAR(34)&amp;" (OrigDate, OrigTime, Open, High, Low, Close, NewDateTime expression "&amp;CHAR(34)&amp;"to_date((:OrigDate||:OrigTime),'MM/DD/YYYY HH24MI')"&amp;CHAR(34)&amp;") &gt;"&amp;$B$2&amp;VLOOKUP($C123,Lookups!$A$4:$O$24,15,FALSE)&amp;E$4&amp;$B123&amp;"\"&amp;$C123&amp;"-"&amp;$B123&amp;".ctl"</f>
        <v>echo load data  infile 'C:\temp\HistData\Futures2013Q2M15\XRB.csv' append into table XRB_M15 fields terminated by "," (OrigDate, OrigTime, Open, High, Low, Close, NewDateTime expression "to_date((:OrigDate||:OrigTime),'MM/DD/YYYY HH24MI')") &gt;C:\temp\HistData\Futures2013Q2M15\XRB-M15.ctl</v>
      </c>
      <c r="F123" s="29" t="str">
        <f>"echo load data  infile '"&amp;$B$2&amp;VLOOKUP($C123,Lookups!$A$4:$O$24,15,FALSE)&amp;F$4&amp;$B123&amp;"\"&amp;VLOOKUP($C123,Lookups!$A$4:$B$24,2,FALSE)&amp;".csv' append into table "&amp;$C123&amp;"_"&amp;$B123&amp;" fields terminated by "&amp;CHAR(34)&amp;","&amp;CHAR(34)&amp;" (OrigDate, OrigTime, Open, High, Low, Close, NewDateTime expression "&amp;CHAR(34)&amp;"to_date((:OrigDate||:OrigTime),'MM/DD/YYYY HH24MI')"&amp;CHAR(34)&amp;") &gt;"&amp;$B$2&amp;VLOOKUP($C123,Lookups!$A$4:$O$24,15,FALSE)&amp;F$4&amp;$B123&amp;"\"&amp;$C123&amp;"-"&amp;$B123&amp;".ctl"</f>
        <v>echo load data  infile 'C:\temp\HistData\Futures2013Q3M15\XRB.csv' append into table XRB_M15 fields terminated by "," (OrigDate, OrigTime, Open, High, Low, Close, NewDateTime expression "to_date((:OrigDate||:OrigTime),'MM/DD/YYYY HH24MI')") &gt;C:\temp\HistData\Futures2013Q3M15\XRB-M15.ctl</v>
      </c>
      <c r="G123" s="29" t="str">
        <f>"echo load data  infile '"&amp;$B$2&amp;VLOOKUP($C123,Lookups!$A$4:$O$24,15,FALSE)&amp;G$4&amp;$B123&amp;"\"&amp;VLOOKUP($C123,Lookups!$A$4:$B$24,2,FALSE)&amp;".csv' append into table "&amp;$C123&amp;"_"&amp;$B123&amp;" fields terminated by "&amp;CHAR(34)&amp;","&amp;CHAR(34)&amp;" (OrigDate, OrigTime, Open, High, Low, Close, NewDateTime expression "&amp;CHAR(34)&amp;"to_date((:OrigDate||:OrigTime),'MM/DD/YYYY HH24MI')"&amp;CHAR(34)&amp;") &gt;"&amp;$B$2&amp;VLOOKUP($C123,Lookups!$A$4:$O$24,15,FALSE)&amp;G$4&amp;$B123&amp;"\"&amp;$C123&amp;"-"&amp;$B123&amp;".ctl"</f>
        <v>echo load data  infile 'C:\temp\HistData\Futures2013Q4M15\XRB.csv' append into table XRB_M15 fields terminated by "," (OrigDate, OrigTime, Open, High, Low, Close, NewDateTime expression "to_date((:OrigDate||:OrigTime),'MM/DD/YYYY HH24MI')") &gt;C:\temp\HistData\Futures2013Q4M15\XRB-M15.ctl</v>
      </c>
      <c r="H123" s="29" t="str">
        <f>"echo load data  infile '"&amp;$B$2&amp;VLOOKUP($C123,Lookups!$A$4:$O$24,15,FALSE)&amp;H$4&amp;$B123&amp;"\"&amp;VLOOKUP($C123,Lookups!$A$4:$B$24,2,FALSE)&amp;".csv' append into table "&amp;$C123&amp;"_"&amp;$B123&amp;" fields terminated by "&amp;CHAR(34)&amp;","&amp;CHAR(34)&amp;" (OrigDate, OrigTime, Open, High, Low, Close, NewDateTime expression "&amp;CHAR(34)&amp;"to_date((:OrigDate||:OrigTime),'MM/DD/YYYY HH24MI')"&amp;CHAR(34)&amp;") &gt;"&amp;$B$2&amp;VLOOKUP($C123,Lookups!$A$4:$O$24,15,FALSE)&amp;H$4&amp;$B123&amp;"\"&amp;$C123&amp;"-"&amp;$B123&amp;".ctl"</f>
        <v>echo load data  infile 'C:\temp\HistData\Futures2014Q1M15\XRB.csv' append into table XRB_M15 fields terminated by "," (OrigDate, OrigTime, Open, High, Low, Close, NewDateTime expression "to_date((:OrigDate||:OrigTime),'MM/DD/YYYY HH24MI')") &gt;C:\temp\HistData\Futures2014Q1M15\XRB-M15.ctl</v>
      </c>
    </row>
    <row r="124" spans="2:8" x14ac:dyDescent="0.25">
      <c r="B124" s="28" t="s">
        <v>6</v>
      </c>
      <c r="C124" s="29" t="s">
        <v>57</v>
      </c>
      <c r="D124" s="29" t="str">
        <f>"echo load data  infile '"&amp;$B$2&amp;VLOOKUP($C124,Lookups!$A$4:$O$24,15,FALSE)&amp;D$4&amp;$B124&amp;"\"&amp;VLOOKUP($C124,Lookups!$A$4:$B$24,2,FALSE)&amp;".csv' append into table "&amp;$C124&amp;"_"&amp;$B124&amp;" fields terminated by "&amp;CHAR(34)&amp;","&amp;CHAR(34)&amp;" (OrigDate, OrigTime, Open, High, Low, Close, NewDateTime expression "&amp;CHAR(34)&amp;"to_date((:OrigDate||:OrigTime),'MM/DD/YYYY HH24MI')"&amp;CHAR(34)&amp;") &gt;"&amp;$B$2&amp;VLOOKUP($C124,Lookups!$A$4:$O$24,15,FALSE)&amp;D$4&amp;$B124&amp;"\"&amp;$C124&amp;"-"&amp;$B124&amp;".ctl"</f>
        <v>echo load data  infile 'C:\temp\HistData\Futures2000Q0M30\LC.csv' append into table CATTLE_M30 fields terminated by "," (OrigDate, OrigTime, Open, High, Low, Close, NewDateTime expression "to_date((:OrigDate||:OrigTime),'MM/DD/YYYY HH24MI')") &gt;C:\temp\HistData\Futures2000Q0M30\CATTLE-M30.ctl</v>
      </c>
      <c r="E124" s="29" t="str">
        <f>"echo load data  infile '"&amp;$B$2&amp;VLOOKUP($C124,Lookups!$A$4:$O$24,15,FALSE)&amp;E$4&amp;$B124&amp;"\"&amp;VLOOKUP($C124,Lookups!$A$4:$B$24,2,FALSE)&amp;".csv' append into table "&amp;$C124&amp;"_"&amp;$B124&amp;" fields terminated by "&amp;CHAR(34)&amp;","&amp;CHAR(34)&amp;" (OrigDate, OrigTime, Open, High, Low, Close, NewDateTime expression "&amp;CHAR(34)&amp;"to_date((:OrigDate||:OrigTime),'MM/DD/YYYY HH24MI')"&amp;CHAR(34)&amp;") &gt;"&amp;$B$2&amp;VLOOKUP($C124,Lookups!$A$4:$O$24,15,FALSE)&amp;E$4&amp;$B124&amp;"\"&amp;$C124&amp;"-"&amp;$B124&amp;".ctl"</f>
        <v>echo load data  infile 'C:\temp\HistData\Futures2013Q2M30\LC.csv' append into table CATTLE_M30 fields terminated by "," (OrigDate, OrigTime, Open, High, Low, Close, NewDateTime expression "to_date((:OrigDate||:OrigTime),'MM/DD/YYYY HH24MI')") &gt;C:\temp\HistData\Futures2013Q2M30\CATTLE-M30.ctl</v>
      </c>
      <c r="F124" s="29" t="str">
        <f>"echo load data  infile '"&amp;$B$2&amp;VLOOKUP($C124,Lookups!$A$4:$O$24,15,FALSE)&amp;F$4&amp;$B124&amp;"\"&amp;VLOOKUP($C124,Lookups!$A$4:$B$24,2,FALSE)&amp;".csv' append into table "&amp;$C124&amp;"_"&amp;$B124&amp;" fields terminated by "&amp;CHAR(34)&amp;","&amp;CHAR(34)&amp;" (OrigDate, OrigTime, Open, High, Low, Close, NewDateTime expression "&amp;CHAR(34)&amp;"to_date((:OrigDate||:OrigTime),'MM/DD/YYYY HH24MI')"&amp;CHAR(34)&amp;") &gt;"&amp;$B$2&amp;VLOOKUP($C124,Lookups!$A$4:$O$24,15,FALSE)&amp;F$4&amp;$B124&amp;"\"&amp;$C124&amp;"-"&amp;$B124&amp;".ctl"</f>
        <v>echo load data  infile 'C:\temp\HistData\Futures2013Q3M30\LC.csv' append into table CATTLE_M30 fields terminated by "," (OrigDate, OrigTime, Open, High, Low, Close, NewDateTime expression "to_date((:OrigDate||:OrigTime),'MM/DD/YYYY HH24MI')") &gt;C:\temp\HistData\Futures2013Q3M30\CATTLE-M30.ctl</v>
      </c>
      <c r="G124" s="29" t="str">
        <f>"echo load data  infile '"&amp;$B$2&amp;VLOOKUP($C124,Lookups!$A$4:$O$24,15,FALSE)&amp;G$4&amp;$B124&amp;"\"&amp;VLOOKUP($C124,Lookups!$A$4:$B$24,2,FALSE)&amp;".csv' append into table "&amp;$C124&amp;"_"&amp;$B124&amp;" fields terminated by "&amp;CHAR(34)&amp;","&amp;CHAR(34)&amp;" (OrigDate, OrigTime, Open, High, Low, Close, NewDateTime expression "&amp;CHAR(34)&amp;"to_date((:OrigDate||:OrigTime),'MM/DD/YYYY HH24MI')"&amp;CHAR(34)&amp;") &gt;"&amp;$B$2&amp;VLOOKUP($C124,Lookups!$A$4:$O$24,15,FALSE)&amp;G$4&amp;$B124&amp;"\"&amp;$C124&amp;"-"&amp;$B124&amp;".ctl"</f>
        <v>echo load data  infile 'C:\temp\HistData\Futures2013Q4M30\LC.csv' append into table CATTLE_M30 fields terminated by "," (OrigDate, OrigTime, Open, High, Low, Close, NewDateTime expression "to_date((:OrigDate||:OrigTime),'MM/DD/YYYY HH24MI')") &gt;C:\temp\HistData\Futures2013Q4M30\CATTLE-M30.ctl</v>
      </c>
      <c r="H124" s="29" t="str">
        <f>"echo load data  infile '"&amp;$B$2&amp;VLOOKUP($C124,Lookups!$A$4:$O$24,15,FALSE)&amp;H$4&amp;$B124&amp;"\"&amp;VLOOKUP($C124,Lookups!$A$4:$B$24,2,FALSE)&amp;".csv' append into table "&amp;$C124&amp;"_"&amp;$B124&amp;" fields terminated by "&amp;CHAR(34)&amp;","&amp;CHAR(34)&amp;" (OrigDate, OrigTime, Open, High, Low, Close, NewDateTime expression "&amp;CHAR(34)&amp;"to_date((:OrigDate||:OrigTime),'MM/DD/YYYY HH24MI')"&amp;CHAR(34)&amp;") &gt;"&amp;$B$2&amp;VLOOKUP($C124,Lookups!$A$4:$O$24,15,FALSE)&amp;H$4&amp;$B124&amp;"\"&amp;$C124&amp;"-"&amp;$B124&amp;".ctl"</f>
        <v>echo load data  infile 'C:\temp\HistData\Futures2014Q1M30\LC.csv' append into table CATTLE_M30 fields terminated by "," (OrigDate, OrigTime, Open, High, Low, Close, NewDateTime expression "to_date((:OrigDate||:OrigTime),'MM/DD/YYYY HH24MI')") &gt;C:\temp\HistData\Futures2014Q1M30\CATTLE-M30.ctl</v>
      </c>
    </row>
    <row r="125" spans="2:8" x14ac:dyDescent="0.25">
      <c r="B125" s="28" t="s">
        <v>6</v>
      </c>
      <c r="C125" s="29" t="s">
        <v>58</v>
      </c>
      <c r="D125" s="29" t="str">
        <f>"echo load data  infile '"&amp;$B$2&amp;VLOOKUP($C125,Lookups!$A$4:$O$24,15,FALSE)&amp;D$4&amp;$B125&amp;"\"&amp;VLOOKUP($C125,Lookups!$A$4:$B$24,2,FALSE)&amp;".csv' append into table "&amp;$C125&amp;"_"&amp;$B125&amp;" fields terminated by "&amp;CHAR(34)&amp;","&amp;CHAR(34)&amp;" (OrigDate, OrigTime, Open, High, Low, Close, NewDateTime expression "&amp;CHAR(34)&amp;"to_date((:OrigDate||:OrigTime),'MM/DD/YYYY HH24MI')"&amp;CHAR(34)&amp;") &gt;"&amp;$B$2&amp;VLOOKUP($C125,Lookups!$A$4:$O$24,15,FALSE)&amp;D$4&amp;$B125&amp;"\"&amp;$C125&amp;"-"&amp;$B125&amp;".ctl"</f>
        <v>echo load data  infile 'C:\temp\HistData\Futures2000Q0M30\C.csv' append into table CORN_M30 fields terminated by "," (OrigDate, OrigTime, Open, High, Low, Close, NewDateTime expression "to_date((:OrigDate||:OrigTime),'MM/DD/YYYY HH24MI')") &gt;C:\temp\HistData\Futures2000Q0M30\CORN-M30.ctl</v>
      </c>
      <c r="E125" s="29" t="str">
        <f>"echo load data  infile '"&amp;$B$2&amp;VLOOKUP($C125,Lookups!$A$4:$O$24,15,FALSE)&amp;E$4&amp;$B125&amp;"\"&amp;VLOOKUP($C125,Lookups!$A$4:$B$24,2,FALSE)&amp;".csv' append into table "&amp;$C125&amp;"_"&amp;$B125&amp;" fields terminated by "&amp;CHAR(34)&amp;","&amp;CHAR(34)&amp;" (OrigDate, OrigTime, Open, High, Low, Close, NewDateTime expression "&amp;CHAR(34)&amp;"to_date((:OrigDate||:OrigTime),'MM/DD/YYYY HH24MI')"&amp;CHAR(34)&amp;") &gt;"&amp;$B$2&amp;VLOOKUP($C125,Lookups!$A$4:$O$24,15,FALSE)&amp;E$4&amp;$B125&amp;"\"&amp;$C125&amp;"-"&amp;$B125&amp;".ctl"</f>
        <v>echo load data  infile 'C:\temp\HistData\Futures2013Q2M30\C.csv' append into table CORN_M30 fields terminated by "," (OrigDate, OrigTime, Open, High, Low, Close, NewDateTime expression "to_date((:OrigDate||:OrigTime),'MM/DD/YYYY HH24MI')") &gt;C:\temp\HistData\Futures2013Q2M30\CORN-M30.ctl</v>
      </c>
      <c r="F125" s="29" t="str">
        <f>"echo load data  infile '"&amp;$B$2&amp;VLOOKUP($C125,Lookups!$A$4:$O$24,15,FALSE)&amp;F$4&amp;$B125&amp;"\"&amp;VLOOKUP($C125,Lookups!$A$4:$B$24,2,FALSE)&amp;".csv' append into table "&amp;$C125&amp;"_"&amp;$B125&amp;" fields terminated by "&amp;CHAR(34)&amp;","&amp;CHAR(34)&amp;" (OrigDate, OrigTime, Open, High, Low, Close, NewDateTime expression "&amp;CHAR(34)&amp;"to_date((:OrigDate||:OrigTime),'MM/DD/YYYY HH24MI')"&amp;CHAR(34)&amp;") &gt;"&amp;$B$2&amp;VLOOKUP($C125,Lookups!$A$4:$O$24,15,FALSE)&amp;F$4&amp;$B125&amp;"\"&amp;$C125&amp;"-"&amp;$B125&amp;".ctl"</f>
        <v>echo load data  infile 'C:\temp\HistData\Futures2013Q3M30\C.csv' append into table CORN_M30 fields terminated by "," (OrigDate, OrigTime, Open, High, Low, Close, NewDateTime expression "to_date((:OrigDate||:OrigTime),'MM/DD/YYYY HH24MI')") &gt;C:\temp\HistData\Futures2013Q3M30\CORN-M30.ctl</v>
      </c>
      <c r="G125" s="29" t="str">
        <f>"echo load data  infile '"&amp;$B$2&amp;VLOOKUP($C125,Lookups!$A$4:$O$24,15,FALSE)&amp;G$4&amp;$B125&amp;"\"&amp;VLOOKUP($C125,Lookups!$A$4:$B$24,2,FALSE)&amp;".csv' append into table "&amp;$C125&amp;"_"&amp;$B125&amp;" fields terminated by "&amp;CHAR(34)&amp;","&amp;CHAR(34)&amp;" (OrigDate, OrigTime, Open, High, Low, Close, NewDateTime expression "&amp;CHAR(34)&amp;"to_date((:OrigDate||:OrigTime),'MM/DD/YYYY HH24MI')"&amp;CHAR(34)&amp;") &gt;"&amp;$B$2&amp;VLOOKUP($C125,Lookups!$A$4:$O$24,15,FALSE)&amp;G$4&amp;$B125&amp;"\"&amp;$C125&amp;"-"&amp;$B125&amp;".ctl"</f>
        <v>echo load data  infile 'C:\temp\HistData\Futures2013Q4M30\C.csv' append into table CORN_M30 fields terminated by "," (OrigDate, OrigTime, Open, High, Low, Close, NewDateTime expression "to_date((:OrigDate||:OrigTime),'MM/DD/YYYY HH24MI')") &gt;C:\temp\HistData\Futures2013Q4M30\CORN-M30.ctl</v>
      </c>
      <c r="H125" s="29" t="str">
        <f>"echo load data  infile '"&amp;$B$2&amp;VLOOKUP($C125,Lookups!$A$4:$O$24,15,FALSE)&amp;H$4&amp;$B125&amp;"\"&amp;VLOOKUP($C125,Lookups!$A$4:$B$24,2,FALSE)&amp;".csv' append into table "&amp;$C125&amp;"_"&amp;$B125&amp;" fields terminated by "&amp;CHAR(34)&amp;","&amp;CHAR(34)&amp;" (OrigDate, OrigTime, Open, High, Low, Close, NewDateTime expression "&amp;CHAR(34)&amp;"to_date((:OrigDate||:OrigTime),'MM/DD/YYYY HH24MI')"&amp;CHAR(34)&amp;") &gt;"&amp;$B$2&amp;VLOOKUP($C125,Lookups!$A$4:$O$24,15,FALSE)&amp;H$4&amp;$B125&amp;"\"&amp;$C125&amp;"-"&amp;$B125&amp;".ctl"</f>
        <v>echo load data  infile 'C:\temp\HistData\Futures2014Q1M30\C.csv' append into table CORN_M30 fields terminated by "," (OrigDate, OrigTime, Open, High, Low, Close, NewDateTime expression "to_date((:OrigDate||:OrigTime),'MM/DD/YYYY HH24MI')") &gt;C:\temp\HistData\Futures2014Q1M30\CORN-M30.ctl</v>
      </c>
    </row>
    <row r="126" spans="2:8" x14ac:dyDescent="0.25">
      <c r="B126" s="28" t="s">
        <v>6</v>
      </c>
      <c r="C126" s="29" t="s">
        <v>59</v>
      </c>
      <c r="D126" s="29" t="str">
        <f>"echo load data  infile '"&amp;$B$2&amp;VLOOKUP($C126,Lookups!$A$4:$O$24,15,FALSE)&amp;D$4&amp;$B126&amp;"\"&amp;VLOOKUP($C126,Lookups!$A$4:$B$24,2,FALSE)&amp;".csv' append into table "&amp;$C126&amp;"_"&amp;$B126&amp;" fields terminated by "&amp;CHAR(34)&amp;","&amp;CHAR(34)&amp;" (OrigDate, OrigTime, Open, High, Low, Close, NewDateTime expression "&amp;CHAR(34)&amp;"to_date((:OrigDate||:OrigTime),'MM/DD/YYYY HH24MI')"&amp;CHAR(34)&amp;") &gt;"&amp;$B$2&amp;VLOOKUP($C126,Lookups!$A$4:$O$24,15,FALSE)&amp;D$4&amp;$B126&amp;"\"&amp;$C126&amp;"-"&amp;$B126&amp;".ctl"</f>
        <v>echo load data  infile 'C:\temp\HistData\Futures2000Q0M30\HO.csv' append into table HOIL_M30 fields terminated by "," (OrigDate, OrigTime, Open, High, Low, Close, NewDateTime expression "to_date((:OrigDate||:OrigTime),'MM/DD/YYYY HH24MI')") &gt;C:\temp\HistData\Futures2000Q0M30\HOIL-M30.ctl</v>
      </c>
      <c r="E126" s="29" t="str">
        <f>"echo load data  infile '"&amp;$B$2&amp;VLOOKUP($C126,Lookups!$A$4:$O$24,15,FALSE)&amp;E$4&amp;$B126&amp;"\"&amp;VLOOKUP($C126,Lookups!$A$4:$B$24,2,FALSE)&amp;".csv' append into table "&amp;$C126&amp;"_"&amp;$B126&amp;" fields terminated by "&amp;CHAR(34)&amp;","&amp;CHAR(34)&amp;" (OrigDate, OrigTime, Open, High, Low, Close, NewDateTime expression "&amp;CHAR(34)&amp;"to_date((:OrigDate||:OrigTime),'MM/DD/YYYY HH24MI')"&amp;CHAR(34)&amp;") &gt;"&amp;$B$2&amp;VLOOKUP($C126,Lookups!$A$4:$O$24,15,FALSE)&amp;E$4&amp;$B126&amp;"\"&amp;$C126&amp;"-"&amp;$B126&amp;".ctl"</f>
        <v>echo load data  infile 'C:\temp\HistData\Futures2013Q2M30\HO.csv' append into table HOIL_M30 fields terminated by "," (OrigDate, OrigTime, Open, High, Low, Close, NewDateTime expression "to_date((:OrigDate||:OrigTime),'MM/DD/YYYY HH24MI')") &gt;C:\temp\HistData\Futures2013Q2M30\HOIL-M30.ctl</v>
      </c>
      <c r="F126" s="29" t="str">
        <f>"echo load data  infile '"&amp;$B$2&amp;VLOOKUP($C126,Lookups!$A$4:$O$24,15,FALSE)&amp;F$4&amp;$B126&amp;"\"&amp;VLOOKUP($C126,Lookups!$A$4:$B$24,2,FALSE)&amp;".csv' append into table "&amp;$C126&amp;"_"&amp;$B126&amp;" fields terminated by "&amp;CHAR(34)&amp;","&amp;CHAR(34)&amp;" (OrigDate, OrigTime, Open, High, Low, Close, NewDateTime expression "&amp;CHAR(34)&amp;"to_date((:OrigDate||:OrigTime),'MM/DD/YYYY HH24MI')"&amp;CHAR(34)&amp;") &gt;"&amp;$B$2&amp;VLOOKUP($C126,Lookups!$A$4:$O$24,15,FALSE)&amp;F$4&amp;$B126&amp;"\"&amp;$C126&amp;"-"&amp;$B126&amp;".ctl"</f>
        <v>echo load data  infile 'C:\temp\HistData\Futures2013Q3M30\HO.csv' append into table HOIL_M30 fields terminated by "," (OrigDate, OrigTime, Open, High, Low, Close, NewDateTime expression "to_date((:OrigDate||:OrigTime),'MM/DD/YYYY HH24MI')") &gt;C:\temp\HistData\Futures2013Q3M30\HOIL-M30.ctl</v>
      </c>
      <c r="G126" s="29" t="str">
        <f>"echo load data  infile '"&amp;$B$2&amp;VLOOKUP($C126,Lookups!$A$4:$O$24,15,FALSE)&amp;G$4&amp;$B126&amp;"\"&amp;VLOOKUP($C126,Lookups!$A$4:$B$24,2,FALSE)&amp;".csv' append into table "&amp;$C126&amp;"_"&amp;$B126&amp;" fields terminated by "&amp;CHAR(34)&amp;","&amp;CHAR(34)&amp;" (OrigDate, OrigTime, Open, High, Low, Close, NewDateTime expression "&amp;CHAR(34)&amp;"to_date((:OrigDate||:OrigTime),'MM/DD/YYYY HH24MI')"&amp;CHAR(34)&amp;") &gt;"&amp;$B$2&amp;VLOOKUP($C126,Lookups!$A$4:$O$24,15,FALSE)&amp;G$4&amp;$B126&amp;"\"&amp;$C126&amp;"-"&amp;$B126&amp;".ctl"</f>
        <v>echo load data  infile 'C:\temp\HistData\Futures2013Q4M30\HO.csv' append into table HOIL_M30 fields terminated by "," (OrigDate, OrigTime, Open, High, Low, Close, NewDateTime expression "to_date((:OrigDate||:OrigTime),'MM/DD/YYYY HH24MI')") &gt;C:\temp\HistData\Futures2013Q4M30\HOIL-M30.ctl</v>
      </c>
      <c r="H126" s="29" t="str">
        <f>"echo load data  infile '"&amp;$B$2&amp;VLOOKUP($C126,Lookups!$A$4:$O$24,15,FALSE)&amp;H$4&amp;$B126&amp;"\"&amp;VLOOKUP($C126,Lookups!$A$4:$B$24,2,FALSE)&amp;".csv' append into table "&amp;$C126&amp;"_"&amp;$B126&amp;" fields terminated by "&amp;CHAR(34)&amp;","&amp;CHAR(34)&amp;" (OrigDate, OrigTime, Open, High, Low, Close, NewDateTime expression "&amp;CHAR(34)&amp;"to_date((:OrigDate||:OrigTime),'MM/DD/YYYY HH24MI')"&amp;CHAR(34)&amp;") &gt;"&amp;$B$2&amp;VLOOKUP($C126,Lookups!$A$4:$O$24,15,FALSE)&amp;H$4&amp;$B126&amp;"\"&amp;$C126&amp;"-"&amp;$B126&amp;".ctl"</f>
        <v>echo load data  infile 'C:\temp\HistData\Futures2014Q1M30\HO.csv' append into table HOIL_M30 fields terminated by "," (OrigDate, OrigTime, Open, High, Low, Close, NewDateTime expression "to_date((:OrigDate||:OrigTime),'MM/DD/YYYY HH24MI')") &gt;C:\temp\HistData\Futures2014Q1M30\HOIL-M30.ctl</v>
      </c>
    </row>
    <row r="127" spans="2:8" x14ac:dyDescent="0.25">
      <c r="B127" s="28" t="s">
        <v>6</v>
      </c>
      <c r="C127" s="29" t="s">
        <v>55</v>
      </c>
      <c r="D127" s="29" t="str">
        <f>"echo load data  infile '"&amp;$B$2&amp;VLOOKUP($C127,Lookups!$A$4:$O$24,15,FALSE)&amp;D$4&amp;$B127&amp;"\"&amp;VLOOKUP($C127,Lookups!$A$4:$B$24,2,FALSE)&amp;".csv' append into table "&amp;$C127&amp;"_"&amp;$B127&amp;" fields terminated by "&amp;CHAR(34)&amp;","&amp;CHAR(34)&amp;" (OrigDate, OrigTime, Open, High, Low, Close, NewDateTime expression "&amp;CHAR(34)&amp;"to_date((:OrigDate||:OrigTime),'MM/DD/YYYY HH24MI')"&amp;CHAR(34)&amp;") &gt;"&amp;$B$2&amp;VLOOKUP($C127,Lookups!$A$4:$O$24,15,FALSE)&amp;D$4&amp;$B127&amp;"\"&amp;$C127&amp;"-"&amp;$B127&amp;".ctl"</f>
        <v>echo load data  infile 'C:\temp\HistData\Futures2000Q0M30\NG.csv' append into table NGAS_M30 fields terminated by "," (OrigDate, OrigTime, Open, High, Low, Close, NewDateTime expression "to_date((:OrigDate||:OrigTime),'MM/DD/YYYY HH24MI')") &gt;C:\temp\HistData\Futures2000Q0M30\NGAS-M30.ctl</v>
      </c>
      <c r="E127" s="29" t="str">
        <f>"echo load data  infile '"&amp;$B$2&amp;VLOOKUP($C127,Lookups!$A$4:$O$24,15,FALSE)&amp;E$4&amp;$B127&amp;"\"&amp;VLOOKUP($C127,Lookups!$A$4:$B$24,2,FALSE)&amp;".csv' append into table "&amp;$C127&amp;"_"&amp;$B127&amp;" fields terminated by "&amp;CHAR(34)&amp;","&amp;CHAR(34)&amp;" (OrigDate, OrigTime, Open, High, Low, Close, NewDateTime expression "&amp;CHAR(34)&amp;"to_date((:OrigDate||:OrigTime),'MM/DD/YYYY HH24MI')"&amp;CHAR(34)&amp;") &gt;"&amp;$B$2&amp;VLOOKUP($C127,Lookups!$A$4:$O$24,15,FALSE)&amp;E$4&amp;$B127&amp;"\"&amp;$C127&amp;"-"&amp;$B127&amp;".ctl"</f>
        <v>echo load data  infile 'C:\temp\HistData\Futures2013Q2M30\NG.csv' append into table NGAS_M30 fields terminated by "," (OrigDate, OrigTime, Open, High, Low, Close, NewDateTime expression "to_date((:OrigDate||:OrigTime),'MM/DD/YYYY HH24MI')") &gt;C:\temp\HistData\Futures2013Q2M30\NGAS-M30.ctl</v>
      </c>
      <c r="F127" s="29" t="str">
        <f>"echo load data  infile '"&amp;$B$2&amp;VLOOKUP($C127,Lookups!$A$4:$O$24,15,FALSE)&amp;F$4&amp;$B127&amp;"\"&amp;VLOOKUP($C127,Lookups!$A$4:$B$24,2,FALSE)&amp;".csv' append into table "&amp;$C127&amp;"_"&amp;$B127&amp;" fields terminated by "&amp;CHAR(34)&amp;","&amp;CHAR(34)&amp;" (OrigDate, OrigTime, Open, High, Low, Close, NewDateTime expression "&amp;CHAR(34)&amp;"to_date((:OrigDate||:OrigTime),'MM/DD/YYYY HH24MI')"&amp;CHAR(34)&amp;") &gt;"&amp;$B$2&amp;VLOOKUP($C127,Lookups!$A$4:$O$24,15,FALSE)&amp;F$4&amp;$B127&amp;"\"&amp;$C127&amp;"-"&amp;$B127&amp;".ctl"</f>
        <v>echo load data  infile 'C:\temp\HistData\Futures2013Q3M30\NG.csv' append into table NGAS_M30 fields terminated by "," (OrigDate, OrigTime, Open, High, Low, Close, NewDateTime expression "to_date((:OrigDate||:OrigTime),'MM/DD/YYYY HH24MI')") &gt;C:\temp\HistData\Futures2013Q3M30\NGAS-M30.ctl</v>
      </c>
      <c r="G127" s="29" t="str">
        <f>"echo load data  infile '"&amp;$B$2&amp;VLOOKUP($C127,Lookups!$A$4:$O$24,15,FALSE)&amp;G$4&amp;$B127&amp;"\"&amp;VLOOKUP($C127,Lookups!$A$4:$B$24,2,FALSE)&amp;".csv' append into table "&amp;$C127&amp;"_"&amp;$B127&amp;" fields terminated by "&amp;CHAR(34)&amp;","&amp;CHAR(34)&amp;" (OrigDate, OrigTime, Open, High, Low, Close, NewDateTime expression "&amp;CHAR(34)&amp;"to_date((:OrigDate||:OrigTime),'MM/DD/YYYY HH24MI')"&amp;CHAR(34)&amp;") &gt;"&amp;$B$2&amp;VLOOKUP($C127,Lookups!$A$4:$O$24,15,FALSE)&amp;G$4&amp;$B127&amp;"\"&amp;$C127&amp;"-"&amp;$B127&amp;".ctl"</f>
        <v>echo load data  infile 'C:\temp\HistData\Futures2013Q4M30\NG.csv' append into table NGAS_M30 fields terminated by "," (OrigDate, OrigTime, Open, High, Low, Close, NewDateTime expression "to_date((:OrigDate||:OrigTime),'MM/DD/YYYY HH24MI')") &gt;C:\temp\HistData\Futures2013Q4M30\NGAS-M30.ctl</v>
      </c>
      <c r="H127" s="29" t="str">
        <f>"echo load data  infile '"&amp;$B$2&amp;VLOOKUP($C127,Lookups!$A$4:$O$24,15,FALSE)&amp;H$4&amp;$B127&amp;"\"&amp;VLOOKUP($C127,Lookups!$A$4:$B$24,2,FALSE)&amp;".csv' append into table "&amp;$C127&amp;"_"&amp;$B127&amp;" fields terminated by "&amp;CHAR(34)&amp;","&amp;CHAR(34)&amp;" (OrigDate, OrigTime, Open, High, Low, Close, NewDateTime expression "&amp;CHAR(34)&amp;"to_date((:OrigDate||:OrigTime),'MM/DD/YYYY HH24MI')"&amp;CHAR(34)&amp;") &gt;"&amp;$B$2&amp;VLOOKUP($C127,Lookups!$A$4:$O$24,15,FALSE)&amp;H$4&amp;$B127&amp;"\"&amp;$C127&amp;"-"&amp;$B127&amp;".ctl"</f>
        <v>echo load data  infile 'C:\temp\HistData\Futures2014Q1M30\NG.csv' append into table NGAS_M30 fields terminated by "," (OrigDate, OrigTime, Open, High, Low, Close, NewDateTime expression "to_date((:OrigDate||:OrigTime),'MM/DD/YYYY HH24MI')") &gt;C:\temp\HistData\Futures2014Q1M30\NGAS-M30.ctl</v>
      </c>
    </row>
    <row r="128" spans="2:8" x14ac:dyDescent="0.25">
      <c r="B128" s="28" t="s">
        <v>6</v>
      </c>
      <c r="C128" s="29" t="s">
        <v>60</v>
      </c>
      <c r="D128" s="29" t="str">
        <f>"echo load data  infile '"&amp;$B$2&amp;VLOOKUP($C128,Lookups!$A$4:$O$24,15,FALSE)&amp;D$4&amp;$B128&amp;"\"&amp;VLOOKUP($C128,Lookups!$A$4:$B$24,2,FALSE)&amp;".csv' append into table "&amp;$C128&amp;"_"&amp;$B128&amp;" fields terminated by "&amp;CHAR(34)&amp;","&amp;CHAR(34)&amp;" (OrigDate, OrigTime, Open, High, Low, Close, NewDateTime expression "&amp;CHAR(34)&amp;"to_date((:OrigDate||:OrigTime),'MM/DD/YYYY HH24MI')"&amp;CHAR(34)&amp;") &gt;"&amp;$B$2&amp;VLOOKUP($C128,Lookups!$A$4:$O$24,15,FALSE)&amp;D$4&amp;$B128&amp;"\"&amp;$C128&amp;"-"&amp;$B128&amp;".ctl"</f>
        <v>echo load data  infile 'C:\temp\HistData\Futures2000Q0M30\PL.csv' append into table PLATINUM_M30 fields terminated by "," (OrigDate, OrigTime, Open, High, Low, Close, NewDateTime expression "to_date((:OrigDate||:OrigTime),'MM/DD/YYYY HH24MI')") &gt;C:\temp\HistData\Futures2000Q0M30\PLATINUM-M30.ctl</v>
      </c>
      <c r="E128" s="29" t="str">
        <f>"echo load data  infile '"&amp;$B$2&amp;VLOOKUP($C128,Lookups!$A$4:$O$24,15,FALSE)&amp;E$4&amp;$B128&amp;"\"&amp;VLOOKUP($C128,Lookups!$A$4:$B$24,2,FALSE)&amp;".csv' append into table "&amp;$C128&amp;"_"&amp;$B128&amp;" fields terminated by "&amp;CHAR(34)&amp;","&amp;CHAR(34)&amp;" (OrigDate, OrigTime, Open, High, Low, Close, NewDateTime expression "&amp;CHAR(34)&amp;"to_date((:OrigDate||:OrigTime),'MM/DD/YYYY HH24MI')"&amp;CHAR(34)&amp;") &gt;"&amp;$B$2&amp;VLOOKUP($C128,Lookups!$A$4:$O$24,15,FALSE)&amp;E$4&amp;$B128&amp;"\"&amp;$C128&amp;"-"&amp;$B128&amp;".ctl"</f>
        <v>echo load data  infile 'C:\temp\HistData\Futures2013Q2M30\PL.csv' append into table PLATINUM_M30 fields terminated by "," (OrigDate, OrigTime, Open, High, Low, Close, NewDateTime expression "to_date((:OrigDate||:OrigTime),'MM/DD/YYYY HH24MI')") &gt;C:\temp\HistData\Futures2013Q2M30\PLATINUM-M30.ctl</v>
      </c>
      <c r="F128" s="29" t="str">
        <f>"echo load data  infile '"&amp;$B$2&amp;VLOOKUP($C128,Lookups!$A$4:$O$24,15,FALSE)&amp;F$4&amp;$B128&amp;"\"&amp;VLOOKUP($C128,Lookups!$A$4:$B$24,2,FALSE)&amp;".csv' append into table "&amp;$C128&amp;"_"&amp;$B128&amp;" fields terminated by "&amp;CHAR(34)&amp;","&amp;CHAR(34)&amp;" (OrigDate, OrigTime, Open, High, Low, Close, NewDateTime expression "&amp;CHAR(34)&amp;"to_date((:OrigDate||:OrigTime),'MM/DD/YYYY HH24MI')"&amp;CHAR(34)&amp;") &gt;"&amp;$B$2&amp;VLOOKUP($C128,Lookups!$A$4:$O$24,15,FALSE)&amp;F$4&amp;$B128&amp;"\"&amp;$C128&amp;"-"&amp;$B128&amp;".ctl"</f>
        <v>echo load data  infile 'C:\temp\HistData\Futures2013Q3M30\PL.csv' append into table PLATINUM_M30 fields terminated by "," (OrigDate, OrigTime, Open, High, Low, Close, NewDateTime expression "to_date((:OrigDate||:OrigTime),'MM/DD/YYYY HH24MI')") &gt;C:\temp\HistData\Futures2013Q3M30\PLATINUM-M30.ctl</v>
      </c>
      <c r="G128" s="29" t="str">
        <f>"echo load data  infile '"&amp;$B$2&amp;VLOOKUP($C128,Lookups!$A$4:$O$24,15,FALSE)&amp;G$4&amp;$B128&amp;"\"&amp;VLOOKUP($C128,Lookups!$A$4:$B$24,2,FALSE)&amp;".csv' append into table "&amp;$C128&amp;"_"&amp;$B128&amp;" fields terminated by "&amp;CHAR(34)&amp;","&amp;CHAR(34)&amp;" (OrigDate, OrigTime, Open, High, Low, Close, NewDateTime expression "&amp;CHAR(34)&amp;"to_date((:OrigDate||:OrigTime),'MM/DD/YYYY HH24MI')"&amp;CHAR(34)&amp;") &gt;"&amp;$B$2&amp;VLOOKUP($C128,Lookups!$A$4:$O$24,15,FALSE)&amp;G$4&amp;$B128&amp;"\"&amp;$C128&amp;"-"&amp;$B128&amp;".ctl"</f>
        <v>echo load data  infile 'C:\temp\HistData\Futures2013Q4M30\PL.csv' append into table PLATINUM_M30 fields terminated by "," (OrigDate, OrigTime, Open, High, Low, Close, NewDateTime expression "to_date((:OrigDate||:OrigTime),'MM/DD/YYYY HH24MI')") &gt;C:\temp\HistData\Futures2013Q4M30\PLATINUM-M30.ctl</v>
      </c>
      <c r="H128" s="29" t="str">
        <f>"echo load data  infile '"&amp;$B$2&amp;VLOOKUP($C128,Lookups!$A$4:$O$24,15,FALSE)&amp;H$4&amp;$B128&amp;"\"&amp;VLOOKUP($C128,Lookups!$A$4:$B$24,2,FALSE)&amp;".csv' append into table "&amp;$C128&amp;"_"&amp;$B128&amp;" fields terminated by "&amp;CHAR(34)&amp;","&amp;CHAR(34)&amp;" (OrigDate, OrigTime, Open, High, Low, Close, NewDateTime expression "&amp;CHAR(34)&amp;"to_date((:OrigDate||:OrigTime),'MM/DD/YYYY HH24MI')"&amp;CHAR(34)&amp;") &gt;"&amp;$B$2&amp;VLOOKUP($C128,Lookups!$A$4:$O$24,15,FALSE)&amp;H$4&amp;$B128&amp;"\"&amp;$C128&amp;"-"&amp;$B128&amp;".ctl"</f>
        <v>echo load data  infile 'C:\temp\HistData\Futures2014Q1M30\PL.csv' append into table PLATINUM_M30 fields terminated by "," (OrigDate, OrigTime, Open, High, Low, Close, NewDateTime expression "to_date((:OrigDate||:OrigTime),'MM/DD/YYYY HH24MI')") &gt;C:\temp\HistData\Futures2014Q1M30\PLATINUM-M30.ctl</v>
      </c>
    </row>
    <row r="129" spans="2:8" x14ac:dyDescent="0.25">
      <c r="B129" s="28" t="s">
        <v>6</v>
      </c>
      <c r="C129" s="29" t="s">
        <v>61</v>
      </c>
      <c r="D129" s="29" t="str">
        <f>"echo load data  infile '"&amp;$B$2&amp;VLOOKUP($C129,Lookups!$A$4:$O$24,15,FALSE)&amp;D$4&amp;$B129&amp;"\"&amp;VLOOKUP($C129,Lookups!$A$4:$B$24,2,FALSE)&amp;".csv' append into table "&amp;$C129&amp;"_"&amp;$B129&amp;" fields terminated by "&amp;CHAR(34)&amp;","&amp;CHAR(34)&amp;" (OrigDate, OrigTime, Open, High, Low, Close, NewDateTime expression "&amp;CHAR(34)&amp;"to_date((:OrigDate||:OrigTime),'MM/DD/YYYY HH24MI')"&amp;CHAR(34)&amp;") &gt;"&amp;$B$2&amp;VLOOKUP($C129,Lookups!$A$4:$O$24,15,FALSE)&amp;D$4&amp;$B129&amp;"\"&amp;$C129&amp;"-"&amp;$B129&amp;".ctl"</f>
        <v>echo load data  infile 'C:\temp\HistData\Futures2000Q0M30\RR.csv' append into table RICE_M30 fields terminated by "," (OrigDate, OrigTime, Open, High, Low, Close, NewDateTime expression "to_date((:OrigDate||:OrigTime),'MM/DD/YYYY HH24MI')") &gt;C:\temp\HistData\Futures2000Q0M30\RICE-M30.ctl</v>
      </c>
      <c r="E129" s="29" t="str">
        <f>"echo load data  infile '"&amp;$B$2&amp;VLOOKUP($C129,Lookups!$A$4:$O$24,15,FALSE)&amp;E$4&amp;$B129&amp;"\"&amp;VLOOKUP($C129,Lookups!$A$4:$B$24,2,FALSE)&amp;".csv' append into table "&amp;$C129&amp;"_"&amp;$B129&amp;" fields terminated by "&amp;CHAR(34)&amp;","&amp;CHAR(34)&amp;" (OrigDate, OrigTime, Open, High, Low, Close, NewDateTime expression "&amp;CHAR(34)&amp;"to_date((:OrigDate||:OrigTime),'MM/DD/YYYY HH24MI')"&amp;CHAR(34)&amp;") &gt;"&amp;$B$2&amp;VLOOKUP($C129,Lookups!$A$4:$O$24,15,FALSE)&amp;E$4&amp;$B129&amp;"\"&amp;$C129&amp;"-"&amp;$B129&amp;".ctl"</f>
        <v>echo load data  infile 'C:\temp\HistData\Futures2013Q2M30\RR.csv' append into table RICE_M30 fields terminated by "," (OrigDate, OrigTime, Open, High, Low, Close, NewDateTime expression "to_date((:OrigDate||:OrigTime),'MM/DD/YYYY HH24MI')") &gt;C:\temp\HistData\Futures2013Q2M30\RICE-M30.ctl</v>
      </c>
      <c r="F129" s="29" t="str">
        <f>"echo load data  infile '"&amp;$B$2&amp;VLOOKUP($C129,Lookups!$A$4:$O$24,15,FALSE)&amp;F$4&amp;$B129&amp;"\"&amp;VLOOKUP($C129,Lookups!$A$4:$B$24,2,FALSE)&amp;".csv' append into table "&amp;$C129&amp;"_"&amp;$B129&amp;" fields terminated by "&amp;CHAR(34)&amp;","&amp;CHAR(34)&amp;" (OrigDate, OrigTime, Open, High, Low, Close, NewDateTime expression "&amp;CHAR(34)&amp;"to_date((:OrigDate||:OrigTime),'MM/DD/YYYY HH24MI')"&amp;CHAR(34)&amp;") &gt;"&amp;$B$2&amp;VLOOKUP($C129,Lookups!$A$4:$O$24,15,FALSE)&amp;F$4&amp;$B129&amp;"\"&amp;$C129&amp;"-"&amp;$B129&amp;".ctl"</f>
        <v>echo load data  infile 'C:\temp\HistData\Futures2013Q3M30\RR.csv' append into table RICE_M30 fields terminated by "," (OrigDate, OrigTime, Open, High, Low, Close, NewDateTime expression "to_date((:OrigDate||:OrigTime),'MM/DD/YYYY HH24MI')") &gt;C:\temp\HistData\Futures2013Q3M30\RICE-M30.ctl</v>
      </c>
      <c r="G129" s="29" t="str">
        <f>"echo load data  infile '"&amp;$B$2&amp;VLOOKUP($C129,Lookups!$A$4:$O$24,15,FALSE)&amp;G$4&amp;$B129&amp;"\"&amp;VLOOKUP($C129,Lookups!$A$4:$B$24,2,FALSE)&amp;".csv' append into table "&amp;$C129&amp;"_"&amp;$B129&amp;" fields terminated by "&amp;CHAR(34)&amp;","&amp;CHAR(34)&amp;" (OrigDate, OrigTime, Open, High, Low, Close, NewDateTime expression "&amp;CHAR(34)&amp;"to_date((:OrigDate||:OrigTime),'MM/DD/YYYY HH24MI')"&amp;CHAR(34)&amp;") &gt;"&amp;$B$2&amp;VLOOKUP($C129,Lookups!$A$4:$O$24,15,FALSE)&amp;G$4&amp;$B129&amp;"\"&amp;$C129&amp;"-"&amp;$B129&amp;".ctl"</f>
        <v>echo load data  infile 'C:\temp\HistData\Futures2013Q4M30\RR.csv' append into table RICE_M30 fields terminated by "," (OrigDate, OrigTime, Open, High, Low, Close, NewDateTime expression "to_date((:OrigDate||:OrigTime),'MM/DD/YYYY HH24MI')") &gt;C:\temp\HistData\Futures2013Q4M30\RICE-M30.ctl</v>
      </c>
      <c r="H129" s="29" t="str">
        <f>"echo load data  infile '"&amp;$B$2&amp;VLOOKUP($C129,Lookups!$A$4:$O$24,15,FALSE)&amp;H$4&amp;$B129&amp;"\"&amp;VLOOKUP($C129,Lookups!$A$4:$B$24,2,FALSE)&amp;".csv' append into table "&amp;$C129&amp;"_"&amp;$B129&amp;" fields terminated by "&amp;CHAR(34)&amp;","&amp;CHAR(34)&amp;" (OrigDate, OrigTime, Open, High, Low, Close, NewDateTime expression "&amp;CHAR(34)&amp;"to_date((:OrigDate||:OrigTime),'MM/DD/YYYY HH24MI')"&amp;CHAR(34)&amp;") &gt;"&amp;$B$2&amp;VLOOKUP($C129,Lookups!$A$4:$O$24,15,FALSE)&amp;H$4&amp;$B129&amp;"\"&amp;$C129&amp;"-"&amp;$B129&amp;".ctl"</f>
        <v>echo load data  infile 'C:\temp\HistData\Futures2014Q1M30\RR.csv' append into table RICE_M30 fields terminated by "," (OrigDate, OrigTime, Open, High, Low, Close, NewDateTime expression "to_date((:OrigDate||:OrigTime),'MM/DD/YYYY HH24MI')") &gt;C:\temp\HistData\Futures2014Q1M30\RICE-M30.ctl</v>
      </c>
    </row>
    <row r="130" spans="2:8" x14ac:dyDescent="0.25">
      <c r="B130" s="28" t="s">
        <v>6</v>
      </c>
      <c r="C130" s="29" t="s">
        <v>62</v>
      </c>
      <c r="D130" s="29" t="str">
        <f>"echo load data  infile '"&amp;$B$2&amp;VLOOKUP($C130,Lookups!$A$4:$O$24,15,FALSE)&amp;D$4&amp;$B130&amp;"\"&amp;VLOOKUP($C130,Lookups!$A$4:$B$24,2,FALSE)&amp;".csv' append into table "&amp;$C130&amp;"_"&amp;$B130&amp;" fields terminated by "&amp;CHAR(34)&amp;","&amp;CHAR(34)&amp;" (OrigDate, OrigTime, Open, High, Low, Close, NewDateTime expression "&amp;CHAR(34)&amp;"to_date((:OrigDate||:OrigTime),'MM/DD/YYYY HH24MI')"&amp;CHAR(34)&amp;") &gt;"&amp;$B$2&amp;VLOOKUP($C130,Lookups!$A$4:$O$24,15,FALSE)&amp;D$4&amp;$B130&amp;"\"&amp;$C130&amp;"-"&amp;$B130&amp;".ctl"</f>
        <v>echo load data  infile 'C:\temp\HistData\Futures2000Q0M30\BO.csv' append into table SBO_M30 fields terminated by "," (OrigDate, OrigTime, Open, High, Low, Close, NewDateTime expression "to_date((:OrigDate||:OrigTime),'MM/DD/YYYY HH24MI')") &gt;C:\temp\HistData\Futures2000Q0M30\SBO-M30.ctl</v>
      </c>
      <c r="E130" s="29" t="str">
        <f>"echo load data  infile '"&amp;$B$2&amp;VLOOKUP($C130,Lookups!$A$4:$O$24,15,FALSE)&amp;E$4&amp;$B130&amp;"\"&amp;VLOOKUP($C130,Lookups!$A$4:$B$24,2,FALSE)&amp;".csv' append into table "&amp;$C130&amp;"_"&amp;$B130&amp;" fields terminated by "&amp;CHAR(34)&amp;","&amp;CHAR(34)&amp;" (OrigDate, OrigTime, Open, High, Low, Close, NewDateTime expression "&amp;CHAR(34)&amp;"to_date((:OrigDate||:OrigTime),'MM/DD/YYYY HH24MI')"&amp;CHAR(34)&amp;") &gt;"&amp;$B$2&amp;VLOOKUP($C130,Lookups!$A$4:$O$24,15,FALSE)&amp;E$4&amp;$B130&amp;"\"&amp;$C130&amp;"-"&amp;$B130&amp;".ctl"</f>
        <v>echo load data  infile 'C:\temp\HistData\Futures2013Q2M30\BO.csv' append into table SBO_M30 fields terminated by "," (OrigDate, OrigTime, Open, High, Low, Close, NewDateTime expression "to_date((:OrigDate||:OrigTime),'MM/DD/YYYY HH24MI')") &gt;C:\temp\HistData\Futures2013Q2M30\SBO-M30.ctl</v>
      </c>
      <c r="F130" s="29" t="str">
        <f>"echo load data  infile '"&amp;$B$2&amp;VLOOKUP($C130,Lookups!$A$4:$O$24,15,FALSE)&amp;F$4&amp;$B130&amp;"\"&amp;VLOOKUP($C130,Lookups!$A$4:$B$24,2,FALSE)&amp;".csv' append into table "&amp;$C130&amp;"_"&amp;$B130&amp;" fields terminated by "&amp;CHAR(34)&amp;","&amp;CHAR(34)&amp;" (OrigDate, OrigTime, Open, High, Low, Close, NewDateTime expression "&amp;CHAR(34)&amp;"to_date((:OrigDate||:OrigTime),'MM/DD/YYYY HH24MI')"&amp;CHAR(34)&amp;") &gt;"&amp;$B$2&amp;VLOOKUP($C130,Lookups!$A$4:$O$24,15,FALSE)&amp;F$4&amp;$B130&amp;"\"&amp;$C130&amp;"-"&amp;$B130&amp;".ctl"</f>
        <v>echo load data  infile 'C:\temp\HistData\Futures2013Q3M30\BO.csv' append into table SBO_M30 fields terminated by "," (OrigDate, OrigTime, Open, High, Low, Close, NewDateTime expression "to_date((:OrigDate||:OrigTime),'MM/DD/YYYY HH24MI')") &gt;C:\temp\HistData\Futures2013Q3M30\SBO-M30.ctl</v>
      </c>
      <c r="G130" s="29" t="str">
        <f>"echo load data  infile '"&amp;$B$2&amp;VLOOKUP($C130,Lookups!$A$4:$O$24,15,FALSE)&amp;G$4&amp;$B130&amp;"\"&amp;VLOOKUP($C130,Lookups!$A$4:$B$24,2,FALSE)&amp;".csv' append into table "&amp;$C130&amp;"_"&amp;$B130&amp;" fields terminated by "&amp;CHAR(34)&amp;","&amp;CHAR(34)&amp;" (OrigDate, OrigTime, Open, High, Low, Close, NewDateTime expression "&amp;CHAR(34)&amp;"to_date((:OrigDate||:OrigTime),'MM/DD/YYYY HH24MI')"&amp;CHAR(34)&amp;") &gt;"&amp;$B$2&amp;VLOOKUP($C130,Lookups!$A$4:$O$24,15,FALSE)&amp;G$4&amp;$B130&amp;"\"&amp;$C130&amp;"-"&amp;$B130&amp;".ctl"</f>
        <v>echo load data  infile 'C:\temp\HistData\Futures2013Q4M30\BO.csv' append into table SBO_M30 fields terminated by "," (OrigDate, OrigTime, Open, High, Low, Close, NewDateTime expression "to_date((:OrigDate||:OrigTime),'MM/DD/YYYY HH24MI')") &gt;C:\temp\HistData\Futures2013Q4M30\SBO-M30.ctl</v>
      </c>
      <c r="H130" s="29" t="str">
        <f>"echo load data  infile '"&amp;$B$2&amp;VLOOKUP($C130,Lookups!$A$4:$O$24,15,FALSE)&amp;H$4&amp;$B130&amp;"\"&amp;VLOOKUP($C130,Lookups!$A$4:$B$24,2,FALSE)&amp;".csv' append into table "&amp;$C130&amp;"_"&amp;$B130&amp;" fields terminated by "&amp;CHAR(34)&amp;","&amp;CHAR(34)&amp;" (OrigDate, OrigTime, Open, High, Low, Close, NewDateTime expression "&amp;CHAR(34)&amp;"to_date((:OrigDate||:OrigTime),'MM/DD/YYYY HH24MI')"&amp;CHAR(34)&amp;") &gt;"&amp;$B$2&amp;VLOOKUP($C130,Lookups!$A$4:$O$24,15,FALSE)&amp;H$4&amp;$B130&amp;"\"&amp;$C130&amp;"-"&amp;$B130&amp;".ctl"</f>
        <v>echo load data  infile 'C:\temp\HistData\Futures2014Q1M30\BO.csv' append into table SBO_M30 fields terminated by "," (OrigDate, OrigTime, Open, High, Low, Close, NewDateTime expression "to_date((:OrigDate||:OrigTime),'MM/DD/YYYY HH24MI')") &gt;C:\temp\HistData\Futures2014Q1M30\SBO-M30.ctl</v>
      </c>
    </row>
    <row r="131" spans="2:8" x14ac:dyDescent="0.25">
      <c r="B131" s="28" t="s">
        <v>6</v>
      </c>
      <c r="C131" s="29" t="s">
        <v>63</v>
      </c>
      <c r="D131" s="29" t="str">
        <f>"echo load data  infile '"&amp;$B$2&amp;VLOOKUP($C131,Lookups!$A$4:$O$24,15,FALSE)&amp;D$4&amp;$B131&amp;"\"&amp;VLOOKUP($C131,Lookups!$A$4:$B$24,2,FALSE)&amp;".csv' append into table "&amp;$C131&amp;"_"&amp;$B131&amp;" fields terminated by "&amp;CHAR(34)&amp;","&amp;CHAR(34)&amp;" (OrigDate, OrigTime, Open, High, Low, Close, NewDateTime expression "&amp;CHAR(34)&amp;"to_date((:OrigDate||:OrigTime),'MM/DD/YYYY HH24MI')"&amp;CHAR(34)&amp;") &gt;"&amp;$B$2&amp;VLOOKUP($C131,Lookups!$A$4:$O$24,15,FALSE)&amp;D$4&amp;$B131&amp;"\"&amp;$C131&amp;"-"&amp;$B131&amp;".ctl"</f>
        <v>echo load data  infile 'C:\temp\HistData\Futures2000Q0M30\S.csv' append into table SOYBEANS_M30 fields terminated by "," (OrigDate, OrigTime, Open, High, Low, Close, NewDateTime expression "to_date((:OrigDate||:OrigTime),'MM/DD/YYYY HH24MI')") &gt;C:\temp\HistData\Futures2000Q0M30\SOYBEANS-M30.ctl</v>
      </c>
      <c r="E131" s="29" t="str">
        <f>"echo load data  infile '"&amp;$B$2&amp;VLOOKUP($C131,Lookups!$A$4:$O$24,15,FALSE)&amp;E$4&amp;$B131&amp;"\"&amp;VLOOKUP($C131,Lookups!$A$4:$B$24,2,FALSE)&amp;".csv' append into table "&amp;$C131&amp;"_"&amp;$B131&amp;" fields terminated by "&amp;CHAR(34)&amp;","&amp;CHAR(34)&amp;" (OrigDate, OrigTime, Open, High, Low, Close, NewDateTime expression "&amp;CHAR(34)&amp;"to_date((:OrigDate||:OrigTime),'MM/DD/YYYY HH24MI')"&amp;CHAR(34)&amp;") &gt;"&amp;$B$2&amp;VLOOKUP($C131,Lookups!$A$4:$O$24,15,FALSE)&amp;E$4&amp;$B131&amp;"\"&amp;$C131&amp;"-"&amp;$B131&amp;".ctl"</f>
        <v>echo load data  infile 'C:\temp\HistData\Futures2013Q2M30\S.csv' append into table SOYBEANS_M30 fields terminated by "," (OrigDate, OrigTime, Open, High, Low, Close, NewDateTime expression "to_date((:OrigDate||:OrigTime),'MM/DD/YYYY HH24MI')") &gt;C:\temp\HistData\Futures2013Q2M30\SOYBEANS-M30.ctl</v>
      </c>
      <c r="F131" s="29" t="str">
        <f>"echo load data  infile '"&amp;$B$2&amp;VLOOKUP($C131,Lookups!$A$4:$O$24,15,FALSE)&amp;F$4&amp;$B131&amp;"\"&amp;VLOOKUP($C131,Lookups!$A$4:$B$24,2,FALSE)&amp;".csv' append into table "&amp;$C131&amp;"_"&amp;$B131&amp;" fields terminated by "&amp;CHAR(34)&amp;","&amp;CHAR(34)&amp;" (OrigDate, OrigTime, Open, High, Low, Close, NewDateTime expression "&amp;CHAR(34)&amp;"to_date((:OrigDate||:OrigTime),'MM/DD/YYYY HH24MI')"&amp;CHAR(34)&amp;") &gt;"&amp;$B$2&amp;VLOOKUP($C131,Lookups!$A$4:$O$24,15,FALSE)&amp;F$4&amp;$B131&amp;"\"&amp;$C131&amp;"-"&amp;$B131&amp;".ctl"</f>
        <v>echo load data  infile 'C:\temp\HistData\Futures2013Q3M30\S.csv' append into table SOYBEANS_M30 fields terminated by "," (OrigDate, OrigTime, Open, High, Low, Close, NewDateTime expression "to_date((:OrigDate||:OrigTime),'MM/DD/YYYY HH24MI')") &gt;C:\temp\HistData\Futures2013Q3M30\SOYBEANS-M30.ctl</v>
      </c>
      <c r="G131" s="29" t="str">
        <f>"echo load data  infile '"&amp;$B$2&amp;VLOOKUP($C131,Lookups!$A$4:$O$24,15,FALSE)&amp;G$4&amp;$B131&amp;"\"&amp;VLOOKUP($C131,Lookups!$A$4:$B$24,2,FALSE)&amp;".csv' append into table "&amp;$C131&amp;"_"&amp;$B131&amp;" fields terminated by "&amp;CHAR(34)&amp;","&amp;CHAR(34)&amp;" (OrigDate, OrigTime, Open, High, Low, Close, NewDateTime expression "&amp;CHAR(34)&amp;"to_date((:OrigDate||:OrigTime),'MM/DD/YYYY HH24MI')"&amp;CHAR(34)&amp;") &gt;"&amp;$B$2&amp;VLOOKUP($C131,Lookups!$A$4:$O$24,15,FALSE)&amp;G$4&amp;$B131&amp;"\"&amp;$C131&amp;"-"&amp;$B131&amp;".ctl"</f>
        <v>echo load data  infile 'C:\temp\HistData\Futures2013Q4M30\S.csv' append into table SOYBEANS_M30 fields terminated by "," (OrigDate, OrigTime, Open, High, Low, Close, NewDateTime expression "to_date((:OrigDate||:OrigTime),'MM/DD/YYYY HH24MI')") &gt;C:\temp\HistData\Futures2013Q4M30\SOYBEANS-M30.ctl</v>
      </c>
      <c r="H131" s="29" t="str">
        <f>"echo load data  infile '"&amp;$B$2&amp;VLOOKUP($C131,Lookups!$A$4:$O$24,15,FALSE)&amp;H$4&amp;$B131&amp;"\"&amp;VLOOKUP($C131,Lookups!$A$4:$B$24,2,FALSE)&amp;".csv' append into table "&amp;$C131&amp;"_"&amp;$B131&amp;" fields terminated by "&amp;CHAR(34)&amp;","&amp;CHAR(34)&amp;" (OrigDate, OrigTime, Open, High, Low, Close, NewDateTime expression "&amp;CHAR(34)&amp;"to_date((:OrigDate||:OrigTime),'MM/DD/YYYY HH24MI')"&amp;CHAR(34)&amp;") &gt;"&amp;$B$2&amp;VLOOKUP($C131,Lookups!$A$4:$O$24,15,FALSE)&amp;H$4&amp;$B131&amp;"\"&amp;$C131&amp;"-"&amp;$B131&amp;".ctl"</f>
        <v>echo load data  infile 'C:\temp\HistData\Futures2014Q1M30\S.csv' append into table SOYBEANS_M30 fields terminated by "," (OrigDate, OrigTime, Open, High, Low, Close, NewDateTime expression "to_date((:OrigDate||:OrigTime),'MM/DD/YYYY HH24MI')") &gt;C:\temp\HistData\Futures2014Q1M30\SOYBEANS-M30.ctl</v>
      </c>
    </row>
    <row r="132" spans="2:8" x14ac:dyDescent="0.25">
      <c r="B132" s="28" t="s">
        <v>6</v>
      </c>
      <c r="C132" s="29" t="s">
        <v>64</v>
      </c>
      <c r="D132" s="29" t="str">
        <f>"echo load data  infile '"&amp;$B$2&amp;VLOOKUP($C132,Lookups!$A$4:$O$24,15,FALSE)&amp;D$4&amp;$B132&amp;"\"&amp;VLOOKUP($C132,Lookups!$A$4:$B$24,2,FALSE)&amp;".csv' append into table "&amp;$C132&amp;"_"&amp;$B132&amp;" fields terminated by "&amp;CHAR(34)&amp;","&amp;CHAR(34)&amp;" (OrigDate, OrigTime, Open, High, Low, Close, NewDateTime expression "&amp;CHAR(34)&amp;"to_date((:OrigDate||:OrigTime),'MM/DD/YYYY HH24MI')"&amp;CHAR(34)&amp;") &gt;"&amp;$B$2&amp;VLOOKUP($C132,Lookups!$A$4:$O$24,15,FALSE)&amp;D$4&amp;$B132&amp;"\"&amp;$C132&amp;"-"&amp;$B132&amp;".ctl"</f>
        <v>echo load data  infile 'C:\temp\HistData\Futures2000Q0M30\SB.csv' append into table SUGAR_M30 fields terminated by "," (OrigDate, OrigTime, Open, High, Low, Close, NewDateTime expression "to_date((:OrigDate||:OrigTime),'MM/DD/YYYY HH24MI')") &gt;C:\temp\HistData\Futures2000Q0M30\SUGAR-M30.ctl</v>
      </c>
      <c r="E132" s="29" t="str">
        <f>"echo load data  infile '"&amp;$B$2&amp;VLOOKUP($C132,Lookups!$A$4:$O$24,15,FALSE)&amp;E$4&amp;$B132&amp;"\"&amp;VLOOKUP($C132,Lookups!$A$4:$B$24,2,FALSE)&amp;".csv' append into table "&amp;$C132&amp;"_"&amp;$B132&amp;" fields terminated by "&amp;CHAR(34)&amp;","&amp;CHAR(34)&amp;" (OrigDate, OrigTime, Open, High, Low, Close, NewDateTime expression "&amp;CHAR(34)&amp;"to_date((:OrigDate||:OrigTime),'MM/DD/YYYY HH24MI')"&amp;CHAR(34)&amp;") &gt;"&amp;$B$2&amp;VLOOKUP($C132,Lookups!$A$4:$O$24,15,FALSE)&amp;E$4&amp;$B132&amp;"\"&amp;$C132&amp;"-"&amp;$B132&amp;".ctl"</f>
        <v>echo load data  infile 'C:\temp\HistData\Futures2013Q2M30\SB.csv' append into table SUGAR_M30 fields terminated by "," (OrigDate, OrigTime, Open, High, Low, Close, NewDateTime expression "to_date((:OrigDate||:OrigTime),'MM/DD/YYYY HH24MI')") &gt;C:\temp\HistData\Futures2013Q2M30\SUGAR-M30.ctl</v>
      </c>
      <c r="F132" s="29" t="str">
        <f>"echo load data  infile '"&amp;$B$2&amp;VLOOKUP($C132,Lookups!$A$4:$O$24,15,FALSE)&amp;F$4&amp;$B132&amp;"\"&amp;VLOOKUP($C132,Lookups!$A$4:$B$24,2,FALSE)&amp;".csv' append into table "&amp;$C132&amp;"_"&amp;$B132&amp;" fields terminated by "&amp;CHAR(34)&amp;","&amp;CHAR(34)&amp;" (OrigDate, OrigTime, Open, High, Low, Close, NewDateTime expression "&amp;CHAR(34)&amp;"to_date((:OrigDate||:OrigTime),'MM/DD/YYYY HH24MI')"&amp;CHAR(34)&amp;") &gt;"&amp;$B$2&amp;VLOOKUP($C132,Lookups!$A$4:$O$24,15,FALSE)&amp;F$4&amp;$B132&amp;"\"&amp;$C132&amp;"-"&amp;$B132&amp;".ctl"</f>
        <v>echo load data  infile 'C:\temp\HistData\Futures2013Q3M30\SB.csv' append into table SUGAR_M30 fields terminated by "," (OrigDate, OrigTime, Open, High, Low, Close, NewDateTime expression "to_date((:OrigDate||:OrigTime),'MM/DD/YYYY HH24MI')") &gt;C:\temp\HistData\Futures2013Q3M30\SUGAR-M30.ctl</v>
      </c>
      <c r="G132" s="29" t="str">
        <f>"echo load data  infile '"&amp;$B$2&amp;VLOOKUP($C132,Lookups!$A$4:$O$24,15,FALSE)&amp;G$4&amp;$B132&amp;"\"&amp;VLOOKUP($C132,Lookups!$A$4:$B$24,2,FALSE)&amp;".csv' append into table "&amp;$C132&amp;"_"&amp;$B132&amp;" fields terminated by "&amp;CHAR(34)&amp;","&amp;CHAR(34)&amp;" (OrigDate, OrigTime, Open, High, Low, Close, NewDateTime expression "&amp;CHAR(34)&amp;"to_date((:OrigDate||:OrigTime),'MM/DD/YYYY HH24MI')"&amp;CHAR(34)&amp;") &gt;"&amp;$B$2&amp;VLOOKUP($C132,Lookups!$A$4:$O$24,15,FALSE)&amp;G$4&amp;$B132&amp;"\"&amp;$C132&amp;"-"&amp;$B132&amp;".ctl"</f>
        <v>echo load data  infile 'C:\temp\HistData\Futures2013Q4M30\SB.csv' append into table SUGAR_M30 fields terminated by "," (OrigDate, OrigTime, Open, High, Low, Close, NewDateTime expression "to_date((:OrigDate||:OrigTime),'MM/DD/YYYY HH24MI')") &gt;C:\temp\HistData\Futures2013Q4M30\SUGAR-M30.ctl</v>
      </c>
      <c r="H132" s="29" t="str">
        <f>"echo load data  infile '"&amp;$B$2&amp;VLOOKUP($C132,Lookups!$A$4:$O$24,15,FALSE)&amp;H$4&amp;$B132&amp;"\"&amp;VLOOKUP($C132,Lookups!$A$4:$B$24,2,FALSE)&amp;".csv' append into table "&amp;$C132&amp;"_"&amp;$B132&amp;" fields terminated by "&amp;CHAR(34)&amp;","&amp;CHAR(34)&amp;" (OrigDate, OrigTime, Open, High, Low, Close, NewDateTime expression "&amp;CHAR(34)&amp;"to_date((:OrigDate||:OrigTime),'MM/DD/YYYY HH24MI')"&amp;CHAR(34)&amp;") &gt;"&amp;$B$2&amp;VLOOKUP($C132,Lookups!$A$4:$O$24,15,FALSE)&amp;H$4&amp;$B132&amp;"\"&amp;$C132&amp;"-"&amp;$B132&amp;".ctl"</f>
        <v>echo load data  infile 'C:\temp\HistData\Futures2014Q1M30\SB.csv' append into table SUGAR_M30 fields terminated by "," (OrigDate, OrigTime, Open, High, Low, Close, NewDateTime expression "to_date((:OrigDate||:OrigTime),'MM/DD/YYYY HH24MI')") &gt;C:\temp\HistData\Futures2014Q1M30\SUGAR-M30.ctl</v>
      </c>
    </row>
    <row r="133" spans="2:8" x14ac:dyDescent="0.25">
      <c r="B133" s="28" t="s">
        <v>6</v>
      </c>
      <c r="C133" s="29" t="s">
        <v>65</v>
      </c>
      <c r="D133" s="29" t="str">
        <f>"echo load data  infile '"&amp;$B$2&amp;VLOOKUP($C133,Lookups!$A$4:$O$24,15,FALSE)&amp;D$4&amp;$B133&amp;"\"&amp;VLOOKUP($C133,Lookups!$A$4:$B$24,2,FALSE)&amp;".csv' append into table "&amp;$C133&amp;"_"&amp;$B133&amp;" fields terminated by "&amp;CHAR(34)&amp;","&amp;CHAR(34)&amp;" (OrigDate, OrigTime, Open, High, Low, Close, NewDateTime expression "&amp;CHAR(34)&amp;"to_date((:OrigDate||:OrigTime),'MM/DD/YYYY HH24MI')"&amp;CHAR(34)&amp;") &gt;"&amp;$B$2&amp;VLOOKUP($C133,Lookups!$A$4:$O$24,15,FALSE)&amp;D$4&amp;$B133&amp;"\"&amp;$C133&amp;"-"&amp;$B133&amp;".ctl"</f>
        <v>echo load data  infile 'C:\temp\HistData\Futures2000Q0M30\TY.csv' append into table US10YR_M30 fields terminated by "," (OrigDate, OrigTime, Open, High, Low, Close, NewDateTime expression "to_date((:OrigDate||:OrigTime),'MM/DD/YYYY HH24MI')") &gt;C:\temp\HistData\Futures2000Q0M30\US10YR-M30.ctl</v>
      </c>
      <c r="E133" s="29" t="str">
        <f>"echo load data  infile '"&amp;$B$2&amp;VLOOKUP($C133,Lookups!$A$4:$O$24,15,FALSE)&amp;E$4&amp;$B133&amp;"\"&amp;VLOOKUP($C133,Lookups!$A$4:$B$24,2,FALSE)&amp;".csv' append into table "&amp;$C133&amp;"_"&amp;$B133&amp;" fields terminated by "&amp;CHAR(34)&amp;","&amp;CHAR(34)&amp;" (OrigDate, OrigTime, Open, High, Low, Close, NewDateTime expression "&amp;CHAR(34)&amp;"to_date((:OrigDate||:OrigTime),'MM/DD/YYYY HH24MI')"&amp;CHAR(34)&amp;") &gt;"&amp;$B$2&amp;VLOOKUP($C133,Lookups!$A$4:$O$24,15,FALSE)&amp;E$4&amp;$B133&amp;"\"&amp;$C133&amp;"-"&amp;$B133&amp;".ctl"</f>
        <v>echo load data  infile 'C:\temp\HistData\Futures2013Q2M30\TY.csv' append into table US10YR_M30 fields terminated by "," (OrigDate, OrigTime, Open, High, Low, Close, NewDateTime expression "to_date((:OrigDate||:OrigTime),'MM/DD/YYYY HH24MI')") &gt;C:\temp\HistData\Futures2013Q2M30\US10YR-M30.ctl</v>
      </c>
      <c r="F133" s="29" t="str">
        <f>"echo load data  infile '"&amp;$B$2&amp;VLOOKUP($C133,Lookups!$A$4:$O$24,15,FALSE)&amp;F$4&amp;$B133&amp;"\"&amp;VLOOKUP($C133,Lookups!$A$4:$B$24,2,FALSE)&amp;".csv' append into table "&amp;$C133&amp;"_"&amp;$B133&amp;" fields terminated by "&amp;CHAR(34)&amp;","&amp;CHAR(34)&amp;" (OrigDate, OrigTime, Open, High, Low, Close, NewDateTime expression "&amp;CHAR(34)&amp;"to_date((:OrigDate||:OrigTime),'MM/DD/YYYY HH24MI')"&amp;CHAR(34)&amp;") &gt;"&amp;$B$2&amp;VLOOKUP($C133,Lookups!$A$4:$O$24,15,FALSE)&amp;F$4&amp;$B133&amp;"\"&amp;$C133&amp;"-"&amp;$B133&amp;".ctl"</f>
        <v>echo load data  infile 'C:\temp\HistData\Futures2013Q3M30\TY.csv' append into table US10YR_M30 fields terminated by "," (OrigDate, OrigTime, Open, High, Low, Close, NewDateTime expression "to_date((:OrigDate||:OrigTime),'MM/DD/YYYY HH24MI')") &gt;C:\temp\HistData\Futures2013Q3M30\US10YR-M30.ctl</v>
      </c>
      <c r="G133" s="29" t="str">
        <f>"echo load data  infile '"&amp;$B$2&amp;VLOOKUP($C133,Lookups!$A$4:$O$24,15,FALSE)&amp;G$4&amp;$B133&amp;"\"&amp;VLOOKUP($C133,Lookups!$A$4:$B$24,2,FALSE)&amp;".csv' append into table "&amp;$C133&amp;"_"&amp;$B133&amp;" fields terminated by "&amp;CHAR(34)&amp;","&amp;CHAR(34)&amp;" (OrigDate, OrigTime, Open, High, Low, Close, NewDateTime expression "&amp;CHAR(34)&amp;"to_date((:OrigDate||:OrigTime),'MM/DD/YYYY HH24MI')"&amp;CHAR(34)&amp;") &gt;"&amp;$B$2&amp;VLOOKUP($C133,Lookups!$A$4:$O$24,15,FALSE)&amp;G$4&amp;$B133&amp;"\"&amp;$C133&amp;"-"&amp;$B133&amp;".ctl"</f>
        <v>echo load data  infile 'C:\temp\HistData\Futures2013Q4M30\TY.csv' append into table US10YR_M30 fields terminated by "," (OrigDate, OrigTime, Open, High, Low, Close, NewDateTime expression "to_date((:OrigDate||:OrigTime),'MM/DD/YYYY HH24MI')") &gt;C:\temp\HistData\Futures2013Q4M30\US10YR-M30.ctl</v>
      </c>
      <c r="H133" s="29" t="str">
        <f>"echo load data  infile '"&amp;$B$2&amp;VLOOKUP($C133,Lookups!$A$4:$O$24,15,FALSE)&amp;H$4&amp;$B133&amp;"\"&amp;VLOOKUP($C133,Lookups!$A$4:$B$24,2,FALSE)&amp;".csv' append into table "&amp;$C133&amp;"_"&amp;$B133&amp;" fields terminated by "&amp;CHAR(34)&amp;","&amp;CHAR(34)&amp;" (OrigDate, OrigTime, Open, High, Low, Close, NewDateTime expression "&amp;CHAR(34)&amp;"to_date((:OrigDate||:OrigTime),'MM/DD/YYYY HH24MI')"&amp;CHAR(34)&amp;") &gt;"&amp;$B$2&amp;VLOOKUP($C133,Lookups!$A$4:$O$24,15,FALSE)&amp;H$4&amp;$B133&amp;"\"&amp;$C133&amp;"-"&amp;$B133&amp;".ctl"</f>
        <v>echo load data  infile 'C:\temp\HistData\Futures2014Q1M30\TY.csv' append into table US10YR_M30 fields terminated by "," (OrigDate, OrigTime, Open, High, Low, Close, NewDateTime expression "to_date((:OrigDate||:OrigTime),'MM/DD/YYYY HH24MI')") &gt;C:\temp\HistData\Futures2014Q1M30\US10YR-M30.ctl</v>
      </c>
    </row>
    <row r="134" spans="2:8" x14ac:dyDescent="0.25">
      <c r="B134" s="28" t="s">
        <v>6</v>
      </c>
      <c r="C134" s="29" t="s">
        <v>66</v>
      </c>
      <c r="D134" s="29" t="str">
        <f>"echo load data  infile '"&amp;$B$2&amp;VLOOKUP($C134,Lookups!$A$4:$O$24,15,FALSE)&amp;D$4&amp;$B134&amp;"\"&amp;VLOOKUP($C134,Lookups!$A$4:$B$24,2,FALSE)&amp;".csv' append into table "&amp;$C134&amp;"_"&amp;$B134&amp;" fields terminated by "&amp;CHAR(34)&amp;","&amp;CHAR(34)&amp;" (OrigDate, OrigTime, Open, High, Low, Close, NewDateTime expression "&amp;CHAR(34)&amp;"to_date((:OrigDate||:OrigTime),'MM/DD/YYYY HH24MI')"&amp;CHAR(34)&amp;") &gt;"&amp;$B$2&amp;VLOOKUP($C134,Lookups!$A$4:$O$24,15,FALSE)&amp;D$4&amp;$B134&amp;"\"&amp;$C134&amp;"-"&amp;$B134&amp;".ctl"</f>
        <v>echo load data  infile 'C:\temp\HistData\Futures2000Q0M30\W.csv' append into table WHEAT_M30 fields terminated by "," (OrigDate, OrigTime, Open, High, Low, Close, NewDateTime expression "to_date((:OrigDate||:OrigTime),'MM/DD/YYYY HH24MI')") &gt;C:\temp\HistData\Futures2000Q0M30\WHEAT-M30.ctl</v>
      </c>
      <c r="E134" s="29" t="str">
        <f>"echo load data  infile '"&amp;$B$2&amp;VLOOKUP($C134,Lookups!$A$4:$O$24,15,FALSE)&amp;E$4&amp;$B134&amp;"\"&amp;VLOOKUP($C134,Lookups!$A$4:$B$24,2,FALSE)&amp;".csv' append into table "&amp;$C134&amp;"_"&amp;$B134&amp;" fields terminated by "&amp;CHAR(34)&amp;","&amp;CHAR(34)&amp;" (OrigDate, OrigTime, Open, High, Low, Close, NewDateTime expression "&amp;CHAR(34)&amp;"to_date((:OrigDate||:OrigTime),'MM/DD/YYYY HH24MI')"&amp;CHAR(34)&amp;") &gt;"&amp;$B$2&amp;VLOOKUP($C134,Lookups!$A$4:$O$24,15,FALSE)&amp;E$4&amp;$B134&amp;"\"&amp;$C134&amp;"-"&amp;$B134&amp;".ctl"</f>
        <v>echo load data  infile 'C:\temp\HistData\Futures2013Q2M30\W.csv' append into table WHEAT_M30 fields terminated by "," (OrigDate, OrigTime, Open, High, Low, Close, NewDateTime expression "to_date((:OrigDate||:OrigTime),'MM/DD/YYYY HH24MI')") &gt;C:\temp\HistData\Futures2013Q2M30\WHEAT-M30.ctl</v>
      </c>
      <c r="F134" s="29" t="str">
        <f>"echo load data  infile '"&amp;$B$2&amp;VLOOKUP($C134,Lookups!$A$4:$O$24,15,FALSE)&amp;F$4&amp;$B134&amp;"\"&amp;VLOOKUP($C134,Lookups!$A$4:$B$24,2,FALSE)&amp;".csv' append into table "&amp;$C134&amp;"_"&amp;$B134&amp;" fields terminated by "&amp;CHAR(34)&amp;","&amp;CHAR(34)&amp;" (OrigDate, OrigTime, Open, High, Low, Close, NewDateTime expression "&amp;CHAR(34)&amp;"to_date((:OrigDate||:OrigTime),'MM/DD/YYYY HH24MI')"&amp;CHAR(34)&amp;") &gt;"&amp;$B$2&amp;VLOOKUP($C134,Lookups!$A$4:$O$24,15,FALSE)&amp;F$4&amp;$B134&amp;"\"&amp;$C134&amp;"-"&amp;$B134&amp;".ctl"</f>
        <v>echo load data  infile 'C:\temp\HistData\Futures2013Q3M30\W.csv' append into table WHEAT_M30 fields terminated by "," (OrigDate, OrigTime, Open, High, Low, Close, NewDateTime expression "to_date((:OrigDate||:OrigTime),'MM/DD/YYYY HH24MI')") &gt;C:\temp\HistData\Futures2013Q3M30\WHEAT-M30.ctl</v>
      </c>
      <c r="G134" s="29" t="str">
        <f>"echo load data  infile '"&amp;$B$2&amp;VLOOKUP($C134,Lookups!$A$4:$O$24,15,FALSE)&amp;G$4&amp;$B134&amp;"\"&amp;VLOOKUP($C134,Lookups!$A$4:$B$24,2,FALSE)&amp;".csv' append into table "&amp;$C134&amp;"_"&amp;$B134&amp;" fields terminated by "&amp;CHAR(34)&amp;","&amp;CHAR(34)&amp;" (OrigDate, OrigTime, Open, High, Low, Close, NewDateTime expression "&amp;CHAR(34)&amp;"to_date((:OrigDate||:OrigTime),'MM/DD/YYYY HH24MI')"&amp;CHAR(34)&amp;") &gt;"&amp;$B$2&amp;VLOOKUP($C134,Lookups!$A$4:$O$24,15,FALSE)&amp;G$4&amp;$B134&amp;"\"&amp;$C134&amp;"-"&amp;$B134&amp;".ctl"</f>
        <v>echo load data  infile 'C:\temp\HistData\Futures2013Q4M30\W.csv' append into table WHEAT_M30 fields terminated by "," (OrigDate, OrigTime, Open, High, Low, Close, NewDateTime expression "to_date((:OrigDate||:OrigTime),'MM/DD/YYYY HH24MI')") &gt;C:\temp\HistData\Futures2013Q4M30\WHEAT-M30.ctl</v>
      </c>
      <c r="H134" s="29" t="str">
        <f>"echo load data  infile '"&amp;$B$2&amp;VLOOKUP($C134,Lookups!$A$4:$O$24,15,FALSE)&amp;H$4&amp;$B134&amp;"\"&amp;VLOOKUP($C134,Lookups!$A$4:$B$24,2,FALSE)&amp;".csv' append into table "&amp;$C134&amp;"_"&amp;$B134&amp;" fields terminated by "&amp;CHAR(34)&amp;","&amp;CHAR(34)&amp;" (OrigDate, OrigTime, Open, High, Low, Close, NewDateTime expression "&amp;CHAR(34)&amp;"to_date((:OrigDate||:OrigTime),'MM/DD/YYYY HH24MI')"&amp;CHAR(34)&amp;") &gt;"&amp;$B$2&amp;VLOOKUP($C134,Lookups!$A$4:$O$24,15,FALSE)&amp;H$4&amp;$B134&amp;"\"&amp;$C134&amp;"-"&amp;$B134&amp;".ctl"</f>
        <v>echo load data  infile 'C:\temp\HistData\Futures2014Q1M30\W.csv' append into table WHEAT_M30 fields terminated by "," (OrigDate, OrigTime, Open, High, Low, Close, NewDateTime expression "to_date((:OrigDate||:OrigTime),'MM/DD/YYYY HH24MI')") &gt;C:\temp\HistData\Futures2014Q1M30\WHEAT-M30.ctl</v>
      </c>
    </row>
    <row r="135" spans="2:8" x14ac:dyDescent="0.25">
      <c r="B135" s="28" t="s">
        <v>6</v>
      </c>
      <c r="C135" s="29" t="s">
        <v>56</v>
      </c>
      <c r="D135" s="29" t="str">
        <f>"echo load data  infile '"&amp;$B$2&amp;VLOOKUP($C135,Lookups!$A$4:$O$24,15,FALSE)&amp;D$4&amp;$B135&amp;"\"&amp;VLOOKUP($C135,Lookups!$A$4:$B$24,2,FALSE)&amp;".csv' append into table "&amp;$C135&amp;"_"&amp;$B135&amp;" fields terminated by "&amp;CHAR(34)&amp;","&amp;CHAR(34)&amp;" (OrigDate, OrigTime, Open, High, Low, Close, NewDateTime expression "&amp;CHAR(34)&amp;"to_date((:OrigDate||:OrigTime),'MM/DD/YYYY HH24MI')"&amp;CHAR(34)&amp;") &gt;"&amp;$B$2&amp;VLOOKUP($C135,Lookups!$A$4:$O$24,15,FALSE)&amp;D$4&amp;$B135&amp;"\"&amp;$C135&amp;"-"&amp;$B135&amp;".ctl"</f>
        <v>echo load data  infile 'C:\temp\HistData\Futures2000Q0M30\XRB.csv' append into table XRB_M30 fields terminated by "," (OrigDate, OrigTime, Open, High, Low, Close, NewDateTime expression "to_date((:OrigDate||:OrigTime),'MM/DD/YYYY HH24MI')") &gt;C:\temp\HistData\Futures2000Q0M30\XRB-M30.ctl</v>
      </c>
      <c r="E135" s="29" t="str">
        <f>"echo load data  infile '"&amp;$B$2&amp;VLOOKUP($C135,Lookups!$A$4:$O$24,15,FALSE)&amp;E$4&amp;$B135&amp;"\"&amp;VLOOKUP($C135,Lookups!$A$4:$B$24,2,FALSE)&amp;".csv' append into table "&amp;$C135&amp;"_"&amp;$B135&amp;" fields terminated by "&amp;CHAR(34)&amp;","&amp;CHAR(34)&amp;" (OrigDate, OrigTime, Open, High, Low, Close, NewDateTime expression "&amp;CHAR(34)&amp;"to_date((:OrigDate||:OrigTime),'MM/DD/YYYY HH24MI')"&amp;CHAR(34)&amp;") &gt;"&amp;$B$2&amp;VLOOKUP($C135,Lookups!$A$4:$O$24,15,FALSE)&amp;E$4&amp;$B135&amp;"\"&amp;$C135&amp;"-"&amp;$B135&amp;".ctl"</f>
        <v>echo load data  infile 'C:\temp\HistData\Futures2013Q2M30\XRB.csv' append into table XRB_M30 fields terminated by "," (OrigDate, OrigTime, Open, High, Low, Close, NewDateTime expression "to_date((:OrigDate||:OrigTime),'MM/DD/YYYY HH24MI')") &gt;C:\temp\HistData\Futures2013Q2M30\XRB-M30.ctl</v>
      </c>
      <c r="F135" s="29" t="str">
        <f>"echo load data  infile '"&amp;$B$2&amp;VLOOKUP($C135,Lookups!$A$4:$O$24,15,FALSE)&amp;F$4&amp;$B135&amp;"\"&amp;VLOOKUP($C135,Lookups!$A$4:$B$24,2,FALSE)&amp;".csv' append into table "&amp;$C135&amp;"_"&amp;$B135&amp;" fields terminated by "&amp;CHAR(34)&amp;","&amp;CHAR(34)&amp;" (OrigDate, OrigTime, Open, High, Low, Close, NewDateTime expression "&amp;CHAR(34)&amp;"to_date((:OrigDate||:OrigTime),'MM/DD/YYYY HH24MI')"&amp;CHAR(34)&amp;") &gt;"&amp;$B$2&amp;VLOOKUP($C135,Lookups!$A$4:$O$24,15,FALSE)&amp;F$4&amp;$B135&amp;"\"&amp;$C135&amp;"-"&amp;$B135&amp;".ctl"</f>
        <v>echo load data  infile 'C:\temp\HistData\Futures2013Q3M30\XRB.csv' append into table XRB_M30 fields terminated by "," (OrigDate, OrigTime, Open, High, Low, Close, NewDateTime expression "to_date((:OrigDate||:OrigTime),'MM/DD/YYYY HH24MI')") &gt;C:\temp\HistData\Futures2013Q3M30\XRB-M30.ctl</v>
      </c>
      <c r="G135" s="29" t="str">
        <f>"echo load data  infile '"&amp;$B$2&amp;VLOOKUP($C135,Lookups!$A$4:$O$24,15,FALSE)&amp;G$4&amp;$B135&amp;"\"&amp;VLOOKUP($C135,Lookups!$A$4:$B$24,2,FALSE)&amp;".csv' append into table "&amp;$C135&amp;"_"&amp;$B135&amp;" fields terminated by "&amp;CHAR(34)&amp;","&amp;CHAR(34)&amp;" (OrigDate, OrigTime, Open, High, Low, Close, NewDateTime expression "&amp;CHAR(34)&amp;"to_date((:OrigDate||:OrigTime),'MM/DD/YYYY HH24MI')"&amp;CHAR(34)&amp;") &gt;"&amp;$B$2&amp;VLOOKUP($C135,Lookups!$A$4:$O$24,15,FALSE)&amp;G$4&amp;$B135&amp;"\"&amp;$C135&amp;"-"&amp;$B135&amp;".ctl"</f>
        <v>echo load data  infile 'C:\temp\HistData\Futures2013Q4M30\XRB.csv' append into table XRB_M30 fields terminated by "," (OrigDate, OrigTime, Open, High, Low, Close, NewDateTime expression "to_date((:OrigDate||:OrigTime),'MM/DD/YYYY HH24MI')") &gt;C:\temp\HistData\Futures2013Q4M30\XRB-M30.ctl</v>
      </c>
      <c r="H135" s="29" t="str">
        <f>"echo load data  infile '"&amp;$B$2&amp;VLOOKUP($C135,Lookups!$A$4:$O$24,15,FALSE)&amp;H$4&amp;$B135&amp;"\"&amp;VLOOKUP($C135,Lookups!$A$4:$B$24,2,FALSE)&amp;".csv' append into table "&amp;$C135&amp;"_"&amp;$B135&amp;" fields terminated by "&amp;CHAR(34)&amp;","&amp;CHAR(34)&amp;" (OrigDate, OrigTime, Open, High, Low, Close, NewDateTime expression "&amp;CHAR(34)&amp;"to_date((:OrigDate||:OrigTime),'MM/DD/YYYY HH24MI')"&amp;CHAR(34)&amp;") &gt;"&amp;$B$2&amp;VLOOKUP($C135,Lookups!$A$4:$O$24,15,FALSE)&amp;H$4&amp;$B135&amp;"\"&amp;$C135&amp;"-"&amp;$B135&amp;".ctl"</f>
        <v>echo load data  infile 'C:\temp\HistData\Futures2014Q1M30\XRB.csv' append into table XRB_M30 fields terminated by "," (OrigDate, OrigTime, Open, High, Low, Close, NewDateTime expression "to_date((:OrigDate||:OrigTime),'MM/DD/YYYY HH24MI')") &gt;C:\temp\HistData\Futures2014Q1M30\XRB-M30.ctl</v>
      </c>
    </row>
    <row r="136" spans="2:8" x14ac:dyDescent="0.25">
      <c r="B136" s="28" t="s">
        <v>28</v>
      </c>
      <c r="C136" s="29" t="s">
        <v>57</v>
      </c>
      <c r="D136" s="29" t="str">
        <f>"echo load data  infile '"&amp;$B$2&amp;VLOOKUP($C136,Lookups!$A$4:$O$24,15,FALSE)&amp;D$4&amp;$B136&amp;"\"&amp;VLOOKUP($C136,Lookups!$A$4:$B$24,2,FALSE)&amp;".csv' append into table "&amp;$C136&amp;"_"&amp;$B136&amp;" fields terminated by "&amp;CHAR(34)&amp;","&amp;CHAR(34)&amp;" (OrigDate, OrigTime, Open, High, Low, Close, NewDateTime expression "&amp;CHAR(34)&amp;"to_date((:OrigDate||:OrigTime),'MM/DD/YYYY HH24MI')"&amp;CHAR(34)&amp;") &gt;"&amp;$B$2&amp;VLOOKUP($C136,Lookups!$A$4:$O$24,15,FALSE)&amp;D$4&amp;$B136&amp;"\"&amp;$C136&amp;"-"&amp;$B136&amp;".ctl"</f>
        <v>echo load data  infile 'C:\temp\HistData\Futures2000Q0H1\LC.csv' append into table CATTLE_H1 fields terminated by "," (OrigDate, OrigTime, Open, High, Low, Close, NewDateTime expression "to_date((:OrigDate||:OrigTime),'MM/DD/YYYY HH24MI')") &gt;C:\temp\HistData\Futures2000Q0H1\CATTLE-H1.ctl</v>
      </c>
      <c r="E136" s="29" t="str">
        <f>"echo load data  infile '"&amp;$B$2&amp;VLOOKUP($C136,Lookups!$A$4:$O$24,15,FALSE)&amp;E$4&amp;$B136&amp;"\"&amp;VLOOKUP($C136,Lookups!$A$4:$B$24,2,FALSE)&amp;".csv' append into table "&amp;$C136&amp;"_"&amp;$B136&amp;" fields terminated by "&amp;CHAR(34)&amp;","&amp;CHAR(34)&amp;" (OrigDate, OrigTime, Open, High, Low, Close, NewDateTime expression "&amp;CHAR(34)&amp;"to_date((:OrigDate||:OrigTime),'MM/DD/YYYY HH24MI')"&amp;CHAR(34)&amp;") &gt;"&amp;$B$2&amp;VLOOKUP($C136,Lookups!$A$4:$O$24,15,FALSE)&amp;E$4&amp;$B136&amp;"\"&amp;$C136&amp;"-"&amp;$B136&amp;".ctl"</f>
        <v>echo load data  infile 'C:\temp\HistData\Futures2013Q2H1\LC.csv' append into table CATTLE_H1 fields terminated by "," (OrigDate, OrigTime, Open, High, Low, Close, NewDateTime expression "to_date((:OrigDate||:OrigTime),'MM/DD/YYYY HH24MI')") &gt;C:\temp\HistData\Futures2013Q2H1\CATTLE-H1.ctl</v>
      </c>
      <c r="F136" s="29" t="str">
        <f>"echo load data  infile '"&amp;$B$2&amp;VLOOKUP($C136,Lookups!$A$4:$O$24,15,FALSE)&amp;F$4&amp;$B136&amp;"\"&amp;VLOOKUP($C136,Lookups!$A$4:$B$24,2,FALSE)&amp;".csv' append into table "&amp;$C136&amp;"_"&amp;$B136&amp;" fields terminated by "&amp;CHAR(34)&amp;","&amp;CHAR(34)&amp;" (OrigDate, OrigTime, Open, High, Low, Close, NewDateTime expression "&amp;CHAR(34)&amp;"to_date((:OrigDate||:OrigTime),'MM/DD/YYYY HH24MI')"&amp;CHAR(34)&amp;") &gt;"&amp;$B$2&amp;VLOOKUP($C136,Lookups!$A$4:$O$24,15,FALSE)&amp;F$4&amp;$B136&amp;"\"&amp;$C136&amp;"-"&amp;$B136&amp;".ctl"</f>
        <v>echo load data  infile 'C:\temp\HistData\Futures2013Q3H1\LC.csv' append into table CATTLE_H1 fields terminated by "," (OrigDate, OrigTime, Open, High, Low, Close, NewDateTime expression "to_date((:OrigDate||:OrigTime),'MM/DD/YYYY HH24MI')") &gt;C:\temp\HistData\Futures2013Q3H1\CATTLE-H1.ctl</v>
      </c>
      <c r="G136" s="29" t="str">
        <f>"echo load data  infile '"&amp;$B$2&amp;VLOOKUP($C136,Lookups!$A$4:$O$24,15,FALSE)&amp;G$4&amp;$B136&amp;"\"&amp;VLOOKUP($C136,Lookups!$A$4:$B$24,2,FALSE)&amp;".csv' append into table "&amp;$C136&amp;"_"&amp;$B136&amp;" fields terminated by "&amp;CHAR(34)&amp;","&amp;CHAR(34)&amp;" (OrigDate, OrigTime, Open, High, Low, Close, NewDateTime expression "&amp;CHAR(34)&amp;"to_date((:OrigDate||:OrigTime),'MM/DD/YYYY HH24MI')"&amp;CHAR(34)&amp;") &gt;"&amp;$B$2&amp;VLOOKUP($C136,Lookups!$A$4:$O$24,15,FALSE)&amp;G$4&amp;$B136&amp;"\"&amp;$C136&amp;"-"&amp;$B136&amp;".ctl"</f>
        <v>echo load data  infile 'C:\temp\HistData\Futures2013Q4H1\LC.csv' append into table CATTLE_H1 fields terminated by "," (OrigDate, OrigTime, Open, High, Low, Close, NewDateTime expression "to_date((:OrigDate||:OrigTime),'MM/DD/YYYY HH24MI')") &gt;C:\temp\HistData\Futures2013Q4H1\CATTLE-H1.ctl</v>
      </c>
      <c r="H136" s="29" t="str">
        <f>"echo load data  infile '"&amp;$B$2&amp;VLOOKUP($C136,Lookups!$A$4:$O$24,15,FALSE)&amp;H$4&amp;$B136&amp;"\"&amp;VLOOKUP($C136,Lookups!$A$4:$B$24,2,FALSE)&amp;".csv' append into table "&amp;$C136&amp;"_"&amp;$B136&amp;" fields terminated by "&amp;CHAR(34)&amp;","&amp;CHAR(34)&amp;" (OrigDate, OrigTime, Open, High, Low, Close, NewDateTime expression "&amp;CHAR(34)&amp;"to_date((:OrigDate||:OrigTime),'MM/DD/YYYY HH24MI')"&amp;CHAR(34)&amp;") &gt;"&amp;$B$2&amp;VLOOKUP($C136,Lookups!$A$4:$O$24,15,FALSE)&amp;H$4&amp;$B136&amp;"\"&amp;$C136&amp;"-"&amp;$B136&amp;".ctl"</f>
        <v>echo load data  infile 'C:\temp\HistData\Futures2014Q1H1\LC.csv' append into table CATTLE_H1 fields terminated by "," (OrigDate, OrigTime, Open, High, Low, Close, NewDateTime expression "to_date((:OrigDate||:OrigTime),'MM/DD/YYYY HH24MI')") &gt;C:\temp\HistData\Futures2014Q1H1\CATTLE-H1.ctl</v>
      </c>
    </row>
    <row r="137" spans="2:8" x14ac:dyDescent="0.25">
      <c r="B137" s="28" t="s">
        <v>28</v>
      </c>
      <c r="C137" s="29" t="s">
        <v>58</v>
      </c>
      <c r="D137" s="29" t="str">
        <f>"echo load data  infile '"&amp;$B$2&amp;VLOOKUP($C137,Lookups!$A$4:$O$24,15,FALSE)&amp;D$4&amp;$B137&amp;"\"&amp;VLOOKUP($C137,Lookups!$A$4:$B$24,2,FALSE)&amp;".csv' append into table "&amp;$C137&amp;"_"&amp;$B137&amp;" fields terminated by "&amp;CHAR(34)&amp;","&amp;CHAR(34)&amp;" (OrigDate, OrigTime, Open, High, Low, Close, NewDateTime expression "&amp;CHAR(34)&amp;"to_date((:OrigDate||:OrigTime),'MM/DD/YYYY HH24MI')"&amp;CHAR(34)&amp;") &gt;"&amp;$B$2&amp;VLOOKUP($C137,Lookups!$A$4:$O$24,15,FALSE)&amp;D$4&amp;$B137&amp;"\"&amp;$C137&amp;"-"&amp;$B137&amp;".ctl"</f>
        <v>echo load data  infile 'C:\temp\HistData\Futures2000Q0H1\C.csv' append into table CORN_H1 fields terminated by "," (OrigDate, OrigTime, Open, High, Low, Close, NewDateTime expression "to_date((:OrigDate||:OrigTime),'MM/DD/YYYY HH24MI')") &gt;C:\temp\HistData\Futures2000Q0H1\CORN-H1.ctl</v>
      </c>
      <c r="E137" s="29" t="str">
        <f>"echo load data  infile '"&amp;$B$2&amp;VLOOKUP($C137,Lookups!$A$4:$O$24,15,FALSE)&amp;E$4&amp;$B137&amp;"\"&amp;VLOOKUP($C137,Lookups!$A$4:$B$24,2,FALSE)&amp;".csv' append into table "&amp;$C137&amp;"_"&amp;$B137&amp;" fields terminated by "&amp;CHAR(34)&amp;","&amp;CHAR(34)&amp;" (OrigDate, OrigTime, Open, High, Low, Close, NewDateTime expression "&amp;CHAR(34)&amp;"to_date((:OrigDate||:OrigTime),'MM/DD/YYYY HH24MI')"&amp;CHAR(34)&amp;") &gt;"&amp;$B$2&amp;VLOOKUP($C137,Lookups!$A$4:$O$24,15,FALSE)&amp;E$4&amp;$B137&amp;"\"&amp;$C137&amp;"-"&amp;$B137&amp;".ctl"</f>
        <v>echo load data  infile 'C:\temp\HistData\Futures2013Q2H1\C.csv' append into table CORN_H1 fields terminated by "," (OrigDate, OrigTime, Open, High, Low, Close, NewDateTime expression "to_date((:OrigDate||:OrigTime),'MM/DD/YYYY HH24MI')") &gt;C:\temp\HistData\Futures2013Q2H1\CORN-H1.ctl</v>
      </c>
      <c r="F137" s="29" t="str">
        <f>"echo load data  infile '"&amp;$B$2&amp;VLOOKUP($C137,Lookups!$A$4:$O$24,15,FALSE)&amp;F$4&amp;$B137&amp;"\"&amp;VLOOKUP($C137,Lookups!$A$4:$B$24,2,FALSE)&amp;".csv' append into table "&amp;$C137&amp;"_"&amp;$B137&amp;" fields terminated by "&amp;CHAR(34)&amp;","&amp;CHAR(34)&amp;" (OrigDate, OrigTime, Open, High, Low, Close, NewDateTime expression "&amp;CHAR(34)&amp;"to_date((:OrigDate||:OrigTime),'MM/DD/YYYY HH24MI')"&amp;CHAR(34)&amp;") &gt;"&amp;$B$2&amp;VLOOKUP($C137,Lookups!$A$4:$O$24,15,FALSE)&amp;F$4&amp;$B137&amp;"\"&amp;$C137&amp;"-"&amp;$B137&amp;".ctl"</f>
        <v>echo load data  infile 'C:\temp\HistData\Futures2013Q3H1\C.csv' append into table CORN_H1 fields terminated by "," (OrigDate, OrigTime, Open, High, Low, Close, NewDateTime expression "to_date((:OrigDate||:OrigTime),'MM/DD/YYYY HH24MI')") &gt;C:\temp\HistData\Futures2013Q3H1\CORN-H1.ctl</v>
      </c>
      <c r="G137" s="29" t="str">
        <f>"echo load data  infile '"&amp;$B$2&amp;VLOOKUP($C137,Lookups!$A$4:$O$24,15,FALSE)&amp;G$4&amp;$B137&amp;"\"&amp;VLOOKUP($C137,Lookups!$A$4:$B$24,2,FALSE)&amp;".csv' append into table "&amp;$C137&amp;"_"&amp;$B137&amp;" fields terminated by "&amp;CHAR(34)&amp;","&amp;CHAR(34)&amp;" (OrigDate, OrigTime, Open, High, Low, Close, NewDateTime expression "&amp;CHAR(34)&amp;"to_date((:OrigDate||:OrigTime),'MM/DD/YYYY HH24MI')"&amp;CHAR(34)&amp;") &gt;"&amp;$B$2&amp;VLOOKUP($C137,Lookups!$A$4:$O$24,15,FALSE)&amp;G$4&amp;$B137&amp;"\"&amp;$C137&amp;"-"&amp;$B137&amp;".ctl"</f>
        <v>echo load data  infile 'C:\temp\HistData\Futures2013Q4H1\C.csv' append into table CORN_H1 fields terminated by "," (OrigDate, OrigTime, Open, High, Low, Close, NewDateTime expression "to_date((:OrigDate||:OrigTime),'MM/DD/YYYY HH24MI')") &gt;C:\temp\HistData\Futures2013Q4H1\CORN-H1.ctl</v>
      </c>
      <c r="H137" s="29" t="str">
        <f>"echo load data  infile '"&amp;$B$2&amp;VLOOKUP($C137,Lookups!$A$4:$O$24,15,FALSE)&amp;H$4&amp;$B137&amp;"\"&amp;VLOOKUP($C137,Lookups!$A$4:$B$24,2,FALSE)&amp;".csv' append into table "&amp;$C137&amp;"_"&amp;$B137&amp;" fields terminated by "&amp;CHAR(34)&amp;","&amp;CHAR(34)&amp;" (OrigDate, OrigTime, Open, High, Low, Close, NewDateTime expression "&amp;CHAR(34)&amp;"to_date((:OrigDate||:OrigTime),'MM/DD/YYYY HH24MI')"&amp;CHAR(34)&amp;") &gt;"&amp;$B$2&amp;VLOOKUP($C137,Lookups!$A$4:$O$24,15,FALSE)&amp;H$4&amp;$B137&amp;"\"&amp;$C137&amp;"-"&amp;$B137&amp;".ctl"</f>
        <v>echo load data  infile 'C:\temp\HistData\Futures2014Q1H1\C.csv' append into table CORN_H1 fields terminated by "," (OrigDate, OrigTime, Open, High, Low, Close, NewDateTime expression "to_date((:OrigDate||:OrigTime),'MM/DD/YYYY HH24MI')") &gt;C:\temp\HistData\Futures2014Q1H1\CORN-H1.ctl</v>
      </c>
    </row>
    <row r="138" spans="2:8" x14ac:dyDescent="0.25">
      <c r="B138" s="28" t="s">
        <v>28</v>
      </c>
      <c r="C138" s="29" t="s">
        <v>59</v>
      </c>
      <c r="D138" s="29" t="str">
        <f>"echo load data  infile '"&amp;$B$2&amp;VLOOKUP($C138,Lookups!$A$4:$O$24,15,FALSE)&amp;D$4&amp;$B138&amp;"\"&amp;VLOOKUP($C138,Lookups!$A$4:$B$24,2,FALSE)&amp;".csv' append into table "&amp;$C138&amp;"_"&amp;$B138&amp;" fields terminated by "&amp;CHAR(34)&amp;","&amp;CHAR(34)&amp;" (OrigDate, OrigTime, Open, High, Low, Close, NewDateTime expression "&amp;CHAR(34)&amp;"to_date((:OrigDate||:OrigTime),'MM/DD/YYYY HH24MI')"&amp;CHAR(34)&amp;") &gt;"&amp;$B$2&amp;VLOOKUP($C138,Lookups!$A$4:$O$24,15,FALSE)&amp;D$4&amp;$B138&amp;"\"&amp;$C138&amp;"-"&amp;$B138&amp;".ctl"</f>
        <v>echo load data  infile 'C:\temp\HistData\Futures2000Q0H1\HO.csv' append into table HOIL_H1 fields terminated by "," (OrigDate, OrigTime, Open, High, Low, Close, NewDateTime expression "to_date((:OrigDate||:OrigTime),'MM/DD/YYYY HH24MI')") &gt;C:\temp\HistData\Futures2000Q0H1\HOIL-H1.ctl</v>
      </c>
      <c r="E138" s="29" t="str">
        <f>"echo load data  infile '"&amp;$B$2&amp;VLOOKUP($C138,Lookups!$A$4:$O$24,15,FALSE)&amp;E$4&amp;$B138&amp;"\"&amp;VLOOKUP($C138,Lookups!$A$4:$B$24,2,FALSE)&amp;".csv' append into table "&amp;$C138&amp;"_"&amp;$B138&amp;" fields terminated by "&amp;CHAR(34)&amp;","&amp;CHAR(34)&amp;" (OrigDate, OrigTime, Open, High, Low, Close, NewDateTime expression "&amp;CHAR(34)&amp;"to_date((:OrigDate||:OrigTime),'MM/DD/YYYY HH24MI')"&amp;CHAR(34)&amp;") &gt;"&amp;$B$2&amp;VLOOKUP($C138,Lookups!$A$4:$O$24,15,FALSE)&amp;E$4&amp;$B138&amp;"\"&amp;$C138&amp;"-"&amp;$B138&amp;".ctl"</f>
        <v>echo load data  infile 'C:\temp\HistData\Futures2013Q2H1\HO.csv' append into table HOIL_H1 fields terminated by "," (OrigDate, OrigTime, Open, High, Low, Close, NewDateTime expression "to_date((:OrigDate||:OrigTime),'MM/DD/YYYY HH24MI')") &gt;C:\temp\HistData\Futures2013Q2H1\HOIL-H1.ctl</v>
      </c>
      <c r="F138" s="29" t="str">
        <f>"echo load data  infile '"&amp;$B$2&amp;VLOOKUP($C138,Lookups!$A$4:$O$24,15,FALSE)&amp;F$4&amp;$B138&amp;"\"&amp;VLOOKUP($C138,Lookups!$A$4:$B$24,2,FALSE)&amp;".csv' append into table "&amp;$C138&amp;"_"&amp;$B138&amp;" fields terminated by "&amp;CHAR(34)&amp;","&amp;CHAR(34)&amp;" (OrigDate, OrigTime, Open, High, Low, Close, NewDateTime expression "&amp;CHAR(34)&amp;"to_date((:OrigDate||:OrigTime),'MM/DD/YYYY HH24MI')"&amp;CHAR(34)&amp;") &gt;"&amp;$B$2&amp;VLOOKUP($C138,Lookups!$A$4:$O$24,15,FALSE)&amp;F$4&amp;$B138&amp;"\"&amp;$C138&amp;"-"&amp;$B138&amp;".ctl"</f>
        <v>echo load data  infile 'C:\temp\HistData\Futures2013Q3H1\HO.csv' append into table HOIL_H1 fields terminated by "," (OrigDate, OrigTime, Open, High, Low, Close, NewDateTime expression "to_date((:OrigDate||:OrigTime),'MM/DD/YYYY HH24MI')") &gt;C:\temp\HistData\Futures2013Q3H1\HOIL-H1.ctl</v>
      </c>
      <c r="G138" s="29" t="str">
        <f>"echo load data  infile '"&amp;$B$2&amp;VLOOKUP($C138,Lookups!$A$4:$O$24,15,FALSE)&amp;G$4&amp;$B138&amp;"\"&amp;VLOOKUP($C138,Lookups!$A$4:$B$24,2,FALSE)&amp;".csv' append into table "&amp;$C138&amp;"_"&amp;$B138&amp;" fields terminated by "&amp;CHAR(34)&amp;","&amp;CHAR(34)&amp;" (OrigDate, OrigTime, Open, High, Low, Close, NewDateTime expression "&amp;CHAR(34)&amp;"to_date((:OrigDate||:OrigTime),'MM/DD/YYYY HH24MI')"&amp;CHAR(34)&amp;") &gt;"&amp;$B$2&amp;VLOOKUP($C138,Lookups!$A$4:$O$24,15,FALSE)&amp;G$4&amp;$B138&amp;"\"&amp;$C138&amp;"-"&amp;$B138&amp;".ctl"</f>
        <v>echo load data  infile 'C:\temp\HistData\Futures2013Q4H1\HO.csv' append into table HOIL_H1 fields terminated by "," (OrigDate, OrigTime, Open, High, Low, Close, NewDateTime expression "to_date((:OrigDate||:OrigTime),'MM/DD/YYYY HH24MI')") &gt;C:\temp\HistData\Futures2013Q4H1\HOIL-H1.ctl</v>
      </c>
      <c r="H138" s="29" t="str">
        <f>"echo load data  infile '"&amp;$B$2&amp;VLOOKUP($C138,Lookups!$A$4:$O$24,15,FALSE)&amp;H$4&amp;$B138&amp;"\"&amp;VLOOKUP($C138,Lookups!$A$4:$B$24,2,FALSE)&amp;".csv' append into table "&amp;$C138&amp;"_"&amp;$B138&amp;" fields terminated by "&amp;CHAR(34)&amp;","&amp;CHAR(34)&amp;" (OrigDate, OrigTime, Open, High, Low, Close, NewDateTime expression "&amp;CHAR(34)&amp;"to_date((:OrigDate||:OrigTime),'MM/DD/YYYY HH24MI')"&amp;CHAR(34)&amp;") &gt;"&amp;$B$2&amp;VLOOKUP($C138,Lookups!$A$4:$O$24,15,FALSE)&amp;H$4&amp;$B138&amp;"\"&amp;$C138&amp;"-"&amp;$B138&amp;".ctl"</f>
        <v>echo load data  infile 'C:\temp\HistData\Futures2014Q1H1\HO.csv' append into table HOIL_H1 fields terminated by "," (OrigDate, OrigTime, Open, High, Low, Close, NewDateTime expression "to_date((:OrigDate||:OrigTime),'MM/DD/YYYY HH24MI')") &gt;C:\temp\HistData\Futures2014Q1H1\HOIL-H1.ctl</v>
      </c>
    </row>
    <row r="139" spans="2:8" x14ac:dyDescent="0.25">
      <c r="B139" s="28" t="s">
        <v>28</v>
      </c>
      <c r="C139" s="29" t="s">
        <v>55</v>
      </c>
      <c r="D139" s="29" t="str">
        <f>"echo load data  infile '"&amp;$B$2&amp;VLOOKUP($C139,Lookups!$A$4:$O$24,15,FALSE)&amp;D$4&amp;$B139&amp;"\"&amp;VLOOKUP($C139,Lookups!$A$4:$B$24,2,FALSE)&amp;".csv' append into table "&amp;$C139&amp;"_"&amp;$B139&amp;" fields terminated by "&amp;CHAR(34)&amp;","&amp;CHAR(34)&amp;" (OrigDate, OrigTime, Open, High, Low, Close, NewDateTime expression "&amp;CHAR(34)&amp;"to_date((:OrigDate||:OrigTime),'MM/DD/YYYY HH24MI')"&amp;CHAR(34)&amp;") &gt;"&amp;$B$2&amp;VLOOKUP($C139,Lookups!$A$4:$O$24,15,FALSE)&amp;D$4&amp;$B139&amp;"\"&amp;$C139&amp;"-"&amp;$B139&amp;".ctl"</f>
        <v>echo load data  infile 'C:\temp\HistData\Futures2000Q0H1\NG.csv' append into table NGAS_H1 fields terminated by "," (OrigDate, OrigTime, Open, High, Low, Close, NewDateTime expression "to_date((:OrigDate||:OrigTime),'MM/DD/YYYY HH24MI')") &gt;C:\temp\HistData\Futures2000Q0H1\NGAS-H1.ctl</v>
      </c>
      <c r="E139" s="29" t="str">
        <f>"echo load data  infile '"&amp;$B$2&amp;VLOOKUP($C139,Lookups!$A$4:$O$24,15,FALSE)&amp;E$4&amp;$B139&amp;"\"&amp;VLOOKUP($C139,Lookups!$A$4:$B$24,2,FALSE)&amp;".csv' append into table "&amp;$C139&amp;"_"&amp;$B139&amp;" fields terminated by "&amp;CHAR(34)&amp;","&amp;CHAR(34)&amp;" (OrigDate, OrigTime, Open, High, Low, Close, NewDateTime expression "&amp;CHAR(34)&amp;"to_date((:OrigDate||:OrigTime),'MM/DD/YYYY HH24MI')"&amp;CHAR(34)&amp;") &gt;"&amp;$B$2&amp;VLOOKUP($C139,Lookups!$A$4:$O$24,15,FALSE)&amp;E$4&amp;$B139&amp;"\"&amp;$C139&amp;"-"&amp;$B139&amp;".ctl"</f>
        <v>echo load data  infile 'C:\temp\HistData\Futures2013Q2H1\NG.csv' append into table NGAS_H1 fields terminated by "," (OrigDate, OrigTime, Open, High, Low, Close, NewDateTime expression "to_date((:OrigDate||:OrigTime),'MM/DD/YYYY HH24MI')") &gt;C:\temp\HistData\Futures2013Q2H1\NGAS-H1.ctl</v>
      </c>
      <c r="F139" s="29" t="str">
        <f>"echo load data  infile '"&amp;$B$2&amp;VLOOKUP($C139,Lookups!$A$4:$O$24,15,FALSE)&amp;F$4&amp;$B139&amp;"\"&amp;VLOOKUP($C139,Lookups!$A$4:$B$24,2,FALSE)&amp;".csv' append into table "&amp;$C139&amp;"_"&amp;$B139&amp;" fields terminated by "&amp;CHAR(34)&amp;","&amp;CHAR(34)&amp;" (OrigDate, OrigTime, Open, High, Low, Close, NewDateTime expression "&amp;CHAR(34)&amp;"to_date((:OrigDate||:OrigTime),'MM/DD/YYYY HH24MI')"&amp;CHAR(34)&amp;") &gt;"&amp;$B$2&amp;VLOOKUP($C139,Lookups!$A$4:$O$24,15,FALSE)&amp;F$4&amp;$B139&amp;"\"&amp;$C139&amp;"-"&amp;$B139&amp;".ctl"</f>
        <v>echo load data  infile 'C:\temp\HistData\Futures2013Q3H1\NG.csv' append into table NGAS_H1 fields terminated by "," (OrigDate, OrigTime, Open, High, Low, Close, NewDateTime expression "to_date((:OrigDate||:OrigTime),'MM/DD/YYYY HH24MI')") &gt;C:\temp\HistData\Futures2013Q3H1\NGAS-H1.ctl</v>
      </c>
      <c r="G139" s="29" t="str">
        <f>"echo load data  infile '"&amp;$B$2&amp;VLOOKUP($C139,Lookups!$A$4:$O$24,15,FALSE)&amp;G$4&amp;$B139&amp;"\"&amp;VLOOKUP($C139,Lookups!$A$4:$B$24,2,FALSE)&amp;".csv' append into table "&amp;$C139&amp;"_"&amp;$B139&amp;" fields terminated by "&amp;CHAR(34)&amp;","&amp;CHAR(34)&amp;" (OrigDate, OrigTime, Open, High, Low, Close, NewDateTime expression "&amp;CHAR(34)&amp;"to_date((:OrigDate||:OrigTime),'MM/DD/YYYY HH24MI')"&amp;CHAR(34)&amp;") &gt;"&amp;$B$2&amp;VLOOKUP($C139,Lookups!$A$4:$O$24,15,FALSE)&amp;G$4&amp;$B139&amp;"\"&amp;$C139&amp;"-"&amp;$B139&amp;".ctl"</f>
        <v>echo load data  infile 'C:\temp\HistData\Futures2013Q4H1\NG.csv' append into table NGAS_H1 fields terminated by "," (OrigDate, OrigTime, Open, High, Low, Close, NewDateTime expression "to_date((:OrigDate||:OrigTime),'MM/DD/YYYY HH24MI')") &gt;C:\temp\HistData\Futures2013Q4H1\NGAS-H1.ctl</v>
      </c>
      <c r="H139" s="29" t="str">
        <f>"echo load data  infile '"&amp;$B$2&amp;VLOOKUP($C139,Lookups!$A$4:$O$24,15,FALSE)&amp;H$4&amp;$B139&amp;"\"&amp;VLOOKUP($C139,Lookups!$A$4:$B$24,2,FALSE)&amp;".csv' append into table "&amp;$C139&amp;"_"&amp;$B139&amp;" fields terminated by "&amp;CHAR(34)&amp;","&amp;CHAR(34)&amp;" (OrigDate, OrigTime, Open, High, Low, Close, NewDateTime expression "&amp;CHAR(34)&amp;"to_date((:OrigDate||:OrigTime),'MM/DD/YYYY HH24MI')"&amp;CHAR(34)&amp;") &gt;"&amp;$B$2&amp;VLOOKUP($C139,Lookups!$A$4:$O$24,15,FALSE)&amp;H$4&amp;$B139&amp;"\"&amp;$C139&amp;"-"&amp;$B139&amp;".ctl"</f>
        <v>echo load data  infile 'C:\temp\HistData\Futures2014Q1H1\NG.csv' append into table NGAS_H1 fields terminated by "," (OrigDate, OrigTime, Open, High, Low, Close, NewDateTime expression "to_date((:OrigDate||:OrigTime),'MM/DD/YYYY HH24MI')") &gt;C:\temp\HistData\Futures2014Q1H1\NGAS-H1.ctl</v>
      </c>
    </row>
    <row r="140" spans="2:8" x14ac:dyDescent="0.25">
      <c r="B140" s="28" t="s">
        <v>28</v>
      </c>
      <c r="C140" s="29" t="s">
        <v>60</v>
      </c>
      <c r="D140" s="29" t="str">
        <f>"echo load data  infile '"&amp;$B$2&amp;VLOOKUP($C140,Lookups!$A$4:$O$24,15,FALSE)&amp;D$4&amp;$B140&amp;"\"&amp;VLOOKUP($C140,Lookups!$A$4:$B$24,2,FALSE)&amp;".csv' append into table "&amp;$C140&amp;"_"&amp;$B140&amp;" fields terminated by "&amp;CHAR(34)&amp;","&amp;CHAR(34)&amp;" (OrigDate, OrigTime, Open, High, Low, Close, NewDateTime expression "&amp;CHAR(34)&amp;"to_date((:OrigDate||:OrigTime),'MM/DD/YYYY HH24MI')"&amp;CHAR(34)&amp;") &gt;"&amp;$B$2&amp;VLOOKUP($C140,Lookups!$A$4:$O$24,15,FALSE)&amp;D$4&amp;$B140&amp;"\"&amp;$C140&amp;"-"&amp;$B140&amp;".ctl"</f>
        <v>echo load data  infile 'C:\temp\HistData\Futures2000Q0H1\PL.csv' append into table PLATINUM_H1 fields terminated by "," (OrigDate, OrigTime, Open, High, Low, Close, NewDateTime expression "to_date((:OrigDate||:OrigTime),'MM/DD/YYYY HH24MI')") &gt;C:\temp\HistData\Futures2000Q0H1\PLATINUM-H1.ctl</v>
      </c>
      <c r="E140" s="29" t="str">
        <f>"echo load data  infile '"&amp;$B$2&amp;VLOOKUP($C140,Lookups!$A$4:$O$24,15,FALSE)&amp;E$4&amp;$B140&amp;"\"&amp;VLOOKUP($C140,Lookups!$A$4:$B$24,2,FALSE)&amp;".csv' append into table "&amp;$C140&amp;"_"&amp;$B140&amp;" fields terminated by "&amp;CHAR(34)&amp;","&amp;CHAR(34)&amp;" (OrigDate, OrigTime, Open, High, Low, Close, NewDateTime expression "&amp;CHAR(34)&amp;"to_date((:OrigDate||:OrigTime),'MM/DD/YYYY HH24MI')"&amp;CHAR(34)&amp;") &gt;"&amp;$B$2&amp;VLOOKUP($C140,Lookups!$A$4:$O$24,15,FALSE)&amp;E$4&amp;$B140&amp;"\"&amp;$C140&amp;"-"&amp;$B140&amp;".ctl"</f>
        <v>echo load data  infile 'C:\temp\HistData\Futures2013Q2H1\PL.csv' append into table PLATINUM_H1 fields terminated by "," (OrigDate, OrigTime, Open, High, Low, Close, NewDateTime expression "to_date((:OrigDate||:OrigTime),'MM/DD/YYYY HH24MI')") &gt;C:\temp\HistData\Futures2013Q2H1\PLATINUM-H1.ctl</v>
      </c>
      <c r="F140" s="29" t="str">
        <f>"echo load data  infile '"&amp;$B$2&amp;VLOOKUP($C140,Lookups!$A$4:$O$24,15,FALSE)&amp;F$4&amp;$B140&amp;"\"&amp;VLOOKUP($C140,Lookups!$A$4:$B$24,2,FALSE)&amp;".csv' append into table "&amp;$C140&amp;"_"&amp;$B140&amp;" fields terminated by "&amp;CHAR(34)&amp;","&amp;CHAR(34)&amp;" (OrigDate, OrigTime, Open, High, Low, Close, NewDateTime expression "&amp;CHAR(34)&amp;"to_date((:OrigDate||:OrigTime),'MM/DD/YYYY HH24MI')"&amp;CHAR(34)&amp;") &gt;"&amp;$B$2&amp;VLOOKUP($C140,Lookups!$A$4:$O$24,15,FALSE)&amp;F$4&amp;$B140&amp;"\"&amp;$C140&amp;"-"&amp;$B140&amp;".ctl"</f>
        <v>echo load data  infile 'C:\temp\HistData\Futures2013Q3H1\PL.csv' append into table PLATINUM_H1 fields terminated by "," (OrigDate, OrigTime, Open, High, Low, Close, NewDateTime expression "to_date((:OrigDate||:OrigTime),'MM/DD/YYYY HH24MI')") &gt;C:\temp\HistData\Futures2013Q3H1\PLATINUM-H1.ctl</v>
      </c>
      <c r="G140" s="29" t="str">
        <f>"echo load data  infile '"&amp;$B$2&amp;VLOOKUP($C140,Lookups!$A$4:$O$24,15,FALSE)&amp;G$4&amp;$B140&amp;"\"&amp;VLOOKUP($C140,Lookups!$A$4:$B$24,2,FALSE)&amp;".csv' append into table "&amp;$C140&amp;"_"&amp;$B140&amp;" fields terminated by "&amp;CHAR(34)&amp;","&amp;CHAR(34)&amp;" (OrigDate, OrigTime, Open, High, Low, Close, NewDateTime expression "&amp;CHAR(34)&amp;"to_date((:OrigDate||:OrigTime),'MM/DD/YYYY HH24MI')"&amp;CHAR(34)&amp;") &gt;"&amp;$B$2&amp;VLOOKUP($C140,Lookups!$A$4:$O$24,15,FALSE)&amp;G$4&amp;$B140&amp;"\"&amp;$C140&amp;"-"&amp;$B140&amp;".ctl"</f>
        <v>echo load data  infile 'C:\temp\HistData\Futures2013Q4H1\PL.csv' append into table PLATINUM_H1 fields terminated by "," (OrigDate, OrigTime, Open, High, Low, Close, NewDateTime expression "to_date((:OrigDate||:OrigTime),'MM/DD/YYYY HH24MI')") &gt;C:\temp\HistData\Futures2013Q4H1\PLATINUM-H1.ctl</v>
      </c>
      <c r="H140" s="29" t="str">
        <f>"echo load data  infile '"&amp;$B$2&amp;VLOOKUP($C140,Lookups!$A$4:$O$24,15,FALSE)&amp;H$4&amp;$B140&amp;"\"&amp;VLOOKUP($C140,Lookups!$A$4:$B$24,2,FALSE)&amp;".csv' append into table "&amp;$C140&amp;"_"&amp;$B140&amp;" fields terminated by "&amp;CHAR(34)&amp;","&amp;CHAR(34)&amp;" (OrigDate, OrigTime, Open, High, Low, Close, NewDateTime expression "&amp;CHAR(34)&amp;"to_date((:OrigDate||:OrigTime),'MM/DD/YYYY HH24MI')"&amp;CHAR(34)&amp;") &gt;"&amp;$B$2&amp;VLOOKUP($C140,Lookups!$A$4:$O$24,15,FALSE)&amp;H$4&amp;$B140&amp;"\"&amp;$C140&amp;"-"&amp;$B140&amp;".ctl"</f>
        <v>echo load data  infile 'C:\temp\HistData\Futures2014Q1H1\PL.csv' append into table PLATINUM_H1 fields terminated by "," (OrigDate, OrigTime, Open, High, Low, Close, NewDateTime expression "to_date((:OrigDate||:OrigTime),'MM/DD/YYYY HH24MI')") &gt;C:\temp\HistData\Futures2014Q1H1\PLATINUM-H1.ctl</v>
      </c>
    </row>
    <row r="141" spans="2:8" x14ac:dyDescent="0.25">
      <c r="B141" s="28" t="s">
        <v>28</v>
      </c>
      <c r="C141" s="29" t="s">
        <v>61</v>
      </c>
      <c r="D141" s="29" t="str">
        <f>"echo load data  infile '"&amp;$B$2&amp;VLOOKUP($C141,Lookups!$A$4:$O$24,15,FALSE)&amp;D$4&amp;$B141&amp;"\"&amp;VLOOKUP($C141,Lookups!$A$4:$B$24,2,FALSE)&amp;".csv' append into table "&amp;$C141&amp;"_"&amp;$B141&amp;" fields terminated by "&amp;CHAR(34)&amp;","&amp;CHAR(34)&amp;" (OrigDate, OrigTime, Open, High, Low, Close, NewDateTime expression "&amp;CHAR(34)&amp;"to_date((:OrigDate||:OrigTime),'MM/DD/YYYY HH24MI')"&amp;CHAR(34)&amp;") &gt;"&amp;$B$2&amp;VLOOKUP($C141,Lookups!$A$4:$O$24,15,FALSE)&amp;D$4&amp;$B141&amp;"\"&amp;$C141&amp;"-"&amp;$B141&amp;".ctl"</f>
        <v>echo load data  infile 'C:\temp\HistData\Futures2000Q0H1\RR.csv' append into table RICE_H1 fields terminated by "," (OrigDate, OrigTime, Open, High, Low, Close, NewDateTime expression "to_date((:OrigDate||:OrigTime),'MM/DD/YYYY HH24MI')") &gt;C:\temp\HistData\Futures2000Q0H1\RICE-H1.ctl</v>
      </c>
      <c r="E141" s="29" t="str">
        <f>"echo load data  infile '"&amp;$B$2&amp;VLOOKUP($C141,Lookups!$A$4:$O$24,15,FALSE)&amp;E$4&amp;$B141&amp;"\"&amp;VLOOKUP($C141,Lookups!$A$4:$B$24,2,FALSE)&amp;".csv' append into table "&amp;$C141&amp;"_"&amp;$B141&amp;" fields terminated by "&amp;CHAR(34)&amp;","&amp;CHAR(34)&amp;" (OrigDate, OrigTime, Open, High, Low, Close, NewDateTime expression "&amp;CHAR(34)&amp;"to_date((:OrigDate||:OrigTime),'MM/DD/YYYY HH24MI')"&amp;CHAR(34)&amp;") &gt;"&amp;$B$2&amp;VLOOKUP($C141,Lookups!$A$4:$O$24,15,FALSE)&amp;E$4&amp;$B141&amp;"\"&amp;$C141&amp;"-"&amp;$B141&amp;".ctl"</f>
        <v>echo load data  infile 'C:\temp\HistData\Futures2013Q2H1\RR.csv' append into table RICE_H1 fields terminated by "," (OrigDate, OrigTime, Open, High, Low, Close, NewDateTime expression "to_date((:OrigDate||:OrigTime),'MM/DD/YYYY HH24MI')") &gt;C:\temp\HistData\Futures2013Q2H1\RICE-H1.ctl</v>
      </c>
      <c r="F141" s="29" t="str">
        <f>"echo load data  infile '"&amp;$B$2&amp;VLOOKUP($C141,Lookups!$A$4:$O$24,15,FALSE)&amp;F$4&amp;$B141&amp;"\"&amp;VLOOKUP($C141,Lookups!$A$4:$B$24,2,FALSE)&amp;".csv' append into table "&amp;$C141&amp;"_"&amp;$B141&amp;" fields terminated by "&amp;CHAR(34)&amp;","&amp;CHAR(34)&amp;" (OrigDate, OrigTime, Open, High, Low, Close, NewDateTime expression "&amp;CHAR(34)&amp;"to_date((:OrigDate||:OrigTime),'MM/DD/YYYY HH24MI')"&amp;CHAR(34)&amp;") &gt;"&amp;$B$2&amp;VLOOKUP($C141,Lookups!$A$4:$O$24,15,FALSE)&amp;F$4&amp;$B141&amp;"\"&amp;$C141&amp;"-"&amp;$B141&amp;".ctl"</f>
        <v>echo load data  infile 'C:\temp\HistData\Futures2013Q3H1\RR.csv' append into table RICE_H1 fields terminated by "," (OrigDate, OrigTime, Open, High, Low, Close, NewDateTime expression "to_date((:OrigDate||:OrigTime),'MM/DD/YYYY HH24MI')") &gt;C:\temp\HistData\Futures2013Q3H1\RICE-H1.ctl</v>
      </c>
      <c r="G141" s="29" t="str">
        <f>"echo load data  infile '"&amp;$B$2&amp;VLOOKUP($C141,Lookups!$A$4:$O$24,15,FALSE)&amp;G$4&amp;$B141&amp;"\"&amp;VLOOKUP($C141,Lookups!$A$4:$B$24,2,FALSE)&amp;".csv' append into table "&amp;$C141&amp;"_"&amp;$B141&amp;" fields terminated by "&amp;CHAR(34)&amp;","&amp;CHAR(34)&amp;" (OrigDate, OrigTime, Open, High, Low, Close, NewDateTime expression "&amp;CHAR(34)&amp;"to_date((:OrigDate||:OrigTime),'MM/DD/YYYY HH24MI')"&amp;CHAR(34)&amp;") &gt;"&amp;$B$2&amp;VLOOKUP($C141,Lookups!$A$4:$O$24,15,FALSE)&amp;G$4&amp;$B141&amp;"\"&amp;$C141&amp;"-"&amp;$B141&amp;".ctl"</f>
        <v>echo load data  infile 'C:\temp\HistData\Futures2013Q4H1\RR.csv' append into table RICE_H1 fields terminated by "," (OrigDate, OrigTime, Open, High, Low, Close, NewDateTime expression "to_date((:OrigDate||:OrigTime),'MM/DD/YYYY HH24MI')") &gt;C:\temp\HistData\Futures2013Q4H1\RICE-H1.ctl</v>
      </c>
      <c r="H141" s="29" t="str">
        <f>"echo load data  infile '"&amp;$B$2&amp;VLOOKUP($C141,Lookups!$A$4:$O$24,15,FALSE)&amp;H$4&amp;$B141&amp;"\"&amp;VLOOKUP($C141,Lookups!$A$4:$B$24,2,FALSE)&amp;".csv' append into table "&amp;$C141&amp;"_"&amp;$B141&amp;" fields terminated by "&amp;CHAR(34)&amp;","&amp;CHAR(34)&amp;" (OrigDate, OrigTime, Open, High, Low, Close, NewDateTime expression "&amp;CHAR(34)&amp;"to_date((:OrigDate||:OrigTime),'MM/DD/YYYY HH24MI')"&amp;CHAR(34)&amp;") &gt;"&amp;$B$2&amp;VLOOKUP($C141,Lookups!$A$4:$O$24,15,FALSE)&amp;H$4&amp;$B141&amp;"\"&amp;$C141&amp;"-"&amp;$B141&amp;".ctl"</f>
        <v>echo load data  infile 'C:\temp\HistData\Futures2014Q1H1\RR.csv' append into table RICE_H1 fields terminated by "," (OrigDate, OrigTime, Open, High, Low, Close, NewDateTime expression "to_date((:OrigDate||:OrigTime),'MM/DD/YYYY HH24MI')") &gt;C:\temp\HistData\Futures2014Q1H1\RICE-H1.ctl</v>
      </c>
    </row>
    <row r="142" spans="2:8" x14ac:dyDescent="0.25">
      <c r="B142" s="28" t="s">
        <v>28</v>
      </c>
      <c r="C142" s="29" t="s">
        <v>62</v>
      </c>
      <c r="D142" s="29" t="str">
        <f>"echo load data  infile '"&amp;$B$2&amp;VLOOKUP($C142,Lookups!$A$4:$O$24,15,FALSE)&amp;D$4&amp;$B142&amp;"\"&amp;VLOOKUP($C142,Lookups!$A$4:$B$24,2,FALSE)&amp;".csv' append into table "&amp;$C142&amp;"_"&amp;$B142&amp;" fields terminated by "&amp;CHAR(34)&amp;","&amp;CHAR(34)&amp;" (OrigDate, OrigTime, Open, High, Low, Close, NewDateTime expression "&amp;CHAR(34)&amp;"to_date((:OrigDate||:OrigTime),'MM/DD/YYYY HH24MI')"&amp;CHAR(34)&amp;") &gt;"&amp;$B$2&amp;VLOOKUP($C142,Lookups!$A$4:$O$24,15,FALSE)&amp;D$4&amp;$B142&amp;"\"&amp;$C142&amp;"-"&amp;$B142&amp;".ctl"</f>
        <v>echo load data  infile 'C:\temp\HistData\Futures2000Q0H1\BO.csv' append into table SBO_H1 fields terminated by "," (OrigDate, OrigTime, Open, High, Low, Close, NewDateTime expression "to_date((:OrigDate||:OrigTime),'MM/DD/YYYY HH24MI')") &gt;C:\temp\HistData\Futures2000Q0H1\SBO-H1.ctl</v>
      </c>
      <c r="E142" s="29" t="str">
        <f>"echo load data  infile '"&amp;$B$2&amp;VLOOKUP($C142,Lookups!$A$4:$O$24,15,FALSE)&amp;E$4&amp;$B142&amp;"\"&amp;VLOOKUP($C142,Lookups!$A$4:$B$24,2,FALSE)&amp;".csv' append into table "&amp;$C142&amp;"_"&amp;$B142&amp;" fields terminated by "&amp;CHAR(34)&amp;","&amp;CHAR(34)&amp;" (OrigDate, OrigTime, Open, High, Low, Close, NewDateTime expression "&amp;CHAR(34)&amp;"to_date((:OrigDate||:OrigTime),'MM/DD/YYYY HH24MI')"&amp;CHAR(34)&amp;") &gt;"&amp;$B$2&amp;VLOOKUP($C142,Lookups!$A$4:$O$24,15,FALSE)&amp;E$4&amp;$B142&amp;"\"&amp;$C142&amp;"-"&amp;$B142&amp;".ctl"</f>
        <v>echo load data  infile 'C:\temp\HistData\Futures2013Q2H1\BO.csv' append into table SBO_H1 fields terminated by "," (OrigDate, OrigTime, Open, High, Low, Close, NewDateTime expression "to_date((:OrigDate||:OrigTime),'MM/DD/YYYY HH24MI')") &gt;C:\temp\HistData\Futures2013Q2H1\SBO-H1.ctl</v>
      </c>
      <c r="F142" s="29" t="str">
        <f>"echo load data  infile '"&amp;$B$2&amp;VLOOKUP($C142,Lookups!$A$4:$O$24,15,FALSE)&amp;F$4&amp;$B142&amp;"\"&amp;VLOOKUP($C142,Lookups!$A$4:$B$24,2,FALSE)&amp;".csv' append into table "&amp;$C142&amp;"_"&amp;$B142&amp;" fields terminated by "&amp;CHAR(34)&amp;","&amp;CHAR(34)&amp;" (OrigDate, OrigTime, Open, High, Low, Close, NewDateTime expression "&amp;CHAR(34)&amp;"to_date((:OrigDate||:OrigTime),'MM/DD/YYYY HH24MI')"&amp;CHAR(34)&amp;") &gt;"&amp;$B$2&amp;VLOOKUP($C142,Lookups!$A$4:$O$24,15,FALSE)&amp;F$4&amp;$B142&amp;"\"&amp;$C142&amp;"-"&amp;$B142&amp;".ctl"</f>
        <v>echo load data  infile 'C:\temp\HistData\Futures2013Q3H1\BO.csv' append into table SBO_H1 fields terminated by "," (OrigDate, OrigTime, Open, High, Low, Close, NewDateTime expression "to_date((:OrigDate||:OrigTime),'MM/DD/YYYY HH24MI')") &gt;C:\temp\HistData\Futures2013Q3H1\SBO-H1.ctl</v>
      </c>
      <c r="G142" s="29" t="str">
        <f>"echo load data  infile '"&amp;$B$2&amp;VLOOKUP($C142,Lookups!$A$4:$O$24,15,FALSE)&amp;G$4&amp;$B142&amp;"\"&amp;VLOOKUP($C142,Lookups!$A$4:$B$24,2,FALSE)&amp;".csv' append into table "&amp;$C142&amp;"_"&amp;$B142&amp;" fields terminated by "&amp;CHAR(34)&amp;","&amp;CHAR(34)&amp;" (OrigDate, OrigTime, Open, High, Low, Close, NewDateTime expression "&amp;CHAR(34)&amp;"to_date((:OrigDate||:OrigTime),'MM/DD/YYYY HH24MI')"&amp;CHAR(34)&amp;") &gt;"&amp;$B$2&amp;VLOOKUP($C142,Lookups!$A$4:$O$24,15,FALSE)&amp;G$4&amp;$B142&amp;"\"&amp;$C142&amp;"-"&amp;$B142&amp;".ctl"</f>
        <v>echo load data  infile 'C:\temp\HistData\Futures2013Q4H1\BO.csv' append into table SBO_H1 fields terminated by "," (OrigDate, OrigTime, Open, High, Low, Close, NewDateTime expression "to_date((:OrigDate||:OrigTime),'MM/DD/YYYY HH24MI')") &gt;C:\temp\HistData\Futures2013Q4H1\SBO-H1.ctl</v>
      </c>
      <c r="H142" s="29" t="str">
        <f>"echo load data  infile '"&amp;$B$2&amp;VLOOKUP($C142,Lookups!$A$4:$O$24,15,FALSE)&amp;H$4&amp;$B142&amp;"\"&amp;VLOOKUP($C142,Lookups!$A$4:$B$24,2,FALSE)&amp;".csv' append into table "&amp;$C142&amp;"_"&amp;$B142&amp;" fields terminated by "&amp;CHAR(34)&amp;","&amp;CHAR(34)&amp;" (OrigDate, OrigTime, Open, High, Low, Close, NewDateTime expression "&amp;CHAR(34)&amp;"to_date((:OrigDate||:OrigTime),'MM/DD/YYYY HH24MI')"&amp;CHAR(34)&amp;") &gt;"&amp;$B$2&amp;VLOOKUP($C142,Lookups!$A$4:$O$24,15,FALSE)&amp;H$4&amp;$B142&amp;"\"&amp;$C142&amp;"-"&amp;$B142&amp;".ctl"</f>
        <v>echo load data  infile 'C:\temp\HistData\Futures2014Q1H1\BO.csv' append into table SBO_H1 fields terminated by "," (OrigDate, OrigTime, Open, High, Low, Close, NewDateTime expression "to_date((:OrigDate||:OrigTime),'MM/DD/YYYY HH24MI')") &gt;C:\temp\HistData\Futures2014Q1H1\SBO-H1.ctl</v>
      </c>
    </row>
    <row r="143" spans="2:8" x14ac:dyDescent="0.25">
      <c r="B143" s="28" t="s">
        <v>28</v>
      </c>
      <c r="C143" s="29" t="s">
        <v>63</v>
      </c>
      <c r="D143" s="29" t="str">
        <f>"echo load data  infile '"&amp;$B$2&amp;VLOOKUP($C143,Lookups!$A$4:$O$24,15,FALSE)&amp;D$4&amp;$B143&amp;"\"&amp;VLOOKUP($C143,Lookups!$A$4:$B$24,2,FALSE)&amp;".csv' append into table "&amp;$C143&amp;"_"&amp;$B143&amp;" fields terminated by "&amp;CHAR(34)&amp;","&amp;CHAR(34)&amp;" (OrigDate, OrigTime, Open, High, Low, Close, NewDateTime expression "&amp;CHAR(34)&amp;"to_date((:OrigDate||:OrigTime),'MM/DD/YYYY HH24MI')"&amp;CHAR(34)&amp;") &gt;"&amp;$B$2&amp;VLOOKUP($C143,Lookups!$A$4:$O$24,15,FALSE)&amp;D$4&amp;$B143&amp;"\"&amp;$C143&amp;"-"&amp;$B143&amp;".ctl"</f>
        <v>echo load data  infile 'C:\temp\HistData\Futures2000Q0H1\S.csv' append into table SOYBEANS_H1 fields terminated by "," (OrigDate, OrigTime, Open, High, Low, Close, NewDateTime expression "to_date((:OrigDate||:OrigTime),'MM/DD/YYYY HH24MI')") &gt;C:\temp\HistData\Futures2000Q0H1\SOYBEANS-H1.ctl</v>
      </c>
      <c r="E143" s="29" t="str">
        <f>"echo load data  infile '"&amp;$B$2&amp;VLOOKUP($C143,Lookups!$A$4:$O$24,15,FALSE)&amp;E$4&amp;$B143&amp;"\"&amp;VLOOKUP($C143,Lookups!$A$4:$B$24,2,FALSE)&amp;".csv' append into table "&amp;$C143&amp;"_"&amp;$B143&amp;" fields terminated by "&amp;CHAR(34)&amp;","&amp;CHAR(34)&amp;" (OrigDate, OrigTime, Open, High, Low, Close, NewDateTime expression "&amp;CHAR(34)&amp;"to_date((:OrigDate||:OrigTime),'MM/DD/YYYY HH24MI')"&amp;CHAR(34)&amp;") &gt;"&amp;$B$2&amp;VLOOKUP($C143,Lookups!$A$4:$O$24,15,FALSE)&amp;E$4&amp;$B143&amp;"\"&amp;$C143&amp;"-"&amp;$B143&amp;".ctl"</f>
        <v>echo load data  infile 'C:\temp\HistData\Futures2013Q2H1\S.csv' append into table SOYBEANS_H1 fields terminated by "," (OrigDate, OrigTime, Open, High, Low, Close, NewDateTime expression "to_date((:OrigDate||:OrigTime),'MM/DD/YYYY HH24MI')") &gt;C:\temp\HistData\Futures2013Q2H1\SOYBEANS-H1.ctl</v>
      </c>
      <c r="F143" s="29" t="str">
        <f>"echo load data  infile '"&amp;$B$2&amp;VLOOKUP($C143,Lookups!$A$4:$O$24,15,FALSE)&amp;F$4&amp;$B143&amp;"\"&amp;VLOOKUP($C143,Lookups!$A$4:$B$24,2,FALSE)&amp;".csv' append into table "&amp;$C143&amp;"_"&amp;$B143&amp;" fields terminated by "&amp;CHAR(34)&amp;","&amp;CHAR(34)&amp;" (OrigDate, OrigTime, Open, High, Low, Close, NewDateTime expression "&amp;CHAR(34)&amp;"to_date((:OrigDate||:OrigTime),'MM/DD/YYYY HH24MI')"&amp;CHAR(34)&amp;") &gt;"&amp;$B$2&amp;VLOOKUP($C143,Lookups!$A$4:$O$24,15,FALSE)&amp;F$4&amp;$B143&amp;"\"&amp;$C143&amp;"-"&amp;$B143&amp;".ctl"</f>
        <v>echo load data  infile 'C:\temp\HistData\Futures2013Q3H1\S.csv' append into table SOYBEANS_H1 fields terminated by "," (OrigDate, OrigTime, Open, High, Low, Close, NewDateTime expression "to_date((:OrigDate||:OrigTime),'MM/DD/YYYY HH24MI')") &gt;C:\temp\HistData\Futures2013Q3H1\SOYBEANS-H1.ctl</v>
      </c>
      <c r="G143" s="29" t="str">
        <f>"echo load data  infile '"&amp;$B$2&amp;VLOOKUP($C143,Lookups!$A$4:$O$24,15,FALSE)&amp;G$4&amp;$B143&amp;"\"&amp;VLOOKUP($C143,Lookups!$A$4:$B$24,2,FALSE)&amp;".csv' append into table "&amp;$C143&amp;"_"&amp;$B143&amp;" fields terminated by "&amp;CHAR(34)&amp;","&amp;CHAR(34)&amp;" (OrigDate, OrigTime, Open, High, Low, Close, NewDateTime expression "&amp;CHAR(34)&amp;"to_date((:OrigDate||:OrigTime),'MM/DD/YYYY HH24MI')"&amp;CHAR(34)&amp;") &gt;"&amp;$B$2&amp;VLOOKUP($C143,Lookups!$A$4:$O$24,15,FALSE)&amp;G$4&amp;$B143&amp;"\"&amp;$C143&amp;"-"&amp;$B143&amp;".ctl"</f>
        <v>echo load data  infile 'C:\temp\HistData\Futures2013Q4H1\S.csv' append into table SOYBEANS_H1 fields terminated by "," (OrigDate, OrigTime, Open, High, Low, Close, NewDateTime expression "to_date((:OrigDate||:OrigTime),'MM/DD/YYYY HH24MI')") &gt;C:\temp\HistData\Futures2013Q4H1\SOYBEANS-H1.ctl</v>
      </c>
      <c r="H143" s="29" t="str">
        <f>"echo load data  infile '"&amp;$B$2&amp;VLOOKUP($C143,Lookups!$A$4:$O$24,15,FALSE)&amp;H$4&amp;$B143&amp;"\"&amp;VLOOKUP($C143,Lookups!$A$4:$B$24,2,FALSE)&amp;".csv' append into table "&amp;$C143&amp;"_"&amp;$B143&amp;" fields terminated by "&amp;CHAR(34)&amp;","&amp;CHAR(34)&amp;" (OrigDate, OrigTime, Open, High, Low, Close, NewDateTime expression "&amp;CHAR(34)&amp;"to_date((:OrigDate||:OrigTime),'MM/DD/YYYY HH24MI')"&amp;CHAR(34)&amp;") &gt;"&amp;$B$2&amp;VLOOKUP($C143,Lookups!$A$4:$O$24,15,FALSE)&amp;H$4&amp;$B143&amp;"\"&amp;$C143&amp;"-"&amp;$B143&amp;".ctl"</f>
        <v>echo load data  infile 'C:\temp\HistData\Futures2014Q1H1\S.csv' append into table SOYBEANS_H1 fields terminated by "," (OrigDate, OrigTime, Open, High, Low, Close, NewDateTime expression "to_date((:OrigDate||:OrigTime),'MM/DD/YYYY HH24MI')") &gt;C:\temp\HistData\Futures2014Q1H1\SOYBEANS-H1.ctl</v>
      </c>
    </row>
    <row r="144" spans="2:8" x14ac:dyDescent="0.25">
      <c r="B144" s="28" t="s">
        <v>28</v>
      </c>
      <c r="C144" s="29" t="s">
        <v>64</v>
      </c>
      <c r="D144" s="29" t="str">
        <f>"echo load data  infile '"&amp;$B$2&amp;VLOOKUP($C144,Lookups!$A$4:$O$24,15,FALSE)&amp;D$4&amp;$B144&amp;"\"&amp;VLOOKUP($C144,Lookups!$A$4:$B$24,2,FALSE)&amp;".csv' append into table "&amp;$C144&amp;"_"&amp;$B144&amp;" fields terminated by "&amp;CHAR(34)&amp;","&amp;CHAR(34)&amp;" (OrigDate, OrigTime, Open, High, Low, Close, NewDateTime expression "&amp;CHAR(34)&amp;"to_date((:OrigDate||:OrigTime),'MM/DD/YYYY HH24MI')"&amp;CHAR(34)&amp;") &gt;"&amp;$B$2&amp;VLOOKUP($C144,Lookups!$A$4:$O$24,15,FALSE)&amp;D$4&amp;$B144&amp;"\"&amp;$C144&amp;"-"&amp;$B144&amp;".ctl"</f>
        <v>echo load data  infile 'C:\temp\HistData\Futures2000Q0H1\SB.csv' append into table SUGAR_H1 fields terminated by "," (OrigDate, OrigTime, Open, High, Low, Close, NewDateTime expression "to_date((:OrigDate||:OrigTime),'MM/DD/YYYY HH24MI')") &gt;C:\temp\HistData\Futures2000Q0H1\SUGAR-H1.ctl</v>
      </c>
      <c r="E144" s="29" t="str">
        <f>"echo load data  infile '"&amp;$B$2&amp;VLOOKUP($C144,Lookups!$A$4:$O$24,15,FALSE)&amp;E$4&amp;$B144&amp;"\"&amp;VLOOKUP($C144,Lookups!$A$4:$B$24,2,FALSE)&amp;".csv' append into table "&amp;$C144&amp;"_"&amp;$B144&amp;" fields terminated by "&amp;CHAR(34)&amp;","&amp;CHAR(34)&amp;" (OrigDate, OrigTime, Open, High, Low, Close, NewDateTime expression "&amp;CHAR(34)&amp;"to_date((:OrigDate||:OrigTime),'MM/DD/YYYY HH24MI')"&amp;CHAR(34)&amp;") &gt;"&amp;$B$2&amp;VLOOKUP($C144,Lookups!$A$4:$O$24,15,FALSE)&amp;E$4&amp;$B144&amp;"\"&amp;$C144&amp;"-"&amp;$B144&amp;".ctl"</f>
        <v>echo load data  infile 'C:\temp\HistData\Futures2013Q2H1\SB.csv' append into table SUGAR_H1 fields terminated by "," (OrigDate, OrigTime, Open, High, Low, Close, NewDateTime expression "to_date((:OrigDate||:OrigTime),'MM/DD/YYYY HH24MI')") &gt;C:\temp\HistData\Futures2013Q2H1\SUGAR-H1.ctl</v>
      </c>
      <c r="F144" s="29" t="str">
        <f>"echo load data  infile '"&amp;$B$2&amp;VLOOKUP($C144,Lookups!$A$4:$O$24,15,FALSE)&amp;F$4&amp;$B144&amp;"\"&amp;VLOOKUP($C144,Lookups!$A$4:$B$24,2,FALSE)&amp;".csv' append into table "&amp;$C144&amp;"_"&amp;$B144&amp;" fields terminated by "&amp;CHAR(34)&amp;","&amp;CHAR(34)&amp;" (OrigDate, OrigTime, Open, High, Low, Close, NewDateTime expression "&amp;CHAR(34)&amp;"to_date((:OrigDate||:OrigTime),'MM/DD/YYYY HH24MI')"&amp;CHAR(34)&amp;") &gt;"&amp;$B$2&amp;VLOOKUP($C144,Lookups!$A$4:$O$24,15,FALSE)&amp;F$4&amp;$B144&amp;"\"&amp;$C144&amp;"-"&amp;$B144&amp;".ctl"</f>
        <v>echo load data  infile 'C:\temp\HistData\Futures2013Q3H1\SB.csv' append into table SUGAR_H1 fields terminated by "," (OrigDate, OrigTime, Open, High, Low, Close, NewDateTime expression "to_date((:OrigDate||:OrigTime),'MM/DD/YYYY HH24MI')") &gt;C:\temp\HistData\Futures2013Q3H1\SUGAR-H1.ctl</v>
      </c>
      <c r="G144" s="29" t="str">
        <f>"echo load data  infile '"&amp;$B$2&amp;VLOOKUP($C144,Lookups!$A$4:$O$24,15,FALSE)&amp;G$4&amp;$B144&amp;"\"&amp;VLOOKUP($C144,Lookups!$A$4:$B$24,2,FALSE)&amp;".csv' append into table "&amp;$C144&amp;"_"&amp;$B144&amp;" fields terminated by "&amp;CHAR(34)&amp;","&amp;CHAR(34)&amp;" (OrigDate, OrigTime, Open, High, Low, Close, NewDateTime expression "&amp;CHAR(34)&amp;"to_date((:OrigDate||:OrigTime),'MM/DD/YYYY HH24MI')"&amp;CHAR(34)&amp;") &gt;"&amp;$B$2&amp;VLOOKUP($C144,Lookups!$A$4:$O$24,15,FALSE)&amp;G$4&amp;$B144&amp;"\"&amp;$C144&amp;"-"&amp;$B144&amp;".ctl"</f>
        <v>echo load data  infile 'C:\temp\HistData\Futures2013Q4H1\SB.csv' append into table SUGAR_H1 fields terminated by "," (OrigDate, OrigTime, Open, High, Low, Close, NewDateTime expression "to_date((:OrigDate||:OrigTime),'MM/DD/YYYY HH24MI')") &gt;C:\temp\HistData\Futures2013Q4H1\SUGAR-H1.ctl</v>
      </c>
      <c r="H144" s="29" t="str">
        <f>"echo load data  infile '"&amp;$B$2&amp;VLOOKUP($C144,Lookups!$A$4:$O$24,15,FALSE)&amp;H$4&amp;$B144&amp;"\"&amp;VLOOKUP($C144,Lookups!$A$4:$B$24,2,FALSE)&amp;".csv' append into table "&amp;$C144&amp;"_"&amp;$B144&amp;" fields terminated by "&amp;CHAR(34)&amp;","&amp;CHAR(34)&amp;" (OrigDate, OrigTime, Open, High, Low, Close, NewDateTime expression "&amp;CHAR(34)&amp;"to_date((:OrigDate||:OrigTime),'MM/DD/YYYY HH24MI')"&amp;CHAR(34)&amp;") &gt;"&amp;$B$2&amp;VLOOKUP($C144,Lookups!$A$4:$O$24,15,FALSE)&amp;H$4&amp;$B144&amp;"\"&amp;$C144&amp;"-"&amp;$B144&amp;".ctl"</f>
        <v>echo load data  infile 'C:\temp\HistData\Futures2014Q1H1\SB.csv' append into table SUGAR_H1 fields terminated by "," (OrigDate, OrigTime, Open, High, Low, Close, NewDateTime expression "to_date((:OrigDate||:OrigTime),'MM/DD/YYYY HH24MI')") &gt;C:\temp\HistData\Futures2014Q1H1\SUGAR-H1.ctl</v>
      </c>
    </row>
    <row r="145" spans="2:8" x14ac:dyDescent="0.25">
      <c r="B145" s="28" t="s">
        <v>28</v>
      </c>
      <c r="C145" s="29" t="s">
        <v>65</v>
      </c>
      <c r="D145" s="29" t="str">
        <f>"echo load data  infile '"&amp;$B$2&amp;VLOOKUP($C145,Lookups!$A$4:$O$24,15,FALSE)&amp;D$4&amp;$B145&amp;"\"&amp;VLOOKUP($C145,Lookups!$A$4:$B$24,2,FALSE)&amp;".csv' append into table "&amp;$C145&amp;"_"&amp;$B145&amp;" fields terminated by "&amp;CHAR(34)&amp;","&amp;CHAR(34)&amp;" (OrigDate, OrigTime, Open, High, Low, Close, NewDateTime expression "&amp;CHAR(34)&amp;"to_date((:OrigDate||:OrigTime),'MM/DD/YYYY HH24MI')"&amp;CHAR(34)&amp;") &gt;"&amp;$B$2&amp;VLOOKUP($C145,Lookups!$A$4:$O$24,15,FALSE)&amp;D$4&amp;$B145&amp;"\"&amp;$C145&amp;"-"&amp;$B145&amp;".ctl"</f>
        <v>echo load data  infile 'C:\temp\HistData\Futures2000Q0H1\TY.csv' append into table US10YR_H1 fields terminated by "," (OrigDate, OrigTime, Open, High, Low, Close, NewDateTime expression "to_date((:OrigDate||:OrigTime),'MM/DD/YYYY HH24MI')") &gt;C:\temp\HistData\Futures2000Q0H1\US10YR-H1.ctl</v>
      </c>
      <c r="E145" s="29" t="str">
        <f>"echo load data  infile '"&amp;$B$2&amp;VLOOKUP($C145,Lookups!$A$4:$O$24,15,FALSE)&amp;E$4&amp;$B145&amp;"\"&amp;VLOOKUP($C145,Lookups!$A$4:$B$24,2,FALSE)&amp;".csv' append into table "&amp;$C145&amp;"_"&amp;$B145&amp;" fields terminated by "&amp;CHAR(34)&amp;","&amp;CHAR(34)&amp;" (OrigDate, OrigTime, Open, High, Low, Close, NewDateTime expression "&amp;CHAR(34)&amp;"to_date((:OrigDate||:OrigTime),'MM/DD/YYYY HH24MI')"&amp;CHAR(34)&amp;") &gt;"&amp;$B$2&amp;VLOOKUP($C145,Lookups!$A$4:$O$24,15,FALSE)&amp;E$4&amp;$B145&amp;"\"&amp;$C145&amp;"-"&amp;$B145&amp;".ctl"</f>
        <v>echo load data  infile 'C:\temp\HistData\Futures2013Q2H1\TY.csv' append into table US10YR_H1 fields terminated by "," (OrigDate, OrigTime, Open, High, Low, Close, NewDateTime expression "to_date((:OrigDate||:OrigTime),'MM/DD/YYYY HH24MI')") &gt;C:\temp\HistData\Futures2013Q2H1\US10YR-H1.ctl</v>
      </c>
      <c r="F145" s="29" t="str">
        <f>"echo load data  infile '"&amp;$B$2&amp;VLOOKUP($C145,Lookups!$A$4:$O$24,15,FALSE)&amp;F$4&amp;$B145&amp;"\"&amp;VLOOKUP($C145,Lookups!$A$4:$B$24,2,FALSE)&amp;".csv' append into table "&amp;$C145&amp;"_"&amp;$B145&amp;" fields terminated by "&amp;CHAR(34)&amp;","&amp;CHAR(34)&amp;" (OrigDate, OrigTime, Open, High, Low, Close, NewDateTime expression "&amp;CHAR(34)&amp;"to_date((:OrigDate||:OrigTime),'MM/DD/YYYY HH24MI')"&amp;CHAR(34)&amp;") &gt;"&amp;$B$2&amp;VLOOKUP($C145,Lookups!$A$4:$O$24,15,FALSE)&amp;F$4&amp;$B145&amp;"\"&amp;$C145&amp;"-"&amp;$B145&amp;".ctl"</f>
        <v>echo load data  infile 'C:\temp\HistData\Futures2013Q3H1\TY.csv' append into table US10YR_H1 fields terminated by "," (OrigDate, OrigTime, Open, High, Low, Close, NewDateTime expression "to_date((:OrigDate||:OrigTime),'MM/DD/YYYY HH24MI')") &gt;C:\temp\HistData\Futures2013Q3H1\US10YR-H1.ctl</v>
      </c>
      <c r="G145" s="29" t="str">
        <f>"echo load data  infile '"&amp;$B$2&amp;VLOOKUP($C145,Lookups!$A$4:$O$24,15,FALSE)&amp;G$4&amp;$B145&amp;"\"&amp;VLOOKUP($C145,Lookups!$A$4:$B$24,2,FALSE)&amp;".csv' append into table "&amp;$C145&amp;"_"&amp;$B145&amp;" fields terminated by "&amp;CHAR(34)&amp;","&amp;CHAR(34)&amp;" (OrigDate, OrigTime, Open, High, Low, Close, NewDateTime expression "&amp;CHAR(34)&amp;"to_date((:OrigDate||:OrigTime),'MM/DD/YYYY HH24MI')"&amp;CHAR(34)&amp;") &gt;"&amp;$B$2&amp;VLOOKUP($C145,Lookups!$A$4:$O$24,15,FALSE)&amp;G$4&amp;$B145&amp;"\"&amp;$C145&amp;"-"&amp;$B145&amp;".ctl"</f>
        <v>echo load data  infile 'C:\temp\HistData\Futures2013Q4H1\TY.csv' append into table US10YR_H1 fields terminated by "," (OrigDate, OrigTime, Open, High, Low, Close, NewDateTime expression "to_date((:OrigDate||:OrigTime),'MM/DD/YYYY HH24MI')") &gt;C:\temp\HistData\Futures2013Q4H1\US10YR-H1.ctl</v>
      </c>
      <c r="H145" s="29" t="str">
        <f>"echo load data  infile '"&amp;$B$2&amp;VLOOKUP($C145,Lookups!$A$4:$O$24,15,FALSE)&amp;H$4&amp;$B145&amp;"\"&amp;VLOOKUP($C145,Lookups!$A$4:$B$24,2,FALSE)&amp;".csv' append into table "&amp;$C145&amp;"_"&amp;$B145&amp;" fields terminated by "&amp;CHAR(34)&amp;","&amp;CHAR(34)&amp;" (OrigDate, OrigTime, Open, High, Low, Close, NewDateTime expression "&amp;CHAR(34)&amp;"to_date((:OrigDate||:OrigTime),'MM/DD/YYYY HH24MI')"&amp;CHAR(34)&amp;") &gt;"&amp;$B$2&amp;VLOOKUP($C145,Lookups!$A$4:$O$24,15,FALSE)&amp;H$4&amp;$B145&amp;"\"&amp;$C145&amp;"-"&amp;$B145&amp;".ctl"</f>
        <v>echo load data  infile 'C:\temp\HistData\Futures2014Q1H1\TY.csv' append into table US10YR_H1 fields terminated by "," (OrigDate, OrigTime, Open, High, Low, Close, NewDateTime expression "to_date((:OrigDate||:OrigTime),'MM/DD/YYYY HH24MI')") &gt;C:\temp\HistData\Futures2014Q1H1\US10YR-H1.ctl</v>
      </c>
    </row>
    <row r="146" spans="2:8" x14ac:dyDescent="0.25">
      <c r="B146" s="28" t="s">
        <v>28</v>
      </c>
      <c r="C146" s="29" t="s">
        <v>66</v>
      </c>
      <c r="D146" s="29" t="str">
        <f>"echo load data  infile '"&amp;$B$2&amp;VLOOKUP($C146,Lookups!$A$4:$O$24,15,FALSE)&amp;D$4&amp;$B146&amp;"\"&amp;VLOOKUP($C146,Lookups!$A$4:$B$24,2,FALSE)&amp;".csv' append into table "&amp;$C146&amp;"_"&amp;$B146&amp;" fields terminated by "&amp;CHAR(34)&amp;","&amp;CHAR(34)&amp;" (OrigDate, OrigTime, Open, High, Low, Close, NewDateTime expression "&amp;CHAR(34)&amp;"to_date((:OrigDate||:OrigTime),'MM/DD/YYYY HH24MI')"&amp;CHAR(34)&amp;") &gt;"&amp;$B$2&amp;VLOOKUP($C146,Lookups!$A$4:$O$24,15,FALSE)&amp;D$4&amp;$B146&amp;"\"&amp;$C146&amp;"-"&amp;$B146&amp;".ctl"</f>
        <v>echo load data  infile 'C:\temp\HistData\Futures2000Q0H1\W.csv' append into table WHEAT_H1 fields terminated by "," (OrigDate, OrigTime, Open, High, Low, Close, NewDateTime expression "to_date((:OrigDate||:OrigTime),'MM/DD/YYYY HH24MI')") &gt;C:\temp\HistData\Futures2000Q0H1\WHEAT-H1.ctl</v>
      </c>
      <c r="E146" s="29" t="str">
        <f>"echo load data  infile '"&amp;$B$2&amp;VLOOKUP($C146,Lookups!$A$4:$O$24,15,FALSE)&amp;E$4&amp;$B146&amp;"\"&amp;VLOOKUP($C146,Lookups!$A$4:$B$24,2,FALSE)&amp;".csv' append into table "&amp;$C146&amp;"_"&amp;$B146&amp;" fields terminated by "&amp;CHAR(34)&amp;","&amp;CHAR(34)&amp;" (OrigDate, OrigTime, Open, High, Low, Close, NewDateTime expression "&amp;CHAR(34)&amp;"to_date((:OrigDate||:OrigTime),'MM/DD/YYYY HH24MI')"&amp;CHAR(34)&amp;") &gt;"&amp;$B$2&amp;VLOOKUP($C146,Lookups!$A$4:$O$24,15,FALSE)&amp;E$4&amp;$B146&amp;"\"&amp;$C146&amp;"-"&amp;$B146&amp;".ctl"</f>
        <v>echo load data  infile 'C:\temp\HistData\Futures2013Q2H1\W.csv' append into table WHEAT_H1 fields terminated by "," (OrigDate, OrigTime, Open, High, Low, Close, NewDateTime expression "to_date((:OrigDate||:OrigTime),'MM/DD/YYYY HH24MI')") &gt;C:\temp\HistData\Futures2013Q2H1\WHEAT-H1.ctl</v>
      </c>
      <c r="F146" s="29" t="str">
        <f>"echo load data  infile '"&amp;$B$2&amp;VLOOKUP($C146,Lookups!$A$4:$O$24,15,FALSE)&amp;F$4&amp;$B146&amp;"\"&amp;VLOOKUP($C146,Lookups!$A$4:$B$24,2,FALSE)&amp;".csv' append into table "&amp;$C146&amp;"_"&amp;$B146&amp;" fields terminated by "&amp;CHAR(34)&amp;","&amp;CHAR(34)&amp;" (OrigDate, OrigTime, Open, High, Low, Close, NewDateTime expression "&amp;CHAR(34)&amp;"to_date((:OrigDate||:OrigTime),'MM/DD/YYYY HH24MI')"&amp;CHAR(34)&amp;") &gt;"&amp;$B$2&amp;VLOOKUP($C146,Lookups!$A$4:$O$24,15,FALSE)&amp;F$4&amp;$B146&amp;"\"&amp;$C146&amp;"-"&amp;$B146&amp;".ctl"</f>
        <v>echo load data  infile 'C:\temp\HistData\Futures2013Q3H1\W.csv' append into table WHEAT_H1 fields terminated by "," (OrigDate, OrigTime, Open, High, Low, Close, NewDateTime expression "to_date((:OrigDate||:OrigTime),'MM/DD/YYYY HH24MI')") &gt;C:\temp\HistData\Futures2013Q3H1\WHEAT-H1.ctl</v>
      </c>
      <c r="G146" s="29" t="str">
        <f>"echo load data  infile '"&amp;$B$2&amp;VLOOKUP($C146,Lookups!$A$4:$O$24,15,FALSE)&amp;G$4&amp;$B146&amp;"\"&amp;VLOOKUP($C146,Lookups!$A$4:$B$24,2,FALSE)&amp;".csv' append into table "&amp;$C146&amp;"_"&amp;$B146&amp;" fields terminated by "&amp;CHAR(34)&amp;","&amp;CHAR(34)&amp;" (OrigDate, OrigTime, Open, High, Low, Close, NewDateTime expression "&amp;CHAR(34)&amp;"to_date((:OrigDate||:OrigTime),'MM/DD/YYYY HH24MI')"&amp;CHAR(34)&amp;") &gt;"&amp;$B$2&amp;VLOOKUP($C146,Lookups!$A$4:$O$24,15,FALSE)&amp;G$4&amp;$B146&amp;"\"&amp;$C146&amp;"-"&amp;$B146&amp;".ctl"</f>
        <v>echo load data  infile 'C:\temp\HistData\Futures2013Q4H1\W.csv' append into table WHEAT_H1 fields terminated by "," (OrigDate, OrigTime, Open, High, Low, Close, NewDateTime expression "to_date((:OrigDate||:OrigTime),'MM/DD/YYYY HH24MI')") &gt;C:\temp\HistData\Futures2013Q4H1\WHEAT-H1.ctl</v>
      </c>
      <c r="H146" s="29" t="str">
        <f>"echo load data  infile '"&amp;$B$2&amp;VLOOKUP($C146,Lookups!$A$4:$O$24,15,FALSE)&amp;H$4&amp;$B146&amp;"\"&amp;VLOOKUP($C146,Lookups!$A$4:$B$24,2,FALSE)&amp;".csv' append into table "&amp;$C146&amp;"_"&amp;$B146&amp;" fields terminated by "&amp;CHAR(34)&amp;","&amp;CHAR(34)&amp;" (OrigDate, OrigTime, Open, High, Low, Close, NewDateTime expression "&amp;CHAR(34)&amp;"to_date((:OrigDate||:OrigTime),'MM/DD/YYYY HH24MI')"&amp;CHAR(34)&amp;") &gt;"&amp;$B$2&amp;VLOOKUP($C146,Lookups!$A$4:$O$24,15,FALSE)&amp;H$4&amp;$B146&amp;"\"&amp;$C146&amp;"-"&amp;$B146&amp;".ctl"</f>
        <v>echo load data  infile 'C:\temp\HistData\Futures2014Q1H1\W.csv' append into table WHEAT_H1 fields terminated by "," (OrigDate, OrigTime, Open, High, Low, Close, NewDateTime expression "to_date((:OrigDate||:OrigTime),'MM/DD/YYYY HH24MI')") &gt;C:\temp\HistData\Futures2014Q1H1\WHEAT-H1.ctl</v>
      </c>
    </row>
    <row r="147" spans="2:8" x14ac:dyDescent="0.25">
      <c r="B147" s="28" t="s">
        <v>28</v>
      </c>
      <c r="C147" s="29" t="s">
        <v>56</v>
      </c>
      <c r="D147" s="29" t="str">
        <f>"echo load data  infile '"&amp;$B$2&amp;VLOOKUP($C147,Lookups!$A$4:$O$24,15,FALSE)&amp;D$4&amp;$B147&amp;"\"&amp;VLOOKUP($C147,Lookups!$A$4:$B$24,2,FALSE)&amp;".csv' append into table "&amp;$C147&amp;"_"&amp;$B147&amp;" fields terminated by "&amp;CHAR(34)&amp;","&amp;CHAR(34)&amp;" (OrigDate, OrigTime, Open, High, Low, Close, NewDateTime expression "&amp;CHAR(34)&amp;"to_date((:OrigDate||:OrigTime),'MM/DD/YYYY HH24MI')"&amp;CHAR(34)&amp;") &gt;"&amp;$B$2&amp;VLOOKUP($C147,Lookups!$A$4:$O$24,15,FALSE)&amp;D$4&amp;$B147&amp;"\"&amp;$C147&amp;"-"&amp;$B147&amp;".ctl"</f>
        <v>echo load data  infile 'C:\temp\HistData\Futures2000Q0H1\XRB.csv' append into table XRB_H1 fields terminated by "," (OrigDate, OrigTime, Open, High, Low, Close, NewDateTime expression "to_date((:OrigDate||:OrigTime),'MM/DD/YYYY HH24MI')") &gt;C:\temp\HistData\Futures2000Q0H1\XRB-H1.ctl</v>
      </c>
      <c r="E147" s="29" t="str">
        <f>"echo load data  infile '"&amp;$B$2&amp;VLOOKUP($C147,Lookups!$A$4:$O$24,15,FALSE)&amp;E$4&amp;$B147&amp;"\"&amp;VLOOKUP($C147,Lookups!$A$4:$B$24,2,FALSE)&amp;".csv' append into table "&amp;$C147&amp;"_"&amp;$B147&amp;" fields terminated by "&amp;CHAR(34)&amp;","&amp;CHAR(34)&amp;" (OrigDate, OrigTime, Open, High, Low, Close, NewDateTime expression "&amp;CHAR(34)&amp;"to_date((:OrigDate||:OrigTime),'MM/DD/YYYY HH24MI')"&amp;CHAR(34)&amp;") &gt;"&amp;$B$2&amp;VLOOKUP($C147,Lookups!$A$4:$O$24,15,FALSE)&amp;E$4&amp;$B147&amp;"\"&amp;$C147&amp;"-"&amp;$B147&amp;".ctl"</f>
        <v>echo load data  infile 'C:\temp\HistData\Futures2013Q2H1\XRB.csv' append into table XRB_H1 fields terminated by "," (OrigDate, OrigTime, Open, High, Low, Close, NewDateTime expression "to_date((:OrigDate||:OrigTime),'MM/DD/YYYY HH24MI')") &gt;C:\temp\HistData\Futures2013Q2H1\XRB-H1.ctl</v>
      </c>
      <c r="F147" s="29" t="str">
        <f>"echo load data  infile '"&amp;$B$2&amp;VLOOKUP($C147,Lookups!$A$4:$O$24,15,FALSE)&amp;F$4&amp;$B147&amp;"\"&amp;VLOOKUP($C147,Lookups!$A$4:$B$24,2,FALSE)&amp;".csv' append into table "&amp;$C147&amp;"_"&amp;$B147&amp;" fields terminated by "&amp;CHAR(34)&amp;","&amp;CHAR(34)&amp;" (OrigDate, OrigTime, Open, High, Low, Close, NewDateTime expression "&amp;CHAR(34)&amp;"to_date((:OrigDate||:OrigTime),'MM/DD/YYYY HH24MI')"&amp;CHAR(34)&amp;") &gt;"&amp;$B$2&amp;VLOOKUP($C147,Lookups!$A$4:$O$24,15,FALSE)&amp;F$4&amp;$B147&amp;"\"&amp;$C147&amp;"-"&amp;$B147&amp;".ctl"</f>
        <v>echo load data  infile 'C:\temp\HistData\Futures2013Q3H1\XRB.csv' append into table XRB_H1 fields terminated by "," (OrigDate, OrigTime, Open, High, Low, Close, NewDateTime expression "to_date((:OrigDate||:OrigTime),'MM/DD/YYYY HH24MI')") &gt;C:\temp\HistData\Futures2013Q3H1\XRB-H1.ctl</v>
      </c>
      <c r="G147" s="29" t="str">
        <f>"echo load data  infile '"&amp;$B$2&amp;VLOOKUP($C147,Lookups!$A$4:$O$24,15,FALSE)&amp;G$4&amp;$B147&amp;"\"&amp;VLOOKUP($C147,Lookups!$A$4:$B$24,2,FALSE)&amp;".csv' append into table "&amp;$C147&amp;"_"&amp;$B147&amp;" fields terminated by "&amp;CHAR(34)&amp;","&amp;CHAR(34)&amp;" (OrigDate, OrigTime, Open, High, Low, Close, NewDateTime expression "&amp;CHAR(34)&amp;"to_date((:OrigDate||:OrigTime),'MM/DD/YYYY HH24MI')"&amp;CHAR(34)&amp;") &gt;"&amp;$B$2&amp;VLOOKUP($C147,Lookups!$A$4:$O$24,15,FALSE)&amp;G$4&amp;$B147&amp;"\"&amp;$C147&amp;"-"&amp;$B147&amp;".ctl"</f>
        <v>echo load data  infile 'C:\temp\HistData\Futures2013Q4H1\XRB.csv' append into table XRB_H1 fields terminated by "," (OrigDate, OrigTime, Open, High, Low, Close, NewDateTime expression "to_date((:OrigDate||:OrigTime),'MM/DD/YYYY HH24MI')") &gt;C:\temp\HistData\Futures2013Q4H1\XRB-H1.ctl</v>
      </c>
      <c r="H147" s="29" t="str">
        <f>"echo load data  infile '"&amp;$B$2&amp;VLOOKUP($C147,Lookups!$A$4:$O$24,15,FALSE)&amp;H$4&amp;$B147&amp;"\"&amp;VLOOKUP($C147,Lookups!$A$4:$B$24,2,FALSE)&amp;".csv' append into table "&amp;$C147&amp;"_"&amp;$B147&amp;" fields terminated by "&amp;CHAR(34)&amp;","&amp;CHAR(34)&amp;" (OrigDate, OrigTime, Open, High, Low, Close, NewDateTime expression "&amp;CHAR(34)&amp;"to_date((:OrigDate||:OrigTime),'MM/DD/YYYY HH24MI')"&amp;CHAR(34)&amp;") &gt;"&amp;$B$2&amp;VLOOKUP($C147,Lookups!$A$4:$O$24,15,FALSE)&amp;H$4&amp;$B147&amp;"\"&amp;$C147&amp;"-"&amp;$B147&amp;".ctl"</f>
        <v>echo load data  infile 'C:\temp\HistData\Futures2014Q1H1\XRB.csv' append into table XRB_H1 fields terminated by "," (OrigDate, OrigTime, Open, High, Low, Close, NewDateTime expression "to_date((:OrigDate||:OrigTime),'MM/DD/YYYY HH24MI')") &gt;C:\temp\HistData\Futures2014Q1H1\XRB-H1.ctl</v>
      </c>
    </row>
    <row r="148" spans="2:8" x14ac:dyDescent="0.25">
      <c r="B148" s="28" t="s">
        <v>30</v>
      </c>
      <c r="C148" s="29" t="s">
        <v>57</v>
      </c>
      <c r="D148" s="29" t="str">
        <f>"echo load data  infile '"&amp;$B$2&amp;VLOOKUP($C148,Lookups!$A$4:$O$24,15,FALSE)&amp;D$4&amp;$B148&amp;"\"&amp;VLOOKUP($C148,Lookups!$A$4:$B$24,2,FALSE)&amp;".csv' append into table "&amp;$C148&amp;"_"&amp;$B148&amp;" fields terminated by "&amp;CHAR(34)&amp;","&amp;CHAR(34)&amp;" (OrigDate, OrigTime, Open, High, Low, Close, NewDateTime expression "&amp;CHAR(34)&amp;"to_date((:OrigDate||:OrigTime),'MM/DD/YYYY HH24MI')"&amp;CHAR(34)&amp;") &gt;"&amp;$B$2&amp;VLOOKUP($C148,Lookups!$A$4:$O$24,15,FALSE)&amp;D$4&amp;$B148&amp;"\"&amp;$C148&amp;"-"&amp;$B148&amp;".ctl"</f>
        <v>echo load data  infile 'C:\temp\HistData\Futures2000Q0D1\LC.csv' append into table CATTLE_D1 fields terminated by "," (OrigDate, OrigTime, Open, High, Low, Close, NewDateTime expression "to_date((:OrigDate||:OrigTime),'MM/DD/YYYY HH24MI')") &gt;C:\temp\HistData\Futures2000Q0D1\CATTLE-D1.ctl</v>
      </c>
      <c r="E148" s="29" t="str">
        <f>"echo load data  infile '"&amp;$B$2&amp;VLOOKUP($C148,Lookups!$A$4:$O$24,15,FALSE)&amp;E$4&amp;$B148&amp;"\"&amp;VLOOKUP($C148,Lookups!$A$4:$B$24,2,FALSE)&amp;".csv' append into table "&amp;$C148&amp;"_"&amp;$B148&amp;" fields terminated by "&amp;CHAR(34)&amp;","&amp;CHAR(34)&amp;" (OrigDate, OrigTime, Open, High, Low, Close, NewDateTime expression "&amp;CHAR(34)&amp;"to_date((:OrigDate||:OrigTime),'MM/DD/YYYY HH24MI')"&amp;CHAR(34)&amp;") &gt;"&amp;$B$2&amp;VLOOKUP($C148,Lookups!$A$4:$O$24,15,FALSE)&amp;E$4&amp;$B148&amp;"\"&amp;$C148&amp;"-"&amp;$B148&amp;".ctl"</f>
        <v>echo load data  infile 'C:\temp\HistData\Futures2013Q2D1\LC.csv' append into table CATTLE_D1 fields terminated by "," (OrigDate, OrigTime, Open, High, Low, Close, NewDateTime expression "to_date((:OrigDate||:OrigTime),'MM/DD/YYYY HH24MI')") &gt;C:\temp\HistData\Futures2013Q2D1\CATTLE-D1.ctl</v>
      </c>
      <c r="F148" s="29" t="str">
        <f>"echo load data  infile '"&amp;$B$2&amp;VLOOKUP($C148,Lookups!$A$4:$O$24,15,FALSE)&amp;F$4&amp;$B148&amp;"\"&amp;VLOOKUP($C148,Lookups!$A$4:$B$24,2,FALSE)&amp;".csv' append into table "&amp;$C148&amp;"_"&amp;$B148&amp;" fields terminated by "&amp;CHAR(34)&amp;","&amp;CHAR(34)&amp;" (OrigDate, OrigTime, Open, High, Low, Close, NewDateTime expression "&amp;CHAR(34)&amp;"to_date((:OrigDate||:OrigTime),'MM/DD/YYYY HH24MI')"&amp;CHAR(34)&amp;") &gt;"&amp;$B$2&amp;VLOOKUP($C148,Lookups!$A$4:$O$24,15,FALSE)&amp;F$4&amp;$B148&amp;"\"&amp;$C148&amp;"-"&amp;$B148&amp;".ctl"</f>
        <v>echo load data  infile 'C:\temp\HistData\Futures2013Q3D1\LC.csv' append into table CATTLE_D1 fields terminated by "," (OrigDate, OrigTime, Open, High, Low, Close, NewDateTime expression "to_date((:OrigDate||:OrigTime),'MM/DD/YYYY HH24MI')") &gt;C:\temp\HistData\Futures2013Q3D1\CATTLE-D1.ctl</v>
      </c>
      <c r="G148" s="29" t="str">
        <f>"echo load data  infile '"&amp;$B$2&amp;VLOOKUP($C148,Lookups!$A$4:$O$24,15,FALSE)&amp;G$4&amp;$B148&amp;"\"&amp;VLOOKUP($C148,Lookups!$A$4:$B$24,2,FALSE)&amp;".csv' append into table "&amp;$C148&amp;"_"&amp;$B148&amp;" fields terminated by "&amp;CHAR(34)&amp;","&amp;CHAR(34)&amp;" (OrigDate, OrigTime, Open, High, Low, Close, NewDateTime expression "&amp;CHAR(34)&amp;"to_date((:OrigDate||:OrigTime),'MM/DD/YYYY HH24MI')"&amp;CHAR(34)&amp;") &gt;"&amp;$B$2&amp;VLOOKUP($C148,Lookups!$A$4:$O$24,15,FALSE)&amp;G$4&amp;$B148&amp;"\"&amp;$C148&amp;"-"&amp;$B148&amp;".ctl"</f>
        <v>echo load data  infile 'C:\temp\HistData\Futures2013Q4D1\LC.csv' append into table CATTLE_D1 fields terminated by "," (OrigDate, OrigTime, Open, High, Low, Close, NewDateTime expression "to_date((:OrigDate||:OrigTime),'MM/DD/YYYY HH24MI')") &gt;C:\temp\HistData\Futures2013Q4D1\CATTLE-D1.ctl</v>
      </c>
      <c r="H148" s="29" t="str">
        <f>"echo load data  infile '"&amp;$B$2&amp;VLOOKUP($C148,Lookups!$A$4:$O$24,15,FALSE)&amp;H$4&amp;$B148&amp;"\"&amp;VLOOKUP($C148,Lookups!$A$4:$B$24,2,FALSE)&amp;".csv' append into table "&amp;$C148&amp;"_"&amp;$B148&amp;" fields terminated by "&amp;CHAR(34)&amp;","&amp;CHAR(34)&amp;" (OrigDate, OrigTime, Open, High, Low, Close, NewDateTime expression "&amp;CHAR(34)&amp;"to_date((:OrigDate||:OrigTime),'MM/DD/YYYY HH24MI')"&amp;CHAR(34)&amp;") &gt;"&amp;$B$2&amp;VLOOKUP($C148,Lookups!$A$4:$O$24,15,FALSE)&amp;H$4&amp;$B148&amp;"\"&amp;$C148&amp;"-"&amp;$B148&amp;".ctl"</f>
        <v>echo load data  infile 'C:\temp\HistData\Futures2014Q1D1\LC.csv' append into table CATTLE_D1 fields terminated by "," (OrigDate, OrigTime, Open, High, Low, Close, NewDateTime expression "to_date((:OrigDate||:OrigTime),'MM/DD/YYYY HH24MI')") &gt;C:\temp\HistData\Futures2014Q1D1\CATTLE-D1.ctl</v>
      </c>
    </row>
    <row r="149" spans="2:8" x14ac:dyDescent="0.25">
      <c r="B149" s="28" t="s">
        <v>30</v>
      </c>
      <c r="C149" s="29" t="s">
        <v>58</v>
      </c>
      <c r="D149" s="29" t="str">
        <f>"echo load data  infile '"&amp;$B$2&amp;VLOOKUP($C149,Lookups!$A$4:$O$24,15,FALSE)&amp;D$4&amp;$B149&amp;"\"&amp;VLOOKUP($C149,Lookups!$A$4:$B$24,2,FALSE)&amp;".csv' append into table "&amp;$C149&amp;"_"&amp;$B149&amp;" fields terminated by "&amp;CHAR(34)&amp;","&amp;CHAR(34)&amp;" (OrigDate, OrigTime, Open, High, Low, Close, NewDateTime expression "&amp;CHAR(34)&amp;"to_date((:OrigDate||:OrigTime),'MM/DD/YYYY HH24MI')"&amp;CHAR(34)&amp;") &gt;"&amp;$B$2&amp;VLOOKUP($C149,Lookups!$A$4:$O$24,15,FALSE)&amp;D$4&amp;$B149&amp;"\"&amp;$C149&amp;"-"&amp;$B149&amp;".ctl"</f>
        <v>echo load data  infile 'C:\temp\HistData\Futures2000Q0D1\C.csv' append into table CORN_D1 fields terminated by "," (OrigDate, OrigTime, Open, High, Low, Close, NewDateTime expression "to_date((:OrigDate||:OrigTime),'MM/DD/YYYY HH24MI')") &gt;C:\temp\HistData\Futures2000Q0D1\CORN-D1.ctl</v>
      </c>
      <c r="E149" s="29" t="str">
        <f>"echo load data  infile '"&amp;$B$2&amp;VLOOKUP($C149,Lookups!$A$4:$O$24,15,FALSE)&amp;E$4&amp;$B149&amp;"\"&amp;VLOOKUP($C149,Lookups!$A$4:$B$24,2,FALSE)&amp;".csv' append into table "&amp;$C149&amp;"_"&amp;$B149&amp;" fields terminated by "&amp;CHAR(34)&amp;","&amp;CHAR(34)&amp;" (OrigDate, OrigTime, Open, High, Low, Close, NewDateTime expression "&amp;CHAR(34)&amp;"to_date((:OrigDate||:OrigTime),'MM/DD/YYYY HH24MI')"&amp;CHAR(34)&amp;") &gt;"&amp;$B$2&amp;VLOOKUP($C149,Lookups!$A$4:$O$24,15,FALSE)&amp;E$4&amp;$B149&amp;"\"&amp;$C149&amp;"-"&amp;$B149&amp;".ctl"</f>
        <v>echo load data  infile 'C:\temp\HistData\Futures2013Q2D1\C.csv' append into table CORN_D1 fields terminated by "," (OrigDate, OrigTime, Open, High, Low, Close, NewDateTime expression "to_date((:OrigDate||:OrigTime),'MM/DD/YYYY HH24MI')") &gt;C:\temp\HistData\Futures2013Q2D1\CORN-D1.ctl</v>
      </c>
      <c r="F149" s="29" t="str">
        <f>"echo load data  infile '"&amp;$B$2&amp;VLOOKUP($C149,Lookups!$A$4:$O$24,15,FALSE)&amp;F$4&amp;$B149&amp;"\"&amp;VLOOKUP($C149,Lookups!$A$4:$B$24,2,FALSE)&amp;".csv' append into table "&amp;$C149&amp;"_"&amp;$B149&amp;" fields terminated by "&amp;CHAR(34)&amp;","&amp;CHAR(34)&amp;" (OrigDate, OrigTime, Open, High, Low, Close, NewDateTime expression "&amp;CHAR(34)&amp;"to_date((:OrigDate||:OrigTime),'MM/DD/YYYY HH24MI')"&amp;CHAR(34)&amp;") &gt;"&amp;$B$2&amp;VLOOKUP($C149,Lookups!$A$4:$O$24,15,FALSE)&amp;F$4&amp;$B149&amp;"\"&amp;$C149&amp;"-"&amp;$B149&amp;".ctl"</f>
        <v>echo load data  infile 'C:\temp\HistData\Futures2013Q3D1\C.csv' append into table CORN_D1 fields terminated by "," (OrigDate, OrigTime, Open, High, Low, Close, NewDateTime expression "to_date((:OrigDate||:OrigTime),'MM/DD/YYYY HH24MI')") &gt;C:\temp\HistData\Futures2013Q3D1\CORN-D1.ctl</v>
      </c>
      <c r="G149" s="29" t="str">
        <f>"echo load data  infile '"&amp;$B$2&amp;VLOOKUP($C149,Lookups!$A$4:$O$24,15,FALSE)&amp;G$4&amp;$B149&amp;"\"&amp;VLOOKUP($C149,Lookups!$A$4:$B$24,2,FALSE)&amp;".csv' append into table "&amp;$C149&amp;"_"&amp;$B149&amp;" fields terminated by "&amp;CHAR(34)&amp;","&amp;CHAR(34)&amp;" (OrigDate, OrigTime, Open, High, Low, Close, NewDateTime expression "&amp;CHAR(34)&amp;"to_date((:OrigDate||:OrigTime),'MM/DD/YYYY HH24MI')"&amp;CHAR(34)&amp;") &gt;"&amp;$B$2&amp;VLOOKUP($C149,Lookups!$A$4:$O$24,15,FALSE)&amp;G$4&amp;$B149&amp;"\"&amp;$C149&amp;"-"&amp;$B149&amp;".ctl"</f>
        <v>echo load data  infile 'C:\temp\HistData\Futures2013Q4D1\C.csv' append into table CORN_D1 fields terminated by "," (OrigDate, OrigTime, Open, High, Low, Close, NewDateTime expression "to_date((:OrigDate||:OrigTime),'MM/DD/YYYY HH24MI')") &gt;C:\temp\HistData\Futures2013Q4D1\CORN-D1.ctl</v>
      </c>
      <c r="H149" s="29" t="str">
        <f>"echo load data  infile '"&amp;$B$2&amp;VLOOKUP($C149,Lookups!$A$4:$O$24,15,FALSE)&amp;H$4&amp;$B149&amp;"\"&amp;VLOOKUP($C149,Lookups!$A$4:$B$24,2,FALSE)&amp;".csv' append into table "&amp;$C149&amp;"_"&amp;$B149&amp;" fields terminated by "&amp;CHAR(34)&amp;","&amp;CHAR(34)&amp;" (OrigDate, OrigTime, Open, High, Low, Close, NewDateTime expression "&amp;CHAR(34)&amp;"to_date((:OrigDate||:OrigTime),'MM/DD/YYYY HH24MI')"&amp;CHAR(34)&amp;") &gt;"&amp;$B$2&amp;VLOOKUP($C149,Lookups!$A$4:$O$24,15,FALSE)&amp;H$4&amp;$B149&amp;"\"&amp;$C149&amp;"-"&amp;$B149&amp;".ctl"</f>
        <v>echo load data  infile 'C:\temp\HistData\Futures2014Q1D1\C.csv' append into table CORN_D1 fields terminated by "," (OrigDate, OrigTime, Open, High, Low, Close, NewDateTime expression "to_date((:OrigDate||:OrigTime),'MM/DD/YYYY HH24MI')") &gt;C:\temp\HistData\Futures2014Q1D1\CORN-D1.ctl</v>
      </c>
    </row>
    <row r="150" spans="2:8" x14ac:dyDescent="0.25">
      <c r="B150" s="28" t="s">
        <v>30</v>
      </c>
      <c r="C150" s="29" t="s">
        <v>59</v>
      </c>
      <c r="D150" s="29" t="str">
        <f>"echo load data  infile '"&amp;$B$2&amp;VLOOKUP($C150,Lookups!$A$4:$O$24,15,FALSE)&amp;D$4&amp;$B150&amp;"\"&amp;VLOOKUP($C150,Lookups!$A$4:$B$24,2,FALSE)&amp;".csv' append into table "&amp;$C150&amp;"_"&amp;$B150&amp;" fields terminated by "&amp;CHAR(34)&amp;","&amp;CHAR(34)&amp;" (OrigDate, OrigTime, Open, High, Low, Close, NewDateTime expression "&amp;CHAR(34)&amp;"to_date((:OrigDate||:OrigTime),'MM/DD/YYYY HH24MI')"&amp;CHAR(34)&amp;") &gt;"&amp;$B$2&amp;VLOOKUP($C150,Lookups!$A$4:$O$24,15,FALSE)&amp;D$4&amp;$B150&amp;"\"&amp;$C150&amp;"-"&amp;$B150&amp;".ctl"</f>
        <v>echo load data  infile 'C:\temp\HistData\Futures2000Q0D1\HO.csv' append into table HOIL_D1 fields terminated by "," (OrigDate, OrigTime, Open, High, Low, Close, NewDateTime expression "to_date((:OrigDate||:OrigTime),'MM/DD/YYYY HH24MI')") &gt;C:\temp\HistData\Futures2000Q0D1\HOIL-D1.ctl</v>
      </c>
      <c r="E150" s="29" t="str">
        <f>"echo load data  infile '"&amp;$B$2&amp;VLOOKUP($C150,Lookups!$A$4:$O$24,15,FALSE)&amp;E$4&amp;$B150&amp;"\"&amp;VLOOKUP($C150,Lookups!$A$4:$B$24,2,FALSE)&amp;".csv' append into table "&amp;$C150&amp;"_"&amp;$B150&amp;" fields terminated by "&amp;CHAR(34)&amp;","&amp;CHAR(34)&amp;" (OrigDate, OrigTime, Open, High, Low, Close, NewDateTime expression "&amp;CHAR(34)&amp;"to_date((:OrigDate||:OrigTime),'MM/DD/YYYY HH24MI')"&amp;CHAR(34)&amp;") &gt;"&amp;$B$2&amp;VLOOKUP($C150,Lookups!$A$4:$O$24,15,FALSE)&amp;E$4&amp;$B150&amp;"\"&amp;$C150&amp;"-"&amp;$B150&amp;".ctl"</f>
        <v>echo load data  infile 'C:\temp\HistData\Futures2013Q2D1\HO.csv' append into table HOIL_D1 fields terminated by "," (OrigDate, OrigTime, Open, High, Low, Close, NewDateTime expression "to_date((:OrigDate||:OrigTime),'MM/DD/YYYY HH24MI')") &gt;C:\temp\HistData\Futures2013Q2D1\HOIL-D1.ctl</v>
      </c>
      <c r="F150" s="29" t="str">
        <f>"echo load data  infile '"&amp;$B$2&amp;VLOOKUP($C150,Lookups!$A$4:$O$24,15,FALSE)&amp;F$4&amp;$B150&amp;"\"&amp;VLOOKUP($C150,Lookups!$A$4:$B$24,2,FALSE)&amp;".csv' append into table "&amp;$C150&amp;"_"&amp;$B150&amp;" fields terminated by "&amp;CHAR(34)&amp;","&amp;CHAR(34)&amp;" (OrigDate, OrigTime, Open, High, Low, Close, NewDateTime expression "&amp;CHAR(34)&amp;"to_date((:OrigDate||:OrigTime),'MM/DD/YYYY HH24MI')"&amp;CHAR(34)&amp;") &gt;"&amp;$B$2&amp;VLOOKUP($C150,Lookups!$A$4:$O$24,15,FALSE)&amp;F$4&amp;$B150&amp;"\"&amp;$C150&amp;"-"&amp;$B150&amp;".ctl"</f>
        <v>echo load data  infile 'C:\temp\HistData\Futures2013Q3D1\HO.csv' append into table HOIL_D1 fields terminated by "," (OrigDate, OrigTime, Open, High, Low, Close, NewDateTime expression "to_date((:OrigDate||:OrigTime),'MM/DD/YYYY HH24MI')") &gt;C:\temp\HistData\Futures2013Q3D1\HOIL-D1.ctl</v>
      </c>
      <c r="G150" s="29" t="str">
        <f>"echo load data  infile '"&amp;$B$2&amp;VLOOKUP($C150,Lookups!$A$4:$O$24,15,FALSE)&amp;G$4&amp;$B150&amp;"\"&amp;VLOOKUP($C150,Lookups!$A$4:$B$24,2,FALSE)&amp;".csv' append into table "&amp;$C150&amp;"_"&amp;$B150&amp;" fields terminated by "&amp;CHAR(34)&amp;","&amp;CHAR(34)&amp;" (OrigDate, OrigTime, Open, High, Low, Close, NewDateTime expression "&amp;CHAR(34)&amp;"to_date((:OrigDate||:OrigTime),'MM/DD/YYYY HH24MI')"&amp;CHAR(34)&amp;") &gt;"&amp;$B$2&amp;VLOOKUP($C150,Lookups!$A$4:$O$24,15,FALSE)&amp;G$4&amp;$B150&amp;"\"&amp;$C150&amp;"-"&amp;$B150&amp;".ctl"</f>
        <v>echo load data  infile 'C:\temp\HistData\Futures2013Q4D1\HO.csv' append into table HOIL_D1 fields terminated by "," (OrigDate, OrigTime, Open, High, Low, Close, NewDateTime expression "to_date((:OrigDate||:OrigTime),'MM/DD/YYYY HH24MI')") &gt;C:\temp\HistData\Futures2013Q4D1\HOIL-D1.ctl</v>
      </c>
      <c r="H150" s="29" t="str">
        <f>"echo load data  infile '"&amp;$B$2&amp;VLOOKUP($C150,Lookups!$A$4:$O$24,15,FALSE)&amp;H$4&amp;$B150&amp;"\"&amp;VLOOKUP($C150,Lookups!$A$4:$B$24,2,FALSE)&amp;".csv' append into table "&amp;$C150&amp;"_"&amp;$B150&amp;" fields terminated by "&amp;CHAR(34)&amp;","&amp;CHAR(34)&amp;" (OrigDate, OrigTime, Open, High, Low, Close, NewDateTime expression "&amp;CHAR(34)&amp;"to_date((:OrigDate||:OrigTime),'MM/DD/YYYY HH24MI')"&amp;CHAR(34)&amp;") &gt;"&amp;$B$2&amp;VLOOKUP($C150,Lookups!$A$4:$O$24,15,FALSE)&amp;H$4&amp;$B150&amp;"\"&amp;$C150&amp;"-"&amp;$B150&amp;".ctl"</f>
        <v>echo load data  infile 'C:\temp\HistData\Futures2014Q1D1\HO.csv' append into table HOIL_D1 fields terminated by "," (OrigDate, OrigTime, Open, High, Low, Close, NewDateTime expression "to_date((:OrigDate||:OrigTime),'MM/DD/YYYY HH24MI')") &gt;C:\temp\HistData\Futures2014Q1D1\HOIL-D1.ctl</v>
      </c>
    </row>
    <row r="151" spans="2:8" x14ac:dyDescent="0.25">
      <c r="B151" s="28" t="s">
        <v>30</v>
      </c>
      <c r="C151" s="29" t="s">
        <v>55</v>
      </c>
      <c r="D151" s="29" t="str">
        <f>"echo load data  infile '"&amp;$B$2&amp;VLOOKUP($C151,Lookups!$A$4:$O$24,15,FALSE)&amp;D$4&amp;$B151&amp;"\"&amp;VLOOKUP($C151,Lookups!$A$4:$B$24,2,FALSE)&amp;".csv' append into table "&amp;$C151&amp;"_"&amp;$B151&amp;" fields terminated by "&amp;CHAR(34)&amp;","&amp;CHAR(34)&amp;" (OrigDate, OrigTime, Open, High, Low, Close, NewDateTime expression "&amp;CHAR(34)&amp;"to_date((:OrigDate||:OrigTime),'MM/DD/YYYY HH24MI')"&amp;CHAR(34)&amp;") &gt;"&amp;$B$2&amp;VLOOKUP($C151,Lookups!$A$4:$O$24,15,FALSE)&amp;D$4&amp;$B151&amp;"\"&amp;$C151&amp;"-"&amp;$B151&amp;".ctl"</f>
        <v>echo load data  infile 'C:\temp\HistData\Futures2000Q0D1\NG.csv' append into table NGAS_D1 fields terminated by "," (OrigDate, OrigTime, Open, High, Low, Close, NewDateTime expression "to_date((:OrigDate||:OrigTime),'MM/DD/YYYY HH24MI')") &gt;C:\temp\HistData\Futures2000Q0D1\NGAS-D1.ctl</v>
      </c>
      <c r="E151" s="29" t="str">
        <f>"echo load data  infile '"&amp;$B$2&amp;VLOOKUP($C151,Lookups!$A$4:$O$24,15,FALSE)&amp;E$4&amp;$B151&amp;"\"&amp;VLOOKUP($C151,Lookups!$A$4:$B$24,2,FALSE)&amp;".csv' append into table "&amp;$C151&amp;"_"&amp;$B151&amp;" fields terminated by "&amp;CHAR(34)&amp;","&amp;CHAR(34)&amp;" (OrigDate, OrigTime, Open, High, Low, Close, NewDateTime expression "&amp;CHAR(34)&amp;"to_date((:OrigDate||:OrigTime),'MM/DD/YYYY HH24MI')"&amp;CHAR(34)&amp;") &gt;"&amp;$B$2&amp;VLOOKUP($C151,Lookups!$A$4:$O$24,15,FALSE)&amp;E$4&amp;$B151&amp;"\"&amp;$C151&amp;"-"&amp;$B151&amp;".ctl"</f>
        <v>echo load data  infile 'C:\temp\HistData\Futures2013Q2D1\NG.csv' append into table NGAS_D1 fields terminated by "," (OrigDate, OrigTime, Open, High, Low, Close, NewDateTime expression "to_date((:OrigDate||:OrigTime),'MM/DD/YYYY HH24MI')") &gt;C:\temp\HistData\Futures2013Q2D1\NGAS-D1.ctl</v>
      </c>
      <c r="F151" s="29" t="str">
        <f>"echo load data  infile '"&amp;$B$2&amp;VLOOKUP($C151,Lookups!$A$4:$O$24,15,FALSE)&amp;F$4&amp;$B151&amp;"\"&amp;VLOOKUP($C151,Lookups!$A$4:$B$24,2,FALSE)&amp;".csv' append into table "&amp;$C151&amp;"_"&amp;$B151&amp;" fields terminated by "&amp;CHAR(34)&amp;","&amp;CHAR(34)&amp;" (OrigDate, OrigTime, Open, High, Low, Close, NewDateTime expression "&amp;CHAR(34)&amp;"to_date((:OrigDate||:OrigTime),'MM/DD/YYYY HH24MI')"&amp;CHAR(34)&amp;") &gt;"&amp;$B$2&amp;VLOOKUP($C151,Lookups!$A$4:$O$24,15,FALSE)&amp;F$4&amp;$B151&amp;"\"&amp;$C151&amp;"-"&amp;$B151&amp;".ctl"</f>
        <v>echo load data  infile 'C:\temp\HistData\Futures2013Q3D1\NG.csv' append into table NGAS_D1 fields terminated by "," (OrigDate, OrigTime, Open, High, Low, Close, NewDateTime expression "to_date((:OrigDate||:OrigTime),'MM/DD/YYYY HH24MI')") &gt;C:\temp\HistData\Futures2013Q3D1\NGAS-D1.ctl</v>
      </c>
      <c r="G151" s="29" t="str">
        <f>"echo load data  infile '"&amp;$B$2&amp;VLOOKUP($C151,Lookups!$A$4:$O$24,15,FALSE)&amp;G$4&amp;$B151&amp;"\"&amp;VLOOKUP($C151,Lookups!$A$4:$B$24,2,FALSE)&amp;".csv' append into table "&amp;$C151&amp;"_"&amp;$B151&amp;" fields terminated by "&amp;CHAR(34)&amp;","&amp;CHAR(34)&amp;" (OrigDate, OrigTime, Open, High, Low, Close, NewDateTime expression "&amp;CHAR(34)&amp;"to_date((:OrigDate||:OrigTime),'MM/DD/YYYY HH24MI')"&amp;CHAR(34)&amp;") &gt;"&amp;$B$2&amp;VLOOKUP($C151,Lookups!$A$4:$O$24,15,FALSE)&amp;G$4&amp;$B151&amp;"\"&amp;$C151&amp;"-"&amp;$B151&amp;".ctl"</f>
        <v>echo load data  infile 'C:\temp\HistData\Futures2013Q4D1\NG.csv' append into table NGAS_D1 fields terminated by "," (OrigDate, OrigTime, Open, High, Low, Close, NewDateTime expression "to_date((:OrigDate||:OrigTime),'MM/DD/YYYY HH24MI')") &gt;C:\temp\HistData\Futures2013Q4D1\NGAS-D1.ctl</v>
      </c>
      <c r="H151" s="29" t="str">
        <f>"echo load data  infile '"&amp;$B$2&amp;VLOOKUP($C151,Lookups!$A$4:$O$24,15,FALSE)&amp;H$4&amp;$B151&amp;"\"&amp;VLOOKUP($C151,Lookups!$A$4:$B$24,2,FALSE)&amp;".csv' append into table "&amp;$C151&amp;"_"&amp;$B151&amp;" fields terminated by "&amp;CHAR(34)&amp;","&amp;CHAR(34)&amp;" (OrigDate, OrigTime, Open, High, Low, Close, NewDateTime expression "&amp;CHAR(34)&amp;"to_date((:OrigDate||:OrigTime),'MM/DD/YYYY HH24MI')"&amp;CHAR(34)&amp;") &gt;"&amp;$B$2&amp;VLOOKUP($C151,Lookups!$A$4:$O$24,15,FALSE)&amp;H$4&amp;$B151&amp;"\"&amp;$C151&amp;"-"&amp;$B151&amp;".ctl"</f>
        <v>echo load data  infile 'C:\temp\HistData\Futures2014Q1D1\NG.csv' append into table NGAS_D1 fields terminated by "," (OrigDate, OrigTime, Open, High, Low, Close, NewDateTime expression "to_date((:OrigDate||:OrigTime),'MM/DD/YYYY HH24MI')") &gt;C:\temp\HistData\Futures2014Q1D1\NGAS-D1.ctl</v>
      </c>
    </row>
    <row r="152" spans="2:8" x14ac:dyDescent="0.25">
      <c r="B152" s="28" t="s">
        <v>30</v>
      </c>
      <c r="C152" s="29" t="s">
        <v>60</v>
      </c>
      <c r="D152" s="29" t="str">
        <f>"echo load data  infile '"&amp;$B$2&amp;VLOOKUP($C152,Lookups!$A$4:$O$24,15,FALSE)&amp;D$4&amp;$B152&amp;"\"&amp;VLOOKUP($C152,Lookups!$A$4:$B$24,2,FALSE)&amp;".csv' append into table "&amp;$C152&amp;"_"&amp;$B152&amp;" fields terminated by "&amp;CHAR(34)&amp;","&amp;CHAR(34)&amp;" (OrigDate, OrigTime, Open, High, Low, Close, NewDateTime expression "&amp;CHAR(34)&amp;"to_date((:OrigDate||:OrigTime),'MM/DD/YYYY HH24MI')"&amp;CHAR(34)&amp;") &gt;"&amp;$B$2&amp;VLOOKUP($C152,Lookups!$A$4:$O$24,15,FALSE)&amp;D$4&amp;$B152&amp;"\"&amp;$C152&amp;"-"&amp;$B152&amp;".ctl"</f>
        <v>echo load data  infile 'C:\temp\HistData\Futures2000Q0D1\PL.csv' append into table PLATINUM_D1 fields terminated by "," (OrigDate, OrigTime, Open, High, Low, Close, NewDateTime expression "to_date((:OrigDate||:OrigTime),'MM/DD/YYYY HH24MI')") &gt;C:\temp\HistData\Futures2000Q0D1\PLATINUM-D1.ctl</v>
      </c>
      <c r="E152" s="29" t="str">
        <f>"echo load data  infile '"&amp;$B$2&amp;VLOOKUP($C152,Lookups!$A$4:$O$24,15,FALSE)&amp;E$4&amp;$B152&amp;"\"&amp;VLOOKUP($C152,Lookups!$A$4:$B$24,2,FALSE)&amp;".csv' append into table "&amp;$C152&amp;"_"&amp;$B152&amp;" fields terminated by "&amp;CHAR(34)&amp;","&amp;CHAR(34)&amp;" (OrigDate, OrigTime, Open, High, Low, Close, NewDateTime expression "&amp;CHAR(34)&amp;"to_date((:OrigDate||:OrigTime),'MM/DD/YYYY HH24MI')"&amp;CHAR(34)&amp;") &gt;"&amp;$B$2&amp;VLOOKUP($C152,Lookups!$A$4:$O$24,15,FALSE)&amp;E$4&amp;$B152&amp;"\"&amp;$C152&amp;"-"&amp;$B152&amp;".ctl"</f>
        <v>echo load data  infile 'C:\temp\HistData\Futures2013Q2D1\PL.csv' append into table PLATINUM_D1 fields terminated by "," (OrigDate, OrigTime, Open, High, Low, Close, NewDateTime expression "to_date((:OrigDate||:OrigTime),'MM/DD/YYYY HH24MI')") &gt;C:\temp\HistData\Futures2013Q2D1\PLATINUM-D1.ctl</v>
      </c>
      <c r="F152" s="29" t="str">
        <f>"echo load data  infile '"&amp;$B$2&amp;VLOOKUP($C152,Lookups!$A$4:$O$24,15,FALSE)&amp;F$4&amp;$B152&amp;"\"&amp;VLOOKUP($C152,Lookups!$A$4:$B$24,2,FALSE)&amp;".csv' append into table "&amp;$C152&amp;"_"&amp;$B152&amp;" fields terminated by "&amp;CHAR(34)&amp;","&amp;CHAR(34)&amp;" (OrigDate, OrigTime, Open, High, Low, Close, NewDateTime expression "&amp;CHAR(34)&amp;"to_date((:OrigDate||:OrigTime),'MM/DD/YYYY HH24MI')"&amp;CHAR(34)&amp;") &gt;"&amp;$B$2&amp;VLOOKUP($C152,Lookups!$A$4:$O$24,15,FALSE)&amp;F$4&amp;$B152&amp;"\"&amp;$C152&amp;"-"&amp;$B152&amp;".ctl"</f>
        <v>echo load data  infile 'C:\temp\HistData\Futures2013Q3D1\PL.csv' append into table PLATINUM_D1 fields terminated by "," (OrigDate, OrigTime, Open, High, Low, Close, NewDateTime expression "to_date((:OrigDate||:OrigTime),'MM/DD/YYYY HH24MI')") &gt;C:\temp\HistData\Futures2013Q3D1\PLATINUM-D1.ctl</v>
      </c>
      <c r="G152" s="29" t="str">
        <f>"echo load data  infile '"&amp;$B$2&amp;VLOOKUP($C152,Lookups!$A$4:$O$24,15,FALSE)&amp;G$4&amp;$B152&amp;"\"&amp;VLOOKUP($C152,Lookups!$A$4:$B$24,2,FALSE)&amp;".csv' append into table "&amp;$C152&amp;"_"&amp;$B152&amp;" fields terminated by "&amp;CHAR(34)&amp;","&amp;CHAR(34)&amp;" (OrigDate, OrigTime, Open, High, Low, Close, NewDateTime expression "&amp;CHAR(34)&amp;"to_date((:OrigDate||:OrigTime),'MM/DD/YYYY HH24MI')"&amp;CHAR(34)&amp;") &gt;"&amp;$B$2&amp;VLOOKUP($C152,Lookups!$A$4:$O$24,15,FALSE)&amp;G$4&amp;$B152&amp;"\"&amp;$C152&amp;"-"&amp;$B152&amp;".ctl"</f>
        <v>echo load data  infile 'C:\temp\HistData\Futures2013Q4D1\PL.csv' append into table PLATINUM_D1 fields terminated by "," (OrigDate, OrigTime, Open, High, Low, Close, NewDateTime expression "to_date((:OrigDate||:OrigTime),'MM/DD/YYYY HH24MI')") &gt;C:\temp\HistData\Futures2013Q4D1\PLATINUM-D1.ctl</v>
      </c>
      <c r="H152" s="29" t="str">
        <f>"echo load data  infile '"&amp;$B$2&amp;VLOOKUP($C152,Lookups!$A$4:$O$24,15,FALSE)&amp;H$4&amp;$B152&amp;"\"&amp;VLOOKUP($C152,Lookups!$A$4:$B$24,2,FALSE)&amp;".csv' append into table "&amp;$C152&amp;"_"&amp;$B152&amp;" fields terminated by "&amp;CHAR(34)&amp;","&amp;CHAR(34)&amp;" (OrigDate, OrigTime, Open, High, Low, Close, NewDateTime expression "&amp;CHAR(34)&amp;"to_date((:OrigDate||:OrigTime),'MM/DD/YYYY HH24MI')"&amp;CHAR(34)&amp;") &gt;"&amp;$B$2&amp;VLOOKUP($C152,Lookups!$A$4:$O$24,15,FALSE)&amp;H$4&amp;$B152&amp;"\"&amp;$C152&amp;"-"&amp;$B152&amp;".ctl"</f>
        <v>echo load data  infile 'C:\temp\HistData\Futures2014Q1D1\PL.csv' append into table PLATINUM_D1 fields terminated by "," (OrigDate, OrigTime, Open, High, Low, Close, NewDateTime expression "to_date((:OrigDate||:OrigTime),'MM/DD/YYYY HH24MI')") &gt;C:\temp\HistData\Futures2014Q1D1\PLATINUM-D1.ctl</v>
      </c>
    </row>
    <row r="153" spans="2:8" x14ac:dyDescent="0.25">
      <c r="B153" s="28" t="s">
        <v>30</v>
      </c>
      <c r="C153" s="29" t="s">
        <v>61</v>
      </c>
      <c r="D153" s="29" t="str">
        <f>"echo load data  infile '"&amp;$B$2&amp;VLOOKUP($C153,Lookups!$A$4:$O$24,15,FALSE)&amp;D$4&amp;$B153&amp;"\"&amp;VLOOKUP($C153,Lookups!$A$4:$B$24,2,FALSE)&amp;".csv' append into table "&amp;$C153&amp;"_"&amp;$B153&amp;" fields terminated by "&amp;CHAR(34)&amp;","&amp;CHAR(34)&amp;" (OrigDate, OrigTime, Open, High, Low, Close, NewDateTime expression "&amp;CHAR(34)&amp;"to_date((:OrigDate||:OrigTime),'MM/DD/YYYY HH24MI')"&amp;CHAR(34)&amp;") &gt;"&amp;$B$2&amp;VLOOKUP($C153,Lookups!$A$4:$O$24,15,FALSE)&amp;D$4&amp;$B153&amp;"\"&amp;$C153&amp;"-"&amp;$B153&amp;".ctl"</f>
        <v>echo load data  infile 'C:\temp\HistData\Futures2000Q0D1\RR.csv' append into table RICE_D1 fields terminated by "," (OrigDate, OrigTime, Open, High, Low, Close, NewDateTime expression "to_date((:OrigDate||:OrigTime),'MM/DD/YYYY HH24MI')") &gt;C:\temp\HistData\Futures2000Q0D1\RICE-D1.ctl</v>
      </c>
      <c r="E153" s="29" t="str">
        <f>"echo load data  infile '"&amp;$B$2&amp;VLOOKUP($C153,Lookups!$A$4:$O$24,15,FALSE)&amp;E$4&amp;$B153&amp;"\"&amp;VLOOKUP($C153,Lookups!$A$4:$B$24,2,FALSE)&amp;".csv' append into table "&amp;$C153&amp;"_"&amp;$B153&amp;" fields terminated by "&amp;CHAR(34)&amp;","&amp;CHAR(34)&amp;" (OrigDate, OrigTime, Open, High, Low, Close, NewDateTime expression "&amp;CHAR(34)&amp;"to_date((:OrigDate||:OrigTime),'MM/DD/YYYY HH24MI')"&amp;CHAR(34)&amp;") &gt;"&amp;$B$2&amp;VLOOKUP($C153,Lookups!$A$4:$O$24,15,FALSE)&amp;E$4&amp;$B153&amp;"\"&amp;$C153&amp;"-"&amp;$B153&amp;".ctl"</f>
        <v>echo load data  infile 'C:\temp\HistData\Futures2013Q2D1\RR.csv' append into table RICE_D1 fields terminated by "," (OrigDate, OrigTime, Open, High, Low, Close, NewDateTime expression "to_date((:OrigDate||:OrigTime),'MM/DD/YYYY HH24MI')") &gt;C:\temp\HistData\Futures2013Q2D1\RICE-D1.ctl</v>
      </c>
      <c r="F153" s="29" t="str">
        <f>"echo load data  infile '"&amp;$B$2&amp;VLOOKUP($C153,Lookups!$A$4:$O$24,15,FALSE)&amp;F$4&amp;$B153&amp;"\"&amp;VLOOKUP($C153,Lookups!$A$4:$B$24,2,FALSE)&amp;".csv' append into table "&amp;$C153&amp;"_"&amp;$B153&amp;" fields terminated by "&amp;CHAR(34)&amp;","&amp;CHAR(34)&amp;" (OrigDate, OrigTime, Open, High, Low, Close, NewDateTime expression "&amp;CHAR(34)&amp;"to_date((:OrigDate||:OrigTime),'MM/DD/YYYY HH24MI')"&amp;CHAR(34)&amp;") &gt;"&amp;$B$2&amp;VLOOKUP($C153,Lookups!$A$4:$O$24,15,FALSE)&amp;F$4&amp;$B153&amp;"\"&amp;$C153&amp;"-"&amp;$B153&amp;".ctl"</f>
        <v>echo load data  infile 'C:\temp\HistData\Futures2013Q3D1\RR.csv' append into table RICE_D1 fields terminated by "," (OrigDate, OrigTime, Open, High, Low, Close, NewDateTime expression "to_date((:OrigDate||:OrigTime),'MM/DD/YYYY HH24MI')") &gt;C:\temp\HistData\Futures2013Q3D1\RICE-D1.ctl</v>
      </c>
      <c r="G153" s="29" t="str">
        <f>"echo load data  infile '"&amp;$B$2&amp;VLOOKUP($C153,Lookups!$A$4:$O$24,15,FALSE)&amp;G$4&amp;$B153&amp;"\"&amp;VLOOKUP($C153,Lookups!$A$4:$B$24,2,FALSE)&amp;".csv' append into table "&amp;$C153&amp;"_"&amp;$B153&amp;" fields terminated by "&amp;CHAR(34)&amp;","&amp;CHAR(34)&amp;" (OrigDate, OrigTime, Open, High, Low, Close, NewDateTime expression "&amp;CHAR(34)&amp;"to_date((:OrigDate||:OrigTime),'MM/DD/YYYY HH24MI')"&amp;CHAR(34)&amp;") &gt;"&amp;$B$2&amp;VLOOKUP($C153,Lookups!$A$4:$O$24,15,FALSE)&amp;G$4&amp;$B153&amp;"\"&amp;$C153&amp;"-"&amp;$B153&amp;".ctl"</f>
        <v>echo load data  infile 'C:\temp\HistData\Futures2013Q4D1\RR.csv' append into table RICE_D1 fields terminated by "," (OrigDate, OrigTime, Open, High, Low, Close, NewDateTime expression "to_date((:OrigDate||:OrigTime),'MM/DD/YYYY HH24MI')") &gt;C:\temp\HistData\Futures2013Q4D1\RICE-D1.ctl</v>
      </c>
      <c r="H153" s="29" t="str">
        <f>"echo load data  infile '"&amp;$B$2&amp;VLOOKUP($C153,Lookups!$A$4:$O$24,15,FALSE)&amp;H$4&amp;$B153&amp;"\"&amp;VLOOKUP($C153,Lookups!$A$4:$B$24,2,FALSE)&amp;".csv' append into table "&amp;$C153&amp;"_"&amp;$B153&amp;" fields terminated by "&amp;CHAR(34)&amp;","&amp;CHAR(34)&amp;" (OrigDate, OrigTime, Open, High, Low, Close, NewDateTime expression "&amp;CHAR(34)&amp;"to_date((:OrigDate||:OrigTime),'MM/DD/YYYY HH24MI')"&amp;CHAR(34)&amp;") &gt;"&amp;$B$2&amp;VLOOKUP($C153,Lookups!$A$4:$O$24,15,FALSE)&amp;H$4&amp;$B153&amp;"\"&amp;$C153&amp;"-"&amp;$B153&amp;".ctl"</f>
        <v>echo load data  infile 'C:\temp\HistData\Futures2014Q1D1\RR.csv' append into table RICE_D1 fields terminated by "," (OrigDate, OrigTime, Open, High, Low, Close, NewDateTime expression "to_date((:OrigDate||:OrigTime),'MM/DD/YYYY HH24MI')") &gt;C:\temp\HistData\Futures2014Q1D1\RICE-D1.ctl</v>
      </c>
    </row>
    <row r="154" spans="2:8" x14ac:dyDescent="0.25">
      <c r="B154" s="28" t="s">
        <v>30</v>
      </c>
      <c r="C154" s="29" t="s">
        <v>62</v>
      </c>
      <c r="D154" s="29" t="str">
        <f>"echo load data  infile '"&amp;$B$2&amp;VLOOKUP($C154,Lookups!$A$4:$O$24,15,FALSE)&amp;D$4&amp;$B154&amp;"\"&amp;VLOOKUP($C154,Lookups!$A$4:$B$24,2,FALSE)&amp;".csv' append into table "&amp;$C154&amp;"_"&amp;$B154&amp;" fields terminated by "&amp;CHAR(34)&amp;","&amp;CHAR(34)&amp;" (OrigDate, OrigTime, Open, High, Low, Close, NewDateTime expression "&amp;CHAR(34)&amp;"to_date((:OrigDate||:OrigTime),'MM/DD/YYYY HH24MI')"&amp;CHAR(34)&amp;") &gt;"&amp;$B$2&amp;VLOOKUP($C154,Lookups!$A$4:$O$24,15,FALSE)&amp;D$4&amp;$B154&amp;"\"&amp;$C154&amp;"-"&amp;$B154&amp;".ctl"</f>
        <v>echo load data  infile 'C:\temp\HistData\Futures2000Q0D1\BO.csv' append into table SBO_D1 fields terminated by "," (OrigDate, OrigTime, Open, High, Low, Close, NewDateTime expression "to_date((:OrigDate||:OrigTime),'MM/DD/YYYY HH24MI')") &gt;C:\temp\HistData\Futures2000Q0D1\SBO-D1.ctl</v>
      </c>
      <c r="E154" s="29" t="str">
        <f>"echo load data  infile '"&amp;$B$2&amp;VLOOKUP($C154,Lookups!$A$4:$O$24,15,FALSE)&amp;E$4&amp;$B154&amp;"\"&amp;VLOOKUP($C154,Lookups!$A$4:$B$24,2,FALSE)&amp;".csv' append into table "&amp;$C154&amp;"_"&amp;$B154&amp;" fields terminated by "&amp;CHAR(34)&amp;","&amp;CHAR(34)&amp;" (OrigDate, OrigTime, Open, High, Low, Close, NewDateTime expression "&amp;CHAR(34)&amp;"to_date((:OrigDate||:OrigTime),'MM/DD/YYYY HH24MI')"&amp;CHAR(34)&amp;") &gt;"&amp;$B$2&amp;VLOOKUP($C154,Lookups!$A$4:$O$24,15,FALSE)&amp;E$4&amp;$B154&amp;"\"&amp;$C154&amp;"-"&amp;$B154&amp;".ctl"</f>
        <v>echo load data  infile 'C:\temp\HistData\Futures2013Q2D1\BO.csv' append into table SBO_D1 fields terminated by "," (OrigDate, OrigTime, Open, High, Low, Close, NewDateTime expression "to_date((:OrigDate||:OrigTime),'MM/DD/YYYY HH24MI')") &gt;C:\temp\HistData\Futures2013Q2D1\SBO-D1.ctl</v>
      </c>
      <c r="F154" s="29" t="str">
        <f>"echo load data  infile '"&amp;$B$2&amp;VLOOKUP($C154,Lookups!$A$4:$O$24,15,FALSE)&amp;F$4&amp;$B154&amp;"\"&amp;VLOOKUP($C154,Lookups!$A$4:$B$24,2,FALSE)&amp;".csv' append into table "&amp;$C154&amp;"_"&amp;$B154&amp;" fields terminated by "&amp;CHAR(34)&amp;","&amp;CHAR(34)&amp;" (OrigDate, OrigTime, Open, High, Low, Close, NewDateTime expression "&amp;CHAR(34)&amp;"to_date((:OrigDate||:OrigTime),'MM/DD/YYYY HH24MI')"&amp;CHAR(34)&amp;") &gt;"&amp;$B$2&amp;VLOOKUP($C154,Lookups!$A$4:$O$24,15,FALSE)&amp;F$4&amp;$B154&amp;"\"&amp;$C154&amp;"-"&amp;$B154&amp;".ctl"</f>
        <v>echo load data  infile 'C:\temp\HistData\Futures2013Q3D1\BO.csv' append into table SBO_D1 fields terminated by "," (OrigDate, OrigTime, Open, High, Low, Close, NewDateTime expression "to_date((:OrigDate||:OrigTime),'MM/DD/YYYY HH24MI')") &gt;C:\temp\HistData\Futures2013Q3D1\SBO-D1.ctl</v>
      </c>
      <c r="G154" s="29" t="str">
        <f>"echo load data  infile '"&amp;$B$2&amp;VLOOKUP($C154,Lookups!$A$4:$O$24,15,FALSE)&amp;G$4&amp;$B154&amp;"\"&amp;VLOOKUP($C154,Lookups!$A$4:$B$24,2,FALSE)&amp;".csv' append into table "&amp;$C154&amp;"_"&amp;$B154&amp;" fields terminated by "&amp;CHAR(34)&amp;","&amp;CHAR(34)&amp;" (OrigDate, OrigTime, Open, High, Low, Close, NewDateTime expression "&amp;CHAR(34)&amp;"to_date((:OrigDate||:OrigTime),'MM/DD/YYYY HH24MI')"&amp;CHAR(34)&amp;") &gt;"&amp;$B$2&amp;VLOOKUP($C154,Lookups!$A$4:$O$24,15,FALSE)&amp;G$4&amp;$B154&amp;"\"&amp;$C154&amp;"-"&amp;$B154&amp;".ctl"</f>
        <v>echo load data  infile 'C:\temp\HistData\Futures2013Q4D1\BO.csv' append into table SBO_D1 fields terminated by "," (OrigDate, OrigTime, Open, High, Low, Close, NewDateTime expression "to_date((:OrigDate||:OrigTime),'MM/DD/YYYY HH24MI')") &gt;C:\temp\HistData\Futures2013Q4D1\SBO-D1.ctl</v>
      </c>
      <c r="H154" s="29" t="str">
        <f>"echo load data  infile '"&amp;$B$2&amp;VLOOKUP($C154,Lookups!$A$4:$O$24,15,FALSE)&amp;H$4&amp;$B154&amp;"\"&amp;VLOOKUP($C154,Lookups!$A$4:$B$24,2,FALSE)&amp;".csv' append into table "&amp;$C154&amp;"_"&amp;$B154&amp;" fields terminated by "&amp;CHAR(34)&amp;","&amp;CHAR(34)&amp;" (OrigDate, OrigTime, Open, High, Low, Close, NewDateTime expression "&amp;CHAR(34)&amp;"to_date((:OrigDate||:OrigTime),'MM/DD/YYYY HH24MI')"&amp;CHAR(34)&amp;") &gt;"&amp;$B$2&amp;VLOOKUP($C154,Lookups!$A$4:$O$24,15,FALSE)&amp;H$4&amp;$B154&amp;"\"&amp;$C154&amp;"-"&amp;$B154&amp;".ctl"</f>
        <v>echo load data  infile 'C:\temp\HistData\Futures2014Q1D1\BO.csv' append into table SBO_D1 fields terminated by "," (OrigDate, OrigTime, Open, High, Low, Close, NewDateTime expression "to_date((:OrigDate||:OrigTime),'MM/DD/YYYY HH24MI')") &gt;C:\temp\HistData\Futures2014Q1D1\SBO-D1.ctl</v>
      </c>
    </row>
    <row r="155" spans="2:8" x14ac:dyDescent="0.25">
      <c r="B155" s="28" t="s">
        <v>30</v>
      </c>
      <c r="C155" s="29" t="s">
        <v>63</v>
      </c>
      <c r="D155" s="29" t="str">
        <f>"echo load data  infile '"&amp;$B$2&amp;VLOOKUP($C155,Lookups!$A$4:$O$24,15,FALSE)&amp;D$4&amp;$B155&amp;"\"&amp;VLOOKUP($C155,Lookups!$A$4:$B$24,2,FALSE)&amp;".csv' append into table "&amp;$C155&amp;"_"&amp;$B155&amp;" fields terminated by "&amp;CHAR(34)&amp;","&amp;CHAR(34)&amp;" (OrigDate, OrigTime, Open, High, Low, Close, NewDateTime expression "&amp;CHAR(34)&amp;"to_date((:OrigDate||:OrigTime),'MM/DD/YYYY HH24MI')"&amp;CHAR(34)&amp;") &gt;"&amp;$B$2&amp;VLOOKUP($C155,Lookups!$A$4:$O$24,15,FALSE)&amp;D$4&amp;$B155&amp;"\"&amp;$C155&amp;"-"&amp;$B155&amp;".ctl"</f>
        <v>echo load data  infile 'C:\temp\HistData\Futures2000Q0D1\S.csv' append into table SOYBEANS_D1 fields terminated by "," (OrigDate, OrigTime, Open, High, Low, Close, NewDateTime expression "to_date((:OrigDate||:OrigTime),'MM/DD/YYYY HH24MI')") &gt;C:\temp\HistData\Futures2000Q0D1\SOYBEANS-D1.ctl</v>
      </c>
      <c r="E155" s="29" t="str">
        <f>"echo load data  infile '"&amp;$B$2&amp;VLOOKUP($C155,Lookups!$A$4:$O$24,15,FALSE)&amp;E$4&amp;$B155&amp;"\"&amp;VLOOKUP($C155,Lookups!$A$4:$B$24,2,FALSE)&amp;".csv' append into table "&amp;$C155&amp;"_"&amp;$B155&amp;" fields terminated by "&amp;CHAR(34)&amp;","&amp;CHAR(34)&amp;" (OrigDate, OrigTime, Open, High, Low, Close, NewDateTime expression "&amp;CHAR(34)&amp;"to_date((:OrigDate||:OrigTime),'MM/DD/YYYY HH24MI')"&amp;CHAR(34)&amp;") &gt;"&amp;$B$2&amp;VLOOKUP($C155,Lookups!$A$4:$O$24,15,FALSE)&amp;E$4&amp;$B155&amp;"\"&amp;$C155&amp;"-"&amp;$B155&amp;".ctl"</f>
        <v>echo load data  infile 'C:\temp\HistData\Futures2013Q2D1\S.csv' append into table SOYBEANS_D1 fields terminated by "," (OrigDate, OrigTime, Open, High, Low, Close, NewDateTime expression "to_date((:OrigDate||:OrigTime),'MM/DD/YYYY HH24MI')") &gt;C:\temp\HistData\Futures2013Q2D1\SOYBEANS-D1.ctl</v>
      </c>
      <c r="F155" s="29" t="str">
        <f>"echo load data  infile '"&amp;$B$2&amp;VLOOKUP($C155,Lookups!$A$4:$O$24,15,FALSE)&amp;F$4&amp;$B155&amp;"\"&amp;VLOOKUP($C155,Lookups!$A$4:$B$24,2,FALSE)&amp;".csv' append into table "&amp;$C155&amp;"_"&amp;$B155&amp;" fields terminated by "&amp;CHAR(34)&amp;","&amp;CHAR(34)&amp;" (OrigDate, OrigTime, Open, High, Low, Close, NewDateTime expression "&amp;CHAR(34)&amp;"to_date((:OrigDate||:OrigTime),'MM/DD/YYYY HH24MI')"&amp;CHAR(34)&amp;") &gt;"&amp;$B$2&amp;VLOOKUP($C155,Lookups!$A$4:$O$24,15,FALSE)&amp;F$4&amp;$B155&amp;"\"&amp;$C155&amp;"-"&amp;$B155&amp;".ctl"</f>
        <v>echo load data  infile 'C:\temp\HistData\Futures2013Q3D1\S.csv' append into table SOYBEANS_D1 fields terminated by "," (OrigDate, OrigTime, Open, High, Low, Close, NewDateTime expression "to_date((:OrigDate||:OrigTime),'MM/DD/YYYY HH24MI')") &gt;C:\temp\HistData\Futures2013Q3D1\SOYBEANS-D1.ctl</v>
      </c>
      <c r="G155" s="29" t="str">
        <f>"echo load data  infile '"&amp;$B$2&amp;VLOOKUP($C155,Lookups!$A$4:$O$24,15,FALSE)&amp;G$4&amp;$B155&amp;"\"&amp;VLOOKUP($C155,Lookups!$A$4:$B$24,2,FALSE)&amp;".csv' append into table "&amp;$C155&amp;"_"&amp;$B155&amp;" fields terminated by "&amp;CHAR(34)&amp;","&amp;CHAR(34)&amp;" (OrigDate, OrigTime, Open, High, Low, Close, NewDateTime expression "&amp;CHAR(34)&amp;"to_date((:OrigDate||:OrigTime),'MM/DD/YYYY HH24MI')"&amp;CHAR(34)&amp;") &gt;"&amp;$B$2&amp;VLOOKUP($C155,Lookups!$A$4:$O$24,15,FALSE)&amp;G$4&amp;$B155&amp;"\"&amp;$C155&amp;"-"&amp;$B155&amp;".ctl"</f>
        <v>echo load data  infile 'C:\temp\HistData\Futures2013Q4D1\S.csv' append into table SOYBEANS_D1 fields terminated by "," (OrigDate, OrigTime, Open, High, Low, Close, NewDateTime expression "to_date((:OrigDate||:OrigTime),'MM/DD/YYYY HH24MI')") &gt;C:\temp\HistData\Futures2013Q4D1\SOYBEANS-D1.ctl</v>
      </c>
      <c r="H155" s="29" t="str">
        <f>"echo load data  infile '"&amp;$B$2&amp;VLOOKUP($C155,Lookups!$A$4:$O$24,15,FALSE)&amp;H$4&amp;$B155&amp;"\"&amp;VLOOKUP($C155,Lookups!$A$4:$B$24,2,FALSE)&amp;".csv' append into table "&amp;$C155&amp;"_"&amp;$B155&amp;" fields terminated by "&amp;CHAR(34)&amp;","&amp;CHAR(34)&amp;" (OrigDate, OrigTime, Open, High, Low, Close, NewDateTime expression "&amp;CHAR(34)&amp;"to_date((:OrigDate||:OrigTime),'MM/DD/YYYY HH24MI')"&amp;CHAR(34)&amp;") &gt;"&amp;$B$2&amp;VLOOKUP($C155,Lookups!$A$4:$O$24,15,FALSE)&amp;H$4&amp;$B155&amp;"\"&amp;$C155&amp;"-"&amp;$B155&amp;".ctl"</f>
        <v>echo load data  infile 'C:\temp\HistData\Futures2014Q1D1\S.csv' append into table SOYBEANS_D1 fields terminated by "," (OrigDate, OrigTime, Open, High, Low, Close, NewDateTime expression "to_date((:OrigDate||:OrigTime),'MM/DD/YYYY HH24MI')") &gt;C:\temp\HistData\Futures2014Q1D1\SOYBEANS-D1.ctl</v>
      </c>
    </row>
    <row r="156" spans="2:8" x14ac:dyDescent="0.25">
      <c r="B156" s="28" t="s">
        <v>30</v>
      </c>
      <c r="C156" s="29" t="s">
        <v>64</v>
      </c>
      <c r="D156" s="29" t="str">
        <f>"echo load data  infile '"&amp;$B$2&amp;VLOOKUP($C156,Lookups!$A$4:$O$24,15,FALSE)&amp;D$4&amp;$B156&amp;"\"&amp;VLOOKUP($C156,Lookups!$A$4:$B$24,2,FALSE)&amp;".csv' append into table "&amp;$C156&amp;"_"&amp;$B156&amp;" fields terminated by "&amp;CHAR(34)&amp;","&amp;CHAR(34)&amp;" (OrigDate, OrigTime, Open, High, Low, Close, NewDateTime expression "&amp;CHAR(34)&amp;"to_date((:OrigDate||:OrigTime),'MM/DD/YYYY HH24MI')"&amp;CHAR(34)&amp;") &gt;"&amp;$B$2&amp;VLOOKUP($C156,Lookups!$A$4:$O$24,15,FALSE)&amp;D$4&amp;$B156&amp;"\"&amp;$C156&amp;"-"&amp;$B156&amp;".ctl"</f>
        <v>echo load data  infile 'C:\temp\HistData\Futures2000Q0D1\SB.csv' append into table SUGAR_D1 fields terminated by "," (OrigDate, OrigTime, Open, High, Low, Close, NewDateTime expression "to_date((:OrigDate||:OrigTime),'MM/DD/YYYY HH24MI')") &gt;C:\temp\HistData\Futures2000Q0D1\SUGAR-D1.ctl</v>
      </c>
      <c r="E156" s="29" t="str">
        <f>"echo load data  infile '"&amp;$B$2&amp;VLOOKUP($C156,Lookups!$A$4:$O$24,15,FALSE)&amp;E$4&amp;$B156&amp;"\"&amp;VLOOKUP($C156,Lookups!$A$4:$B$24,2,FALSE)&amp;".csv' append into table "&amp;$C156&amp;"_"&amp;$B156&amp;" fields terminated by "&amp;CHAR(34)&amp;","&amp;CHAR(34)&amp;" (OrigDate, OrigTime, Open, High, Low, Close, NewDateTime expression "&amp;CHAR(34)&amp;"to_date((:OrigDate||:OrigTime),'MM/DD/YYYY HH24MI')"&amp;CHAR(34)&amp;") &gt;"&amp;$B$2&amp;VLOOKUP($C156,Lookups!$A$4:$O$24,15,FALSE)&amp;E$4&amp;$B156&amp;"\"&amp;$C156&amp;"-"&amp;$B156&amp;".ctl"</f>
        <v>echo load data  infile 'C:\temp\HistData\Futures2013Q2D1\SB.csv' append into table SUGAR_D1 fields terminated by "," (OrigDate, OrigTime, Open, High, Low, Close, NewDateTime expression "to_date((:OrigDate||:OrigTime),'MM/DD/YYYY HH24MI')") &gt;C:\temp\HistData\Futures2013Q2D1\SUGAR-D1.ctl</v>
      </c>
      <c r="F156" s="29" t="str">
        <f>"echo load data  infile '"&amp;$B$2&amp;VLOOKUP($C156,Lookups!$A$4:$O$24,15,FALSE)&amp;F$4&amp;$B156&amp;"\"&amp;VLOOKUP($C156,Lookups!$A$4:$B$24,2,FALSE)&amp;".csv' append into table "&amp;$C156&amp;"_"&amp;$B156&amp;" fields terminated by "&amp;CHAR(34)&amp;","&amp;CHAR(34)&amp;" (OrigDate, OrigTime, Open, High, Low, Close, NewDateTime expression "&amp;CHAR(34)&amp;"to_date((:OrigDate||:OrigTime),'MM/DD/YYYY HH24MI')"&amp;CHAR(34)&amp;") &gt;"&amp;$B$2&amp;VLOOKUP($C156,Lookups!$A$4:$O$24,15,FALSE)&amp;F$4&amp;$B156&amp;"\"&amp;$C156&amp;"-"&amp;$B156&amp;".ctl"</f>
        <v>echo load data  infile 'C:\temp\HistData\Futures2013Q3D1\SB.csv' append into table SUGAR_D1 fields terminated by "," (OrigDate, OrigTime, Open, High, Low, Close, NewDateTime expression "to_date((:OrigDate||:OrigTime),'MM/DD/YYYY HH24MI')") &gt;C:\temp\HistData\Futures2013Q3D1\SUGAR-D1.ctl</v>
      </c>
      <c r="G156" s="29" t="str">
        <f>"echo load data  infile '"&amp;$B$2&amp;VLOOKUP($C156,Lookups!$A$4:$O$24,15,FALSE)&amp;G$4&amp;$B156&amp;"\"&amp;VLOOKUP($C156,Lookups!$A$4:$B$24,2,FALSE)&amp;".csv' append into table "&amp;$C156&amp;"_"&amp;$B156&amp;" fields terminated by "&amp;CHAR(34)&amp;","&amp;CHAR(34)&amp;" (OrigDate, OrigTime, Open, High, Low, Close, NewDateTime expression "&amp;CHAR(34)&amp;"to_date((:OrigDate||:OrigTime),'MM/DD/YYYY HH24MI')"&amp;CHAR(34)&amp;") &gt;"&amp;$B$2&amp;VLOOKUP($C156,Lookups!$A$4:$O$24,15,FALSE)&amp;G$4&amp;$B156&amp;"\"&amp;$C156&amp;"-"&amp;$B156&amp;".ctl"</f>
        <v>echo load data  infile 'C:\temp\HistData\Futures2013Q4D1\SB.csv' append into table SUGAR_D1 fields terminated by "," (OrigDate, OrigTime, Open, High, Low, Close, NewDateTime expression "to_date((:OrigDate||:OrigTime),'MM/DD/YYYY HH24MI')") &gt;C:\temp\HistData\Futures2013Q4D1\SUGAR-D1.ctl</v>
      </c>
      <c r="H156" s="29" t="str">
        <f>"echo load data  infile '"&amp;$B$2&amp;VLOOKUP($C156,Lookups!$A$4:$O$24,15,FALSE)&amp;H$4&amp;$B156&amp;"\"&amp;VLOOKUP($C156,Lookups!$A$4:$B$24,2,FALSE)&amp;".csv' append into table "&amp;$C156&amp;"_"&amp;$B156&amp;" fields terminated by "&amp;CHAR(34)&amp;","&amp;CHAR(34)&amp;" (OrigDate, OrigTime, Open, High, Low, Close, NewDateTime expression "&amp;CHAR(34)&amp;"to_date((:OrigDate||:OrigTime),'MM/DD/YYYY HH24MI')"&amp;CHAR(34)&amp;") &gt;"&amp;$B$2&amp;VLOOKUP($C156,Lookups!$A$4:$O$24,15,FALSE)&amp;H$4&amp;$B156&amp;"\"&amp;$C156&amp;"-"&amp;$B156&amp;".ctl"</f>
        <v>echo load data  infile 'C:\temp\HistData\Futures2014Q1D1\SB.csv' append into table SUGAR_D1 fields terminated by "," (OrigDate, OrigTime, Open, High, Low, Close, NewDateTime expression "to_date((:OrigDate||:OrigTime),'MM/DD/YYYY HH24MI')") &gt;C:\temp\HistData\Futures2014Q1D1\SUGAR-D1.ctl</v>
      </c>
    </row>
    <row r="157" spans="2:8" x14ac:dyDescent="0.25">
      <c r="B157" s="28" t="s">
        <v>30</v>
      </c>
      <c r="C157" s="29" t="s">
        <v>65</v>
      </c>
      <c r="D157" s="29" t="str">
        <f>"echo load data  infile '"&amp;$B$2&amp;VLOOKUP($C157,Lookups!$A$4:$O$24,15,FALSE)&amp;D$4&amp;$B157&amp;"\"&amp;VLOOKUP($C157,Lookups!$A$4:$B$24,2,FALSE)&amp;".csv' append into table "&amp;$C157&amp;"_"&amp;$B157&amp;" fields terminated by "&amp;CHAR(34)&amp;","&amp;CHAR(34)&amp;" (OrigDate, OrigTime, Open, High, Low, Close, NewDateTime expression "&amp;CHAR(34)&amp;"to_date((:OrigDate||:OrigTime),'MM/DD/YYYY HH24MI')"&amp;CHAR(34)&amp;") &gt;"&amp;$B$2&amp;VLOOKUP($C157,Lookups!$A$4:$O$24,15,FALSE)&amp;D$4&amp;$B157&amp;"\"&amp;$C157&amp;"-"&amp;$B157&amp;".ctl"</f>
        <v>echo load data  infile 'C:\temp\HistData\Futures2000Q0D1\TY.csv' append into table US10YR_D1 fields terminated by "," (OrigDate, OrigTime, Open, High, Low, Close, NewDateTime expression "to_date((:OrigDate||:OrigTime),'MM/DD/YYYY HH24MI')") &gt;C:\temp\HistData\Futures2000Q0D1\US10YR-D1.ctl</v>
      </c>
      <c r="E157" s="29" t="str">
        <f>"echo load data  infile '"&amp;$B$2&amp;VLOOKUP($C157,Lookups!$A$4:$O$24,15,FALSE)&amp;E$4&amp;$B157&amp;"\"&amp;VLOOKUP($C157,Lookups!$A$4:$B$24,2,FALSE)&amp;".csv' append into table "&amp;$C157&amp;"_"&amp;$B157&amp;" fields terminated by "&amp;CHAR(34)&amp;","&amp;CHAR(34)&amp;" (OrigDate, OrigTime, Open, High, Low, Close, NewDateTime expression "&amp;CHAR(34)&amp;"to_date((:OrigDate||:OrigTime),'MM/DD/YYYY HH24MI')"&amp;CHAR(34)&amp;") &gt;"&amp;$B$2&amp;VLOOKUP($C157,Lookups!$A$4:$O$24,15,FALSE)&amp;E$4&amp;$B157&amp;"\"&amp;$C157&amp;"-"&amp;$B157&amp;".ctl"</f>
        <v>echo load data  infile 'C:\temp\HistData\Futures2013Q2D1\TY.csv' append into table US10YR_D1 fields terminated by "," (OrigDate, OrigTime, Open, High, Low, Close, NewDateTime expression "to_date((:OrigDate||:OrigTime),'MM/DD/YYYY HH24MI')") &gt;C:\temp\HistData\Futures2013Q2D1\US10YR-D1.ctl</v>
      </c>
      <c r="F157" s="29" t="str">
        <f>"echo load data  infile '"&amp;$B$2&amp;VLOOKUP($C157,Lookups!$A$4:$O$24,15,FALSE)&amp;F$4&amp;$B157&amp;"\"&amp;VLOOKUP($C157,Lookups!$A$4:$B$24,2,FALSE)&amp;".csv' append into table "&amp;$C157&amp;"_"&amp;$B157&amp;" fields terminated by "&amp;CHAR(34)&amp;","&amp;CHAR(34)&amp;" (OrigDate, OrigTime, Open, High, Low, Close, NewDateTime expression "&amp;CHAR(34)&amp;"to_date((:OrigDate||:OrigTime),'MM/DD/YYYY HH24MI')"&amp;CHAR(34)&amp;") &gt;"&amp;$B$2&amp;VLOOKUP($C157,Lookups!$A$4:$O$24,15,FALSE)&amp;F$4&amp;$B157&amp;"\"&amp;$C157&amp;"-"&amp;$B157&amp;".ctl"</f>
        <v>echo load data  infile 'C:\temp\HistData\Futures2013Q3D1\TY.csv' append into table US10YR_D1 fields terminated by "," (OrigDate, OrigTime, Open, High, Low, Close, NewDateTime expression "to_date((:OrigDate||:OrigTime),'MM/DD/YYYY HH24MI')") &gt;C:\temp\HistData\Futures2013Q3D1\US10YR-D1.ctl</v>
      </c>
      <c r="G157" s="29" t="str">
        <f>"echo load data  infile '"&amp;$B$2&amp;VLOOKUP($C157,Lookups!$A$4:$O$24,15,FALSE)&amp;G$4&amp;$B157&amp;"\"&amp;VLOOKUP($C157,Lookups!$A$4:$B$24,2,FALSE)&amp;".csv' append into table "&amp;$C157&amp;"_"&amp;$B157&amp;" fields terminated by "&amp;CHAR(34)&amp;","&amp;CHAR(34)&amp;" (OrigDate, OrigTime, Open, High, Low, Close, NewDateTime expression "&amp;CHAR(34)&amp;"to_date((:OrigDate||:OrigTime),'MM/DD/YYYY HH24MI')"&amp;CHAR(34)&amp;") &gt;"&amp;$B$2&amp;VLOOKUP($C157,Lookups!$A$4:$O$24,15,FALSE)&amp;G$4&amp;$B157&amp;"\"&amp;$C157&amp;"-"&amp;$B157&amp;".ctl"</f>
        <v>echo load data  infile 'C:\temp\HistData\Futures2013Q4D1\TY.csv' append into table US10YR_D1 fields terminated by "," (OrigDate, OrigTime, Open, High, Low, Close, NewDateTime expression "to_date((:OrigDate||:OrigTime),'MM/DD/YYYY HH24MI')") &gt;C:\temp\HistData\Futures2013Q4D1\US10YR-D1.ctl</v>
      </c>
      <c r="H157" s="29" t="str">
        <f>"echo load data  infile '"&amp;$B$2&amp;VLOOKUP($C157,Lookups!$A$4:$O$24,15,FALSE)&amp;H$4&amp;$B157&amp;"\"&amp;VLOOKUP($C157,Lookups!$A$4:$B$24,2,FALSE)&amp;".csv' append into table "&amp;$C157&amp;"_"&amp;$B157&amp;" fields terminated by "&amp;CHAR(34)&amp;","&amp;CHAR(34)&amp;" (OrigDate, OrigTime, Open, High, Low, Close, NewDateTime expression "&amp;CHAR(34)&amp;"to_date((:OrigDate||:OrigTime),'MM/DD/YYYY HH24MI')"&amp;CHAR(34)&amp;") &gt;"&amp;$B$2&amp;VLOOKUP($C157,Lookups!$A$4:$O$24,15,FALSE)&amp;H$4&amp;$B157&amp;"\"&amp;$C157&amp;"-"&amp;$B157&amp;".ctl"</f>
        <v>echo load data  infile 'C:\temp\HistData\Futures2014Q1D1\TY.csv' append into table US10YR_D1 fields terminated by "," (OrigDate, OrigTime, Open, High, Low, Close, NewDateTime expression "to_date((:OrigDate||:OrigTime),'MM/DD/YYYY HH24MI')") &gt;C:\temp\HistData\Futures2014Q1D1\US10YR-D1.ctl</v>
      </c>
    </row>
    <row r="158" spans="2:8" x14ac:dyDescent="0.25">
      <c r="B158" s="28" t="s">
        <v>30</v>
      </c>
      <c r="C158" s="29" t="s">
        <v>66</v>
      </c>
      <c r="D158" s="29" t="str">
        <f>"echo load data  infile '"&amp;$B$2&amp;VLOOKUP($C158,Lookups!$A$4:$O$24,15,FALSE)&amp;D$4&amp;$B158&amp;"\"&amp;VLOOKUP($C158,Lookups!$A$4:$B$24,2,FALSE)&amp;".csv' append into table "&amp;$C158&amp;"_"&amp;$B158&amp;" fields terminated by "&amp;CHAR(34)&amp;","&amp;CHAR(34)&amp;" (OrigDate, OrigTime, Open, High, Low, Close, NewDateTime expression "&amp;CHAR(34)&amp;"to_date((:OrigDate||:OrigTime),'MM/DD/YYYY HH24MI')"&amp;CHAR(34)&amp;") &gt;"&amp;$B$2&amp;VLOOKUP($C158,Lookups!$A$4:$O$24,15,FALSE)&amp;D$4&amp;$B158&amp;"\"&amp;$C158&amp;"-"&amp;$B158&amp;".ctl"</f>
        <v>echo load data  infile 'C:\temp\HistData\Futures2000Q0D1\W.csv' append into table WHEAT_D1 fields terminated by "," (OrigDate, OrigTime, Open, High, Low, Close, NewDateTime expression "to_date((:OrigDate||:OrigTime),'MM/DD/YYYY HH24MI')") &gt;C:\temp\HistData\Futures2000Q0D1\WHEAT-D1.ctl</v>
      </c>
      <c r="E158" s="29" t="str">
        <f>"echo load data  infile '"&amp;$B$2&amp;VLOOKUP($C158,Lookups!$A$4:$O$24,15,FALSE)&amp;E$4&amp;$B158&amp;"\"&amp;VLOOKUP($C158,Lookups!$A$4:$B$24,2,FALSE)&amp;".csv' append into table "&amp;$C158&amp;"_"&amp;$B158&amp;" fields terminated by "&amp;CHAR(34)&amp;","&amp;CHAR(34)&amp;" (OrigDate, OrigTime, Open, High, Low, Close, NewDateTime expression "&amp;CHAR(34)&amp;"to_date((:OrigDate||:OrigTime),'MM/DD/YYYY HH24MI')"&amp;CHAR(34)&amp;") &gt;"&amp;$B$2&amp;VLOOKUP($C158,Lookups!$A$4:$O$24,15,FALSE)&amp;E$4&amp;$B158&amp;"\"&amp;$C158&amp;"-"&amp;$B158&amp;".ctl"</f>
        <v>echo load data  infile 'C:\temp\HistData\Futures2013Q2D1\W.csv' append into table WHEAT_D1 fields terminated by "," (OrigDate, OrigTime, Open, High, Low, Close, NewDateTime expression "to_date((:OrigDate||:OrigTime),'MM/DD/YYYY HH24MI')") &gt;C:\temp\HistData\Futures2013Q2D1\WHEAT-D1.ctl</v>
      </c>
      <c r="F158" s="29" t="str">
        <f>"echo load data  infile '"&amp;$B$2&amp;VLOOKUP($C158,Lookups!$A$4:$O$24,15,FALSE)&amp;F$4&amp;$B158&amp;"\"&amp;VLOOKUP($C158,Lookups!$A$4:$B$24,2,FALSE)&amp;".csv' append into table "&amp;$C158&amp;"_"&amp;$B158&amp;" fields terminated by "&amp;CHAR(34)&amp;","&amp;CHAR(34)&amp;" (OrigDate, OrigTime, Open, High, Low, Close, NewDateTime expression "&amp;CHAR(34)&amp;"to_date((:OrigDate||:OrigTime),'MM/DD/YYYY HH24MI')"&amp;CHAR(34)&amp;") &gt;"&amp;$B$2&amp;VLOOKUP($C158,Lookups!$A$4:$O$24,15,FALSE)&amp;F$4&amp;$B158&amp;"\"&amp;$C158&amp;"-"&amp;$B158&amp;".ctl"</f>
        <v>echo load data  infile 'C:\temp\HistData\Futures2013Q3D1\W.csv' append into table WHEAT_D1 fields terminated by "," (OrigDate, OrigTime, Open, High, Low, Close, NewDateTime expression "to_date((:OrigDate||:OrigTime),'MM/DD/YYYY HH24MI')") &gt;C:\temp\HistData\Futures2013Q3D1\WHEAT-D1.ctl</v>
      </c>
      <c r="G158" s="29" t="str">
        <f>"echo load data  infile '"&amp;$B$2&amp;VLOOKUP($C158,Lookups!$A$4:$O$24,15,FALSE)&amp;G$4&amp;$B158&amp;"\"&amp;VLOOKUP($C158,Lookups!$A$4:$B$24,2,FALSE)&amp;".csv' append into table "&amp;$C158&amp;"_"&amp;$B158&amp;" fields terminated by "&amp;CHAR(34)&amp;","&amp;CHAR(34)&amp;" (OrigDate, OrigTime, Open, High, Low, Close, NewDateTime expression "&amp;CHAR(34)&amp;"to_date((:OrigDate||:OrigTime),'MM/DD/YYYY HH24MI')"&amp;CHAR(34)&amp;") &gt;"&amp;$B$2&amp;VLOOKUP($C158,Lookups!$A$4:$O$24,15,FALSE)&amp;G$4&amp;$B158&amp;"\"&amp;$C158&amp;"-"&amp;$B158&amp;".ctl"</f>
        <v>echo load data  infile 'C:\temp\HistData\Futures2013Q4D1\W.csv' append into table WHEAT_D1 fields terminated by "," (OrigDate, OrigTime, Open, High, Low, Close, NewDateTime expression "to_date((:OrigDate||:OrigTime),'MM/DD/YYYY HH24MI')") &gt;C:\temp\HistData\Futures2013Q4D1\WHEAT-D1.ctl</v>
      </c>
      <c r="H158" s="29" t="str">
        <f>"echo load data  infile '"&amp;$B$2&amp;VLOOKUP($C158,Lookups!$A$4:$O$24,15,FALSE)&amp;H$4&amp;$B158&amp;"\"&amp;VLOOKUP($C158,Lookups!$A$4:$B$24,2,FALSE)&amp;".csv' append into table "&amp;$C158&amp;"_"&amp;$B158&amp;" fields terminated by "&amp;CHAR(34)&amp;","&amp;CHAR(34)&amp;" (OrigDate, OrigTime, Open, High, Low, Close, NewDateTime expression "&amp;CHAR(34)&amp;"to_date((:OrigDate||:OrigTime),'MM/DD/YYYY HH24MI')"&amp;CHAR(34)&amp;") &gt;"&amp;$B$2&amp;VLOOKUP($C158,Lookups!$A$4:$O$24,15,FALSE)&amp;H$4&amp;$B158&amp;"\"&amp;$C158&amp;"-"&amp;$B158&amp;".ctl"</f>
        <v>echo load data  infile 'C:\temp\HistData\Futures2014Q1D1\W.csv' append into table WHEAT_D1 fields terminated by "," (OrigDate, OrigTime, Open, High, Low, Close, NewDateTime expression "to_date((:OrigDate||:OrigTime),'MM/DD/YYYY HH24MI')") &gt;C:\temp\HistData\Futures2014Q1D1\WHEAT-D1.ctl</v>
      </c>
    </row>
    <row r="159" spans="2:8" x14ac:dyDescent="0.25">
      <c r="B159" s="28" t="s">
        <v>30</v>
      </c>
      <c r="C159" s="29" t="s">
        <v>56</v>
      </c>
      <c r="D159" s="29" t="str">
        <f>"echo load data  infile '"&amp;$B$2&amp;VLOOKUP($C159,Lookups!$A$4:$O$24,15,FALSE)&amp;D$4&amp;$B159&amp;"\"&amp;VLOOKUP($C159,Lookups!$A$4:$B$24,2,FALSE)&amp;".csv' append into table "&amp;$C159&amp;"_"&amp;$B159&amp;" fields terminated by "&amp;CHAR(34)&amp;","&amp;CHAR(34)&amp;" (OrigDate, OrigTime, Open, High, Low, Close, NewDateTime expression "&amp;CHAR(34)&amp;"to_date((:OrigDate||:OrigTime),'MM/DD/YYYY HH24MI')"&amp;CHAR(34)&amp;") &gt;"&amp;$B$2&amp;VLOOKUP($C159,Lookups!$A$4:$O$24,15,FALSE)&amp;D$4&amp;$B159&amp;"\"&amp;$C159&amp;"-"&amp;$B159&amp;".ctl"</f>
        <v>echo load data  infile 'C:\temp\HistData\Futures2000Q0D1\XRB.csv' append into table XRB_D1 fields terminated by "," (OrigDate, OrigTime, Open, High, Low, Close, NewDateTime expression "to_date((:OrigDate||:OrigTime),'MM/DD/YYYY HH24MI')") &gt;C:\temp\HistData\Futures2000Q0D1\XRB-D1.ctl</v>
      </c>
      <c r="E159" s="29" t="str">
        <f>"echo load data  infile '"&amp;$B$2&amp;VLOOKUP($C159,Lookups!$A$4:$O$24,15,FALSE)&amp;E$4&amp;$B159&amp;"\"&amp;VLOOKUP($C159,Lookups!$A$4:$B$24,2,FALSE)&amp;".csv' append into table "&amp;$C159&amp;"_"&amp;$B159&amp;" fields terminated by "&amp;CHAR(34)&amp;","&amp;CHAR(34)&amp;" (OrigDate, OrigTime, Open, High, Low, Close, NewDateTime expression "&amp;CHAR(34)&amp;"to_date((:OrigDate||:OrigTime),'MM/DD/YYYY HH24MI')"&amp;CHAR(34)&amp;") &gt;"&amp;$B$2&amp;VLOOKUP($C159,Lookups!$A$4:$O$24,15,FALSE)&amp;E$4&amp;$B159&amp;"\"&amp;$C159&amp;"-"&amp;$B159&amp;".ctl"</f>
        <v>echo load data  infile 'C:\temp\HistData\Futures2013Q2D1\XRB.csv' append into table XRB_D1 fields terminated by "," (OrigDate, OrigTime, Open, High, Low, Close, NewDateTime expression "to_date((:OrigDate||:OrigTime),'MM/DD/YYYY HH24MI')") &gt;C:\temp\HistData\Futures2013Q2D1\XRB-D1.ctl</v>
      </c>
      <c r="F159" s="29" t="str">
        <f>"echo load data  infile '"&amp;$B$2&amp;VLOOKUP($C159,Lookups!$A$4:$O$24,15,FALSE)&amp;F$4&amp;$B159&amp;"\"&amp;VLOOKUP($C159,Lookups!$A$4:$B$24,2,FALSE)&amp;".csv' append into table "&amp;$C159&amp;"_"&amp;$B159&amp;" fields terminated by "&amp;CHAR(34)&amp;","&amp;CHAR(34)&amp;" (OrigDate, OrigTime, Open, High, Low, Close, NewDateTime expression "&amp;CHAR(34)&amp;"to_date((:OrigDate||:OrigTime),'MM/DD/YYYY HH24MI')"&amp;CHAR(34)&amp;") &gt;"&amp;$B$2&amp;VLOOKUP($C159,Lookups!$A$4:$O$24,15,FALSE)&amp;F$4&amp;$B159&amp;"\"&amp;$C159&amp;"-"&amp;$B159&amp;".ctl"</f>
        <v>echo load data  infile 'C:\temp\HistData\Futures2013Q3D1\XRB.csv' append into table XRB_D1 fields terminated by "," (OrigDate, OrigTime, Open, High, Low, Close, NewDateTime expression "to_date((:OrigDate||:OrigTime),'MM/DD/YYYY HH24MI')") &gt;C:\temp\HistData\Futures2013Q3D1\XRB-D1.ctl</v>
      </c>
      <c r="G159" s="29" t="str">
        <f>"echo load data  infile '"&amp;$B$2&amp;VLOOKUP($C159,Lookups!$A$4:$O$24,15,FALSE)&amp;G$4&amp;$B159&amp;"\"&amp;VLOOKUP($C159,Lookups!$A$4:$B$24,2,FALSE)&amp;".csv' append into table "&amp;$C159&amp;"_"&amp;$B159&amp;" fields terminated by "&amp;CHAR(34)&amp;","&amp;CHAR(34)&amp;" (OrigDate, OrigTime, Open, High, Low, Close, NewDateTime expression "&amp;CHAR(34)&amp;"to_date((:OrigDate||:OrigTime),'MM/DD/YYYY HH24MI')"&amp;CHAR(34)&amp;") &gt;"&amp;$B$2&amp;VLOOKUP($C159,Lookups!$A$4:$O$24,15,FALSE)&amp;G$4&amp;$B159&amp;"\"&amp;$C159&amp;"-"&amp;$B159&amp;".ctl"</f>
        <v>echo load data  infile 'C:\temp\HistData\Futures2013Q4D1\XRB.csv' append into table XRB_D1 fields terminated by "," (OrigDate, OrigTime, Open, High, Low, Close, NewDateTime expression "to_date((:OrigDate||:OrigTime),'MM/DD/YYYY HH24MI')") &gt;C:\temp\HistData\Futures2013Q4D1\XRB-D1.ctl</v>
      </c>
      <c r="H159" s="29" t="str">
        <f>"echo load data  infile '"&amp;$B$2&amp;VLOOKUP($C159,Lookups!$A$4:$O$24,15,FALSE)&amp;H$4&amp;$B159&amp;"\"&amp;VLOOKUP($C159,Lookups!$A$4:$B$24,2,FALSE)&amp;".csv' append into table "&amp;$C159&amp;"_"&amp;$B159&amp;" fields terminated by "&amp;CHAR(34)&amp;","&amp;CHAR(34)&amp;" (OrigDate, OrigTime, Open, High, Low, Close, NewDateTime expression "&amp;CHAR(34)&amp;"to_date((:OrigDate||:OrigTime),'MM/DD/YYYY HH24MI')"&amp;CHAR(34)&amp;") &gt;"&amp;$B$2&amp;VLOOKUP($C159,Lookups!$A$4:$O$24,15,FALSE)&amp;H$4&amp;$B159&amp;"\"&amp;$C159&amp;"-"&amp;$B159&amp;".ctl"</f>
        <v>echo load data  infile 'C:\temp\HistData\Futures2014Q1D1\XRB.csv' append into table XRB_D1 fields terminated by "," (OrigDate, OrigTime, Open, High, Low, Close, NewDateTime expression "to_date((:OrigDate||:OrigTime),'MM/DD/YYYY HH24MI')") &gt;C:\temp\HistData\Futures2014Q1D1\XRB-D1.ctl</v>
      </c>
    </row>
    <row r="160" spans="2:8" x14ac:dyDescent="0.25">
      <c r="B160" s="24" t="s">
        <v>8</v>
      </c>
      <c r="C160" s="25" t="s">
        <v>58</v>
      </c>
      <c r="D160" s="25" t="str">
        <f>"sqlldr userid="&amp;$B$3&amp;" control="&amp;$B$2&amp;VLOOKUP($C160,Lookups!$A$4:$O$24,15,FALSE)&amp;D$4&amp;$B160&amp;"\"&amp;$C160&amp;"-"&amp;$B160&amp;".ctl log="&amp;$B$2&amp;VLOOKUP($C160,Lookups!$A$4:$O$24,15,FALSE)&amp;D$4&amp;$B160&amp;"-"&amp;$C160&amp;"-"&amp;$B160&amp;".log skip=1 readsize=2000000 bindsize=2000000 errors=10000"</f>
        <v>sqlldr userid=History/HistoryPwd@Algo control=C:\temp\HistData\Futures2000Q0M1\CORN-M1.ctl log=C:\temp\HistData\Futures2000Q0M1-CORN-M1.log skip=1 readsize=2000000 bindsize=2000000 errors=10000</v>
      </c>
      <c r="E160" s="25" t="str">
        <f>"sqlldr userid="&amp;$B$3&amp;" control="&amp;$B$2&amp;VLOOKUP($C160,Lookups!$A$4:$O$24,15,FALSE)&amp;E$4&amp;$B160&amp;"\"&amp;$C160&amp;"-"&amp;$B160&amp;".ctl log="&amp;$B$2&amp;VLOOKUP($C160,Lookups!$A$4:$O$24,15,FALSE)&amp;E$4&amp;$B160&amp;"-"&amp;$C160&amp;"-"&amp;$B160&amp;".log skip=1 readsize=2000000 bindsize=2000000 errors=10000"</f>
        <v>sqlldr userid=History/HistoryPwd@Algo control=C:\temp\HistData\Futures2013Q2M1\CORN-M1.ctl log=C:\temp\HistData\Futures2013Q2M1-CORN-M1.log skip=1 readsize=2000000 bindsize=2000000 errors=10000</v>
      </c>
      <c r="F160" s="25" t="str">
        <f>"sqlldr userid="&amp;$B$3&amp;" control="&amp;$B$2&amp;VLOOKUP($C160,Lookups!$A$4:$O$24,15,FALSE)&amp;F$4&amp;$B160&amp;"\"&amp;$C160&amp;"-"&amp;$B160&amp;".ctl log="&amp;$B$2&amp;VLOOKUP($C160,Lookups!$A$4:$O$24,15,FALSE)&amp;F$4&amp;$B160&amp;"-"&amp;$C160&amp;"-"&amp;$B160&amp;".log skip=1 readsize=2000000 bindsize=2000000 errors=10000"</f>
        <v>sqlldr userid=History/HistoryPwd@Algo control=C:\temp\HistData\Futures2013Q3M1\CORN-M1.ctl log=C:\temp\HistData\Futures2013Q3M1-CORN-M1.log skip=1 readsize=2000000 bindsize=2000000 errors=10000</v>
      </c>
      <c r="G160" s="25" t="str">
        <f>"sqlldr userid="&amp;$B$3&amp;" control="&amp;$B$2&amp;VLOOKUP($C160,Lookups!$A$4:$O$24,15,FALSE)&amp;G$4&amp;$B160&amp;"\"&amp;$C160&amp;"-"&amp;$B160&amp;".ctl log="&amp;$B$2&amp;VLOOKUP($C160,Lookups!$A$4:$O$24,15,FALSE)&amp;G$4&amp;$B160&amp;"-"&amp;$C160&amp;"-"&amp;$B160&amp;".log skip=1 readsize=2000000 bindsize=2000000 errors=10000"</f>
        <v>sqlldr userid=History/HistoryPwd@Algo control=C:\temp\HistData\Futures2013Q4M1\CORN-M1.ctl log=C:\temp\HistData\Futures2013Q4M1-CORN-M1.log skip=1 readsize=2000000 bindsize=2000000 errors=10000</v>
      </c>
      <c r="H160" s="25" t="str">
        <f>"sqlldr userid="&amp;$B$3&amp;" control="&amp;$B$2&amp;VLOOKUP($C160,Lookups!$A$4:$O$24,15,FALSE)&amp;H$4&amp;$B160&amp;"\"&amp;$C160&amp;"-"&amp;$B160&amp;".ctl log="&amp;$B$2&amp;VLOOKUP($C160,Lookups!$A$4:$O$24,15,FALSE)&amp;H$4&amp;$B160&amp;"-"&amp;$C160&amp;"-"&amp;$B160&amp;".log skip=1 readsize=2000000 bindsize=2000000 errors=10000"</f>
        <v>sqlldr userid=History/HistoryPwd@Algo control=C:\temp\HistData\Futures2014Q1M1\CORN-M1.ctl log=C:\temp\HistData\Futures2014Q1M1-CORN-M1.log skip=1 readsize=2000000 bindsize=2000000 errors=10000</v>
      </c>
    </row>
    <row r="161" spans="2:8" x14ac:dyDescent="0.25">
      <c r="B161" s="24" t="s">
        <v>8</v>
      </c>
      <c r="C161" s="25" t="s">
        <v>59</v>
      </c>
      <c r="D161" s="25" t="str">
        <f>"sqlldr userid="&amp;$B$3&amp;" control="&amp;$B$2&amp;VLOOKUP($C161,Lookups!$A$4:$O$24,15,FALSE)&amp;D$4&amp;$B161&amp;"\"&amp;$C161&amp;"-"&amp;$B161&amp;".ctl log="&amp;$B$2&amp;VLOOKUP($C161,Lookups!$A$4:$O$24,15,FALSE)&amp;D$4&amp;$B161&amp;"-"&amp;$C161&amp;"-"&amp;$B161&amp;".log skip=1 readsize=2000000 bindsize=2000000 errors=10000"</f>
        <v>sqlldr userid=History/HistoryPwd@Algo control=C:\temp\HistData\Futures2000Q0M1\HOIL-M1.ctl log=C:\temp\HistData\Futures2000Q0M1-HOIL-M1.log skip=1 readsize=2000000 bindsize=2000000 errors=10000</v>
      </c>
      <c r="E161" s="25" t="str">
        <f>"sqlldr userid="&amp;$B$3&amp;" control="&amp;$B$2&amp;VLOOKUP($C161,Lookups!$A$4:$O$24,15,FALSE)&amp;E$4&amp;$B161&amp;"\"&amp;$C161&amp;"-"&amp;$B161&amp;".ctl log="&amp;$B$2&amp;VLOOKUP($C161,Lookups!$A$4:$O$24,15,FALSE)&amp;E$4&amp;$B161&amp;"-"&amp;$C161&amp;"-"&amp;$B161&amp;".log skip=1 readsize=2000000 bindsize=2000000 errors=10000"</f>
        <v>sqlldr userid=History/HistoryPwd@Algo control=C:\temp\HistData\Futures2013Q2M1\HOIL-M1.ctl log=C:\temp\HistData\Futures2013Q2M1-HOIL-M1.log skip=1 readsize=2000000 bindsize=2000000 errors=10000</v>
      </c>
      <c r="F161" s="25" t="str">
        <f>"sqlldr userid="&amp;$B$3&amp;" control="&amp;$B$2&amp;VLOOKUP($C161,Lookups!$A$4:$O$24,15,FALSE)&amp;F$4&amp;$B161&amp;"\"&amp;$C161&amp;"-"&amp;$B161&amp;".ctl log="&amp;$B$2&amp;VLOOKUP($C161,Lookups!$A$4:$O$24,15,FALSE)&amp;F$4&amp;$B161&amp;"-"&amp;$C161&amp;"-"&amp;$B161&amp;".log skip=1 readsize=2000000 bindsize=2000000 errors=10000"</f>
        <v>sqlldr userid=History/HistoryPwd@Algo control=C:\temp\HistData\Futures2013Q3M1\HOIL-M1.ctl log=C:\temp\HistData\Futures2013Q3M1-HOIL-M1.log skip=1 readsize=2000000 bindsize=2000000 errors=10000</v>
      </c>
      <c r="G161" s="25" t="str">
        <f>"sqlldr userid="&amp;$B$3&amp;" control="&amp;$B$2&amp;VLOOKUP($C161,Lookups!$A$4:$O$24,15,FALSE)&amp;G$4&amp;$B161&amp;"\"&amp;$C161&amp;"-"&amp;$B161&amp;".ctl log="&amp;$B$2&amp;VLOOKUP($C161,Lookups!$A$4:$O$24,15,FALSE)&amp;G$4&amp;$B161&amp;"-"&amp;$C161&amp;"-"&amp;$B161&amp;".log skip=1 readsize=2000000 bindsize=2000000 errors=10000"</f>
        <v>sqlldr userid=History/HistoryPwd@Algo control=C:\temp\HistData\Futures2013Q4M1\HOIL-M1.ctl log=C:\temp\HistData\Futures2013Q4M1-HOIL-M1.log skip=1 readsize=2000000 bindsize=2000000 errors=10000</v>
      </c>
      <c r="H161" s="25" t="str">
        <f>"sqlldr userid="&amp;$B$3&amp;" control="&amp;$B$2&amp;VLOOKUP($C161,Lookups!$A$4:$O$24,15,FALSE)&amp;H$4&amp;$B161&amp;"\"&amp;$C161&amp;"-"&amp;$B161&amp;".ctl log="&amp;$B$2&amp;VLOOKUP($C161,Lookups!$A$4:$O$24,15,FALSE)&amp;H$4&amp;$B161&amp;"-"&amp;$C161&amp;"-"&amp;$B161&amp;".log skip=1 readsize=2000000 bindsize=2000000 errors=10000"</f>
        <v>sqlldr userid=History/HistoryPwd@Algo control=C:\temp\HistData\Futures2014Q1M1\HOIL-M1.ctl log=C:\temp\HistData\Futures2014Q1M1-HOIL-M1.log skip=1 readsize=2000000 bindsize=2000000 errors=10000</v>
      </c>
    </row>
    <row r="162" spans="2:8" x14ac:dyDescent="0.25">
      <c r="B162" s="24" t="s">
        <v>8</v>
      </c>
      <c r="C162" s="25" t="s">
        <v>55</v>
      </c>
      <c r="D162" s="25" t="str">
        <f>"sqlldr userid="&amp;$B$3&amp;" control="&amp;$B$2&amp;VLOOKUP($C162,Lookups!$A$4:$O$24,15,FALSE)&amp;D$4&amp;$B162&amp;"\"&amp;$C162&amp;"-"&amp;$B162&amp;".ctl log="&amp;$B$2&amp;VLOOKUP($C162,Lookups!$A$4:$O$24,15,FALSE)&amp;D$4&amp;$B162&amp;"-"&amp;$C162&amp;"-"&amp;$B162&amp;".log skip=1 readsize=2000000 bindsize=2000000 errors=10000"</f>
        <v>sqlldr userid=History/HistoryPwd@Algo control=C:\temp\HistData\Futures2000Q0M1\NGAS-M1.ctl log=C:\temp\HistData\Futures2000Q0M1-NGAS-M1.log skip=1 readsize=2000000 bindsize=2000000 errors=10000</v>
      </c>
      <c r="E162" s="25" t="str">
        <f>"sqlldr userid="&amp;$B$3&amp;" control="&amp;$B$2&amp;VLOOKUP($C162,Lookups!$A$4:$O$24,15,FALSE)&amp;E$4&amp;$B162&amp;"\"&amp;$C162&amp;"-"&amp;$B162&amp;".ctl log="&amp;$B$2&amp;VLOOKUP($C162,Lookups!$A$4:$O$24,15,FALSE)&amp;E$4&amp;$B162&amp;"-"&amp;$C162&amp;"-"&amp;$B162&amp;".log skip=1 readsize=2000000 bindsize=2000000 errors=10000"</f>
        <v>sqlldr userid=History/HistoryPwd@Algo control=C:\temp\HistData\Futures2013Q2M1\NGAS-M1.ctl log=C:\temp\HistData\Futures2013Q2M1-NGAS-M1.log skip=1 readsize=2000000 bindsize=2000000 errors=10000</v>
      </c>
      <c r="F162" s="25" t="str">
        <f>"sqlldr userid="&amp;$B$3&amp;" control="&amp;$B$2&amp;VLOOKUP($C162,Lookups!$A$4:$O$24,15,FALSE)&amp;F$4&amp;$B162&amp;"\"&amp;$C162&amp;"-"&amp;$B162&amp;".ctl log="&amp;$B$2&amp;VLOOKUP($C162,Lookups!$A$4:$O$24,15,FALSE)&amp;F$4&amp;$B162&amp;"-"&amp;$C162&amp;"-"&amp;$B162&amp;".log skip=1 readsize=2000000 bindsize=2000000 errors=10000"</f>
        <v>sqlldr userid=History/HistoryPwd@Algo control=C:\temp\HistData\Futures2013Q3M1\NGAS-M1.ctl log=C:\temp\HistData\Futures2013Q3M1-NGAS-M1.log skip=1 readsize=2000000 bindsize=2000000 errors=10000</v>
      </c>
      <c r="G162" s="25" t="str">
        <f>"sqlldr userid="&amp;$B$3&amp;" control="&amp;$B$2&amp;VLOOKUP($C162,Lookups!$A$4:$O$24,15,FALSE)&amp;G$4&amp;$B162&amp;"\"&amp;$C162&amp;"-"&amp;$B162&amp;".ctl log="&amp;$B$2&amp;VLOOKUP($C162,Lookups!$A$4:$O$24,15,FALSE)&amp;G$4&amp;$B162&amp;"-"&amp;$C162&amp;"-"&amp;$B162&amp;".log skip=1 readsize=2000000 bindsize=2000000 errors=10000"</f>
        <v>sqlldr userid=History/HistoryPwd@Algo control=C:\temp\HistData\Futures2013Q4M1\NGAS-M1.ctl log=C:\temp\HistData\Futures2013Q4M1-NGAS-M1.log skip=1 readsize=2000000 bindsize=2000000 errors=10000</v>
      </c>
      <c r="H162" s="25" t="str">
        <f>"sqlldr userid="&amp;$B$3&amp;" control="&amp;$B$2&amp;VLOOKUP($C162,Lookups!$A$4:$O$24,15,FALSE)&amp;H$4&amp;$B162&amp;"\"&amp;$C162&amp;"-"&amp;$B162&amp;".ctl log="&amp;$B$2&amp;VLOOKUP($C162,Lookups!$A$4:$O$24,15,FALSE)&amp;H$4&amp;$B162&amp;"-"&amp;$C162&amp;"-"&amp;$B162&amp;".log skip=1 readsize=2000000 bindsize=2000000 errors=10000"</f>
        <v>sqlldr userid=History/HistoryPwd@Algo control=C:\temp\HistData\Futures2014Q1M1\NGAS-M1.ctl log=C:\temp\HistData\Futures2014Q1M1-NGAS-M1.log skip=1 readsize=2000000 bindsize=2000000 errors=10000</v>
      </c>
    </row>
    <row r="163" spans="2:8" x14ac:dyDescent="0.25">
      <c r="B163" s="24" t="s">
        <v>8</v>
      </c>
      <c r="C163" s="25" t="s">
        <v>60</v>
      </c>
      <c r="D163" s="25" t="str">
        <f>"sqlldr userid="&amp;$B$3&amp;" control="&amp;$B$2&amp;VLOOKUP($C163,Lookups!$A$4:$O$24,15,FALSE)&amp;D$4&amp;$B163&amp;"\"&amp;$C163&amp;"-"&amp;$B163&amp;".ctl log="&amp;$B$2&amp;VLOOKUP($C163,Lookups!$A$4:$O$24,15,FALSE)&amp;D$4&amp;$B163&amp;"-"&amp;$C163&amp;"-"&amp;$B163&amp;".log skip=1 readsize=2000000 bindsize=2000000 errors=10000"</f>
        <v>sqlldr userid=History/HistoryPwd@Algo control=C:\temp\HistData\Futures2000Q0M1\PLATINUM-M1.ctl log=C:\temp\HistData\Futures2000Q0M1-PLATINUM-M1.log skip=1 readsize=2000000 bindsize=2000000 errors=10000</v>
      </c>
      <c r="E163" s="25" t="str">
        <f>"sqlldr userid="&amp;$B$3&amp;" control="&amp;$B$2&amp;VLOOKUP($C163,Lookups!$A$4:$O$24,15,FALSE)&amp;E$4&amp;$B163&amp;"\"&amp;$C163&amp;"-"&amp;$B163&amp;".ctl log="&amp;$B$2&amp;VLOOKUP($C163,Lookups!$A$4:$O$24,15,FALSE)&amp;E$4&amp;$B163&amp;"-"&amp;$C163&amp;"-"&amp;$B163&amp;".log skip=1 readsize=2000000 bindsize=2000000 errors=10000"</f>
        <v>sqlldr userid=History/HistoryPwd@Algo control=C:\temp\HistData\Futures2013Q2M1\PLATINUM-M1.ctl log=C:\temp\HistData\Futures2013Q2M1-PLATINUM-M1.log skip=1 readsize=2000000 bindsize=2000000 errors=10000</v>
      </c>
      <c r="F163" s="25" t="str">
        <f>"sqlldr userid="&amp;$B$3&amp;" control="&amp;$B$2&amp;VLOOKUP($C163,Lookups!$A$4:$O$24,15,FALSE)&amp;F$4&amp;$B163&amp;"\"&amp;$C163&amp;"-"&amp;$B163&amp;".ctl log="&amp;$B$2&amp;VLOOKUP($C163,Lookups!$A$4:$O$24,15,FALSE)&amp;F$4&amp;$B163&amp;"-"&amp;$C163&amp;"-"&amp;$B163&amp;".log skip=1 readsize=2000000 bindsize=2000000 errors=10000"</f>
        <v>sqlldr userid=History/HistoryPwd@Algo control=C:\temp\HistData\Futures2013Q3M1\PLATINUM-M1.ctl log=C:\temp\HistData\Futures2013Q3M1-PLATINUM-M1.log skip=1 readsize=2000000 bindsize=2000000 errors=10000</v>
      </c>
      <c r="G163" s="25" t="str">
        <f>"sqlldr userid="&amp;$B$3&amp;" control="&amp;$B$2&amp;VLOOKUP($C163,Lookups!$A$4:$O$24,15,FALSE)&amp;G$4&amp;$B163&amp;"\"&amp;$C163&amp;"-"&amp;$B163&amp;".ctl log="&amp;$B$2&amp;VLOOKUP($C163,Lookups!$A$4:$O$24,15,FALSE)&amp;G$4&amp;$B163&amp;"-"&amp;$C163&amp;"-"&amp;$B163&amp;".log skip=1 readsize=2000000 bindsize=2000000 errors=10000"</f>
        <v>sqlldr userid=History/HistoryPwd@Algo control=C:\temp\HistData\Futures2013Q4M1\PLATINUM-M1.ctl log=C:\temp\HistData\Futures2013Q4M1-PLATINUM-M1.log skip=1 readsize=2000000 bindsize=2000000 errors=10000</v>
      </c>
      <c r="H163" s="25" t="str">
        <f>"sqlldr userid="&amp;$B$3&amp;" control="&amp;$B$2&amp;VLOOKUP($C163,Lookups!$A$4:$O$24,15,FALSE)&amp;H$4&amp;$B163&amp;"\"&amp;$C163&amp;"-"&amp;$B163&amp;".ctl log="&amp;$B$2&amp;VLOOKUP($C163,Lookups!$A$4:$O$24,15,FALSE)&amp;H$4&amp;$B163&amp;"-"&amp;$C163&amp;"-"&amp;$B163&amp;".log skip=1 readsize=2000000 bindsize=2000000 errors=10000"</f>
        <v>sqlldr userid=History/HistoryPwd@Algo control=C:\temp\HistData\Futures2014Q1M1\PLATINUM-M1.ctl log=C:\temp\HistData\Futures2014Q1M1-PLATINUM-M1.log skip=1 readsize=2000000 bindsize=2000000 errors=10000</v>
      </c>
    </row>
    <row r="164" spans="2:8" x14ac:dyDescent="0.25">
      <c r="B164" s="24" t="s">
        <v>8</v>
      </c>
      <c r="C164" s="25" t="s">
        <v>61</v>
      </c>
      <c r="D164" s="25" t="str">
        <f>"sqlldr userid="&amp;$B$3&amp;" control="&amp;$B$2&amp;VLOOKUP($C164,Lookups!$A$4:$O$24,15,FALSE)&amp;D$4&amp;$B164&amp;"\"&amp;$C164&amp;"-"&amp;$B164&amp;".ctl log="&amp;$B$2&amp;VLOOKUP($C164,Lookups!$A$4:$O$24,15,FALSE)&amp;D$4&amp;$B164&amp;"-"&amp;$C164&amp;"-"&amp;$B164&amp;".log skip=1 readsize=2000000 bindsize=2000000 errors=10000"</f>
        <v>sqlldr userid=History/HistoryPwd@Algo control=C:\temp\HistData\Futures2000Q0M1\RICE-M1.ctl log=C:\temp\HistData\Futures2000Q0M1-RICE-M1.log skip=1 readsize=2000000 bindsize=2000000 errors=10000</v>
      </c>
      <c r="E164" s="25" t="str">
        <f>"sqlldr userid="&amp;$B$3&amp;" control="&amp;$B$2&amp;VLOOKUP($C164,Lookups!$A$4:$O$24,15,FALSE)&amp;E$4&amp;$B164&amp;"\"&amp;$C164&amp;"-"&amp;$B164&amp;".ctl log="&amp;$B$2&amp;VLOOKUP($C164,Lookups!$A$4:$O$24,15,FALSE)&amp;E$4&amp;$B164&amp;"-"&amp;$C164&amp;"-"&amp;$B164&amp;".log skip=1 readsize=2000000 bindsize=2000000 errors=10000"</f>
        <v>sqlldr userid=History/HistoryPwd@Algo control=C:\temp\HistData\Futures2013Q2M1\RICE-M1.ctl log=C:\temp\HistData\Futures2013Q2M1-RICE-M1.log skip=1 readsize=2000000 bindsize=2000000 errors=10000</v>
      </c>
      <c r="F164" s="25" t="str">
        <f>"sqlldr userid="&amp;$B$3&amp;" control="&amp;$B$2&amp;VLOOKUP($C164,Lookups!$A$4:$O$24,15,FALSE)&amp;F$4&amp;$B164&amp;"\"&amp;$C164&amp;"-"&amp;$B164&amp;".ctl log="&amp;$B$2&amp;VLOOKUP($C164,Lookups!$A$4:$O$24,15,FALSE)&amp;F$4&amp;$B164&amp;"-"&amp;$C164&amp;"-"&amp;$B164&amp;".log skip=1 readsize=2000000 bindsize=2000000 errors=10000"</f>
        <v>sqlldr userid=History/HistoryPwd@Algo control=C:\temp\HistData\Futures2013Q3M1\RICE-M1.ctl log=C:\temp\HistData\Futures2013Q3M1-RICE-M1.log skip=1 readsize=2000000 bindsize=2000000 errors=10000</v>
      </c>
      <c r="G164" s="25" t="str">
        <f>"sqlldr userid="&amp;$B$3&amp;" control="&amp;$B$2&amp;VLOOKUP($C164,Lookups!$A$4:$O$24,15,FALSE)&amp;G$4&amp;$B164&amp;"\"&amp;$C164&amp;"-"&amp;$B164&amp;".ctl log="&amp;$B$2&amp;VLOOKUP($C164,Lookups!$A$4:$O$24,15,FALSE)&amp;G$4&amp;$B164&amp;"-"&amp;$C164&amp;"-"&amp;$B164&amp;".log skip=1 readsize=2000000 bindsize=2000000 errors=10000"</f>
        <v>sqlldr userid=History/HistoryPwd@Algo control=C:\temp\HistData\Futures2013Q4M1\RICE-M1.ctl log=C:\temp\HistData\Futures2013Q4M1-RICE-M1.log skip=1 readsize=2000000 bindsize=2000000 errors=10000</v>
      </c>
      <c r="H164" s="25" t="str">
        <f>"sqlldr userid="&amp;$B$3&amp;" control="&amp;$B$2&amp;VLOOKUP($C164,Lookups!$A$4:$O$24,15,FALSE)&amp;H$4&amp;$B164&amp;"\"&amp;$C164&amp;"-"&amp;$B164&amp;".ctl log="&amp;$B$2&amp;VLOOKUP($C164,Lookups!$A$4:$O$24,15,FALSE)&amp;H$4&amp;$B164&amp;"-"&amp;$C164&amp;"-"&amp;$B164&amp;".log skip=1 readsize=2000000 bindsize=2000000 errors=10000"</f>
        <v>sqlldr userid=History/HistoryPwd@Algo control=C:\temp\HistData\Futures2014Q1M1\RICE-M1.ctl log=C:\temp\HistData\Futures2014Q1M1-RICE-M1.log skip=1 readsize=2000000 bindsize=2000000 errors=10000</v>
      </c>
    </row>
    <row r="165" spans="2:8" x14ac:dyDescent="0.25">
      <c r="B165" s="24" t="s">
        <v>8</v>
      </c>
      <c r="C165" s="25" t="s">
        <v>62</v>
      </c>
      <c r="D165" s="25" t="str">
        <f>"sqlldr userid="&amp;$B$3&amp;" control="&amp;$B$2&amp;VLOOKUP($C165,Lookups!$A$4:$O$24,15,FALSE)&amp;D$4&amp;$B165&amp;"\"&amp;$C165&amp;"-"&amp;$B165&amp;".ctl log="&amp;$B$2&amp;VLOOKUP($C165,Lookups!$A$4:$O$24,15,FALSE)&amp;D$4&amp;$B165&amp;"-"&amp;$C165&amp;"-"&amp;$B165&amp;".log skip=1 readsize=2000000 bindsize=2000000 errors=10000"</f>
        <v>sqlldr userid=History/HistoryPwd@Algo control=C:\temp\HistData\Futures2000Q0M1\SBO-M1.ctl log=C:\temp\HistData\Futures2000Q0M1-SBO-M1.log skip=1 readsize=2000000 bindsize=2000000 errors=10000</v>
      </c>
      <c r="E165" s="25" t="str">
        <f>"sqlldr userid="&amp;$B$3&amp;" control="&amp;$B$2&amp;VLOOKUP($C165,Lookups!$A$4:$O$24,15,FALSE)&amp;E$4&amp;$B165&amp;"\"&amp;$C165&amp;"-"&amp;$B165&amp;".ctl log="&amp;$B$2&amp;VLOOKUP($C165,Lookups!$A$4:$O$24,15,FALSE)&amp;E$4&amp;$B165&amp;"-"&amp;$C165&amp;"-"&amp;$B165&amp;".log skip=1 readsize=2000000 bindsize=2000000 errors=10000"</f>
        <v>sqlldr userid=History/HistoryPwd@Algo control=C:\temp\HistData\Futures2013Q2M1\SBO-M1.ctl log=C:\temp\HistData\Futures2013Q2M1-SBO-M1.log skip=1 readsize=2000000 bindsize=2000000 errors=10000</v>
      </c>
      <c r="F165" s="25" t="str">
        <f>"sqlldr userid="&amp;$B$3&amp;" control="&amp;$B$2&amp;VLOOKUP($C165,Lookups!$A$4:$O$24,15,FALSE)&amp;F$4&amp;$B165&amp;"\"&amp;$C165&amp;"-"&amp;$B165&amp;".ctl log="&amp;$B$2&amp;VLOOKUP($C165,Lookups!$A$4:$O$24,15,FALSE)&amp;F$4&amp;$B165&amp;"-"&amp;$C165&amp;"-"&amp;$B165&amp;".log skip=1 readsize=2000000 bindsize=2000000 errors=10000"</f>
        <v>sqlldr userid=History/HistoryPwd@Algo control=C:\temp\HistData\Futures2013Q3M1\SBO-M1.ctl log=C:\temp\HistData\Futures2013Q3M1-SBO-M1.log skip=1 readsize=2000000 bindsize=2000000 errors=10000</v>
      </c>
      <c r="G165" s="25" t="str">
        <f>"sqlldr userid="&amp;$B$3&amp;" control="&amp;$B$2&amp;VLOOKUP($C165,Lookups!$A$4:$O$24,15,FALSE)&amp;G$4&amp;$B165&amp;"\"&amp;$C165&amp;"-"&amp;$B165&amp;".ctl log="&amp;$B$2&amp;VLOOKUP($C165,Lookups!$A$4:$O$24,15,FALSE)&amp;G$4&amp;$B165&amp;"-"&amp;$C165&amp;"-"&amp;$B165&amp;".log skip=1 readsize=2000000 bindsize=2000000 errors=10000"</f>
        <v>sqlldr userid=History/HistoryPwd@Algo control=C:\temp\HistData\Futures2013Q4M1\SBO-M1.ctl log=C:\temp\HistData\Futures2013Q4M1-SBO-M1.log skip=1 readsize=2000000 bindsize=2000000 errors=10000</v>
      </c>
      <c r="H165" s="25" t="str">
        <f>"sqlldr userid="&amp;$B$3&amp;" control="&amp;$B$2&amp;VLOOKUP($C165,Lookups!$A$4:$O$24,15,FALSE)&amp;H$4&amp;$B165&amp;"\"&amp;$C165&amp;"-"&amp;$B165&amp;".ctl log="&amp;$B$2&amp;VLOOKUP($C165,Lookups!$A$4:$O$24,15,FALSE)&amp;H$4&amp;$B165&amp;"-"&amp;$C165&amp;"-"&amp;$B165&amp;".log skip=1 readsize=2000000 bindsize=2000000 errors=10000"</f>
        <v>sqlldr userid=History/HistoryPwd@Algo control=C:\temp\HistData\Futures2014Q1M1\SBO-M1.ctl log=C:\temp\HistData\Futures2014Q1M1-SBO-M1.log skip=1 readsize=2000000 bindsize=2000000 errors=10000</v>
      </c>
    </row>
    <row r="166" spans="2:8" x14ac:dyDescent="0.25">
      <c r="B166" s="24" t="s">
        <v>8</v>
      </c>
      <c r="C166" s="25" t="s">
        <v>63</v>
      </c>
      <c r="D166" s="25" t="str">
        <f>"sqlldr userid="&amp;$B$3&amp;" control="&amp;$B$2&amp;VLOOKUP($C166,Lookups!$A$4:$O$24,15,FALSE)&amp;D$4&amp;$B166&amp;"\"&amp;$C166&amp;"-"&amp;$B166&amp;".ctl log="&amp;$B$2&amp;VLOOKUP($C166,Lookups!$A$4:$O$24,15,FALSE)&amp;D$4&amp;$B166&amp;"-"&amp;$C166&amp;"-"&amp;$B166&amp;".log skip=1 readsize=2000000 bindsize=2000000 errors=10000"</f>
        <v>sqlldr userid=History/HistoryPwd@Algo control=C:\temp\HistData\Futures2000Q0M1\SOYBEANS-M1.ctl log=C:\temp\HistData\Futures2000Q0M1-SOYBEANS-M1.log skip=1 readsize=2000000 bindsize=2000000 errors=10000</v>
      </c>
      <c r="E166" s="25" t="str">
        <f>"sqlldr userid="&amp;$B$3&amp;" control="&amp;$B$2&amp;VLOOKUP($C166,Lookups!$A$4:$O$24,15,FALSE)&amp;E$4&amp;$B166&amp;"\"&amp;$C166&amp;"-"&amp;$B166&amp;".ctl log="&amp;$B$2&amp;VLOOKUP($C166,Lookups!$A$4:$O$24,15,FALSE)&amp;E$4&amp;$B166&amp;"-"&amp;$C166&amp;"-"&amp;$B166&amp;".log skip=1 readsize=2000000 bindsize=2000000 errors=10000"</f>
        <v>sqlldr userid=History/HistoryPwd@Algo control=C:\temp\HistData\Futures2013Q2M1\SOYBEANS-M1.ctl log=C:\temp\HistData\Futures2013Q2M1-SOYBEANS-M1.log skip=1 readsize=2000000 bindsize=2000000 errors=10000</v>
      </c>
      <c r="F166" s="25" t="str">
        <f>"sqlldr userid="&amp;$B$3&amp;" control="&amp;$B$2&amp;VLOOKUP($C166,Lookups!$A$4:$O$24,15,FALSE)&amp;F$4&amp;$B166&amp;"\"&amp;$C166&amp;"-"&amp;$B166&amp;".ctl log="&amp;$B$2&amp;VLOOKUP($C166,Lookups!$A$4:$O$24,15,FALSE)&amp;F$4&amp;$B166&amp;"-"&amp;$C166&amp;"-"&amp;$B166&amp;".log skip=1 readsize=2000000 bindsize=2000000 errors=10000"</f>
        <v>sqlldr userid=History/HistoryPwd@Algo control=C:\temp\HistData\Futures2013Q3M1\SOYBEANS-M1.ctl log=C:\temp\HistData\Futures2013Q3M1-SOYBEANS-M1.log skip=1 readsize=2000000 bindsize=2000000 errors=10000</v>
      </c>
      <c r="G166" s="25" t="str">
        <f>"sqlldr userid="&amp;$B$3&amp;" control="&amp;$B$2&amp;VLOOKUP($C166,Lookups!$A$4:$O$24,15,FALSE)&amp;G$4&amp;$B166&amp;"\"&amp;$C166&amp;"-"&amp;$B166&amp;".ctl log="&amp;$B$2&amp;VLOOKUP($C166,Lookups!$A$4:$O$24,15,FALSE)&amp;G$4&amp;$B166&amp;"-"&amp;$C166&amp;"-"&amp;$B166&amp;".log skip=1 readsize=2000000 bindsize=2000000 errors=10000"</f>
        <v>sqlldr userid=History/HistoryPwd@Algo control=C:\temp\HistData\Futures2013Q4M1\SOYBEANS-M1.ctl log=C:\temp\HistData\Futures2013Q4M1-SOYBEANS-M1.log skip=1 readsize=2000000 bindsize=2000000 errors=10000</v>
      </c>
      <c r="H166" s="25" t="str">
        <f>"sqlldr userid="&amp;$B$3&amp;" control="&amp;$B$2&amp;VLOOKUP($C166,Lookups!$A$4:$O$24,15,FALSE)&amp;H$4&amp;$B166&amp;"\"&amp;$C166&amp;"-"&amp;$B166&amp;".ctl log="&amp;$B$2&amp;VLOOKUP($C166,Lookups!$A$4:$O$24,15,FALSE)&amp;H$4&amp;$B166&amp;"-"&amp;$C166&amp;"-"&amp;$B166&amp;".log skip=1 readsize=2000000 bindsize=2000000 errors=10000"</f>
        <v>sqlldr userid=History/HistoryPwd@Algo control=C:\temp\HistData\Futures2014Q1M1\SOYBEANS-M1.ctl log=C:\temp\HistData\Futures2014Q1M1-SOYBEANS-M1.log skip=1 readsize=2000000 bindsize=2000000 errors=10000</v>
      </c>
    </row>
    <row r="167" spans="2:8" x14ac:dyDescent="0.25">
      <c r="B167" s="24" t="s">
        <v>8</v>
      </c>
      <c r="C167" s="25" t="s">
        <v>64</v>
      </c>
      <c r="D167" s="25" t="str">
        <f>"sqlldr userid="&amp;$B$3&amp;" control="&amp;$B$2&amp;VLOOKUP($C167,Lookups!$A$4:$O$24,15,FALSE)&amp;D$4&amp;$B167&amp;"\"&amp;$C167&amp;"-"&amp;$B167&amp;".ctl log="&amp;$B$2&amp;VLOOKUP($C167,Lookups!$A$4:$O$24,15,FALSE)&amp;D$4&amp;$B167&amp;"-"&amp;$C167&amp;"-"&amp;$B167&amp;".log skip=1 readsize=2000000 bindsize=2000000 errors=10000"</f>
        <v>sqlldr userid=History/HistoryPwd@Algo control=C:\temp\HistData\Futures2000Q0M1\SUGAR-M1.ctl log=C:\temp\HistData\Futures2000Q0M1-SUGAR-M1.log skip=1 readsize=2000000 bindsize=2000000 errors=10000</v>
      </c>
      <c r="E167" s="25" t="str">
        <f>"sqlldr userid="&amp;$B$3&amp;" control="&amp;$B$2&amp;VLOOKUP($C167,Lookups!$A$4:$O$24,15,FALSE)&amp;E$4&amp;$B167&amp;"\"&amp;$C167&amp;"-"&amp;$B167&amp;".ctl log="&amp;$B$2&amp;VLOOKUP($C167,Lookups!$A$4:$O$24,15,FALSE)&amp;E$4&amp;$B167&amp;"-"&amp;$C167&amp;"-"&amp;$B167&amp;".log skip=1 readsize=2000000 bindsize=2000000 errors=10000"</f>
        <v>sqlldr userid=History/HistoryPwd@Algo control=C:\temp\HistData\Futures2013Q2M1\SUGAR-M1.ctl log=C:\temp\HistData\Futures2013Q2M1-SUGAR-M1.log skip=1 readsize=2000000 bindsize=2000000 errors=10000</v>
      </c>
      <c r="F167" s="25" t="str">
        <f>"sqlldr userid="&amp;$B$3&amp;" control="&amp;$B$2&amp;VLOOKUP($C167,Lookups!$A$4:$O$24,15,FALSE)&amp;F$4&amp;$B167&amp;"\"&amp;$C167&amp;"-"&amp;$B167&amp;".ctl log="&amp;$B$2&amp;VLOOKUP($C167,Lookups!$A$4:$O$24,15,FALSE)&amp;F$4&amp;$B167&amp;"-"&amp;$C167&amp;"-"&amp;$B167&amp;".log skip=1 readsize=2000000 bindsize=2000000 errors=10000"</f>
        <v>sqlldr userid=History/HistoryPwd@Algo control=C:\temp\HistData\Futures2013Q3M1\SUGAR-M1.ctl log=C:\temp\HistData\Futures2013Q3M1-SUGAR-M1.log skip=1 readsize=2000000 bindsize=2000000 errors=10000</v>
      </c>
      <c r="G167" s="25" t="str">
        <f>"sqlldr userid="&amp;$B$3&amp;" control="&amp;$B$2&amp;VLOOKUP($C167,Lookups!$A$4:$O$24,15,FALSE)&amp;G$4&amp;$B167&amp;"\"&amp;$C167&amp;"-"&amp;$B167&amp;".ctl log="&amp;$B$2&amp;VLOOKUP($C167,Lookups!$A$4:$O$24,15,FALSE)&amp;G$4&amp;$B167&amp;"-"&amp;$C167&amp;"-"&amp;$B167&amp;".log skip=1 readsize=2000000 bindsize=2000000 errors=10000"</f>
        <v>sqlldr userid=History/HistoryPwd@Algo control=C:\temp\HistData\Futures2013Q4M1\SUGAR-M1.ctl log=C:\temp\HistData\Futures2013Q4M1-SUGAR-M1.log skip=1 readsize=2000000 bindsize=2000000 errors=10000</v>
      </c>
      <c r="H167" s="25" t="str">
        <f>"sqlldr userid="&amp;$B$3&amp;" control="&amp;$B$2&amp;VLOOKUP($C167,Lookups!$A$4:$O$24,15,FALSE)&amp;H$4&amp;$B167&amp;"\"&amp;$C167&amp;"-"&amp;$B167&amp;".ctl log="&amp;$B$2&amp;VLOOKUP($C167,Lookups!$A$4:$O$24,15,FALSE)&amp;H$4&amp;$B167&amp;"-"&amp;$C167&amp;"-"&amp;$B167&amp;".log skip=1 readsize=2000000 bindsize=2000000 errors=10000"</f>
        <v>sqlldr userid=History/HistoryPwd@Algo control=C:\temp\HistData\Futures2014Q1M1\SUGAR-M1.ctl log=C:\temp\HistData\Futures2014Q1M1-SUGAR-M1.log skip=1 readsize=2000000 bindsize=2000000 errors=10000</v>
      </c>
    </row>
    <row r="168" spans="2:8" x14ac:dyDescent="0.25">
      <c r="B168" s="24" t="s">
        <v>8</v>
      </c>
      <c r="C168" s="25" t="s">
        <v>65</v>
      </c>
      <c r="D168" s="25" t="str">
        <f>"sqlldr userid="&amp;$B$3&amp;" control="&amp;$B$2&amp;VLOOKUP($C168,Lookups!$A$4:$O$24,15,FALSE)&amp;D$4&amp;$B168&amp;"\"&amp;$C168&amp;"-"&amp;$B168&amp;".ctl log="&amp;$B$2&amp;VLOOKUP($C168,Lookups!$A$4:$O$24,15,FALSE)&amp;D$4&amp;$B168&amp;"-"&amp;$C168&amp;"-"&amp;$B168&amp;".log skip=1 readsize=2000000 bindsize=2000000 errors=10000"</f>
        <v>sqlldr userid=History/HistoryPwd@Algo control=C:\temp\HistData\Futures2000Q0M1\US10YR-M1.ctl log=C:\temp\HistData\Futures2000Q0M1-US10YR-M1.log skip=1 readsize=2000000 bindsize=2000000 errors=10000</v>
      </c>
      <c r="E168" s="25" t="str">
        <f>"sqlldr userid="&amp;$B$3&amp;" control="&amp;$B$2&amp;VLOOKUP($C168,Lookups!$A$4:$O$24,15,FALSE)&amp;E$4&amp;$B168&amp;"\"&amp;$C168&amp;"-"&amp;$B168&amp;".ctl log="&amp;$B$2&amp;VLOOKUP($C168,Lookups!$A$4:$O$24,15,FALSE)&amp;E$4&amp;$B168&amp;"-"&amp;$C168&amp;"-"&amp;$B168&amp;".log skip=1 readsize=2000000 bindsize=2000000 errors=10000"</f>
        <v>sqlldr userid=History/HistoryPwd@Algo control=C:\temp\HistData\Futures2013Q2M1\US10YR-M1.ctl log=C:\temp\HistData\Futures2013Q2M1-US10YR-M1.log skip=1 readsize=2000000 bindsize=2000000 errors=10000</v>
      </c>
      <c r="F168" s="25" t="str">
        <f>"sqlldr userid="&amp;$B$3&amp;" control="&amp;$B$2&amp;VLOOKUP($C168,Lookups!$A$4:$O$24,15,FALSE)&amp;F$4&amp;$B168&amp;"\"&amp;$C168&amp;"-"&amp;$B168&amp;".ctl log="&amp;$B$2&amp;VLOOKUP($C168,Lookups!$A$4:$O$24,15,FALSE)&amp;F$4&amp;$B168&amp;"-"&amp;$C168&amp;"-"&amp;$B168&amp;".log skip=1 readsize=2000000 bindsize=2000000 errors=10000"</f>
        <v>sqlldr userid=History/HistoryPwd@Algo control=C:\temp\HistData\Futures2013Q3M1\US10YR-M1.ctl log=C:\temp\HistData\Futures2013Q3M1-US10YR-M1.log skip=1 readsize=2000000 bindsize=2000000 errors=10000</v>
      </c>
      <c r="G168" s="25" t="str">
        <f>"sqlldr userid="&amp;$B$3&amp;" control="&amp;$B$2&amp;VLOOKUP($C168,Lookups!$A$4:$O$24,15,FALSE)&amp;G$4&amp;$B168&amp;"\"&amp;$C168&amp;"-"&amp;$B168&amp;".ctl log="&amp;$B$2&amp;VLOOKUP($C168,Lookups!$A$4:$O$24,15,FALSE)&amp;G$4&amp;$B168&amp;"-"&amp;$C168&amp;"-"&amp;$B168&amp;".log skip=1 readsize=2000000 bindsize=2000000 errors=10000"</f>
        <v>sqlldr userid=History/HistoryPwd@Algo control=C:\temp\HistData\Futures2013Q4M1\US10YR-M1.ctl log=C:\temp\HistData\Futures2013Q4M1-US10YR-M1.log skip=1 readsize=2000000 bindsize=2000000 errors=10000</v>
      </c>
      <c r="H168" s="25" t="str">
        <f>"sqlldr userid="&amp;$B$3&amp;" control="&amp;$B$2&amp;VLOOKUP($C168,Lookups!$A$4:$O$24,15,FALSE)&amp;H$4&amp;$B168&amp;"\"&amp;$C168&amp;"-"&amp;$B168&amp;".ctl log="&amp;$B$2&amp;VLOOKUP($C168,Lookups!$A$4:$O$24,15,FALSE)&amp;H$4&amp;$B168&amp;"-"&amp;$C168&amp;"-"&amp;$B168&amp;".log skip=1 readsize=2000000 bindsize=2000000 errors=10000"</f>
        <v>sqlldr userid=History/HistoryPwd@Algo control=C:\temp\HistData\Futures2014Q1M1\US10YR-M1.ctl log=C:\temp\HistData\Futures2014Q1M1-US10YR-M1.log skip=1 readsize=2000000 bindsize=2000000 errors=10000</v>
      </c>
    </row>
    <row r="169" spans="2:8" x14ac:dyDescent="0.25">
      <c r="B169" s="24" t="s">
        <v>8</v>
      </c>
      <c r="C169" s="25" t="s">
        <v>66</v>
      </c>
      <c r="D169" s="25" t="str">
        <f>"sqlldr userid="&amp;$B$3&amp;" control="&amp;$B$2&amp;VLOOKUP($C169,Lookups!$A$4:$O$24,15,FALSE)&amp;D$4&amp;$B169&amp;"\"&amp;$C169&amp;"-"&amp;$B169&amp;".ctl log="&amp;$B$2&amp;VLOOKUP($C169,Lookups!$A$4:$O$24,15,FALSE)&amp;D$4&amp;$B169&amp;"-"&amp;$C169&amp;"-"&amp;$B169&amp;".log skip=1 readsize=2000000 bindsize=2000000 errors=10000"</f>
        <v>sqlldr userid=History/HistoryPwd@Algo control=C:\temp\HistData\Futures2000Q0M1\WHEAT-M1.ctl log=C:\temp\HistData\Futures2000Q0M1-WHEAT-M1.log skip=1 readsize=2000000 bindsize=2000000 errors=10000</v>
      </c>
      <c r="E169" s="25" t="str">
        <f>"sqlldr userid="&amp;$B$3&amp;" control="&amp;$B$2&amp;VLOOKUP($C169,Lookups!$A$4:$O$24,15,FALSE)&amp;E$4&amp;$B169&amp;"\"&amp;$C169&amp;"-"&amp;$B169&amp;".ctl log="&amp;$B$2&amp;VLOOKUP($C169,Lookups!$A$4:$O$24,15,FALSE)&amp;E$4&amp;$B169&amp;"-"&amp;$C169&amp;"-"&amp;$B169&amp;".log skip=1 readsize=2000000 bindsize=2000000 errors=10000"</f>
        <v>sqlldr userid=History/HistoryPwd@Algo control=C:\temp\HistData\Futures2013Q2M1\WHEAT-M1.ctl log=C:\temp\HistData\Futures2013Q2M1-WHEAT-M1.log skip=1 readsize=2000000 bindsize=2000000 errors=10000</v>
      </c>
      <c r="F169" s="25" t="str">
        <f>"sqlldr userid="&amp;$B$3&amp;" control="&amp;$B$2&amp;VLOOKUP($C169,Lookups!$A$4:$O$24,15,FALSE)&amp;F$4&amp;$B169&amp;"\"&amp;$C169&amp;"-"&amp;$B169&amp;".ctl log="&amp;$B$2&amp;VLOOKUP($C169,Lookups!$A$4:$O$24,15,FALSE)&amp;F$4&amp;$B169&amp;"-"&amp;$C169&amp;"-"&amp;$B169&amp;".log skip=1 readsize=2000000 bindsize=2000000 errors=10000"</f>
        <v>sqlldr userid=History/HistoryPwd@Algo control=C:\temp\HistData\Futures2013Q3M1\WHEAT-M1.ctl log=C:\temp\HistData\Futures2013Q3M1-WHEAT-M1.log skip=1 readsize=2000000 bindsize=2000000 errors=10000</v>
      </c>
      <c r="G169" s="25" t="str">
        <f>"sqlldr userid="&amp;$B$3&amp;" control="&amp;$B$2&amp;VLOOKUP($C169,Lookups!$A$4:$O$24,15,FALSE)&amp;G$4&amp;$B169&amp;"\"&amp;$C169&amp;"-"&amp;$B169&amp;".ctl log="&amp;$B$2&amp;VLOOKUP($C169,Lookups!$A$4:$O$24,15,FALSE)&amp;G$4&amp;$B169&amp;"-"&amp;$C169&amp;"-"&amp;$B169&amp;".log skip=1 readsize=2000000 bindsize=2000000 errors=10000"</f>
        <v>sqlldr userid=History/HistoryPwd@Algo control=C:\temp\HistData\Futures2013Q4M1\WHEAT-M1.ctl log=C:\temp\HistData\Futures2013Q4M1-WHEAT-M1.log skip=1 readsize=2000000 bindsize=2000000 errors=10000</v>
      </c>
      <c r="H169" s="25" t="str">
        <f>"sqlldr userid="&amp;$B$3&amp;" control="&amp;$B$2&amp;VLOOKUP($C169,Lookups!$A$4:$O$24,15,FALSE)&amp;H$4&amp;$B169&amp;"\"&amp;$C169&amp;"-"&amp;$B169&amp;".ctl log="&amp;$B$2&amp;VLOOKUP($C169,Lookups!$A$4:$O$24,15,FALSE)&amp;H$4&amp;$B169&amp;"-"&amp;$C169&amp;"-"&amp;$B169&amp;".log skip=1 readsize=2000000 bindsize=2000000 errors=10000"</f>
        <v>sqlldr userid=History/HistoryPwd@Algo control=C:\temp\HistData\Futures2014Q1M1\WHEAT-M1.ctl log=C:\temp\HistData\Futures2014Q1M1-WHEAT-M1.log skip=1 readsize=2000000 bindsize=2000000 errors=10000</v>
      </c>
    </row>
    <row r="170" spans="2:8" x14ac:dyDescent="0.25">
      <c r="B170" s="24" t="s">
        <v>8</v>
      </c>
      <c r="C170" s="25" t="s">
        <v>56</v>
      </c>
      <c r="D170" s="25" t="str">
        <f>"sqlldr userid="&amp;$B$3&amp;" control="&amp;$B$2&amp;VLOOKUP($C170,Lookups!$A$4:$O$24,15,FALSE)&amp;D$4&amp;$B170&amp;"\"&amp;$C170&amp;"-"&amp;$B170&amp;".ctl log="&amp;$B$2&amp;VLOOKUP($C170,Lookups!$A$4:$O$24,15,FALSE)&amp;D$4&amp;$B170&amp;"-"&amp;$C170&amp;"-"&amp;$B170&amp;".log skip=1 readsize=2000000 bindsize=2000000 errors=10000"</f>
        <v>sqlldr userid=History/HistoryPwd@Algo control=C:\temp\HistData\Futures2000Q0M1\XRB-M1.ctl log=C:\temp\HistData\Futures2000Q0M1-XRB-M1.log skip=1 readsize=2000000 bindsize=2000000 errors=10000</v>
      </c>
      <c r="E170" s="25" t="str">
        <f>"sqlldr userid="&amp;$B$3&amp;" control="&amp;$B$2&amp;VLOOKUP($C170,Lookups!$A$4:$O$24,15,FALSE)&amp;E$4&amp;$B170&amp;"\"&amp;$C170&amp;"-"&amp;$B170&amp;".ctl log="&amp;$B$2&amp;VLOOKUP($C170,Lookups!$A$4:$O$24,15,FALSE)&amp;E$4&amp;$B170&amp;"-"&amp;$C170&amp;"-"&amp;$B170&amp;".log skip=1 readsize=2000000 bindsize=2000000 errors=10000"</f>
        <v>sqlldr userid=History/HistoryPwd@Algo control=C:\temp\HistData\Futures2013Q2M1\XRB-M1.ctl log=C:\temp\HistData\Futures2013Q2M1-XRB-M1.log skip=1 readsize=2000000 bindsize=2000000 errors=10000</v>
      </c>
      <c r="F170" s="25" t="str">
        <f>"sqlldr userid="&amp;$B$3&amp;" control="&amp;$B$2&amp;VLOOKUP($C170,Lookups!$A$4:$O$24,15,FALSE)&amp;F$4&amp;$B170&amp;"\"&amp;$C170&amp;"-"&amp;$B170&amp;".ctl log="&amp;$B$2&amp;VLOOKUP($C170,Lookups!$A$4:$O$24,15,FALSE)&amp;F$4&amp;$B170&amp;"-"&amp;$C170&amp;"-"&amp;$B170&amp;".log skip=1 readsize=2000000 bindsize=2000000 errors=10000"</f>
        <v>sqlldr userid=History/HistoryPwd@Algo control=C:\temp\HistData\Futures2013Q3M1\XRB-M1.ctl log=C:\temp\HistData\Futures2013Q3M1-XRB-M1.log skip=1 readsize=2000000 bindsize=2000000 errors=10000</v>
      </c>
      <c r="G170" s="25" t="str">
        <f>"sqlldr userid="&amp;$B$3&amp;" control="&amp;$B$2&amp;VLOOKUP($C170,Lookups!$A$4:$O$24,15,FALSE)&amp;G$4&amp;$B170&amp;"\"&amp;$C170&amp;"-"&amp;$B170&amp;".ctl log="&amp;$B$2&amp;VLOOKUP($C170,Lookups!$A$4:$O$24,15,FALSE)&amp;G$4&amp;$B170&amp;"-"&amp;$C170&amp;"-"&amp;$B170&amp;".log skip=1 readsize=2000000 bindsize=2000000 errors=10000"</f>
        <v>sqlldr userid=History/HistoryPwd@Algo control=C:\temp\HistData\Futures2013Q4M1\XRB-M1.ctl log=C:\temp\HistData\Futures2013Q4M1-XRB-M1.log skip=1 readsize=2000000 bindsize=2000000 errors=10000</v>
      </c>
      <c r="H170" s="25" t="str">
        <f>"sqlldr userid="&amp;$B$3&amp;" control="&amp;$B$2&amp;VLOOKUP($C170,Lookups!$A$4:$O$24,15,FALSE)&amp;H$4&amp;$B170&amp;"\"&amp;$C170&amp;"-"&amp;$B170&amp;".ctl log="&amp;$B$2&amp;VLOOKUP($C170,Lookups!$A$4:$O$24,15,FALSE)&amp;H$4&amp;$B170&amp;"-"&amp;$C170&amp;"-"&amp;$B170&amp;".log skip=1 readsize=2000000 bindsize=2000000 errors=10000"</f>
        <v>sqlldr userid=History/HistoryPwd@Algo control=C:\temp\HistData\Futures2014Q1M1\XRB-M1.ctl log=C:\temp\HistData\Futures2014Q1M1-XRB-M1.log skip=1 readsize=2000000 bindsize=2000000 errors=10000</v>
      </c>
    </row>
    <row r="171" spans="2:8" x14ac:dyDescent="0.25">
      <c r="B171" s="24" t="s">
        <v>27</v>
      </c>
      <c r="C171" s="25" t="s">
        <v>57</v>
      </c>
      <c r="D171" s="25" t="str">
        <f>"sqlldr userid="&amp;$B$3&amp;" control="&amp;$B$2&amp;VLOOKUP($C171,Lookups!$A$4:$O$24,15,FALSE)&amp;D$4&amp;$B171&amp;"\"&amp;$C171&amp;"-"&amp;$B171&amp;".ctl log="&amp;$B$2&amp;VLOOKUP($C171,Lookups!$A$4:$O$24,15,FALSE)&amp;D$4&amp;$B171&amp;"-"&amp;$C171&amp;"-"&amp;$B171&amp;".log skip=1 readsize=2000000 bindsize=2000000 errors=10000"</f>
        <v>sqlldr userid=History/HistoryPwd@Algo control=C:\temp\HistData\Futures2000Q0M5\CATTLE-M5.ctl log=C:\temp\HistData\Futures2000Q0M5-CATTLE-M5.log skip=1 readsize=2000000 bindsize=2000000 errors=10000</v>
      </c>
      <c r="E171" s="25" t="str">
        <f>"sqlldr userid="&amp;$B$3&amp;" control="&amp;$B$2&amp;VLOOKUP($C171,Lookups!$A$4:$O$24,15,FALSE)&amp;E$4&amp;$B171&amp;"\"&amp;$C171&amp;"-"&amp;$B171&amp;".ctl log="&amp;$B$2&amp;VLOOKUP($C171,Lookups!$A$4:$O$24,15,FALSE)&amp;E$4&amp;$B171&amp;"-"&amp;$C171&amp;"-"&amp;$B171&amp;".log skip=1 readsize=2000000 bindsize=2000000 errors=10000"</f>
        <v>sqlldr userid=History/HistoryPwd@Algo control=C:\temp\HistData\Futures2013Q2M5\CATTLE-M5.ctl log=C:\temp\HistData\Futures2013Q2M5-CATTLE-M5.log skip=1 readsize=2000000 bindsize=2000000 errors=10000</v>
      </c>
      <c r="F171" s="25" t="str">
        <f>"sqlldr userid="&amp;$B$3&amp;" control="&amp;$B$2&amp;VLOOKUP($C171,Lookups!$A$4:$O$24,15,FALSE)&amp;F$4&amp;$B171&amp;"\"&amp;$C171&amp;"-"&amp;$B171&amp;".ctl log="&amp;$B$2&amp;VLOOKUP($C171,Lookups!$A$4:$O$24,15,FALSE)&amp;F$4&amp;$B171&amp;"-"&amp;$C171&amp;"-"&amp;$B171&amp;".log skip=1 readsize=2000000 bindsize=2000000 errors=10000"</f>
        <v>sqlldr userid=History/HistoryPwd@Algo control=C:\temp\HistData\Futures2013Q3M5\CATTLE-M5.ctl log=C:\temp\HistData\Futures2013Q3M5-CATTLE-M5.log skip=1 readsize=2000000 bindsize=2000000 errors=10000</v>
      </c>
      <c r="G171" s="25" t="str">
        <f>"sqlldr userid="&amp;$B$3&amp;" control="&amp;$B$2&amp;VLOOKUP($C171,Lookups!$A$4:$O$24,15,FALSE)&amp;G$4&amp;$B171&amp;"\"&amp;$C171&amp;"-"&amp;$B171&amp;".ctl log="&amp;$B$2&amp;VLOOKUP($C171,Lookups!$A$4:$O$24,15,FALSE)&amp;G$4&amp;$B171&amp;"-"&amp;$C171&amp;"-"&amp;$B171&amp;".log skip=1 readsize=2000000 bindsize=2000000 errors=10000"</f>
        <v>sqlldr userid=History/HistoryPwd@Algo control=C:\temp\HistData\Futures2013Q4M5\CATTLE-M5.ctl log=C:\temp\HistData\Futures2013Q4M5-CATTLE-M5.log skip=1 readsize=2000000 bindsize=2000000 errors=10000</v>
      </c>
      <c r="H171" s="25" t="str">
        <f>"sqlldr userid="&amp;$B$3&amp;" control="&amp;$B$2&amp;VLOOKUP($C171,Lookups!$A$4:$O$24,15,FALSE)&amp;H$4&amp;$B171&amp;"\"&amp;$C171&amp;"-"&amp;$B171&amp;".ctl log="&amp;$B$2&amp;VLOOKUP($C171,Lookups!$A$4:$O$24,15,FALSE)&amp;H$4&amp;$B171&amp;"-"&amp;$C171&amp;"-"&amp;$B171&amp;".log skip=1 readsize=2000000 bindsize=2000000 errors=10000"</f>
        <v>sqlldr userid=History/HistoryPwd@Algo control=C:\temp\HistData\Futures2014Q1M5\CATTLE-M5.ctl log=C:\temp\HistData\Futures2014Q1M5-CATTLE-M5.log skip=1 readsize=2000000 bindsize=2000000 errors=10000</v>
      </c>
    </row>
    <row r="172" spans="2:8" x14ac:dyDescent="0.25">
      <c r="B172" s="24" t="s">
        <v>27</v>
      </c>
      <c r="C172" s="25" t="s">
        <v>58</v>
      </c>
      <c r="D172" s="25" t="str">
        <f>"sqlldr userid="&amp;$B$3&amp;" control="&amp;$B$2&amp;VLOOKUP($C172,Lookups!$A$4:$O$24,15,FALSE)&amp;D$4&amp;$B172&amp;"\"&amp;$C172&amp;"-"&amp;$B172&amp;".ctl log="&amp;$B$2&amp;VLOOKUP($C172,Lookups!$A$4:$O$24,15,FALSE)&amp;D$4&amp;$B172&amp;"-"&amp;$C172&amp;"-"&amp;$B172&amp;".log skip=1 readsize=2000000 bindsize=2000000 errors=10000"</f>
        <v>sqlldr userid=History/HistoryPwd@Algo control=C:\temp\HistData\Futures2000Q0M5\CORN-M5.ctl log=C:\temp\HistData\Futures2000Q0M5-CORN-M5.log skip=1 readsize=2000000 bindsize=2000000 errors=10000</v>
      </c>
      <c r="E172" s="25" t="str">
        <f>"sqlldr userid="&amp;$B$3&amp;" control="&amp;$B$2&amp;VLOOKUP($C172,Lookups!$A$4:$O$24,15,FALSE)&amp;E$4&amp;$B172&amp;"\"&amp;$C172&amp;"-"&amp;$B172&amp;".ctl log="&amp;$B$2&amp;VLOOKUP($C172,Lookups!$A$4:$O$24,15,FALSE)&amp;E$4&amp;$B172&amp;"-"&amp;$C172&amp;"-"&amp;$B172&amp;".log skip=1 readsize=2000000 bindsize=2000000 errors=10000"</f>
        <v>sqlldr userid=History/HistoryPwd@Algo control=C:\temp\HistData\Futures2013Q2M5\CORN-M5.ctl log=C:\temp\HistData\Futures2013Q2M5-CORN-M5.log skip=1 readsize=2000000 bindsize=2000000 errors=10000</v>
      </c>
      <c r="F172" s="25" t="str">
        <f>"sqlldr userid="&amp;$B$3&amp;" control="&amp;$B$2&amp;VLOOKUP($C172,Lookups!$A$4:$O$24,15,FALSE)&amp;F$4&amp;$B172&amp;"\"&amp;$C172&amp;"-"&amp;$B172&amp;".ctl log="&amp;$B$2&amp;VLOOKUP($C172,Lookups!$A$4:$O$24,15,FALSE)&amp;F$4&amp;$B172&amp;"-"&amp;$C172&amp;"-"&amp;$B172&amp;".log skip=1 readsize=2000000 bindsize=2000000 errors=10000"</f>
        <v>sqlldr userid=History/HistoryPwd@Algo control=C:\temp\HistData\Futures2013Q3M5\CORN-M5.ctl log=C:\temp\HistData\Futures2013Q3M5-CORN-M5.log skip=1 readsize=2000000 bindsize=2000000 errors=10000</v>
      </c>
      <c r="G172" s="25" t="str">
        <f>"sqlldr userid="&amp;$B$3&amp;" control="&amp;$B$2&amp;VLOOKUP($C172,Lookups!$A$4:$O$24,15,FALSE)&amp;G$4&amp;$B172&amp;"\"&amp;$C172&amp;"-"&amp;$B172&amp;".ctl log="&amp;$B$2&amp;VLOOKUP($C172,Lookups!$A$4:$O$24,15,FALSE)&amp;G$4&amp;$B172&amp;"-"&amp;$C172&amp;"-"&amp;$B172&amp;".log skip=1 readsize=2000000 bindsize=2000000 errors=10000"</f>
        <v>sqlldr userid=History/HistoryPwd@Algo control=C:\temp\HistData\Futures2013Q4M5\CORN-M5.ctl log=C:\temp\HistData\Futures2013Q4M5-CORN-M5.log skip=1 readsize=2000000 bindsize=2000000 errors=10000</v>
      </c>
      <c r="H172" s="25" t="str">
        <f>"sqlldr userid="&amp;$B$3&amp;" control="&amp;$B$2&amp;VLOOKUP($C172,Lookups!$A$4:$O$24,15,FALSE)&amp;H$4&amp;$B172&amp;"\"&amp;$C172&amp;"-"&amp;$B172&amp;".ctl log="&amp;$B$2&amp;VLOOKUP($C172,Lookups!$A$4:$O$24,15,FALSE)&amp;H$4&amp;$B172&amp;"-"&amp;$C172&amp;"-"&amp;$B172&amp;".log skip=1 readsize=2000000 bindsize=2000000 errors=10000"</f>
        <v>sqlldr userid=History/HistoryPwd@Algo control=C:\temp\HistData\Futures2014Q1M5\CORN-M5.ctl log=C:\temp\HistData\Futures2014Q1M5-CORN-M5.log skip=1 readsize=2000000 bindsize=2000000 errors=10000</v>
      </c>
    </row>
    <row r="173" spans="2:8" x14ac:dyDescent="0.25">
      <c r="B173" s="24" t="s">
        <v>27</v>
      </c>
      <c r="C173" s="25" t="s">
        <v>59</v>
      </c>
      <c r="D173" s="25" t="str">
        <f>"sqlldr userid="&amp;$B$3&amp;" control="&amp;$B$2&amp;VLOOKUP($C173,Lookups!$A$4:$O$24,15,FALSE)&amp;D$4&amp;$B173&amp;"\"&amp;$C173&amp;"-"&amp;$B173&amp;".ctl log="&amp;$B$2&amp;VLOOKUP($C173,Lookups!$A$4:$O$24,15,FALSE)&amp;D$4&amp;$B173&amp;"-"&amp;$C173&amp;"-"&amp;$B173&amp;".log skip=1 readsize=2000000 bindsize=2000000 errors=10000"</f>
        <v>sqlldr userid=History/HistoryPwd@Algo control=C:\temp\HistData\Futures2000Q0M5\HOIL-M5.ctl log=C:\temp\HistData\Futures2000Q0M5-HOIL-M5.log skip=1 readsize=2000000 bindsize=2000000 errors=10000</v>
      </c>
      <c r="E173" s="25" t="str">
        <f>"sqlldr userid="&amp;$B$3&amp;" control="&amp;$B$2&amp;VLOOKUP($C173,Lookups!$A$4:$O$24,15,FALSE)&amp;E$4&amp;$B173&amp;"\"&amp;$C173&amp;"-"&amp;$B173&amp;".ctl log="&amp;$B$2&amp;VLOOKUP($C173,Lookups!$A$4:$O$24,15,FALSE)&amp;E$4&amp;$B173&amp;"-"&amp;$C173&amp;"-"&amp;$B173&amp;".log skip=1 readsize=2000000 bindsize=2000000 errors=10000"</f>
        <v>sqlldr userid=History/HistoryPwd@Algo control=C:\temp\HistData\Futures2013Q2M5\HOIL-M5.ctl log=C:\temp\HistData\Futures2013Q2M5-HOIL-M5.log skip=1 readsize=2000000 bindsize=2000000 errors=10000</v>
      </c>
      <c r="F173" s="25" t="str">
        <f>"sqlldr userid="&amp;$B$3&amp;" control="&amp;$B$2&amp;VLOOKUP($C173,Lookups!$A$4:$O$24,15,FALSE)&amp;F$4&amp;$B173&amp;"\"&amp;$C173&amp;"-"&amp;$B173&amp;".ctl log="&amp;$B$2&amp;VLOOKUP($C173,Lookups!$A$4:$O$24,15,FALSE)&amp;F$4&amp;$B173&amp;"-"&amp;$C173&amp;"-"&amp;$B173&amp;".log skip=1 readsize=2000000 bindsize=2000000 errors=10000"</f>
        <v>sqlldr userid=History/HistoryPwd@Algo control=C:\temp\HistData\Futures2013Q3M5\HOIL-M5.ctl log=C:\temp\HistData\Futures2013Q3M5-HOIL-M5.log skip=1 readsize=2000000 bindsize=2000000 errors=10000</v>
      </c>
      <c r="G173" s="25" t="str">
        <f>"sqlldr userid="&amp;$B$3&amp;" control="&amp;$B$2&amp;VLOOKUP($C173,Lookups!$A$4:$O$24,15,FALSE)&amp;G$4&amp;$B173&amp;"\"&amp;$C173&amp;"-"&amp;$B173&amp;".ctl log="&amp;$B$2&amp;VLOOKUP($C173,Lookups!$A$4:$O$24,15,FALSE)&amp;G$4&amp;$B173&amp;"-"&amp;$C173&amp;"-"&amp;$B173&amp;".log skip=1 readsize=2000000 bindsize=2000000 errors=10000"</f>
        <v>sqlldr userid=History/HistoryPwd@Algo control=C:\temp\HistData\Futures2013Q4M5\HOIL-M5.ctl log=C:\temp\HistData\Futures2013Q4M5-HOIL-M5.log skip=1 readsize=2000000 bindsize=2000000 errors=10000</v>
      </c>
      <c r="H173" s="25" t="str">
        <f>"sqlldr userid="&amp;$B$3&amp;" control="&amp;$B$2&amp;VLOOKUP($C173,Lookups!$A$4:$O$24,15,FALSE)&amp;H$4&amp;$B173&amp;"\"&amp;$C173&amp;"-"&amp;$B173&amp;".ctl log="&amp;$B$2&amp;VLOOKUP($C173,Lookups!$A$4:$O$24,15,FALSE)&amp;H$4&amp;$B173&amp;"-"&amp;$C173&amp;"-"&amp;$B173&amp;".log skip=1 readsize=2000000 bindsize=2000000 errors=10000"</f>
        <v>sqlldr userid=History/HistoryPwd@Algo control=C:\temp\HistData\Futures2014Q1M5\HOIL-M5.ctl log=C:\temp\HistData\Futures2014Q1M5-HOIL-M5.log skip=1 readsize=2000000 bindsize=2000000 errors=10000</v>
      </c>
    </row>
    <row r="174" spans="2:8" x14ac:dyDescent="0.25">
      <c r="B174" s="24" t="s">
        <v>27</v>
      </c>
      <c r="C174" s="25" t="s">
        <v>55</v>
      </c>
      <c r="D174" s="25" t="str">
        <f>"sqlldr userid="&amp;$B$3&amp;" control="&amp;$B$2&amp;VLOOKUP($C174,Lookups!$A$4:$O$24,15,FALSE)&amp;D$4&amp;$B174&amp;"\"&amp;$C174&amp;"-"&amp;$B174&amp;".ctl log="&amp;$B$2&amp;VLOOKUP($C174,Lookups!$A$4:$O$24,15,FALSE)&amp;D$4&amp;$B174&amp;"-"&amp;$C174&amp;"-"&amp;$B174&amp;".log skip=1 readsize=2000000 bindsize=2000000 errors=10000"</f>
        <v>sqlldr userid=History/HistoryPwd@Algo control=C:\temp\HistData\Futures2000Q0M5\NGAS-M5.ctl log=C:\temp\HistData\Futures2000Q0M5-NGAS-M5.log skip=1 readsize=2000000 bindsize=2000000 errors=10000</v>
      </c>
      <c r="E174" s="25" t="str">
        <f>"sqlldr userid="&amp;$B$3&amp;" control="&amp;$B$2&amp;VLOOKUP($C174,Lookups!$A$4:$O$24,15,FALSE)&amp;E$4&amp;$B174&amp;"\"&amp;$C174&amp;"-"&amp;$B174&amp;".ctl log="&amp;$B$2&amp;VLOOKUP($C174,Lookups!$A$4:$O$24,15,FALSE)&amp;E$4&amp;$B174&amp;"-"&amp;$C174&amp;"-"&amp;$B174&amp;".log skip=1 readsize=2000000 bindsize=2000000 errors=10000"</f>
        <v>sqlldr userid=History/HistoryPwd@Algo control=C:\temp\HistData\Futures2013Q2M5\NGAS-M5.ctl log=C:\temp\HistData\Futures2013Q2M5-NGAS-M5.log skip=1 readsize=2000000 bindsize=2000000 errors=10000</v>
      </c>
      <c r="F174" s="25" t="str">
        <f>"sqlldr userid="&amp;$B$3&amp;" control="&amp;$B$2&amp;VLOOKUP($C174,Lookups!$A$4:$O$24,15,FALSE)&amp;F$4&amp;$B174&amp;"\"&amp;$C174&amp;"-"&amp;$B174&amp;".ctl log="&amp;$B$2&amp;VLOOKUP($C174,Lookups!$A$4:$O$24,15,FALSE)&amp;F$4&amp;$B174&amp;"-"&amp;$C174&amp;"-"&amp;$B174&amp;".log skip=1 readsize=2000000 bindsize=2000000 errors=10000"</f>
        <v>sqlldr userid=History/HistoryPwd@Algo control=C:\temp\HistData\Futures2013Q3M5\NGAS-M5.ctl log=C:\temp\HistData\Futures2013Q3M5-NGAS-M5.log skip=1 readsize=2000000 bindsize=2000000 errors=10000</v>
      </c>
      <c r="G174" s="25" t="str">
        <f>"sqlldr userid="&amp;$B$3&amp;" control="&amp;$B$2&amp;VLOOKUP($C174,Lookups!$A$4:$O$24,15,FALSE)&amp;G$4&amp;$B174&amp;"\"&amp;$C174&amp;"-"&amp;$B174&amp;".ctl log="&amp;$B$2&amp;VLOOKUP($C174,Lookups!$A$4:$O$24,15,FALSE)&amp;G$4&amp;$B174&amp;"-"&amp;$C174&amp;"-"&amp;$B174&amp;".log skip=1 readsize=2000000 bindsize=2000000 errors=10000"</f>
        <v>sqlldr userid=History/HistoryPwd@Algo control=C:\temp\HistData\Futures2013Q4M5\NGAS-M5.ctl log=C:\temp\HistData\Futures2013Q4M5-NGAS-M5.log skip=1 readsize=2000000 bindsize=2000000 errors=10000</v>
      </c>
      <c r="H174" s="25" t="str">
        <f>"sqlldr userid="&amp;$B$3&amp;" control="&amp;$B$2&amp;VLOOKUP($C174,Lookups!$A$4:$O$24,15,FALSE)&amp;H$4&amp;$B174&amp;"\"&amp;$C174&amp;"-"&amp;$B174&amp;".ctl log="&amp;$B$2&amp;VLOOKUP($C174,Lookups!$A$4:$O$24,15,FALSE)&amp;H$4&amp;$B174&amp;"-"&amp;$C174&amp;"-"&amp;$B174&amp;".log skip=1 readsize=2000000 bindsize=2000000 errors=10000"</f>
        <v>sqlldr userid=History/HistoryPwd@Algo control=C:\temp\HistData\Futures2014Q1M5\NGAS-M5.ctl log=C:\temp\HistData\Futures2014Q1M5-NGAS-M5.log skip=1 readsize=2000000 bindsize=2000000 errors=10000</v>
      </c>
    </row>
    <row r="175" spans="2:8" x14ac:dyDescent="0.25">
      <c r="B175" s="24" t="s">
        <v>27</v>
      </c>
      <c r="C175" s="25" t="s">
        <v>60</v>
      </c>
      <c r="D175" s="25" t="str">
        <f>"sqlldr userid="&amp;$B$3&amp;" control="&amp;$B$2&amp;VLOOKUP($C175,Lookups!$A$4:$O$24,15,FALSE)&amp;D$4&amp;$B175&amp;"\"&amp;$C175&amp;"-"&amp;$B175&amp;".ctl log="&amp;$B$2&amp;VLOOKUP($C175,Lookups!$A$4:$O$24,15,FALSE)&amp;D$4&amp;$B175&amp;"-"&amp;$C175&amp;"-"&amp;$B175&amp;".log skip=1 readsize=2000000 bindsize=2000000 errors=10000"</f>
        <v>sqlldr userid=History/HistoryPwd@Algo control=C:\temp\HistData\Futures2000Q0M5\PLATINUM-M5.ctl log=C:\temp\HistData\Futures2000Q0M5-PLATINUM-M5.log skip=1 readsize=2000000 bindsize=2000000 errors=10000</v>
      </c>
      <c r="E175" s="25" t="str">
        <f>"sqlldr userid="&amp;$B$3&amp;" control="&amp;$B$2&amp;VLOOKUP($C175,Lookups!$A$4:$O$24,15,FALSE)&amp;E$4&amp;$B175&amp;"\"&amp;$C175&amp;"-"&amp;$B175&amp;".ctl log="&amp;$B$2&amp;VLOOKUP($C175,Lookups!$A$4:$O$24,15,FALSE)&amp;E$4&amp;$B175&amp;"-"&amp;$C175&amp;"-"&amp;$B175&amp;".log skip=1 readsize=2000000 bindsize=2000000 errors=10000"</f>
        <v>sqlldr userid=History/HistoryPwd@Algo control=C:\temp\HistData\Futures2013Q2M5\PLATINUM-M5.ctl log=C:\temp\HistData\Futures2013Q2M5-PLATINUM-M5.log skip=1 readsize=2000000 bindsize=2000000 errors=10000</v>
      </c>
      <c r="F175" s="25" t="str">
        <f>"sqlldr userid="&amp;$B$3&amp;" control="&amp;$B$2&amp;VLOOKUP($C175,Lookups!$A$4:$O$24,15,FALSE)&amp;F$4&amp;$B175&amp;"\"&amp;$C175&amp;"-"&amp;$B175&amp;".ctl log="&amp;$B$2&amp;VLOOKUP($C175,Lookups!$A$4:$O$24,15,FALSE)&amp;F$4&amp;$B175&amp;"-"&amp;$C175&amp;"-"&amp;$B175&amp;".log skip=1 readsize=2000000 bindsize=2000000 errors=10000"</f>
        <v>sqlldr userid=History/HistoryPwd@Algo control=C:\temp\HistData\Futures2013Q3M5\PLATINUM-M5.ctl log=C:\temp\HistData\Futures2013Q3M5-PLATINUM-M5.log skip=1 readsize=2000000 bindsize=2000000 errors=10000</v>
      </c>
      <c r="G175" s="25" t="str">
        <f>"sqlldr userid="&amp;$B$3&amp;" control="&amp;$B$2&amp;VLOOKUP($C175,Lookups!$A$4:$O$24,15,FALSE)&amp;G$4&amp;$B175&amp;"\"&amp;$C175&amp;"-"&amp;$B175&amp;".ctl log="&amp;$B$2&amp;VLOOKUP($C175,Lookups!$A$4:$O$24,15,FALSE)&amp;G$4&amp;$B175&amp;"-"&amp;$C175&amp;"-"&amp;$B175&amp;".log skip=1 readsize=2000000 bindsize=2000000 errors=10000"</f>
        <v>sqlldr userid=History/HistoryPwd@Algo control=C:\temp\HistData\Futures2013Q4M5\PLATINUM-M5.ctl log=C:\temp\HistData\Futures2013Q4M5-PLATINUM-M5.log skip=1 readsize=2000000 bindsize=2000000 errors=10000</v>
      </c>
      <c r="H175" s="25" t="str">
        <f>"sqlldr userid="&amp;$B$3&amp;" control="&amp;$B$2&amp;VLOOKUP($C175,Lookups!$A$4:$O$24,15,FALSE)&amp;H$4&amp;$B175&amp;"\"&amp;$C175&amp;"-"&amp;$B175&amp;".ctl log="&amp;$B$2&amp;VLOOKUP($C175,Lookups!$A$4:$O$24,15,FALSE)&amp;H$4&amp;$B175&amp;"-"&amp;$C175&amp;"-"&amp;$B175&amp;".log skip=1 readsize=2000000 bindsize=2000000 errors=10000"</f>
        <v>sqlldr userid=History/HistoryPwd@Algo control=C:\temp\HistData\Futures2014Q1M5\PLATINUM-M5.ctl log=C:\temp\HistData\Futures2014Q1M5-PLATINUM-M5.log skip=1 readsize=2000000 bindsize=2000000 errors=10000</v>
      </c>
    </row>
    <row r="176" spans="2:8" x14ac:dyDescent="0.25">
      <c r="B176" s="24" t="s">
        <v>27</v>
      </c>
      <c r="C176" s="25" t="s">
        <v>61</v>
      </c>
      <c r="D176" s="25" t="str">
        <f>"sqlldr userid="&amp;$B$3&amp;" control="&amp;$B$2&amp;VLOOKUP($C176,Lookups!$A$4:$O$24,15,FALSE)&amp;D$4&amp;$B176&amp;"\"&amp;$C176&amp;"-"&amp;$B176&amp;".ctl log="&amp;$B$2&amp;VLOOKUP($C176,Lookups!$A$4:$O$24,15,FALSE)&amp;D$4&amp;$B176&amp;"-"&amp;$C176&amp;"-"&amp;$B176&amp;".log skip=1 readsize=2000000 bindsize=2000000 errors=10000"</f>
        <v>sqlldr userid=History/HistoryPwd@Algo control=C:\temp\HistData\Futures2000Q0M5\RICE-M5.ctl log=C:\temp\HistData\Futures2000Q0M5-RICE-M5.log skip=1 readsize=2000000 bindsize=2000000 errors=10000</v>
      </c>
      <c r="E176" s="25" t="str">
        <f>"sqlldr userid="&amp;$B$3&amp;" control="&amp;$B$2&amp;VLOOKUP($C176,Lookups!$A$4:$O$24,15,FALSE)&amp;E$4&amp;$B176&amp;"\"&amp;$C176&amp;"-"&amp;$B176&amp;".ctl log="&amp;$B$2&amp;VLOOKUP($C176,Lookups!$A$4:$O$24,15,FALSE)&amp;E$4&amp;$B176&amp;"-"&amp;$C176&amp;"-"&amp;$B176&amp;".log skip=1 readsize=2000000 bindsize=2000000 errors=10000"</f>
        <v>sqlldr userid=History/HistoryPwd@Algo control=C:\temp\HistData\Futures2013Q2M5\RICE-M5.ctl log=C:\temp\HistData\Futures2013Q2M5-RICE-M5.log skip=1 readsize=2000000 bindsize=2000000 errors=10000</v>
      </c>
      <c r="F176" s="25" t="str">
        <f>"sqlldr userid="&amp;$B$3&amp;" control="&amp;$B$2&amp;VLOOKUP($C176,Lookups!$A$4:$O$24,15,FALSE)&amp;F$4&amp;$B176&amp;"\"&amp;$C176&amp;"-"&amp;$B176&amp;".ctl log="&amp;$B$2&amp;VLOOKUP($C176,Lookups!$A$4:$O$24,15,FALSE)&amp;F$4&amp;$B176&amp;"-"&amp;$C176&amp;"-"&amp;$B176&amp;".log skip=1 readsize=2000000 bindsize=2000000 errors=10000"</f>
        <v>sqlldr userid=History/HistoryPwd@Algo control=C:\temp\HistData\Futures2013Q3M5\RICE-M5.ctl log=C:\temp\HistData\Futures2013Q3M5-RICE-M5.log skip=1 readsize=2000000 bindsize=2000000 errors=10000</v>
      </c>
      <c r="G176" s="25" t="str">
        <f>"sqlldr userid="&amp;$B$3&amp;" control="&amp;$B$2&amp;VLOOKUP($C176,Lookups!$A$4:$O$24,15,FALSE)&amp;G$4&amp;$B176&amp;"\"&amp;$C176&amp;"-"&amp;$B176&amp;".ctl log="&amp;$B$2&amp;VLOOKUP($C176,Lookups!$A$4:$O$24,15,FALSE)&amp;G$4&amp;$B176&amp;"-"&amp;$C176&amp;"-"&amp;$B176&amp;".log skip=1 readsize=2000000 bindsize=2000000 errors=10000"</f>
        <v>sqlldr userid=History/HistoryPwd@Algo control=C:\temp\HistData\Futures2013Q4M5\RICE-M5.ctl log=C:\temp\HistData\Futures2013Q4M5-RICE-M5.log skip=1 readsize=2000000 bindsize=2000000 errors=10000</v>
      </c>
      <c r="H176" s="25" t="str">
        <f>"sqlldr userid="&amp;$B$3&amp;" control="&amp;$B$2&amp;VLOOKUP($C176,Lookups!$A$4:$O$24,15,FALSE)&amp;H$4&amp;$B176&amp;"\"&amp;$C176&amp;"-"&amp;$B176&amp;".ctl log="&amp;$B$2&amp;VLOOKUP($C176,Lookups!$A$4:$O$24,15,FALSE)&amp;H$4&amp;$B176&amp;"-"&amp;$C176&amp;"-"&amp;$B176&amp;".log skip=1 readsize=2000000 bindsize=2000000 errors=10000"</f>
        <v>sqlldr userid=History/HistoryPwd@Algo control=C:\temp\HistData\Futures2014Q1M5\RICE-M5.ctl log=C:\temp\HistData\Futures2014Q1M5-RICE-M5.log skip=1 readsize=2000000 bindsize=2000000 errors=10000</v>
      </c>
    </row>
    <row r="177" spans="2:8" x14ac:dyDescent="0.25">
      <c r="B177" s="24" t="s">
        <v>27</v>
      </c>
      <c r="C177" s="25" t="s">
        <v>62</v>
      </c>
      <c r="D177" s="25" t="str">
        <f>"sqlldr userid="&amp;$B$3&amp;" control="&amp;$B$2&amp;VLOOKUP($C177,Lookups!$A$4:$O$24,15,FALSE)&amp;D$4&amp;$B177&amp;"\"&amp;$C177&amp;"-"&amp;$B177&amp;".ctl log="&amp;$B$2&amp;VLOOKUP($C177,Lookups!$A$4:$O$24,15,FALSE)&amp;D$4&amp;$B177&amp;"-"&amp;$C177&amp;"-"&amp;$B177&amp;".log skip=1 readsize=2000000 bindsize=2000000 errors=10000"</f>
        <v>sqlldr userid=History/HistoryPwd@Algo control=C:\temp\HistData\Futures2000Q0M5\SBO-M5.ctl log=C:\temp\HistData\Futures2000Q0M5-SBO-M5.log skip=1 readsize=2000000 bindsize=2000000 errors=10000</v>
      </c>
      <c r="E177" s="25" t="str">
        <f>"sqlldr userid="&amp;$B$3&amp;" control="&amp;$B$2&amp;VLOOKUP($C177,Lookups!$A$4:$O$24,15,FALSE)&amp;E$4&amp;$B177&amp;"\"&amp;$C177&amp;"-"&amp;$B177&amp;".ctl log="&amp;$B$2&amp;VLOOKUP($C177,Lookups!$A$4:$O$24,15,FALSE)&amp;E$4&amp;$B177&amp;"-"&amp;$C177&amp;"-"&amp;$B177&amp;".log skip=1 readsize=2000000 bindsize=2000000 errors=10000"</f>
        <v>sqlldr userid=History/HistoryPwd@Algo control=C:\temp\HistData\Futures2013Q2M5\SBO-M5.ctl log=C:\temp\HistData\Futures2013Q2M5-SBO-M5.log skip=1 readsize=2000000 bindsize=2000000 errors=10000</v>
      </c>
      <c r="F177" s="25" t="str">
        <f>"sqlldr userid="&amp;$B$3&amp;" control="&amp;$B$2&amp;VLOOKUP($C177,Lookups!$A$4:$O$24,15,FALSE)&amp;F$4&amp;$B177&amp;"\"&amp;$C177&amp;"-"&amp;$B177&amp;".ctl log="&amp;$B$2&amp;VLOOKUP($C177,Lookups!$A$4:$O$24,15,FALSE)&amp;F$4&amp;$B177&amp;"-"&amp;$C177&amp;"-"&amp;$B177&amp;".log skip=1 readsize=2000000 bindsize=2000000 errors=10000"</f>
        <v>sqlldr userid=History/HistoryPwd@Algo control=C:\temp\HistData\Futures2013Q3M5\SBO-M5.ctl log=C:\temp\HistData\Futures2013Q3M5-SBO-M5.log skip=1 readsize=2000000 bindsize=2000000 errors=10000</v>
      </c>
      <c r="G177" s="25" t="str">
        <f>"sqlldr userid="&amp;$B$3&amp;" control="&amp;$B$2&amp;VLOOKUP($C177,Lookups!$A$4:$O$24,15,FALSE)&amp;G$4&amp;$B177&amp;"\"&amp;$C177&amp;"-"&amp;$B177&amp;".ctl log="&amp;$B$2&amp;VLOOKUP($C177,Lookups!$A$4:$O$24,15,FALSE)&amp;G$4&amp;$B177&amp;"-"&amp;$C177&amp;"-"&amp;$B177&amp;".log skip=1 readsize=2000000 bindsize=2000000 errors=10000"</f>
        <v>sqlldr userid=History/HistoryPwd@Algo control=C:\temp\HistData\Futures2013Q4M5\SBO-M5.ctl log=C:\temp\HistData\Futures2013Q4M5-SBO-M5.log skip=1 readsize=2000000 bindsize=2000000 errors=10000</v>
      </c>
      <c r="H177" s="25" t="str">
        <f>"sqlldr userid="&amp;$B$3&amp;" control="&amp;$B$2&amp;VLOOKUP($C177,Lookups!$A$4:$O$24,15,FALSE)&amp;H$4&amp;$B177&amp;"\"&amp;$C177&amp;"-"&amp;$B177&amp;".ctl log="&amp;$B$2&amp;VLOOKUP($C177,Lookups!$A$4:$O$24,15,FALSE)&amp;H$4&amp;$B177&amp;"-"&amp;$C177&amp;"-"&amp;$B177&amp;".log skip=1 readsize=2000000 bindsize=2000000 errors=10000"</f>
        <v>sqlldr userid=History/HistoryPwd@Algo control=C:\temp\HistData\Futures2014Q1M5\SBO-M5.ctl log=C:\temp\HistData\Futures2014Q1M5-SBO-M5.log skip=1 readsize=2000000 bindsize=2000000 errors=10000</v>
      </c>
    </row>
    <row r="178" spans="2:8" x14ac:dyDescent="0.25">
      <c r="B178" s="24" t="s">
        <v>27</v>
      </c>
      <c r="C178" s="25" t="s">
        <v>63</v>
      </c>
      <c r="D178" s="25" t="str">
        <f>"sqlldr userid="&amp;$B$3&amp;" control="&amp;$B$2&amp;VLOOKUP($C178,Lookups!$A$4:$O$24,15,FALSE)&amp;D$4&amp;$B178&amp;"\"&amp;$C178&amp;"-"&amp;$B178&amp;".ctl log="&amp;$B$2&amp;VLOOKUP($C178,Lookups!$A$4:$O$24,15,FALSE)&amp;D$4&amp;$B178&amp;"-"&amp;$C178&amp;"-"&amp;$B178&amp;".log skip=1 readsize=2000000 bindsize=2000000 errors=10000"</f>
        <v>sqlldr userid=History/HistoryPwd@Algo control=C:\temp\HistData\Futures2000Q0M5\SOYBEANS-M5.ctl log=C:\temp\HistData\Futures2000Q0M5-SOYBEANS-M5.log skip=1 readsize=2000000 bindsize=2000000 errors=10000</v>
      </c>
      <c r="E178" s="25" t="str">
        <f>"sqlldr userid="&amp;$B$3&amp;" control="&amp;$B$2&amp;VLOOKUP($C178,Lookups!$A$4:$O$24,15,FALSE)&amp;E$4&amp;$B178&amp;"\"&amp;$C178&amp;"-"&amp;$B178&amp;".ctl log="&amp;$B$2&amp;VLOOKUP($C178,Lookups!$A$4:$O$24,15,FALSE)&amp;E$4&amp;$B178&amp;"-"&amp;$C178&amp;"-"&amp;$B178&amp;".log skip=1 readsize=2000000 bindsize=2000000 errors=10000"</f>
        <v>sqlldr userid=History/HistoryPwd@Algo control=C:\temp\HistData\Futures2013Q2M5\SOYBEANS-M5.ctl log=C:\temp\HistData\Futures2013Q2M5-SOYBEANS-M5.log skip=1 readsize=2000000 bindsize=2000000 errors=10000</v>
      </c>
      <c r="F178" s="25" t="str">
        <f>"sqlldr userid="&amp;$B$3&amp;" control="&amp;$B$2&amp;VLOOKUP($C178,Lookups!$A$4:$O$24,15,FALSE)&amp;F$4&amp;$B178&amp;"\"&amp;$C178&amp;"-"&amp;$B178&amp;".ctl log="&amp;$B$2&amp;VLOOKUP($C178,Lookups!$A$4:$O$24,15,FALSE)&amp;F$4&amp;$B178&amp;"-"&amp;$C178&amp;"-"&amp;$B178&amp;".log skip=1 readsize=2000000 bindsize=2000000 errors=10000"</f>
        <v>sqlldr userid=History/HistoryPwd@Algo control=C:\temp\HistData\Futures2013Q3M5\SOYBEANS-M5.ctl log=C:\temp\HistData\Futures2013Q3M5-SOYBEANS-M5.log skip=1 readsize=2000000 bindsize=2000000 errors=10000</v>
      </c>
      <c r="G178" s="25" t="str">
        <f>"sqlldr userid="&amp;$B$3&amp;" control="&amp;$B$2&amp;VLOOKUP($C178,Lookups!$A$4:$O$24,15,FALSE)&amp;G$4&amp;$B178&amp;"\"&amp;$C178&amp;"-"&amp;$B178&amp;".ctl log="&amp;$B$2&amp;VLOOKUP($C178,Lookups!$A$4:$O$24,15,FALSE)&amp;G$4&amp;$B178&amp;"-"&amp;$C178&amp;"-"&amp;$B178&amp;".log skip=1 readsize=2000000 bindsize=2000000 errors=10000"</f>
        <v>sqlldr userid=History/HistoryPwd@Algo control=C:\temp\HistData\Futures2013Q4M5\SOYBEANS-M5.ctl log=C:\temp\HistData\Futures2013Q4M5-SOYBEANS-M5.log skip=1 readsize=2000000 bindsize=2000000 errors=10000</v>
      </c>
      <c r="H178" s="25" t="str">
        <f>"sqlldr userid="&amp;$B$3&amp;" control="&amp;$B$2&amp;VLOOKUP($C178,Lookups!$A$4:$O$24,15,FALSE)&amp;H$4&amp;$B178&amp;"\"&amp;$C178&amp;"-"&amp;$B178&amp;".ctl log="&amp;$B$2&amp;VLOOKUP($C178,Lookups!$A$4:$O$24,15,FALSE)&amp;H$4&amp;$B178&amp;"-"&amp;$C178&amp;"-"&amp;$B178&amp;".log skip=1 readsize=2000000 bindsize=2000000 errors=10000"</f>
        <v>sqlldr userid=History/HistoryPwd@Algo control=C:\temp\HistData\Futures2014Q1M5\SOYBEANS-M5.ctl log=C:\temp\HistData\Futures2014Q1M5-SOYBEANS-M5.log skip=1 readsize=2000000 bindsize=2000000 errors=10000</v>
      </c>
    </row>
    <row r="179" spans="2:8" x14ac:dyDescent="0.25">
      <c r="B179" s="24" t="s">
        <v>27</v>
      </c>
      <c r="C179" s="25" t="s">
        <v>64</v>
      </c>
      <c r="D179" s="25" t="str">
        <f>"sqlldr userid="&amp;$B$3&amp;" control="&amp;$B$2&amp;VLOOKUP($C179,Lookups!$A$4:$O$24,15,FALSE)&amp;D$4&amp;$B179&amp;"\"&amp;$C179&amp;"-"&amp;$B179&amp;".ctl log="&amp;$B$2&amp;VLOOKUP($C179,Lookups!$A$4:$O$24,15,FALSE)&amp;D$4&amp;$B179&amp;"-"&amp;$C179&amp;"-"&amp;$B179&amp;".log skip=1 readsize=2000000 bindsize=2000000 errors=10000"</f>
        <v>sqlldr userid=History/HistoryPwd@Algo control=C:\temp\HistData\Futures2000Q0M5\SUGAR-M5.ctl log=C:\temp\HistData\Futures2000Q0M5-SUGAR-M5.log skip=1 readsize=2000000 bindsize=2000000 errors=10000</v>
      </c>
      <c r="E179" s="25" t="str">
        <f>"sqlldr userid="&amp;$B$3&amp;" control="&amp;$B$2&amp;VLOOKUP($C179,Lookups!$A$4:$O$24,15,FALSE)&amp;E$4&amp;$B179&amp;"\"&amp;$C179&amp;"-"&amp;$B179&amp;".ctl log="&amp;$B$2&amp;VLOOKUP($C179,Lookups!$A$4:$O$24,15,FALSE)&amp;E$4&amp;$B179&amp;"-"&amp;$C179&amp;"-"&amp;$B179&amp;".log skip=1 readsize=2000000 bindsize=2000000 errors=10000"</f>
        <v>sqlldr userid=History/HistoryPwd@Algo control=C:\temp\HistData\Futures2013Q2M5\SUGAR-M5.ctl log=C:\temp\HistData\Futures2013Q2M5-SUGAR-M5.log skip=1 readsize=2000000 bindsize=2000000 errors=10000</v>
      </c>
      <c r="F179" s="25" t="str">
        <f>"sqlldr userid="&amp;$B$3&amp;" control="&amp;$B$2&amp;VLOOKUP($C179,Lookups!$A$4:$O$24,15,FALSE)&amp;F$4&amp;$B179&amp;"\"&amp;$C179&amp;"-"&amp;$B179&amp;".ctl log="&amp;$B$2&amp;VLOOKUP($C179,Lookups!$A$4:$O$24,15,FALSE)&amp;F$4&amp;$B179&amp;"-"&amp;$C179&amp;"-"&amp;$B179&amp;".log skip=1 readsize=2000000 bindsize=2000000 errors=10000"</f>
        <v>sqlldr userid=History/HistoryPwd@Algo control=C:\temp\HistData\Futures2013Q3M5\SUGAR-M5.ctl log=C:\temp\HistData\Futures2013Q3M5-SUGAR-M5.log skip=1 readsize=2000000 bindsize=2000000 errors=10000</v>
      </c>
      <c r="G179" s="25" t="str">
        <f>"sqlldr userid="&amp;$B$3&amp;" control="&amp;$B$2&amp;VLOOKUP($C179,Lookups!$A$4:$O$24,15,FALSE)&amp;G$4&amp;$B179&amp;"\"&amp;$C179&amp;"-"&amp;$B179&amp;".ctl log="&amp;$B$2&amp;VLOOKUP($C179,Lookups!$A$4:$O$24,15,FALSE)&amp;G$4&amp;$B179&amp;"-"&amp;$C179&amp;"-"&amp;$B179&amp;".log skip=1 readsize=2000000 bindsize=2000000 errors=10000"</f>
        <v>sqlldr userid=History/HistoryPwd@Algo control=C:\temp\HistData\Futures2013Q4M5\SUGAR-M5.ctl log=C:\temp\HistData\Futures2013Q4M5-SUGAR-M5.log skip=1 readsize=2000000 bindsize=2000000 errors=10000</v>
      </c>
      <c r="H179" s="25" t="str">
        <f>"sqlldr userid="&amp;$B$3&amp;" control="&amp;$B$2&amp;VLOOKUP($C179,Lookups!$A$4:$O$24,15,FALSE)&amp;H$4&amp;$B179&amp;"\"&amp;$C179&amp;"-"&amp;$B179&amp;".ctl log="&amp;$B$2&amp;VLOOKUP($C179,Lookups!$A$4:$O$24,15,FALSE)&amp;H$4&amp;$B179&amp;"-"&amp;$C179&amp;"-"&amp;$B179&amp;".log skip=1 readsize=2000000 bindsize=2000000 errors=10000"</f>
        <v>sqlldr userid=History/HistoryPwd@Algo control=C:\temp\HistData\Futures2014Q1M5\SUGAR-M5.ctl log=C:\temp\HistData\Futures2014Q1M5-SUGAR-M5.log skip=1 readsize=2000000 bindsize=2000000 errors=10000</v>
      </c>
    </row>
    <row r="180" spans="2:8" x14ac:dyDescent="0.25">
      <c r="B180" s="24" t="s">
        <v>27</v>
      </c>
      <c r="C180" s="25" t="s">
        <v>65</v>
      </c>
      <c r="D180" s="25" t="str">
        <f>"sqlldr userid="&amp;$B$3&amp;" control="&amp;$B$2&amp;VLOOKUP($C180,Lookups!$A$4:$O$24,15,FALSE)&amp;D$4&amp;$B180&amp;"\"&amp;$C180&amp;"-"&amp;$B180&amp;".ctl log="&amp;$B$2&amp;VLOOKUP($C180,Lookups!$A$4:$O$24,15,FALSE)&amp;D$4&amp;$B180&amp;"-"&amp;$C180&amp;"-"&amp;$B180&amp;".log skip=1 readsize=2000000 bindsize=2000000 errors=10000"</f>
        <v>sqlldr userid=History/HistoryPwd@Algo control=C:\temp\HistData\Futures2000Q0M5\US10YR-M5.ctl log=C:\temp\HistData\Futures2000Q0M5-US10YR-M5.log skip=1 readsize=2000000 bindsize=2000000 errors=10000</v>
      </c>
      <c r="E180" s="25" t="str">
        <f>"sqlldr userid="&amp;$B$3&amp;" control="&amp;$B$2&amp;VLOOKUP($C180,Lookups!$A$4:$O$24,15,FALSE)&amp;E$4&amp;$B180&amp;"\"&amp;$C180&amp;"-"&amp;$B180&amp;".ctl log="&amp;$B$2&amp;VLOOKUP($C180,Lookups!$A$4:$O$24,15,FALSE)&amp;E$4&amp;$B180&amp;"-"&amp;$C180&amp;"-"&amp;$B180&amp;".log skip=1 readsize=2000000 bindsize=2000000 errors=10000"</f>
        <v>sqlldr userid=History/HistoryPwd@Algo control=C:\temp\HistData\Futures2013Q2M5\US10YR-M5.ctl log=C:\temp\HistData\Futures2013Q2M5-US10YR-M5.log skip=1 readsize=2000000 bindsize=2000000 errors=10000</v>
      </c>
      <c r="F180" s="25" t="str">
        <f>"sqlldr userid="&amp;$B$3&amp;" control="&amp;$B$2&amp;VLOOKUP($C180,Lookups!$A$4:$O$24,15,FALSE)&amp;F$4&amp;$B180&amp;"\"&amp;$C180&amp;"-"&amp;$B180&amp;".ctl log="&amp;$B$2&amp;VLOOKUP($C180,Lookups!$A$4:$O$24,15,FALSE)&amp;F$4&amp;$B180&amp;"-"&amp;$C180&amp;"-"&amp;$B180&amp;".log skip=1 readsize=2000000 bindsize=2000000 errors=10000"</f>
        <v>sqlldr userid=History/HistoryPwd@Algo control=C:\temp\HistData\Futures2013Q3M5\US10YR-M5.ctl log=C:\temp\HistData\Futures2013Q3M5-US10YR-M5.log skip=1 readsize=2000000 bindsize=2000000 errors=10000</v>
      </c>
      <c r="G180" s="25" t="str">
        <f>"sqlldr userid="&amp;$B$3&amp;" control="&amp;$B$2&amp;VLOOKUP($C180,Lookups!$A$4:$O$24,15,FALSE)&amp;G$4&amp;$B180&amp;"\"&amp;$C180&amp;"-"&amp;$B180&amp;".ctl log="&amp;$B$2&amp;VLOOKUP($C180,Lookups!$A$4:$O$24,15,FALSE)&amp;G$4&amp;$B180&amp;"-"&amp;$C180&amp;"-"&amp;$B180&amp;".log skip=1 readsize=2000000 bindsize=2000000 errors=10000"</f>
        <v>sqlldr userid=History/HistoryPwd@Algo control=C:\temp\HistData\Futures2013Q4M5\US10YR-M5.ctl log=C:\temp\HistData\Futures2013Q4M5-US10YR-M5.log skip=1 readsize=2000000 bindsize=2000000 errors=10000</v>
      </c>
      <c r="H180" s="25" t="str">
        <f>"sqlldr userid="&amp;$B$3&amp;" control="&amp;$B$2&amp;VLOOKUP($C180,Lookups!$A$4:$O$24,15,FALSE)&amp;H$4&amp;$B180&amp;"\"&amp;$C180&amp;"-"&amp;$B180&amp;".ctl log="&amp;$B$2&amp;VLOOKUP($C180,Lookups!$A$4:$O$24,15,FALSE)&amp;H$4&amp;$B180&amp;"-"&amp;$C180&amp;"-"&amp;$B180&amp;".log skip=1 readsize=2000000 bindsize=2000000 errors=10000"</f>
        <v>sqlldr userid=History/HistoryPwd@Algo control=C:\temp\HistData\Futures2014Q1M5\US10YR-M5.ctl log=C:\temp\HistData\Futures2014Q1M5-US10YR-M5.log skip=1 readsize=2000000 bindsize=2000000 errors=10000</v>
      </c>
    </row>
    <row r="181" spans="2:8" x14ac:dyDescent="0.25">
      <c r="B181" s="24" t="s">
        <v>27</v>
      </c>
      <c r="C181" s="25" t="s">
        <v>66</v>
      </c>
      <c r="D181" s="25" t="str">
        <f>"sqlldr userid="&amp;$B$3&amp;" control="&amp;$B$2&amp;VLOOKUP($C181,Lookups!$A$4:$O$24,15,FALSE)&amp;D$4&amp;$B181&amp;"\"&amp;$C181&amp;"-"&amp;$B181&amp;".ctl log="&amp;$B$2&amp;VLOOKUP($C181,Lookups!$A$4:$O$24,15,FALSE)&amp;D$4&amp;$B181&amp;"-"&amp;$C181&amp;"-"&amp;$B181&amp;".log skip=1 readsize=2000000 bindsize=2000000 errors=10000"</f>
        <v>sqlldr userid=History/HistoryPwd@Algo control=C:\temp\HistData\Futures2000Q0M5\WHEAT-M5.ctl log=C:\temp\HistData\Futures2000Q0M5-WHEAT-M5.log skip=1 readsize=2000000 bindsize=2000000 errors=10000</v>
      </c>
      <c r="E181" s="25" t="str">
        <f>"sqlldr userid="&amp;$B$3&amp;" control="&amp;$B$2&amp;VLOOKUP($C181,Lookups!$A$4:$O$24,15,FALSE)&amp;E$4&amp;$B181&amp;"\"&amp;$C181&amp;"-"&amp;$B181&amp;".ctl log="&amp;$B$2&amp;VLOOKUP($C181,Lookups!$A$4:$O$24,15,FALSE)&amp;E$4&amp;$B181&amp;"-"&amp;$C181&amp;"-"&amp;$B181&amp;".log skip=1 readsize=2000000 bindsize=2000000 errors=10000"</f>
        <v>sqlldr userid=History/HistoryPwd@Algo control=C:\temp\HistData\Futures2013Q2M5\WHEAT-M5.ctl log=C:\temp\HistData\Futures2013Q2M5-WHEAT-M5.log skip=1 readsize=2000000 bindsize=2000000 errors=10000</v>
      </c>
      <c r="F181" s="25" t="str">
        <f>"sqlldr userid="&amp;$B$3&amp;" control="&amp;$B$2&amp;VLOOKUP($C181,Lookups!$A$4:$O$24,15,FALSE)&amp;F$4&amp;$B181&amp;"\"&amp;$C181&amp;"-"&amp;$B181&amp;".ctl log="&amp;$B$2&amp;VLOOKUP($C181,Lookups!$A$4:$O$24,15,FALSE)&amp;F$4&amp;$B181&amp;"-"&amp;$C181&amp;"-"&amp;$B181&amp;".log skip=1 readsize=2000000 bindsize=2000000 errors=10000"</f>
        <v>sqlldr userid=History/HistoryPwd@Algo control=C:\temp\HistData\Futures2013Q3M5\WHEAT-M5.ctl log=C:\temp\HistData\Futures2013Q3M5-WHEAT-M5.log skip=1 readsize=2000000 bindsize=2000000 errors=10000</v>
      </c>
      <c r="G181" s="25" t="str">
        <f>"sqlldr userid="&amp;$B$3&amp;" control="&amp;$B$2&amp;VLOOKUP($C181,Lookups!$A$4:$O$24,15,FALSE)&amp;G$4&amp;$B181&amp;"\"&amp;$C181&amp;"-"&amp;$B181&amp;".ctl log="&amp;$B$2&amp;VLOOKUP($C181,Lookups!$A$4:$O$24,15,FALSE)&amp;G$4&amp;$B181&amp;"-"&amp;$C181&amp;"-"&amp;$B181&amp;".log skip=1 readsize=2000000 bindsize=2000000 errors=10000"</f>
        <v>sqlldr userid=History/HistoryPwd@Algo control=C:\temp\HistData\Futures2013Q4M5\WHEAT-M5.ctl log=C:\temp\HistData\Futures2013Q4M5-WHEAT-M5.log skip=1 readsize=2000000 bindsize=2000000 errors=10000</v>
      </c>
      <c r="H181" s="25" t="str">
        <f>"sqlldr userid="&amp;$B$3&amp;" control="&amp;$B$2&amp;VLOOKUP($C181,Lookups!$A$4:$O$24,15,FALSE)&amp;H$4&amp;$B181&amp;"\"&amp;$C181&amp;"-"&amp;$B181&amp;".ctl log="&amp;$B$2&amp;VLOOKUP($C181,Lookups!$A$4:$O$24,15,FALSE)&amp;H$4&amp;$B181&amp;"-"&amp;$C181&amp;"-"&amp;$B181&amp;".log skip=1 readsize=2000000 bindsize=2000000 errors=10000"</f>
        <v>sqlldr userid=History/HistoryPwd@Algo control=C:\temp\HistData\Futures2014Q1M5\WHEAT-M5.ctl log=C:\temp\HistData\Futures2014Q1M5-WHEAT-M5.log skip=1 readsize=2000000 bindsize=2000000 errors=10000</v>
      </c>
    </row>
    <row r="182" spans="2:8" x14ac:dyDescent="0.25">
      <c r="B182" s="24" t="s">
        <v>27</v>
      </c>
      <c r="C182" s="25" t="s">
        <v>56</v>
      </c>
      <c r="D182" s="25" t="str">
        <f>"sqlldr userid="&amp;$B$3&amp;" control="&amp;$B$2&amp;VLOOKUP($C182,Lookups!$A$4:$O$24,15,FALSE)&amp;D$4&amp;$B182&amp;"\"&amp;$C182&amp;"-"&amp;$B182&amp;".ctl log="&amp;$B$2&amp;VLOOKUP($C182,Lookups!$A$4:$O$24,15,FALSE)&amp;D$4&amp;$B182&amp;"-"&amp;$C182&amp;"-"&amp;$B182&amp;".log skip=1 readsize=2000000 bindsize=2000000 errors=10000"</f>
        <v>sqlldr userid=History/HistoryPwd@Algo control=C:\temp\HistData\Futures2000Q0M5\XRB-M5.ctl log=C:\temp\HistData\Futures2000Q0M5-XRB-M5.log skip=1 readsize=2000000 bindsize=2000000 errors=10000</v>
      </c>
      <c r="E182" s="25" t="str">
        <f>"sqlldr userid="&amp;$B$3&amp;" control="&amp;$B$2&amp;VLOOKUP($C182,Lookups!$A$4:$O$24,15,FALSE)&amp;E$4&amp;$B182&amp;"\"&amp;$C182&amp;"-"&amp;$B182&amp;".ctl log="&amp;$B$2&amp;VLOOKUP($C182,Lookups!$A$4:$O$24,15,FALSE)&amp;E$4&amp;$B182&amp;"-"&amp;$C182&amp;"-"&amp;$B182&amp;".log skip=1 readsize=2000000 bindsize=2000000 errors=10000"</f>
        <v>sqlldr userid=History/HistoryPwd@Algo control=C:\temp\HistData\Futures2013Q2M5\XRB-M5.ctl log=C:\temp\HistData\Futures2013Q2M5-XRB-M5.log skip=1 readsize=2000000 bindsize=2000000 errors=10000</v>
      </c>
      <c r="F182" s="25" t="str">
        <f>"sqlldr userid="&amp;$B$3&amp;" control="&amp;$B$2&amp;VLOOKUP($C182,Lookups!$A$4:$O$24,15,FALSE)&amp;F$4&amp;$B182&amp;"\"&amp;$C182&amp;"-"&amp;$B182&amp;".ctl log="&amp;$B$2&amp;VLOOKUP($C182,Lookups!$A$4:$O$24,15,FALSE)&amp;F$4&amp;$B182&amp;"-"&amp;$C182&amp;"-"&amp;$B182&amp;".log skip=1 readsize=2000000 bindsize=2000000 errors=10000"</f>
        <v>sqlldr userid=History/HistoryPwd@Algo control=C:\temp\HistData\Futures2013Q3M5\XRB-M5.ctl log=C:\temp\HistData\Futures2013Q3M5-XRB-M5.log skip=1 readsize=2000000 bindsize=2000000 errors=10000</v>
      </c>
      <c r="G182" s="25" t="str">
        <f>"sqlldr userid="&amp;$B$3&amp;" control="&amp;$B$2&amp;VLOOKUP($C182,Lookups!$A$4:$O$24,15,FALSE)&amp;G$4&amp;$B182&amp;"\"&amp;$C182&amp;"-"&amp;$B182&amp;".ctl log="&amp;$B$2&amp;VLOOKUP($C182,Lookups!$A$4:$O$24,15,FALSE)&amp;G$4&amp;$B182&amp;"-"&amp;$C182&amp;"-"&amp;$B182&amp;".log skip=1 readsize=2000000 bindsize=2000000 errors=10000"</f>
        <v>sqlldr userid=History/HistoryPwd@Algo control=C:\temp\HistData\Futures2013Q4M5\XRB-M5.ctl log=C:\temp\HistData\Futures2013Q4M5-XRB-M5.log skip=1 readsize=2000000 bindsize=2000000 errors=10000</v>
      </c>
      <c r="H182" s="25" t="str">
        <f>"sqlldr userid="&amp;$B$3&amp;" control="&amp;$B$2&amp;VLOOKUP($C182,Lookups!$A$4:$O$24,15,FALSE)&amp;H$4&amp;$B182&amp;"\"&amp;$C182&amp;"-"&amp;$B182&amp;".ctl log="&amp;$B$2&amp;VLOOKUP($C182,Lookups!$A$4:$O$24,15,FALSE)&amp;H$4&amp;$B182&amp;"-"&amp;$C182&amp;"-"&amp;$B182&amp;".log skip=1 readsize=2000000 bindsize=2000000 errors=10000"</f>
        <v>sqlldr userid=History/HistoryPwd@Algo control=C:\temp\HistData\Futures2014Q1M5\XRB-M5.ctl log=C:\temp\HistData\Futures2014Q1M5-XRB-M5.log skip=1 readsize=2000000 bindsize=2000000 errors=10000</v>
      </c>
    </row>
    <row r="183" spans="2:8" x14ac:dyDescent="0.25">
      <c r="B183" s="24" t="s">
        <v>5</v>
      </c>
      <c r="C183" s="25" t="s">
        <v>57</v>
      </c>
      <c r="D183" s="25" t="str">
        <f>"sqlldr userid="&amp;$B$3&amp;" control="&amp;$B$2&amp;VLOOKUP($C183,Lookups!$A$4:$O$24,15,FALSE)&amp;D$4&amp;$B183&amp;"\"&amp;$C183&amp;"-"&amp;$B183&amp;".ctl log="&amp;$B$2&amp;VLOOKUP($C183,Lookups!$A$4:$O$24,15,FALSE)&amp;D$4&amp;$B183&amp;"-"&amp;$C183&amp;"-"&amp;$B183&amp;".log skip=1 readsize=2000000 bindsize=2000000 errors=10000"</f>
        <v>sqlldr userid=History/HistoryPwd@Algo control=C:\temp\HistData\Futures2000Q0M15\CATTLE-M15.ctl log=C:\temp\HistData\Futures2000Q0M15-CATTLE-M15.log skip=1 readsize=2000000 bindsize=2000000 errors=10000</v>
      </c>
      <c r="E183" s="25" t="str">
        <f>"sqlldr userid="&amp;$B$3&amp;" control="&amp;$B$2&amp;VLOOKUP($C183,Lookups!$A$4:$O$24,15,FALSE)&amp;E$4&amp;$B183&amp;"\"&amp;$C183&amp;"-"&amp;$B183&amp;".ctl log="&amp;$B$2&amp;VLOOKUP($C183,Lookups!$A$4:$O$24,15,FALSE)&amp;E$4&amp;$B183&amp;"-"&amp;$C183&amp;"-"&amp;$B183&amp;".log skip=1 readsize=2000000 bindsize=2000000 errors=10000"</f>
        <v>sqlldr userid=History/HistoryPwd@Algo control=C:\temp\HistData\Futures2013Q2M15\CATTLE-M15.ctl log=C:\temp\HistData\Futures2013Q2M15-CATTLE-M15.log skip=1 readsize=2000000 bindsize=2000000 errors=10000</v>
      </c>
      <c r="F183" s="25" t="str">
        <f>"sqlldr userid="&amp;$B$3&amp;" control="&amp;$B$2&amp;VLOOKUP($C183,Lookups!$A$4:$O$24,15,FALSE)&amp;F$4&amp;$B183&amp;"\"&amp;$C183&amp;"-"&amp;$B183&amp;".ctl log="&amp;$B$2&amp;VLOOKUP($C183,Lookups!$A$4:$O$24,15,FALSE)&amp;F$4&amp;$B183&amp;"-"&amp;$C183&amp;"-"&amp;$B183&amp;".log skip=1 readsize=2000000 bindsize=2000000 errors=10000"</f>
        <v>sqlldr userid=History/HistoryPwd@Algo control=C:\temp\HistData\Futures2013Q3M15\CATTLE-M15.ctl log=C:\temp\HistData\Futures2013Q3M15-CATTLE-M15.log skip=1 readsize=2000000 bindsize=2000000 errors=10000</v>
      </c>
      <c r="G183" s="25" t="str">
        <f>"sqlldr userid="&amp;$B$3&amp;" control="&amp;$B$2&amp;VLOOKUP($C183,Lookups!$A$4:$O$24,15,FALSE)&amp;G$4&amp;$B183&amp;"\"&amp;$C183&amp;"-"&amp;$B183&amp;".ctl log="&amp;$B$2&amp;VLOOKUP($C183,Lookups!$A$4:$O$24,15,FALSE)&amp;G$4&amp;$B183&amp;"-"&amp;$C183&amp;"-"&amp;$B183&amp;".log skip=1 readsize=2000000 bindsize=2000000 errors=10000"</f>
        <v>sqlldr userid=History/HistoryPwd@Algo control=C:\temp\HistData\Futures2013Q4M15\CATTLE-M15.ctl log=C:\temp\HistData\Futures2013Q4M15-CATTLE-M15.log skip=1 readsize=2000000 bindsize=2000000 errors=10000</v>
      </c>
      <c r="H183" s="25" t="str">
        <f>"sqlldr userid="&amp;$B$3&amp;" control="&amp;$B$2&amp;VLOOKUP($C183,Lookups!$A$4:$O$24,15,FALSE)&amp;H$4&amp;$B183&amp;"\"&amp;$C183&amp;"-"&amp;$B183&amp;".ctl log="&amp;$B$2&amp;VLOOKUP($C183,Lookups!$A$4:$O$24,15,FALSE)&amp;H$4&amp;$B183&amp;"-"&amp;$C183&amp;"-"&amp;$B183&amp;".log skip=1 readsize=2000000 bindsize=2000000 errors=10000"</f>
        <v>sqlldr userid=History/HistoryPwd@Algo control=C:\temp\HistData\Futures2014Q1M15\CATTLE-M15.ctl log=C:\temp\HistData\Futures2014Q1M15-CATTLE-M15.log skip=1 readsize=2000000 bindsize=2000000 errors=10000</v>
      </c>
    </row>
    <row r="184" spans="2:8" x14ac:dyDescent="0.25">
      <c r="B184" s="24" t="s">
        <v>5</v>
      </c>
      <c r="C184" s="25" t="s">
        <v>58</v>
      </c>
      <c r="D184" s="25" t="str">
        <f>"sqlldr userid="&amp;$B$3&amp;" control="&amp;$B$2&amp;VLOOKUP($C184,Lookups!$A$4:$O$24,15,FALSE)&amp;D$4&amp;$B184&amp;"\"&amp;$C184&amp;"-"&amp;$B184&amp;".ctl log="&amp;$B$2&amp;VLOOKUP($C184,Lookups!$A$4:$O$24,15,FALSE)&amp;D$4&amp;$B184&amp;"-"&amp;$C184&amp;"-"&amp;$B184&amp;".log skip=1 readsize=2000000 bindsize=2000000 errors=10000"</f>
        <v>sqlldr userid=History/HistoryPwd@Algo control=C:\temp\HistData\Futures2000Q0M15\CORN-M15.ctl log=C:\temp\HistData\Futures2000Q0M15-CORN-M15.log skip=1 readsize=2000000 bindsize=2000000 errors=10000</v>
      </c>
      <c r="E184" s="25" t="str">
        <f>"sqlldr userid="&amp;$B$3&amp;" control="&amp;$B$2&amp;VLOOKUP($C184,Lookups!$A$4:$O$24,15,FALSE)&amp;E$4&amp;$B184&amp;"\"&amp;$C184&amp;"-"&amp;$B184&amp;".ctl log="&amp;$B$2&amp;VLOOKUP($C184,Lookups!$A$4:$O$24,15,FALSE)&amp;E$4&amp;$B184&amp;"-"&amp;$C184&amp;"-"&amp;$B184&amp;".log skip=1 readsize=2000000 bindsize=2000000 errors=10000"</f>
        <v>sqlldr userid=History/HistoryPwd@Algo control=C:\temp\HistData\Futures2013Q2M15\CORN-M15.ctl log=C:\temp\HistData\Futures2013Q2M15-CORN-M15.log skip=1 readsize=2000000 bindsize=2000000 errors=10000</v>
      </c>
      <c r="F184" s="25" t="str">
        <f>"sqlldr userid="&amp;$B$3&amp;" control="&amp;$B$2&amp;VLOOKUP($C184,Lookups!$A$4:$O$24,15,FALSE)&amp;F$4&amp;$B184&amp;"\"&amp;$C184&amp;"-"&amp;$B184&amp;".ctl log="&amp;$B$2&amp;VLOOKUP($C184,Lookups!$A$4:$O$24,15,FALSE)&amp;F$4&amp;$B184&amp;"-"&amp;$C184&amp;"-"&amp;$B184&amp;".log skip=1 readsize=2000000 bindsize=2000000 errors=10000"</f>
        <v>sqlldr userid=History/HistoryPwd@Algo control=C:\temp\HistData\Futures2013Q3M15\CORN-M15.ctl log=C:\temp\HistData\Futures2013Q3M15-CORN-M15.log skip=1 readsize=2000000 bindsize=2000000 errors=10000</v>
      </c>
      <c r="G184" s="25" t="str">
        <f>"sqlldr userid="&amp;$B$3&amp;" control="&amp;$B$2&amp;VLOOKUP($C184,Lookups!$A$4:$O$24,15,FALSE)&amp;G$4&amp;$B184&amp;"\"&amp;$C184&amp;"-"&amp;$B184&amp;".ctl log="&amp;$B$2&amp;VLOOKUP($C184,Lookups!$A$4:$O$24,15,FALSE)&amp;G$4&amp;$B184&amp;"-"&amp;$C184&amp;"-"&amp;$B184&amp;".log skip=1 readsize=2000000 bindsize=2000000 errors=10000"</f>
        <v>sqlldr userid=History/HistoryPwd@Algo control=C:\temp\HistData\Futures2013Q4M15\CORN-M15.ctl log=C:\temp\HistData\Futures2013Q4M15-CORN-M15.log skip=1 readsize=2000000 bindsize=2000000 errors=10000</v>
      </c>
      <c r="H184" s="25" t="str">
        <f>"sqlldr userid="&amp;$B$3&amp;" control="&amp;$B$2&amp;VLOOKUP($C184,Lookups!$A$4:$O$24,15,FALSE)&amp;H$4&amp;$B184&amp;"\"&amp;$C184&amp;"-"&amp;$B184&amp;".ctl log="&amp;$B$2&amp;VLOOKUP($C184,Lookups!$A$4:$O$24,15,FALSE)&amp;H$4&amp;$B184&amp;"-"&amp;$C184&amp;"-"&amp;$B184&amp;".log skip=1 readsize=2000000 bindsize=2000000 errors=10000"</f>
        <v>sqlldr userid=History/HistoryPwd@Algo control=C:\temp\HistData\Futures2014Q1M15\CORN-M15.ctl log=C:\temp\HistData\Futures2014Q1M15-CORN-M15.log skip=1 readsize=2000000 bindsize=2000000 errors=10000</v>
      </c>
    </row>
    <row r="185" spans="2:8" x14ac:dyDescent="0.25">
      <c r="B185" s="24" t="s">
        <v>5</v>
      </c>
      <c r="C185" s="25" t="s">
        <v>59</v>
      </c>
      <c r="D185" s="25" t="str">
        <f>"sqlldr userid="&amp;$B$3&amp;" control="&amp;$B$2&amp;VLOOKUP($C185,Lookups!$A$4:$O$24,15,FALSE)&amp;D$4&amp;$B185&amp;"\"&amp;$C185&amp;"-"&amp;$B185&amp;".ctl log="&amp;$B$2&amp;VLOOKUP($C185,Lookups!$A$4:$O$24,15,FALSE)&amp;D$4&amp;$B185&amp;"-"&amp;$C185&amp;"-"&amp;$B185&amp;".log skip=1 readsize=2000000 bindsize=2000000 errors=10000"</f>
        <v>sqlldr userid=History/HistoryPwd@Algo control=C:\temp\HistData\Futures2000Q0M15\HOIL-M15.ctl log=C:\temp\HistData\Futures2000Q0M15-HOIL-M15.log skip=1 readsize=2000000 bindsize=2000000 errors=10000</v>
      </c>
      <c r="E185" s="25" t="str">
        <f>"sqlldr userid="&amp;$B$3&amp;" control="&amp;$B$2&amp;VLOOKUP($C185,Lookups!$A$4:$O$24,15,FALSE)&amp;E$4&amp;$B185&amp;"\"&amp;$C185&amp;"-"&amp;$B185&amp;".ctl log="&amp;$B$2&amp;VLOOKUP($C185,Lookups!$A$4:$O$24,15,FALSE)&amp;E$4&amp;$B185&amp;"-"&amp;$C185&amp;"-"&amp;$B185&amp;".log skip=1 readsize=2000000 bindsize=2000000 errors=10000"</f>
        <v>sqlldr userid=History/HistoryPwd@Algo control=C:\temp\HistData\Futures2013Q2M15\HOIL-M15.ctl log=C:\temp\HistData\Futures2013Q2M15-HOIL-M15.log skip=1 readsize=2000000 bindsize=2000000 errors=10000</v>
      </c>
      <c r="F185" s="25" t="str">
        <f>"sqlldr userid="&amp;$B$3&amp;" control="&amp;$B$2&amp;VLOOKUP($C185,Lookups!$A$4:$O$24,15,FALSE)&amp;F$4&amp;$B185&amp;"\"&amp;$C185&amp;"-"&amp;$B185&amp;".ctl log="&amp;$B$2&amp;VLOOKUP($C185,Lookups!$A$4:$O$24,15,FALSE)&amp;F$4&amp;$B185&amp;"-"&amp;$C185&amp;"-"&amp;$B185&amp;".log skip=1 readsize=2000000 bindsize=2000000 errors=10000"</f>
        <v>sqlldr userid=History/HistoryPwd@Algo control=C:\temp\HistData\Futures2013Q3M15\HOIL-M15.ctl log=C:\temp\HistData\Futures2013Q3M15-HOIL-M15.log skip=1 readsize=2000000 bindsize=2000000 errors=10000</v>
      </c>
      <c r="G185" s="25" t="str">
        <f>"sqlldr userid="&amp;$B$3&amp;" control="&amp;$B$2&amp;VLOOKUP($C185,Lookups!$A$4:$O$24,15,FALSE)&amp;G$4&amp;$B185&amp;"\"&amp;$C185&amp;"-"&amp;$B185&amp;".ctl log="&amp;$B$2&amp;VLOOKUP($C185,Lookups!$A$4:$O$24,15,FALSE)&amp;G$4&amp;$B185&amp;"-"&amp;$C185&amp;"-"&amp;$B185&amp;".log skip=1 readsize=2000000 bindsize=2000000 errors=10000"</f>
        <v>sqlldr userid=History/HistoryPwd@Algo control=C:\temp\HistData\Futures2013Q4M15\HOIL-M15.ctl log=C:\temp\HistData\Futures2013Q4M15-HOIL-M15.log skip=1 readsize=2000000 bindsize=2000000 errors=10000</v>
      </c>
      <c r="H185" s="25" t="str">
        <f>"sqlldr userid="&amp;$B$3&amp;" control="&amp;$B$2&amp;VLOOKUP($C185,Lookups!$A$4:$O$24,15,FALSE)&amp;H$4&amp;$B185&amp;"\"&amp;$C185&amp;"-"&amp;$B185&amp;".ctl log="&amp;$B$2&amp;VLOOKUP($C185,Lookups!$A$4:$O$24,15,FALSE)&amp;H$4&amp;$B185&amp;"-"&amp;$C185&amp;"-"&amp;$B185&amp;".log skip=1 readsize=2000000 bindsize=2000000 errors=10000"</f>
        <v>sqlldr userid=History/HistoryPwd@Algo control=C:\temp\HistData\Futures2014Q1M15\HOIL-M15.ctl log=C:\temp\HistData\Futures2014Q1M15-HOIL-M15.log skip=1 readsize=2000000 bindsize=2000000 errors=10000</v>
      </c>
    </row>
    <row r="186" spans="2:8" x14ac:dyDescent="0.25">
      <c r="B186" s="24" t="s">
        <v>5</v>
      </c>
      <c r="C186" s="25" t="s">
        <v>55</v>
      </c>
      <c r="D186" s="25" t="str">
        <f>"sqlldr userid="&amp;$B$3&amp;" control="&amp;$B$2&amp;VLOOKUP($C186,Lookups!$A$4:$O$24,15,FALSE)&amp;D$4&amp;$B186&amp;"\"&amp;$C186&amp;"-"&amp;$B186&amp;".ctl log="&amp;$B$2&amp;VLOOKUP($C186,Lookups!$A$4:$O$24,15,FALSE)&amp;D$4&amp;$B186&amp;"-"&amp;$C186&amp;"-"&amp;$B186&amp;".log skip=1 readsize=2000000 bindsize=2000000 errors=10000"</f>
        <v>sqlldr userid=History/HistoryPwd@Algo control=C:\temp\HistData\Futures2000Q0M15\NGAS-M15.ctl log=C:\temp\HistData\Futures2000Q0M15-NGAS-M15.log skip=1 readsize=2000000 bindsize=2000000 errors=10000</v>
      </c>
      <c r="E186" s="25" t="str">
        <f>"sqlldr userid="&amp;$B$3&amp;" control="&amp;$B$2&amp;VLOOKUP($C186,Lookups!$A$4:$O$24,15,FALSE)&amp;E$4&amp;$B186&amp;"\"&amp;$C186&amp;"-"&amp;$B186&amp;".ctl log="&amp;$B$2&amp;VLOOKUP($C186,Lookups!$A$4:$O$24,15,FALSE)&amp;E$4&amp;$B186&amp;"-"&amp;$C186&amp;"-"&amp;$B186&amp;".log skip=1 readsize=2000000 bindsize=2000000 errors=10000"</f>
        <v>sqlldr userid=History/HistoryPwd@Algo control=C:\temp\HistData\Futures2013Q2M15\NGAS-M15.ctl log=C:\temp\HistData\Futures2013Q2M15-NGAS-M15.log skip=1 readsize=2000000 bindsize=2000000 errors=10000</v>
      </c>
      <c r="F186" s="25" t="str">
        <f>"sqlldr userid="&amp;$B$3&amp;" control="&amp;$B$2&amp;VLOOKUP($C186,Lookups!$A$4:$O$24,15,FALSE)&amp;F$4&amp;$B186&amp;"\"&amp;$C186&amp;"-"&amp;$B186&amp;".ctl log="&amp;$B$2&amp;VLOOKUP($C186,Lookups!$A$4:$O$24,15,FALSE)&amp;F$4&amp;$B186&amp;"-"&amp;$C186&amp;"-"&amp;$B186&amp;".log skip=1 readsize=2000000 bindsize=2000000 errors=10000"</f>
        <v>sqlldr userid=History/HistoryPwd@Algo control=C:\temp\HistData\Futures2013Q3M15\NGAS-M15.ctl log=C:\temp\HistData\Futures2013Q3M15-NGAS-M15.log skip=1 readsize=2000000 bindsize=2000000 errors=10000</v>
      </c>
      <c r="G186" s="25" t="str">
        <f>"sqlldr userid="&amp;$B$3&amp;" control="&amp;$B$2&amp;VLOOKUP($C186,Lookups!$A$4:$O$24,15,FALSE)&amp;G$4&amp;$B186&amp;"\"&amp;$C186&amp;"-"&amp;$B186&amp;".ctl log="&amp;$B$2&amp;VLOOKUP($C186,Lookups!$A$4:$O$24,15,FALSE)&amp;G$4&amp;$B186&amp;"-"&amp;$C186&amp;"-"&amp;$B186&amp;".log skip=1 readsize=2000000 bindsize=2000000 errors=10000"</f>
        <v>sqlldr userid=History/HistoryPwd@Algo control=C:\temp\HistData\Futures2013Q4M15\NGAS-M15.ctl log=C:\temp\HistData\Futures2013Q4M15-NGAS-M15.log skip=1 readsize=2000000 bindsize=2000000 errors=10000</v>
      </c>
      <c r="H186" s="25" t="str">
        <f>"sqlldr userid="&amp;$B$3&amp;" control="&amp;$B$2&amp;VLOOKUP($C186,Lookups!$A$4:$O$24,15,FALSE)&amp;H$4&amp;$B186&amp;"\"&amp;$C186&amp;"-"&amp;$B186&amp;".ctl log="&amp;$B$2&amp;VLOOKUP($C186,Lookups!$A$4:$O$24,15,FALSE)&amp;H$4&amp;$B186&amp;"-"&amp;$C186&amp;"-"&amp;$B186&amp;".log skip=1 readsize=2000000 bindsize=2000000 errors=10000"</f>
        <v>sqlldr userid=History/HistoryPwd@Algo control=C:\temp\HistData\Futures2014Q1M15\NGAS-M15.ctl log=C:\temp\HistData\Futures2014Q1M15-NGAS-M15.log skip=1 readsize=2000000 bindsize=2000000 errors=10000</v>
      </c>
    </row>
    <row r="187" spans="2:8" x14ac:dyDescent="0.25">
      <c r="B187" s="24" t="s">
        <v>5</v>
      </c>
      <c r="C187" s="25" t="s">
        <v>60</v>
      </c>
      <c r="D187" s="25" t="str">
        <f>"sqlldr userid="&amp;$B$3&amp;" control="&amp;$B$2&amp;VLOOKUP($C187,Lookups!$A$4:$O$24,15,FALSE)&amp;D$4&amp;$B187&amp;"\"&amp;$C187&amp;"-"&amp;$B187&amp;".ctl log="&amp;$B$2&amp;VLOOKUP($C187,Lookups!$A$4:$O$24,15,FALSE)&amp;D$4&amp;$B187&amp;"-"&amp;$C187&amp;"-"&amp;$B187&amp;".log skip=1 readsize=2000000 bindsize=2000000 errors=10000"</f>
        <v>sqlldr userid=History/HistoryPwd@Algo control=C:\temp\HistData\Futures2000Q0M15\PLATINUM-M15.ctl log=C:\temp\HistData\Futures2000Q0M15-PLATINUM-M15.log skip=1 readsize=2000000 bindsize=2000000 errors=10000</v>
      </c>
      <c r="E187" s="25" t="str">
        <f>"sqlldr userid="&amp;$B$3&amp;" control="&amp;$B$2&amp;VLOOKUP($C187,Lookups!$A$4:$O$24,15,FALSE)&amp;E$4&amp;$B187&amp;"\"&amp;$C187&amp;"-"&amp;$B187&amp;".ctl log="&amp;$B$2&amp;VLOOKUP($C187,Lookups!$A$4:$O$24,15,FALSE)&amp;E$4&amp;$B187&amp;"-"&amp;$C187&amp;"-"&amp;$B187&amp;".log skip=1 readsize=2000000 bindsize=2000000 errors=10000"</f>
        <v>sqlldr userid=History/HistoryPwd@Algo control=C:\temp\HistData\Futures2013Q2M15\PLATINUM-M15.ctl log=C:\temp\HistData\Futures2013Q2M15-PLATINUM-M15.log skip=1 readsize=2000000 bindsize=2000000 errors=10000</v>
      </c>
      <c r="F187" s="25" t="str">
        <f>"sqlldr userid="&amp;$B$3&amp;" control="&amp;$B$2&amp;VLOOKUP($C187,Lookups!$A$4:$O$24,15,FALSE)&amp;F$4&amp;$B187&amp;"\"&amp;$C187&amp;"-"&amp;$B187&amp;".ctl log="&amp;$B$2&amp;VLOOKUP($C187,Lookups!$A$4:$O$24,15,FALSE)&amp;F$4&amp;$B187&amp;"-"&amp;$C187&amp;"-"&amp;$B187&amp;".log skip=1 readsize=2000000 bindsize=2000000 errors=10000"</f>
        <v>sqlldr userid=History/HistoryPwd@Algo control=C:\temp\HistData\Futures2013Q3M15\PLATINUM-M15.ctl log=C:\temp\HistData\Futures2013Q3M15-PLATINUM-M15.log skip=1 readsize=2000000 bindsize=2000000 errors=10000</v>
      </c>
      <c r="G187" s="25" t="str">
        <f>"sqlldr userid="&amp;$B$3&amp;" control="&amp;$B$2&amp;VLOOKUP($C187,Lookups!$A$4:$O$24,15,FALSE)&amp;G$4&amp;$B187&amp;"\"&amp;$C187&amp;"-"&amp;$B187&amp;".ctl log="&amp;$B$2&amp;VLOOKUP($C187,Lookups!$A$4:$O$24,15,FALSE)&amp;G$4&amp;$B187&amp;"-"&amp;$C187&amp;"-"&amp;$B187&amp;".log skip=1 readsize=2000000 bindsize=2000000 errors=10000"</f>
        <v>sqlldr userid=History/HistoryPwd@Algo control=C:\temp\HistData\Futures2013Q4M15\PLATINUM-M15.ctl log=C:\temp\HistData\Futures2013Q4M15-PLATINUM-M15.log skip=1 readsize=2000000 bindsize=2000000 errors=10000</v>
      </c>
      <c r="H187" s="25" t="str">
        <f>"sqlldr userid="&amp;$B$3&amp;" control="&amp;$B$2&amp;VLOOKUP($C187,Lookups!$A$4:$O$24,15,FALSE)&amp;H$4&amp;$B187&amp;"\"&amp;$C187&amp;"-"&amp;$B187&amp;".ctl log="&amp;$B$2&amp;VLOOKUP($C187,Lookups!$A$4:$O$24,15,FALSE)&amp;H$4&amp;$B187&amp;"-"&amp;$C187&amp;"-"&amp;$B187&amp;".log skip=1 readsize=2000000 bindsize=2000000 errors=10000"</f>
        <v>sqlldr userid=History/HistoryPwd@Algo control=C:\temp\HistData\Futures2014Q1M15\PLATINUM-M15.ctl log=C:\temp\HistData\Futures2014Q1M15-PLATINUM-M15.log skip=1 readsize=2000000 bindsize=2000000 errors=10000</v>
      </c>
    </row>
    <row r="188" spans="2:8" x14ac:dyDescent="0.25">
      <c r="B188" s="24" t="s">
        <v>5</v>
      </c>
      <c r="C188" s="25" t="s">
        <v>61</v>
      </c>
      <c r="D188" s="25" t="str">
        <f>"sqlldr userid="&amp;$B$3&amp;" control="&amp;$B$2&amp;VLOOKUP($C188,Lookups!$A$4:$O$24,15,FALSE)&amp;D$4&amp;$B188&amp;"\"&amp;$C188&amp;"-"&amp;$B188&amp;".ctl log="&amp;$B$2&amp;VLOOKUP($C188,Lookups!$A$4:$O$24,15,FALSE)&amp;D$4&amp;$B188&amp;"-"&amp;$C188&amp;"-"&amp;$B188&amp;".log skip=1 readsize=2000000 bindsize=2000000 errors=10000"</f>
        <v>sqlldr userid=History/HistoryPwd@Algo control=C:\temp\HistData\Futures2000Q0M15\RICE-M15.ctl log=C:\temp\HistData\Futures2000Q0M15-RICE-M15.log skip=1 readsize=2000000 bindsize=2000000 errors=10000</v>
      </c>
      <c r="E188" s="25" t="str">
        <f>"sqlldr userid="&amp;$B$3&amp;" control="&amp;$B$2&amp;VLOOKUP($C188,Lookups!$A$4:$O$24,15,FALSE)&amp;E$4&amp;$B188&amp;"\"&amp;$C188&amp;"-"&amp;$B188&amp;".ctl log="&amp;$B$2&amp;VLOOKUP($C188,Lookups!$A$4:$O$24,15,FALSE)&amp;E$4&amp;$B188&amp;"-"&amp;$C188&amp;"-"&amp;$B188&amp;".log skip=1 readsize=2000000 bindsize=2000000 errors=10000"</f>
        <v>sqlldr userid=History/HistoryPwd@Algo control=C:\temp\HistData\Futures2013Q2M15\RICE-M15.ctl log=C:\temp\HistData\Futures2013Q2M15-RICE-M15.log skip=1 readsize=2000000 bindsize=2000000 errors=10000</v>
      </c>
      <c r="F188" s="25" t="str">
        <f>"sqlldr userid="&amp;$B$3&amp;" control="&amp;$B$2&amp;VLOOKUP($C188,Lookups!$A$4:$O$24,15,FALSE)&amp;F$4&amp;$B188&amp;"\"&amp;$C188&amp;"-"&amp;$B188&amp;".ctl log="&amp;$B$2&amp;VLOOKUP($C188,Lookups!$A$4:$O$24,15,FALSE)&amp;F$4&amp;$B188&amp;"-"&amp;$C188&amp;"-"&amp;$B188&amp;".log skip=1 readsize=2000000 bindsize=2000000 errors=10000"</f>
        <v>sqlldr userid=History/HistoryPwd@Algo control=C:\temp\HistData\Futures2013Q3M15\RICE-M15.ctl log=C:\temp\HistData\Futures2013Q3M15-RICE-M15.log skip=1 readsize=2000000 bindsize=2000000 errors=10000</v>
      </c>
      <c r="G188" s="25" t="str">
        <f>"sqlldr userid="&amp;$B$3&amp;" control="&amp;$B$2&amp;VLOOKUP($C188,Lookups!$A$4:$O$24,15,FALSE)&amp;G$4&amp;$B188&amp;"\"&amp;$C188&amp;"-"&amp;$B188&amp;".ctl log="&amp;$B$2&amp;VLOOKUP($C188,Lookups!$A$4:$O$24,15,FALSE)&amp;G$4&amp;$B188&amp;"-"&amp;$C188&amp;"-"&amp;$B188&amp;".log skip=1 readsize=2000000 bindsize=2000000 errors=10000"</f>
        <v>sqlldr userid=History/HistoryPwd@Algo control=C:\temp\HistData\Futures2013Q4M15\RICE-M15.ctl log=C:\temp\HistData\Futures2013Q4M15-RICE-M15.log skip=1 readsize=2000000 bindsize=2000000 errors=10000</v>
      </c>
      <c r="H188" s="25" t="str">
        <f>"sqlldr userid="&amp;$B$3&amp;" control="&amp;$B$2&amp;VLOOKUP($C188,Lookups!$A$4:$O$24,15,FALSE)&amp;H$4&amp;$B188&amp;"\"&amp;$C188&amp;"-"&amp;$B188&amp;".ctl log="&amp;$B$2&amp;VLOOKUP($C188,Lookups!$A$4:$O$24,15,FALSE)&amp;H$4&amp;$B188&amp;"-"&amp;$C188&amp;"-"&amp;$B188&amp;".log skip=1 readsize=2000000 bindsize=2000000 errors=10000"</f>
        <v>sqlldr userid=History/HistoryPwd@Algo control=C:\temp\HistData\Futures2014Q1M15\RICE-M15.ctl log=C:\temp\HistData\Futures2014Q1M15-RICE-M15.log skip=1 readsize=2000000 bindsize=2000000 errors=10000</v>
      </c>
    </row>
    <row r="189" spans="2:8" x14ac:dyDescent="0.25">
      <c r="B189" s="24" t="s">
        <v>5</v>
      </c>
      <c r="C189" s="25" t="s">
        <v>62</v>
      </c>
      <c r="D189" s="25" t="str">
        <f>"sqlldr userid="&amp;$B$3&amp;" control="&amp;$B$2&amp;VLOOKUP($C189,Lookups!$A$4:$O$24,15,FALSE)&amp;D$4&amp;$B189&amp;"\"&amp;$C189&amp;"-"&amp;$B189&amp;".ctl log="&amp;$B$2&amp;VLOOKUP($C189,Lookups!$A$4:$O$24,15,FALSE)&amp;D$4&amp;$B189&amp;"-"&amp;$C189&amp;"-"&amp;$B189&amp;".log skip=1 readsize=2000000 bindsize=2000000 errors=10000"</f>
        <v>sqlldr userid=History/HistoryPwd@Algo control=C:\temp\HistData\Futures2000Q0M15\SBO-M15.ctl log=C:\temp\HistData\Futures2000Q0M15-SBO-M15.log skip=1 readsize=2000000 bindsize=2000000 errors=10000</v>
      </c>
      <c r="E189" s="25" t="str">
        <f>"sqlldr userid="&amp;$B$3&amp;" control="&amp;$B$2&amp;VLOOKUP($C189,Lookups!$A$4:$O$24,15,FALSE)&amp;E$4&amp;$B189&amp;"\"&amp;$C189&amp;"-"&amp;$B189&amp;".ctl log="&amp;$B$2&amp;VLOOKUP($C189,Lookups!$A$4:$O$24,15,FALSE)&amp;E$4&amp;$B189&amp;"-"&amp;$C189&amp;"-"&amp;$B189&amp;".log skip=1 readsize=2000000 bindsize=2000000 errors=10000"</f>
        <v>sqlldr userid=History/HistoryPwd@Algo control=C:\temp\HistData\Futures2013Q2M15\SBO-M15.ctl log=C:\temp\HistData\Futures2013Q2M15-SBO-M15.log skip=1 readsize=2000000 bindsize=2000000 errors=10000</v>
      </c>
      <c r="F189" s="25" t="str">
        <f>"sqlldr userid="&amp;$B$3&amp;" control="&amp;$B$2&amp;VLOOKUP($C189,Lookups!$A$4:$O$24,15,FALSE)&amp;F$4&amp;$B189&amp;"\"&amp;$C189&amp;"-"&amp;$B189&amp;".ctl log="&amp;$B$2&amp;VLOOKUP($C189,Lookups!$A$4:$O$24,15,FALSE)&amp;F$4&amp;$B189&amp;"-"&amp;$C189&amp;"-"&amp;$B189&amp;".log skip=1 readsize=2000000 bindsize=2000000 errors=10000"</f>
        <v>sqlldr userid=History/HistoryPwd@Algo control=C:\temp\HistData\Futures2013Q3M15\SBO-M15.ctl log=C:\temp\HistData\Futures2013Q3M15-SBO-M15.log skip=1 readsize=2000000 bindsize=2000000 errors=10000</v>
      </c>
      <c r="G189" s="25" t="str">
        <f>"sqlldr userid="&amp;$B$3&amp;" control="&amp;$B$2&amp;VLOOKUP($C189,Lookups!$A$4:$O$24,15,FALSE)&amp;G$4&amp;$B189&amp;"\"&amp;$C189&amp;"-"&amp;$B189&amp;".ctl log="&amp;$B$2&amp;VLOOKUP($C189,Lookups!$A$4:$O$24,15,FALSE)&amp;G$4&amp;$B189&amp;"-"&amp;$C189&amp;"-"&amp;$B189&amp;".log skip=1 readsize=2000000 bindsize=2000000 errors=10000"</f>
        <v>sqlldr userid=History/HistoryPwd@Algo control=C:\temp\HistData\Futures2013Q4M15\SBO-M15.ctl log=C:\temp\HistData\Futures2013Q4M15-SBO-M15.log skip=1 readsize=2000000 bindsize=2000000 errors=10000</v>
      </c>
      <c r="H189" s="25" t="str">
        <f>"sqlldr userid="&amp;$B$3&amp;" control="&amp;$B$2&amp;VLOOKUP($C189,Lookups!$A$4:$O$24,15,FALSE)&amp;H$4&amp;$B189&amp;"\"&amp;$C189&amp;"-"&amp;$B189&amp;".ctl log="&amp;$B$2&amp;VLOOKUP($C189,Lookups!$A$4:$O$24,15,FALSE)&amp;H$4&amp;$B189&amp;"-"&amp;$C189&amp;"-"&amp;$B189&amp;".log skip=1 readsize=2000000 bindsize=2000000 errors=10000"</f>
        <v>sqlldr userid=History/HistoryPwd@Algo control=C:\temp\HistData\Futures2014Q1M15\SBO-M15.ctl log=C:\temp\HistData\Futures2014Q1M15-SBO-M15.log skip=1 readsize=2000000 bindsize=2000000 errors=10000</v>
      </c>
    </row>
    <row r="190" spans="2:8" x14ac:dyDescent="0.25">
      <c r="B190" s="24" t="s">
        <v>5</v>
      </c>
      <c r="C190" s="25" t="s">
        <v>63</v>
      </c>
      <c r="D190" s="25" t="str">
        <f>"sqlldr userid="&amp;$B$3&amp;" control="&amp;$B$2&amp;VLOOKUP($C190,Lookups!$A$4:$O$24,15,FALSE)&amp;D$4&amp;$B190&amp;"\"&amp;$C190&amp;"-"&amp;$B190&amp;".ctl log="&amp;$B$2&amp;VLOOKUP($C190,Lookups!$A$4:$O$24,15,FALSE)&amp;D$4&amp;$B190&amp;"-"&amp;$C190&amp;"-"&amp;$B190&amp;".log skip=1 readsize=2000000 bindsize=2000000 errors=10000"</f>
        <v>sqlldr userid=History/HistoryPwd@Algo control=C:\temp\HistData\Futures2000Q0M15\SOYBEANS-M15.ctl log=C:\temp\HistData\Futures2000Q0M15-SOYBEANS-M15.log skip=1 readsize=2000000 bindsize=2000000 errors=10000</v>
      </c>
      <c r="E190" s="25" t="str">
        <f>"sqlldr userid="&amp;$B$3&amp;" control="&amp;$B$2&amp;VLOOKUP($C190,Lookups!$A$4:$O$24,15,FALSE)&amp;E$4&amp;$B190&amp;"\"&amp;$C190&amp;"-"&amp;$B190&amp;".ctl log="&amp;$B$2&amp;VLOOKUP($C190,Lookups!$A$4:$O$24,15,FALSE)&amp;E$4&amp;$B190&amp;"-"&amp;$C190&amp;"-"&amp;$B190&amp;".log skip=1 readsize=2000000 bindsize=2000000 errors=10000"</f>
        <v>sqlldr userid=History/HistoryPwd@Algo control=C:\temp\HistData\Futures2013Q2M15\SOYBEANS-M15.ctl log=C:\temp\HistData\Futures2013Q2M15-SOYBEANS-M15.log skip=1 readsize=2000000 bindsize=2000000 errors=10000</v>
      </c>
      <c r="F190" s="25" t="str">
        <f>"sqlldr userid="&amp;$B$3&amp;" control="&amp;$B$2&amp;VLOOKUP($C190,Lookups!$A$4:$O$24,15,FALSE)&amp;F$4&amp;$B190&amp;"\"&amp;$C190&amp;"-"&amp;$B190&amp;".ctl log="&amp;$B$2&amp;VLOOKUP($C190,Lookups!$A$4:$O$24,15,FALSE)&amp;F$4&amp;$B190&amp;"-"&amp;$C190&amp;"-"&amp;$B190&amp;".log skip=1 readsize=2000000 bindsize=2000000 errors=10000"</f>
        <v>sqlldr userid=History/HistoryPwd@Algo control=C:\temp\HistData\Futures2013Q3M15\SOYBEANS-M15.ctl log=C:\temp\HistData\Futures2013Q3M15-SOYBEANS-M15.log skip=1 readsize=2000000 bindsize=2000000 errors=10000</v>
      </c>
      <c r="G190" s="25" t="str">
        <f>"sqlldr userid="&amp;$B$3&amp;" control="&amp;$B$2&amp;VLOOKUP($C190,Lookups!$A$4:$O$24,15,FALSE)&amp;G$4&amp;$B190&amp;"\"&amp;$C190&amp;"-"&amp;$B190&amp;".ctl log="&amp;$B$2&amp;VLOOKUP($C190,Lookups!$A$4:$O$24,15,FALSE)&amp;G$4&amp;$B190&amp;"-"&amp;$C190&amp;"-"&amp;$B190&amp;".log skip=1 readsize=2000000 bindsize=2000000 errors=10000"</f>
        <v>sqlldr userid=History/HistoryPwd@Algo control=C:\temp\HistData\Futures2013Q4M15\SOYBEANS-M15.ctl log=C:\temp\HistData\Futures2013Q4M15-SOYBEANS-M15.log skip=1 readsize=2000000 bindsize=2000000 errors=10000</v>
      </c>
      <c r="H190" s="25" t="str">
        <f>"sqlldr userid="&amp;$B$3&amp;" control="&amp;$B$2&amp;VLOOKUP($C190,Lookups!$A$4:$O$24,15,FALSE)&amp;H$4&amp;$B190&amp;"\"&amp;$C190&amp;"-"&amp;$B190&amp;".ctl log="&amp;$B$2&amp;VLOOKUP($C190,Lookups!$A$4:$O$24,15,FALSE)&amp;H$4&amp;$B190&amp;"-"&amp;$C190&amp;"-"&amp;$B190&amp;".log skip=1 readsize=2000000 bindsize=2000000 errors=10000"</f>
        <v>sqlldr userid=History/HistoryPwd@Algo control=C:\temp\HistData\Futures2014Q1M15\SOYBEANS-M15.ctl log=C:\temp\HistData\Futures2014Q1M15-SOYBEANS-M15.log skip=1 readsize=2000000 bindsize=2000000 errors=10000</v>
      </c>
    </row>
    <row r="191" spans="2:8" x14ac:dyDescent="0.25">
      <c r="B191" s="24" t="s">
        <v>5</v>
      </c>
      <c r="C191" s="25" t="s">
        <v>64</v>
      </c>
      <c r="D191" s="25" t="str">
        <f>"sqlldr userid="&amp;$B$3&amp;" control="&amp;$B$2&amp;VLOOKUP($C191,Lookups!$A$4:$O$24,15,FALSE)&amp;D$4&amp;$B191&amp;"\"&amp;$C191&amp;"-"&amp;$B191&amp;".ctl log="&amp;$B$2&amp;VLOOKUP($C191,Lookups!$A$4:$O$24,15,FALSE)&amp;D$4&amp;$B191&amp;"-"&amp;$C191&amp;"-"&amp;$B191&amp;".log skip=1 readsize=2000000 bindsize=2000000 errors=10000"</f>
        <v>sqlldr userid=History/HistoryPwd@Algo control=C:\temp\HistData\Futures2000Q0M15\SUGAR-M15.ctl log=C:\temp\HistData\Futures2000Q0M15-SUGAR-M15.log skip=1 readsize=2000000 bindsize=2000000 errors=10000</v>
      </c>
      <c r="E191" s="25" t="str">
        <f>"sqlldr userid="&amp;$B$3&amp;" control="&amp;$B$2&amp;VLOOKUP($C191,Lookups!$A$4:$O$24,15,FALSE)&amp;E$4&amp;$B191&amp;"\"&amp;$C191&amp;"-"&amp;$B191&amp;".ctl log="&amp;$B$2&amp;VLOOKUP($C191,Lookups!$A$4:$O$24,15,FALSE)&amp;E$4&amp;$B191&amp;"-"&amp;$C191&amp;"-"&amp;$B191&amp;".log skip=1 readsize=2000000 bindsize=2000000 errors=10000"</f>
        <v>sqlldr userid=History/HistoryPwd@Algo control=C:\temp\HistData\Futures2013Q2M15\SUGAR-M15.ctl log=C:\temp\HistData\Futures2013Q2M15-SUGAR-M15.log skip=1 readsize=2000000 bindsize=2000000 errors=10000</v>
      </c>
      <c r="F191" s="25" t="str">
        <f>"sqlldr userid="&amp;$B$3&amp;" control="&amp;$B$2&amp;VLOOKUP($C191,Lookups!$A$4:$O$24,15,FALSE)&amp;F$4&amp;$B191&amp;"\"&amp;$C191&amp;"-"&amp;$B191&amp;".ctl log="&amp;$B$2&amp;VLOOKUP($C191,Lookups!$A$4:$O$24,15,FALSE)&amp;F$4&amp;$B191&amp;"-"&amp;$C191&amp;"-"&amp;$B191&amp;".log skip=1 readsize=2000000 bindsize=2000000 errors=10000"</f>
        <v>sqlldr userid=History/HistoryPwd@Algo control=C:\temp\HistData\Futures2013Q3M15\SUGAR-M15.ctl log=C:\temp\HistData\Futures2013Q3M15-SUGAR-M15.log skip=1 readsize=2000000 bindsize=2000000 errors=10000</v>
      </c>
      <c r="G191" s="25" t="str">
        <f>"sqlldr userid="&amp;$B$3&amp;" control="&amp;$B$2&amp;VLOOKUP($C191,Lookups!$A$4:$O$24,15,FALSE)&amp;G$4&amp;$B191&amp;"\"&amp;$C191&amp;"-"&amp;$B191&amp;".ctl log="&amp;$B$2&amp;VLOOKUP($C191,Lookups!$A$4:$O$24,15,FALSE)&amp;G$4&amp;$B191&amp;"-"&amp;$C191&amp;"-"&amp;$B191&amp;".log skip=1 readsize=2000000 bindsize=2000000 errors=10000"</f>
        <v>sqlldr userid=History/HistoryPwd@Algo control=C:\temp\HistData\Futures2013Q4M15\SUGAR-M15.ctl log=C:\temp\HistData\Futures2013Q4M15-SUGAR-M15.log skip=1 readsize=2000000 bindsize=2000000 errors=10000</v>
      </c>
      <c r="H191" s="25" t="str">
        <f>"sqlldr userid="&amp;$B$3&amp;" control="&amp;$B$2&amp;VLOOKUP($C191,Lookups!$A$4:$O$24,15,FALSE)&amp;H$4&amp;$B191&amp;"\"&amp;$C191&amp;"-"&amp;$B191&amp;".ctl log="&amp;$B$2&amp;VLOOKUP($C191,Lookups!$A$4:$O$24,15,FALSE)&amp;H$4&amp;$B191&amp;"-"&amp;$C191&amp;"-"&amp;$B191&amp;".log skip=1 readsize=2000000 bindsize=2000000 errors=10000"</f>
        <v>sqlldr userid=History/HistoryPwd@Algo control=C:\temp\HistData\Futures2014Q1M15\SUGAR-M15.ctl log=C:\temp\HistData\Futures2014Q1M15-SUGAR-M15.log skip=1 readsize=2000000 bindsize=2000000 errors=10000</v>
      </c>
    </row>
    <row r="192" spans="2:8" x14ac:dyDescent="0.25">
      <c r="B192" s="24" t="s">
        <v>5</v>
      </c>
      <c r="C192" s="25" t="s">
        <v>65</v>
      </c>
      <c r="D192" s="25" t="str">
        <f>"sqlldr userid="&amp;$B$3&amp;" control="&amp;$B$2&amp;VLOOKUP($C192,Lookups!$A$4:$O$24,15,FALSE)&amp;D$4&amp;$B192&amp;"\"&amp;$C192&amp;"-"&amp;$B192&amp;".ctl log="&amp;$B$2&amp;VLOOKUP($C192,Lookups!$A$4:$O$24,15,FALSE)&amp;D$4&amp;$B192&amp;"-"&amp;$C192&amp;"-"&amp;$B192&amp;".log skip=1 readsize=2000000 bindsize=2000000 errors=10000"</f>
        <v>sqlldr userid=History/HistoryPwd@Algo control=C:\temp\HistData\Futures2000Q0M15\US10YR-M15.ctl log=C:\temp\HistData\Futures2000Q0M15-US10YR-M15.log skip=1 readsize=2000000 bindsize=2000000 errors=10000</v>
      </c>
      <c r="E192" s="25" t="str">
        <f>"sqlldr userid="&amp;$B$3&amp;" control="&amp;$B$2&amp;VLOOKUP($C192,Lookups!$A$4:$O$24,15,FALSE)&amp;E$4&amp;$B192&amp;"\"&amp;$C192&amp;"-"&amp;$B192&amp;".ctl log="&amp;$B$2&amp;VLOOKUP($C192,Lookups!$A$4:$O$24,15,FALSE)&amp;E$4&amp;$B192&amp;"-"&amp;$C192&amp;"-"&amp;$B192&amp;".log skip=1 readsize=2000000 bindsize=2000000 errors=10000"</f>
        <v>sqlldr userid=History/HistoryPwd@Algo control=C:\temp\HistData\Futures2013Q2M15\US10YR-M15.ctl log=C:\temp\HistData\Futures2013Q2M15-US10YR-M15.log skip=1 readsize=2000000 bindsize=2000000 errors=10000</v>
      </c>
      <c r="F192" s="25" t="str">
        <f>"sqlldr userid="&amp;$B$3&amp;" control="&amp;$B$2&amp;VLOOKUP($C192,Lookups!$A$4:$O$24,15,FALSE)&amp;F$4&amp;$B192&amp;"\"&amp;$C192&amp;"-"&amp;$B192&amp;".ctl log="&amp;$B$2&amp;VLOOKUP($C192,Lookups!$A$4:$O$24,15,FALSE)&amp;F$4&amp;$B192&amp;"-"&amp;$C192&amp;"-"&amp;$B192&amp;".log skip=1 readsize=2000000 bindsize=2000000 errors=10000"</f>
        <v>sqlldr userid=History/HistoryPwd@Algo control=C:\temp\HistData\Futures2013Q3M15\US10YR-M15.ctl log=C:\temp\HistData\Futures2013Q3M15-US10YR-M15.log skip=1 readsize=2000000 bindsize=2000000 errors=10000</v>
      </c>
      <c r="G192" s="25" t="str">
        <f>"sqlldr userid="&amp;$B$3&amp;" control="&amp;$B$2&amp;VLOOKUP($C192,Lookups!$A$4:$O$24,15,FALSE)&amp;G$4&amp;$B192&amp;"\"&amp;$C192&amp;"-"&amp;$B192&amp;".ctl log="&amp;$B$2&amp;VLOOKUP($C192,Lookups!$A$4:$O$24,15,FALSE)&amp;G$4&amp;$B192&amp;"-"&amp;$C192&amp;"-"&amp;$B192&amp;".log skip=1 readsize=2000000 bindsize=2000000 errors=10000"</f>
        <v>sqlldr userid=History/HistoryPwd@Algo control=C:\temp\HistData\Futures2013Q4M15\US10YR-M15.ctl log=C:\temp\HistData\Futures2013Q4M15-US10YR-M15.log skip=1 readsize=2000000 bindsize=2000000 errors=10000</v>
      </c>
      <c r="H192" s="25" t="str">
        <f>"sqlldr userid="&amp;$B$3&amp;" control="&amp;$B$2&amp;VLOOKUP($C192,Lookups!$A$4:$O$24,15,FALSE)&amp;H$4&amp;$B192&amp;"\"&amp;$C192&amp;"-"&amp;$B192&amp;".ctl log="&amp;$B$2&amp;VLOOKUP($C192,Lookups!$A$4:$O$24,15,FALSE)&amp;H$4&amp;$B192&amp;"-"&amp;$C192&amp;"-"&amp;$B192&amp;".log skip=1 readsize=2000000 bindsize=2000000 errors=10000"</f>
        <v>sqlldr userid=History/HistoryPwd@Algo control=C:\temp\HistData\Futures2014Q1M15\US10YR-M15.ctl log=C:\temp\HistData\Futures2014Q1M15-US10YR-M15.log skip=1 readsize=2000000 bindsize=2000000 errors=10000</v>
      </c>
    </row>
    <row r="193" spans="2:8" x14ac:dyDescent="0.25">
      <c r="B193" s="24" t="s">
        <v>5</v>
      </c>
      <c r="C193" s="25" t="s">
        <v>66</v>
      </c>
      <c r="D193" s="25" t="str">
        <f>"sqlldr userid="&amp;$B$3&amp;" control="&amp;$B$2&amp;VLOOKUP($C193,Lookups!$A$4:$O$24,15,FALSE)&amp;D$4&amp;$B193&amp;"\"&amp;$C193&amp;"-"&amp;$B193&amp;".ctl log="&amp;$B$2&amp;VLOOKUP($C193,Lookups!$A$4:$O$24,15,FALSE)&amp;D$4&amp;$B193&amp;"-"&amp;$C193&amp;"-"&amp;$B193&amp;".log skip=1 readsize=2000000 bindsize=2000000 errors=10000"</f>
        <v>sqlldr userid=History/HistoryPwd@Algo control=C:\temp\HistData\Futures2000Q0M15\WHEAT-M15.ctl log=C:\temp\HistData\Futures2000Q0M15-WHEAT-M15.log skip=1 readsize=2000000 bindsize=2000000 errors=10000</v>
      </c>
      <c r="E193" s="25" t="str">
        <f>"sqlldr userid="&amp;$B$3&amp;" control="&amp;$B$2&amp;VLOOKUP($C193,Lookups!$A$4:$O$24,15,FALSE)&amp;E$4&amp;$B193&amp;"\"&amp;$C193&amp;"-"&amp;$B193&amp;".ctl log="&amp;$B$2&amp;VLOOKUP($C193,Lookups!$A$4:$O$24,15,FALSE)&amp;E$4&amp;$B193&amp;"-"&amp;$C193&amp;"-"&amp;$B193&amp;".log skip=1 readsize=2000000 bindsize=2000000 errors=10000"</f>
        <v>sqlldr userid=History/HistoryPwd@Algo control=C:\temp\HistData\Futures2013Q2M15\WHEAT-M15.ctl log=C:\temp\HistData\Futures2013Q2M15-WHEAT-M15.log skip=1 readsize=2000000 bindsize=2000000 errors=10000</v>
      </c>
      <c r="F193" s="25" t="str">
        <f>"sqlldr userid="&amp;$B$3&amp;" control="&amp;$B$2&amp;VLOOKUP($C193,Lookups!$A$4:$O$24,15,FALSE)&amp;F$4&amp;$B193&amp;"\"&amp;$C193&amp;"-"&amp;$B193&amp;".ctl log="&amp;$B$2&amp;VLOOKUP($C193,Lookups!$A$4:$O$24,15,FALSE)&amp;F$4&amp;$B193&amp;"-"&amp;$C193&amp;"-"&amp;$B193&amp;".log skip=1 readsize=2000000 bindsize=2000000 errors=10000"</f>
        <v>sqlldr userid=History/HistoryPwd@Algo control=C:\temp\HistData\Futures2013Q3M15\WHEAT-M15.ctl log=C:\temp\HistData\Futures2013Q3M15-WHEAT-M15.log skip=1 readsize=2000000 bindsize=2000000 errors=10000</v>
      </c>
      <c r="G193" s="25" t="str">
        <f>"sqlldr userid="&amp;$B$3&amp;" control="&amp;$B$2&amp;VLOOKUP($C193,Lookups!$A$4:$O$24,15,FALSE)&amp;G$4&amp;$B193&amp;"\"&amp;$C193&amp;"-"&amp;$B193&amp;".ctl log="&amp;$B$2&amp;VLOOKUP($C193,Lookups!$A$4:$O$24,15,FALSE)&amp;G$4&amp;$B193&amp;"-"&amp;$C193&amp;"-"&amp;$B193&amp;".log skip=1 readsize=2000000 bindsize=2000000 errors=10000"</f>
        <v>sqlldr userid=History/HistoryPwd@Algo control=C:\temp\HistData\Futures2013Q4M15\WHEAT-M15.ctl log=C:\temp\HistData\Futures2013Q4M15-WHEAT-M15.log skip=1 readsize=2000000 bindsize=2000000 errors=10000</v>
      </c>
      <c r="H193" s="25" t="str">
        <f>"sqlldr userid="&amp;$B$3&amp;" control="&amp;$B$2&amp;VLOOKUP($C193,Lookups!$A$4:$O$24,15,FALSE)&amp;H$4&amp;$B193&amp;"\"&amp;$C193&amp;"-"&amp;$B193&amp;".ctl log="&amp;$B$2&amp;VLOOKUP($C193,Lookups!$A$4:$O$24,15,FALSE)&amp;H$4&amp;$B193&amp;"-"&amp;$C193&amp;"-"&amp;$B193&amp;".log skip=1 readsize=2000000 bindsize=2000000 errors=10000"</f>
        <v>sqlldr userid=History/HistoryPwd@Algo control=C:\temp\HistData\Futures2014Q1M15\WHEAT-M15.ctl log=C:\temp\HistData\Futures2014Q1M15-WHEAT-M15.log skip=1 readsize=2000000 bindsize=2000000 errors=10000</v>
      </c>
    </row>
    <row r="194" spans="2:8" x14ac:dyDescent="0.25">
      <c r="B194" s="24" t="s">
        <v>5</v>
      </c>
      <c r="C194" s="25" t="s">
        <v>56</v>
      </c>
      <c r="D194" s="25" t="str">
        <f>"sqlldr userid="&amp;$B$3&amp;" control="&amp;$B$2&amp;VLOOKUP($C194,Lookups!$A$4:$O$24,15,FALSE)&amp;D$4&amp;$B194&amp;"\"&amp;$C194&amp;"-"&amp;$B194&amp;".ctl log="&amp;$B$2&amp;VLOOKUP($C194,Lookups!$A$4:$O$24,15,FALSE)&amp;D$4&amp;$B194&amp;"-"&amp;$C194&amp;"-"&amp;$B194&amp;".log skip=1 readsize=2000000 bindsize=2000000 errors=10000"</f>
        <v>sqlldr userid=History/HistoryPwd@Algo control=C:\temp\HistData\Futures2000Q0M15\XRB-M15.ctl log=C:\temp\HistData\Futures2000Q0M15-XRB-M15.log skip=1 readsize=2000000 bindsize=2000000 errors=10000</v>
      </c>
      <c r="E194" s="25" t="str">
        <f>"sqlldr userid="&amp;$B$3&amp;" control="&amp;$B$2&amp;VLOOKUP($C194,Lookups!$A$4:$O$24,15,FALSE)&amp;E$4&amp;$B194&amp;"\"&amp;$C194&amp;"-"&amp;$B194&amp;".ctl log="&amp;$B$2&amp;VLOOKUP($C194,Lookups!$A$4:$O$24,15,FALSE)&amp;E$4&amp;$B194&amp;"-"&amp;$C194&amp;"-"&amp;$B194&amp;".log skip=1 readsize=2000000 bindsize=2000000 errors=10000"</f>
        <v>sqlldr userid=History/HistoryPwd@Algo control=C:\temp\HistData\Futures2013Q2M15\XRB-M15.ctl log=C:\temp\HistData\Futures2013Q2M15-XRB-M15.log skip=1 readsize=2000000 bindsize=2000000 errors=10000</v>
      </c>
      <c r="F194" s="25" t="str">
        <f>"sqlldr userid="&amp;$B$3&amp;" control="&amp;$B$2&amp;VLOOKUP($C194,Lookups!$A$4:$O$24,15,FALSE)&amp;F$4&amp;$B194&amp;"\"&amp;$C194&amp;"-"&amp;$B194&amp;".ctl log="&amp;$B$2&amp;VLOOKUP($C194,Lookups!$A$4:$O$24,15,FALSE)&amp;F$4&amp;$B194&amp;"-"&amp;$C194&amp;"-"&amp;$B194&amp;".log skip=1 readsize=2000000 bindsize=2000000 errors=10000"</f>
        <v>sqlldr userid=History/HistoryPwd@Algo control=C:\temp\HistData\Futures2013Q3M15\XRB-M15.ctl log=C:\temp\HistData\Futures2013Q3M15-XRB-M15.log skip=1 readsize=2000000 bindsize=2000000 errors=10000</v>
      </c>
      <c r="G194" s="25" t="str">
        <f>"sqlldr userid="&amp;$B$3&amp;" control="&amp;$B$2&amp;VLOOKUP($C194,Lookups!$A$4:$O$24,15,FALSE)&amp;G$4&amp;$B194&amp;"\"&amp;$C194&amp;"-"&amp;$B194&amp;".ctl log="&amp;$B$2&amp;VLOOKUP($C194,Lookups!$A$4:$O$24,15,FALSE)&amp;G$4&amp;$B194&amp;"-"&amp;$C194&amp;"-"&amp;$B194&amp;".log skip=1 readsize=2000000 bindsize=2000000 errors=10000"</f>
        <v>sqlldr userid=History/HistoryPwd@Algo control=C:\temp\HistData\Futures2013Q4M15\XRB-M15.ctl log=C:\temp\HistData\Futures2013Q4M15-XRB-M15.log skip=1 readsize=2000000 bindsize=2000000 errors=10000</v>
      </c>
      <c r="H194" s="25" t="str">
        <f>"sqlldr userid="&amp;$B$3&amp;" control="&amp;$B$2&amp;VLOOKUP($C194,Lookups!$A$4:$O$24,15,FALSE)&amp;H$4&amp;$B194&amp;"\"&amp;$C194&amp;"-"&amp;$B194&amp;".ctl log="&amp;$B$2&amp;VLOOKUP($C194,Lookups!$A$4:$O$24,15,FALSE)&amp;H$4&amp;$B194&amp;"-"&amp;$C194&amp;"-"&amp;$B194&amp;".log skip=1 readsize=2000000 bindsize=2000000 errors=10000"</f>
        <v>sqlldr userid=History/HistoryPwd@Algo control=C:\temp\HistData\Futures2014Q1M15\XRB-M15.ctl log=C:\temp\HistData\Futures2014Q1M15-XRB-M15.log skip=1 readsize=2000000 bindsize=2000000 errors=10000</v>
      </c>
    </row>
    <row r="195" spans="2:8" x14ac:dyDescent="0.25">
      <c r="B195" s="24" t="s">
        <v>6</v>
      </c>
      <c r="C195" s="25" t="s">
        <v>57</v>
      </c>
      <c r="D195" s="25" t="str">
        <f>"sqlldr userid="&amp;$B$3&amp;" control="&amp;$B$2&amp;VLOOKUP($C195,Lookups!$A$4:$O$24,15,FALSE)&amp;D$4&amp;$B195&amp;"\"&amp;$C195&amp;"-"&amp;$B195&amp;".ctl log="&amp;$B$2&amp;VLOOKUP($C195,Lookups!$A$4:$O$24,15,FALSE)&amp;D$4&amp;$B195&amp;"-"&amp;$C195&amp;"-"&amp;$B195&amp;".log skip=1 readsize=2000000 bindsize=2000000 errors=10000"</f>
        <v>sqlldr userid=History/HistoryPwd@Algo control=C:\temp\HistData\Futures2000Q0M30\CATTLE-M30.ctl log=C:\temp\HistData\Futures2000Q0M30-CATTLE-M30.log skip=1 readsize=2000000 bindsize=2000000 errors=10000</v>
      </c>
      <c r="E195" s="25" t="str">
        <f>"sqlldr userid="&amp;$B$3&amp;" control="&amp;$B$2&amp;VLOOKUP($C195,Lookups!$A$4:$O$24,15,FALSE)&amp;E$4&amp;$B195&amp;"\"&amp;$C195&amp;"-"&amp;$B195&amp;".ctl log="&amp;$B$2&amp;VLOOKUP($C195,Lookups!$A$4:$O$24,15,FALSE)&amp;E$4&amp;$B195&amp;"-"&amp;$C195&amp;"-"&amp;$B195&amp;".log skip=1 readsize=2000000 bindsize=2000000 errors=10000"</f>
        <v>sqlldr userid=History/HistoryPwd@Algo control=C:\temp\HistData\Futures2013Q2M30\CATTLE-M30.ctl log=C:\temp\HistData\Futures2013Q2M30-CATTLE-M30.log skip=1 readsize=2000000 bindsize=2000000 errors=10000</v>
      </c>
      <c r="F195" s="25" t="str">
        <f>"sqlldr userid="&amp;$B$3&amp;" control="&amp;$B$2&amp;VLOOKUP($C195,Lookups!$A$4:$O$24,15,FALSE)&amp;F$4&amp;$B195&amp;"\"&amp;$C195&amp;"-"&amp;$B195&amp;".ctl log="&amp;$B$2&amp;VLOOKUP($C195,Lookups!$A$4:$O$24,15,FALSE)&amp;F$4&amp;$B195&amp;"-"&amp;$C195&amp;"-"&amp;$B195&amp;".log skip=1 readsize=2000000 bindsize=2000000 errors=10000"</f>
        <v>sqlldr userid=History/HistoryPwd@Algo control=C:\temp\HistData\Futures2013Q3M30\CATTLE-M30.ctl log=C:\temp\HistData\Futures2013Q3M30-CATTLE-M30.log skip=1 readsize=2000000 bindsize=2000000 errors=10000</v>
      </c>
      <c r="G195" s="25" t="str">
        <f>"sqlldr userid="&amp;$B$3&amp;" control="&amp;$B$2&amp;VLOOKUP($C195,Lookups!$A$4:$O$24,15,FALSE)&amp;G$4&amp;$B195&amp;"\"&amp;$C195&amp;"-"&amp;$B195&amp;".ctl log="&amp;$B$2&amp;VLOOKUP($C195,Lookups!$A$4:$O$24,15,FALSE)&amp;G$4&amp;$B195&amp;"-"&amp;$C195&amp;"-"&amp;$B195&amp;".log skip=1 readsize=2000000 bindsize=2000000 errors=10000"</f>
        <v>sqlldr userid=History/HistoryPwd@Algo control=C:\temp\HistData\Futures2013Q4M30\CATTLE-M30.ctl log=C:\temp\HistData\Futures2013Q4M30-CATTLE-M30.log skip=1 readsize=2000000 bindsize=2000000 errors=10000</v>
      </c>
      <c r="H195" s="25" t="str">
        <f>"sqlldr userid="&amp;$B$3&amp;" control="&amp;$B$2&amp;VLOOKUP($C195,Lookups!$A$4:$O$24,15,FALSE)&amp;H$4&amp;$B195&amp;"\"&amp;$C195&amp;"-"&amp;$B195&amp;".ctl log="&amp;$B$2&amp;VLOOKUP($C195,Lookups!$A$4:$O$24,15,FALSE)&amp;H$4&amp;$B195&amp;"-"&amp;$C195&amp;"-"&amp;$B195&amp;".log skip=1 readsize=2000000 bindsize=2000000 errors=10000"</f>
        <v>sqlldr userid=History/HistoryPwd@Algo control=C:\temp\HistData\Futures2014Q1M30\CATTLE-M30.ctl log=C:\temp\HistData\Futures2014Q1M30-CATTLE-M30.log skip=1 readsize=2000000 bindsize=2000000 errors=10000</v>
      </c>
    </row>
    <row r="196" spans="2:8" x14ac:dyDescent="0.25">
      <c r="B196" s="24" t="s">
        <v>6</v>
      </c>
      <c r="C196" s="25" t="s">
        <v>58</v>
      </c>
      <c r="D196" s="25" t="str">
        <f>"sqlldr userid="&amp;$B$3&amp;" control="&amp;$B$2&amp;VLOOKUP($C196,Lookups!$A$4:$O$24,15,FALSE)&amp;D$4&amp;$B196&amp;"\"&amp;$C196&amp;"-"&amp;$B196&amp;".ctl log="&amp;$B$2&amp;VLOOKUP($C196,Lookups!$A$4:$O$24,15,FALSE)&amp;D$4&amp;$B196&amp;"-"&amp;$C196&amp;"-"&amp;$B196&amp;".log skip=1 readsize=2000000 bindsize=2000000 errors=10000"</f>
        <v>sqlldr userid=History/HistoryPwd@Algo control=C:\temp\HistData\Futures2000Q0M30\CORN-M30.ctl log=C:\temp\HistData\Futures2000Q0M30-CORN-M30.log skip=1 readsize=2000000 bindsize=2000000 errors=10000</v>
      </c>
      <c r="E196" s="25" t="str">
        <f>"sqlldr userid="&amp;$B$3&amp;" control="&amp;$B$2&amp;VLOOKUP($C196,Lookups!$A$4:$O$24,15,FALSE)&amp;E$4&amp;$B196&amp;"\"&amp;$C196&amp;"-"&amp;$B196&amp;".ctl log="&amp;$B$2&amp;VLOOKUP($C196,Lookups!$A$4:$O$24,15,FALSE)&amp;E$4&amp;$B196&amp;"-"&amp;$C196&amp;"-"&amp;$B196&amp;".log skip=1 readsize=2000000 bindsize=2000000 errors=10000"</f>
        <v>sqlldr userid=History/HistoryPwd@Algo control=C:\temp\HistData\Futures2013Q2M30\CORN-M30.ctl log=C:\temp\HistData\Futures2013Q2M30-CORN-M30.log skip=1 readsize=2000000 bindsize=2000000 errors=10000</v>
      </c>
      <c r="F196" s="25" t="str">
        <f>"sqlldr userid="&amp;$B$3&amp;" control="&amp;$B$2&amp;VLOOKUP($C196,Lookups!$A$4:$O$24,15,FALSE)&amp;F$4&amp;$B196&amp;"\"&amp;$C196&amp;"-"&amp;$B196&amp;".ctl log="&amp;$B$2&amp;VLOOKUP($C196,Lookups!$A$4:$O$24,15,FALSE)&amp;F$4&amp;$B196&amp;"-"&amp;$C196&amp;"-"&amp;$B196&amp;".log skip=1 readsize=2000000 bindsize=2000000 errors=10000"</f>
        <v>sqlldr userid=History/HistoryPwd@Algo control=C:\temp\HistData\Futures2013Q3M30\CORN-M30.ctl log=C:\temp\HistData\Futures2013Q3M30-CORN-M30.log skip=1 readsize=2000000 bindsize=2000000 errors=10000</v>
      </c>
      <c r="G196" s="25" t="str">
        <f>"sqlldr userid="&amp;$B$3&amp;" control="&amp;$B$2&amp;VLOOKUP($C196,Lookups!$A$4:$O$24,15,FALSE)&amp;G$4&amp;$B196&amp;"\"&amp;$C196&amp;"-"&amp;$B196&amp;".ctl log="&amp;$B$2&amp;VLOOKUP($C196,Lookups!$A$4:$O$24,15,FALSE)&amp;G$4&amp;$B196&amp;"-"&amp;$C196&amp;"-"&amp;$B196&amp;".log skip=1 readsize=2000000 bindsize=2000000 errors=10000"</f>
        <v>sqlldr userid=History/HistoryPwd@Algo control=C:\temp\HistData\Futures2013Q4M30\CORN-M30.ctl log=C:\temp\HistData\Futures2013Q4M30-CORN-M30.log skip=1 readsize=2000000 bindsize=2000000 errors=10000</v>
      </c>
      <c r="H196" s="25" t="str">
        <f>"sqlldr userid="&amp;$B$3&amp;" control="&amp;$B$2&amp;VLOOKUP($C196,Lookups!$A$4:$O$24,15,FALSE)&amp;H$4&amp;$B196&amp;"\"&amp;$C196&amp;"-"&amp;$B196&amp;".ctl log="&amp;$B$2&amp;VLOOKUP($C196,Lookups!$A$4:$O$24,15,FALSE)&amp;H$4&amp;$B196&amp;"-"&amp;$C196&amp;"-"&amp;$B196&amp;".log skip=1 readsize=2000000 bindsize=2000000 errors=10000"</f>
        <v>sqlldr userid=History/HistoryPwd@Algo control=C:\temp\HistData\Futures2014Q1M30\CORN-M30.ctl log=C:\temp\HistData\Futures2014Q1M30-CORN-M30.log skip=1 readsize=2000000 bindsize=2000000 errors=10000</v>
      </c>
    </row>
    <row r="197" spans="2:8" x14ac:dyDescent="0.25">
      <c r="B197" s="24" t="s">
        <v>6</v>
      </c>
      <c r="C197" s="25" t="s">
        <v>59</v>
      </c>
      <c r="D197" s="25" t="str">
        <f>"sqlldr userid="&amp;$B$3&amp;" control="&amp;$B$2&amp;VLOOKUP($C197,Lookups!$A$4:$O$24,15,FALSE)&amp;D$4&amp;$B197&amp;"\"&amp;$C197&amp;"-"&amp;$B197&amp;".ctl log="&amp;$B$2&amp;VLOOKUP($C197,Lookups!$A$4:$O$24,15,FALSE)&amp;D$4&amp;$B197&amp;"-"&amp;$C197&amp;"-"&amp;$B197&amp;".log skip=1 readsize=2000000 bindsize=2000000 errors=10000"</f>
        <v>sqlldr userid=History/HistoryPwd@Algo control=C:\temp\HistData\Futures2000Q0M30\HOIL-M30.ctl log=C:\temp\HistData\Futures2000Q0M30-HOIL-M30.log skip=1 readsize=2000000 bindsize=2000000 errors=10000</v>
      </c>
      <c r="E197" s="25" t="str">
        <f>"sqlldr userid="&amp;$B$3&amp;" control="&amp;$B$2&amp;VLOOKUP($C197,Lookups!$A$4:$O$24,15,FALSE)&amp;E$4&amp;$B197&amp;"\"&amp;$C197&amp;"-"&amp;$B197&amp;".ctl log="&amp;$B$2&amp;VLOOKUP($C197,Lookups!$A$4:$O$24,15,FALSE)&amp;E$4&amp;$B197&amp;"-"&amp;$C197&amp;"-"&amp;$B197&amp;".log skip=1 readsize=2000000 bindsize=2000000 errors=10000"</f>
        <v>sqlldr userid=History/HistoryPwd@Algo control=C:\temp\HistData\Futures2013Q2M30\HOIL-M30.ctl log=C:\temp\HistData\Futures2013Q2M30-HOIL-M30.log skip=1 readsize=2000000 bindsize=2000000 errors=10000</v>
      </c>
      <c r="F197" s="25" t="str">
        <f>"sqlldr userid="&amp;$B$3&amp;" control="&amp;$B$2&amp;VLOOKUP($C197,Lookups!$A$4:$O$24,15,FALSE)&amp;F$4&amp;$B197&amp;"\"&amp;$C197&amp;"-"&amp;$B197&amp;".ctl log="&amp;$B$2&amp;VLOOKUP($C197,Lookups!$A$4:$O$24,15,FALSE)&amp;F$4&amp;$B197&amp;"-"&amp;$C197&amp;"-"&amp;$B197&amp;".log skip=1 readsize=2000000 bindsize=2000000 errors=10000"</f>
        <v>sqlldr userid=History/HistoryPwd@Algo control=C:\temp\HistData\Futures2013Q3M30\HOIL-M30.ctl log=C:\temp\HistData\Futures2013Q3M30-HOIL-M30.log skip=1 readsize=2000000 bindsize=2000000 errors=10000</v>
      </c>
      <c r="G197" s="25" t="str">
        <f>"sqlldr userid="&amp;$B$3&amp;" control="&amp;$B$2&amp;VLOOKUP($C197,Lookups!$A$4:$O$24,15,FALSE)&amp;G$4&amp;$B197&amp;"\"&amp;$C197&amp;"-"&amp;$B197&amp;".ctl log="&amp;$B$2&amp;VLOOKUP($C197,Lookups!$A$4:$O$24,15,FALSE)&amp;G$4&amp;$B197&amp;"-"&amp;$C197&amp;"-"&amp;$B197&amp;".log skip=1 readsize=2000000 bindsize=2000000 errors=10000"</f>
        <v>sqlldr userid=History/HistoryPwd@Algo control=C:\temp\HistData\Futures2013Q4M30\HOIL-M30.ctl log=C:\temp\HistData\Futures2013Q4M30-HOIL-M30.log skip=1 readsize=2000000 bindsize=2000000 errors=10000</v>
      </c>
      <c r="H197" s="25" t="str">
        <f>"sqlldr userid="&amp;$B$3&amp;" control="&amp;$B$2&amp;VLOOKUP($C197,Lookups!$A$4:$O$24,15,FALSE)&amp;H$4&amp;$B197&amp;"\"&amp;$C197&amp;"-"&amp;$B197&amp;".ctl log="&amp;$B$2&amp;VLOOKUP($C197,Lookups!$A$4:$O$24,15,FALSE)&amp;H$4&amp;$B197&amp;"-"&amp;$C197&amp;"-"&amp;$B197&amp;".log skip=1 readsize=2000000 bindsize=2000000 errors=10000"</f>
        <v>sqlldr userid=History/HistoryPwd@Algo control=C:\temp\HistData\Futures2014Q1M30\HOIL-M30.ctl log=C:\temp\HistData\Futures2014Q1M30-HOIL-M30.log skip=1 readsize=2000000 bindsize=2000000 errors=10000</v>
      </c>
    </row>
    <row r="198" spans="2:8" x14ac:dyDescent="0.25">
      <c r="B198" s="24" t="s">
        <v>6</v>
      </c>
      <c r="C198" s="25" t="s">
        <v>55</v>
      </c>
      <c r="D198" s="25" t="str">
        <f>"sqlldr userid="&amp;$B$3&amp;" control="&amp;$B$2&amp;VLOOKUP($C198,Lookups!$A$4:$O$24,15,FALSE)&amp;D$4&amp;$B198&amp;"\"&amp;$C198&amp;"-"&amp;$B198&amp;".ctl log="&amp;$B$2&amp;VLOOKUP($C198,Lookups!$A$4:$O$24,15,FALSE)&amp;D$4&amp;$B198&amp;"-"&amp;$C198&amp;"-"&amp;$B198&amp;".log skip=1 readsize=2000000 bindsize=2000000 errors=10000"</f>
        <v>sqlldr userid=History/HistoryPwd@Algo control=C:\temp\HistData\Futures2000Q0M30\NGAS-M30.ctl log=C:\temp\HistData\Futures2000Q0M30-NGAS-M30.log skip=1 readsize=2000000 bindsize=2000000 errors=10000</v>
      </c>
      <c r="E198" s="25" t="str">
        <f>"sqlldr userid="&amp;$B$3&amp;" control="&amp;$B$2&amp;VLOOKUP($C198,Lookups!$A$4:$O$24,15,FALSE)&amp;E$4&amp;$B198&amp;"\"&amp;$C198&amp;"-"&amp;$B198&amp;".ctl log="&amp;$B$2&amp;VLOOKUP($C198,Lookups!$A$4:$O$24,15,FALSE)&amp;E$4&amp;$B198&amp;"-"&amp;$C198&amp;"-"&amp;$B198&amp;".log skip=1 readsize=2000000 bindsize=2000000 errors=10000"</f>
        <v>sqlldr userid=History/HistoryPwd@Algo control=C:\temp\HistData\Futures2013Q2M30\NGAS-M30.ctl log=C:\temp\HistData\Futures2013Q2M30-NGAS-M30.log skip=1 readsize=2000000 bindsize=2000000 errors=10000</v>
      </c>
      <c r="F198" s="25" t="str">
        <f>"sqlldr userid="&amp;$B$3&amp;" control="&amp;$B$2&amp;VLOOKUP($C198,Lookups!$A$4:$O$24,15,FALSE)&amp;F$4&amp;$B198&amp;"\"&amp;$C198&amp;"-"&amp;$B198&amp;".ctl log="&amp;$B$2&amp;VLOOKUP($C198,Lookups!$A$4:$O$24,15,FALSE)&amp;F$4&amp;$B198&amp;"-"&amp;$C198&amp;"-"&amp;$B198&amp;".log skip=1 readsize=2000000 bindsize=2000000 errors=10000"</f>
        <v>sqlldr userid=History/HistoryPwd@Algo control=C:\temp\HistData\Futures2013Q3M30\NGAS-M30.ctl log=C:\temp\HistData\Futures2013Q3M30-NGAS-M30.log skip=1 readsize=2000000 bindsize=2000000 errors=10000</v>
      </c>
      <c r="G198" s="25" t="str">
        <f>"sqlldr userid="&amp;$B$3&amp;" control="&amp;$B$2&amp;VLOOKUP($C198,Lookups!$A$4:$O$24,15,FALSE)&amp;G$4&amp;$B198&amp;"\"&amp;$C198&amp;"-"&amp;$B198&amp;".ctl log="&amp;$B$2&amp;VLOOKUP($C198,Lookups!$A$4:$O$24,15,FALSE)&amp;G$4&amp;$B198&amp;"-"&amp;$C198&amp;"-"&amp;$B198&amp;".log skip=1 readsize=2000000 bindsize=2000000 errors=10000"</f>
        <v>sqlldr userid=History/HistoryPwd@Algo control=C:\temp\HistData\Futures2013Q4M30\NGAS-M30.ctl log=C:\temp\HistData\Futures2013Q4M30-NGAS-M30.log skip=1 readsize=2000000 bindsize=2000000 errors=10000</v>
      </c>
      <c r="H198" s="25" t="str">
        <f>"sqlldr userid="&amp;$B$3&amp;" control="&amp;$B$2&amp;VLOOKUP($C198,Lookups!$A$4:$O$24,15,FALSE)&amp;H$4&amp;$B198&amp;"\"&amp;$C198&amp;"-"&amp;$B198&amp;".ctl log="&amp;$B$2&amp;VLOOKUP($C198,Lookups!$A$4:$O$24,15,FALSE)&amp;H$4&amp;$B198&amp;"-"&amp;$C198&amp;"-"&amp;$B198&amp;".log skip=1 readsize=2000000 bindsize=2000000 errors=10000"</f>
        <v>sqlldr userid=History/HistoryPwd@Algo control=C:\temp\HistData\Futures2014Q1M30\NGAS-M30.ctl log=C:\temp\HistData\Futures2014Q1M30-NGAS-M30.log skip=1 readsize=2000000 bindsize=2000000 errors=10000</v>
      </c>
    </row>
    <row r="199" spans="2:8" x14ac:dyDescent="0.25">
      <c r="B199" s="24" t="s">
        <v>6</v>
      </c>
      <c r="C199" s="25" t="s">
        <v>60</v>
      </c>
      <c r="D199" s="25" t="str">
        <f>"sqlldr userid="&amp;$B$3&amp;" control="&amp;$B$2&amp;VLOOKUP($C199,Lookups!$A$4:$O$24,15,FALSE)&amp;D$4&amp;$B199&amp;"\"&amp;$C199&amp;"-"&amp;$B199&amp;".ctl log="&amp;$B$2&amp;VLOOKUP($C199,Lookups!$A$4:$O$24,15,FALSE)&amp;D$4&amp;$B199&amp;"-"&amp;$C199&amp;"-"&amp;$B199&amp;".log skip=1 readsize=2000000 bindsize=2000000 errors=10000"</f>
        <v>sqlldr userid=History/HistoryPwd@Algo control=C:\temp\HistData\Futures2000Q0M30\PLATINUM-M30.ctl log=C:\temp\HistData\Futures2000Q0M30-PLATINUM-M30.log skip=1 readsize=2000000 bindsize=2000000 errors=10000</v>
      </c>
      <c r="E199" s="25" t="str">
        <f>"sqlldr userid="&amp;$B$3&amp;" control="&amp;$B$2&amp;VLOOKUP($C199,Lookups!$A$4:$O$24,15,FALSE)&amp;E$4&amp;$B199&amp;"\"&amp;$C199&amp;"-"&amp;$B199&amp;".ctl log="&amp;$B$2&amp;VLOOKUP($C199,Lookups!$A$4:$O$24,15,FALSE)&amp;E$4&amp;$B199&amp;"-"&amp;$C199&amp;"-"&amp;$B199&amp;".log skip=1 readsize=2000000 bindsize=2000000 errors=10000"</f>
        <v>sqlldr userid=History/HistoryPwd@Algo control=C:\temp\HistData\Futures2013Q2M30\PLATINUM-M30.ctl log=C:\temp\HistData\Futures2013Q2M30-PLATINUM-M30.log skip=1 readsize=2000000 bindsize=2000000 errors=10000</v>
      </c>
      <c r="F199" s="25" t="str">
        <f>"sqlldr userid="&amp;$B$3&amp;" control="&amp;$B$2&amp;VLOOKUP($C199,Lookups!$A$4:$O$24,15,FALSE)&amp;F$4&amp;$B199&amp;"\"&amp;$C199&amp;"-"&amp;$B199&amp;".ctl log="&amp;$B$2&amp;VLOOKUP($C199,Lookups!$A$4:$O$24,15,FALSE)&amp;F$4&amp;$B199&amp;"-"&amp;$C199&amp;"-"&amp;$B199&amp;".log skip=1 readsize=2000000 bindsize=2000000 errors=10000"</f>
        <v>sqlldr userid=History/HistoryPwd@Algo control=C:\temp\HistData\Futures2013Q3M30\PLATINUM-M30.ctl log=C:\temp\HistData\Futures2013Q3M30-PLATINUM-M30.log skip=1 readsize=2000000 bindsize=2000000 errors=10000</v>
      </c>
      <c r="G199" s="25" t="str">
        <f>"sqlldr userid="&amp;$B$3&amp;" control="&amp;$B$2&amp;VLOOKUP($C199,Lookups!$A$4:$O$24,15,FALSE)&amp;G$4&amp;$B199&amp;"\"&amp;$C199&amp;"-"&amp;$B199&amp;".ctl log="&amp;$B$2&amp;VLOOKUP($C199,Lookups!$A$4:$O$24,15,FALSE)&amp;G$4&amp;$B199&amp;"-"&amp;$C199&amp;"-"&amp;$B199&amp;".log skip=1 readsize=2000000 bindsize=2000000 errors=10000"</f>
        <v>sqlldr userid=History/HistoryPwd@Algo control=C:\temp\HistData\Futures2013Q4M30\PLATINUM-M30.ctl log=C:\temp\HistData\Futures2013Q4M30-PLATINUM-M30.log skip=1 readsize=2000000 bindsize=2000000 errors=10000</v>
      </c>
      <c r="H199" s="25" t="str">
        <f>"sqlldr userid="&amp;$B$3&amp;" control="&amp;$B$2&amp;VLOOKUP($C199,Lookups!$A$4:$O$24,15,FALSE)&amp;H$4&amp;$B199&amp;"\"&amp;$C199&amp;"-"&amp;$B199&amp;".ctl log="&amp;$B$2&amp;VLOOKUP($C199,Lookups!$A$4:$O$24,15,FALSE)&amp;H$4&amp;$B199&amp;"-"&amp;$C199&amp;"-"&amp;$B199&amp;".log skip=1 readsize=2000000 bindsize=2000000 errors=10000"</f>
        <v>sqlldr userid=History/HistoryPwd@Algo control=C:\temp\HistData\Futures2014Q1M30\PLATINUM-M30.ctl log=C:\temp\HistData\Futures2014Q1M30-PLATINUM-M30.log skip=1 readsize=2000000 bindsize=2000000 errors=10000</v>
      </c>
    </row>
    <row r="200" spans="2:8" x14ac:dyDescent="0.25">
      <c r="B200" s="24" t="s">
        <v>6</v>
      </c>
      <c r="C200" s="25" t="s">
        <v>61</v>
      </c>
      <c r="D200" s="25" t="str">
        <f>"sqlldr userid="&amp;$B$3&amp;" control="&amp;$B$2&amp;VLOOKUP($C200,Lookups!$A$4:$O$24,15,FALSE)&amp;D$4&amp;$B200&amp;"\"&amp;$C200&amp;"-"&amp;$B200&amp;".ctl log="&amp;$B$2&amp;VLOOKUP($C200,Lookups!$A$4:$O$24,15,FALSE)&amp;D$4&amp;$B200&amp;"-"&amp;$C200&amp;"-"&amp;$B200&amp;".log skip=1 readsize=2000000 bindsize=2000000 errors=10000"</f>
        <v>sqlldr userid=History/HistoryPwd@Algo control=C:\temp\HistData\Futures2000Q0M30\RICE-M30.ctl log=C:\temp\HistData\Futures2000Q0M30-RICE-M30.log skip=1 readsize=2000000 bindsize=2000000 errors=10000</v>
      </c>
      <c r="E200" s="25" t="str">
        <f>"sqlldr userid="&amp;$B$3&amp;" control="&amp;$B$2&amp;VLOOKUP($C200,Lookups!$A$4:$O$24,15,FALSE)&amp;E$4&amp;$B200&amp;"\"&amp;$C200&amp;"-"&amp;$B200&amp;".ctl log="&amp;$B$2&amp;VLOOKUP($C200,Lookups!$A$4:$O$24,15,FALSE)&amp;E$4&amp;$B200&amp;"-"&amp;$C200&amp;"-"&amp;$B200&amp;".log skip=1 readsize=2000000 bindsize=2000000 errors=10000"</f>
        <v>sqlldr userid=History/HistoryPwd@Algo control=C:\temp\HistData\Futures2013Q2M30\RICE-M30.ctl log=C:\temp\HistData\Futures2013Q2M30-RICE-M30.log skip=1 readsize=2000000 bindsize=2000000 errors=10000</v>
      </c>
      <c r="F200" s="25" t="str">
        <f>"sqlldr userid="&amp;$B$3&amp;" control="&amp;$B$2&amp;VLOOKUP($C200,Lookups!$A$4:$O$24,15,FALSE)&amp;F$4&amp;$B200&amp;"\"&amp;$C200&amp;"-"&amp;$B200&amp;".ctl log="&amp;$B$2&amp;VLOOKUP($C200,Lookups!$A$4:$O$24,15,FALSE)&amp;F$4&amp;$B200&amp;"-"&amp;$C200&amp;"-"&amp;$B200&amp;".log skip=1 readsize=2000000 bindsize=2000000 errors=10000"</f>
        <v>sqlldr userid=History/HistoryPwd@Algo control=C:\temp\HistData\Futures2013Q3M30\RICE-M30.ctl log=C:\temp\HistData\Futures2013Q3M30-RICE-M30.log skip=1 readsize=2000000 bindsize=2000000 errors=10000</v>
      </c>
      <c r="G200" s="25" t="str">
        <f>"sqlldr userid="&amp;$B$3&amp;" control="&amp;$B$2&amp;VLOOKUP($C200,Lookups!$A$4:$O$24,15,FALSE)&amp;G$4&amp;$B200&amp;"\"&amp;$C200&amp;"-"&amp;$B200&amp;".ctl log="&amp;$B$2&amp;VLOOKUP($C200,Lookups!$A$4:$O$24,15,FALSE)&amp;G$4&amp;$B200&amp;"-"&amp;$C200&amp;"-"&amp;$B200&amp;".log skip=1 readsize=2000000 bindsize=2000000 errors=10000"</f>
        <v>sqlldr userid=History/HistoryPwd@Algo control=C:\temp\HistData\Futures2013Q4M30\RICE-M30.ctl log=C:\temp\HistData\Futures2013Q4M30-RICE-M30.log skip=1 readsize=2000000 bindsize=2000000 errors=10000</v>
      </c>
      <c r="H200" s="25" t="str">
        <f>"sqlldr userid="&amp;$B$3&amp;" control="&amp;$B$2&amp;VLOOKUP($C200,Lookups!$A$4:$O$24,15,FALSE)&amp;H$4&amp;$B200&amp;"\"&amp;$C200&amp;"-"&amp;$B200&amp;".ctl log="&amp;$B$2&amp;VLOOKUP($C200,Lookups!$A$4:$O$24,15,FALSE)&amp;H$4&amp;$B200&amp;"-"&amp;$C200&amp;"-"&amp;$B200&amp;".log skip=1 readsize=2000000 bindsize=2000000 errors=10000"</f>
        <v>sqlldr userid=History/HistoryPwd@Algo control=C:\temp\HistData\Futures2014Q1M30\RICE-M30.ctl log=C:\temp\HistData\Futures2014Q1M30-RICE-M30.log skip=1 readsize=2000000 bindsize=2000000 errors=10000</v>
      </c>
    </row>
    <row r="201" spans="2:8" x14ac:dyDescent="0.25">
      <c r="B201" s="24" t="s">
        <v>6</v>
      </c>
      <c r="C201" s="25" t="s">
        <v>62</v>
      </c>
      <c r="D201" s="25" t="str">
        <f>"sqlldr userid="&amp;$B$3&amp;" control="&amp;$B$2&amp;VLOOKUP($C201,Lookups!$A$4:$O$24,15,FALSE)&amp;D$4&amp;$B201&amp;"\"&amp;$C201&amp;"-"&amp;$B201&amp;".ctl log="&amp;$B$2&amp;VLOOKUP($C201,Lookups!$A$4:$O$24,15,FALSE)&amp;D$4&amp;$B201&amp;"-"&amp;$C201&amp;"-"&amp;$B201&amp;".log skip=1 readsize=2000000 bindsize=2000000 errors=10000"</f>
        <v>sqlldr userid=History/HistoryPwd@Algo control=C:\temp\HistData\Futures2000Q0M30\SBO-M30.ctl log=C:\temp\HistData\Futures2000Q0M30-SBO-M30.log skip=1 readsize=2000000 bindsize=2000000 errors=10000</v>
      </c>
      <c r="E201" s="25" t="str">
        <f>"sqlldr userid="&amp;$B$3&amp;" control="&amp;$B$2&amp;VLOOKUP($C201,Lookups!$A$4:$O$24,15,FALSE)&amp;E$4&amp;$B201&amp;"\"&amp;$C201&amp;"-"&amp;$B201&amp;".ctl log="&amp;$B$2&amp;VLOOKUP($C201,Lookups!$A$4:$O$24,15,FALSE)&amp;E$4&amp;$B201&amp;"-"&amp;$C201&amp;"-"&amp;$B201&amp;".log skip=1 readsize=2000000 bindsize=2000000 errors=10000"</f>
        <v>sqlldr userid=History/HistoryPwd@Algo control=C:\temp\HistData\Futures2013Q2M30\SBO-M30.ctl log=C:\temp\HistData\Futures2013Q2M30-SBO-M30.log skip=1 readsize=2000000 bindsize=2000000 errors=10000</v>
      </c>
      <c r="F201" s="25" t="str">
        <f>"sqlldr userid="&amp;$B$3&amp;" control="&amp;$B$2&amp;VLOOKUP($C201,Lookups!$A$4:$O$24,15,FALSE)&amp;F$4&amp;$B201&amp;"\"&amp;$C201&amp;"-"&amp;$B201&amp;".ctl log="&amp;$B$2&amp;VLOOKUP($C201,Lookups!$A$4:$O$24,15,FALSE)&amp;F$4&amp;$B201&amp;"-"&amp;$C201&amp;"-"&amp;$B201&amp;".log skip=1 readsize=2000000 bindsize=2000000 errors=10000"</f>
        <v>sqlldr userid=History/HistoryPwd@Algo control=C:\temp\HistData\Futures2013Q3M30\SBO-M30.ctl log=C:\temp\HistData\Futures2013Q3M30-SBO-M30.log skip=1 readsize=2000000 bindsize=2000000 errors=10000</v>
      </c>
      <c r="G201" s="25" t="str">
        <f>"sqlldr userid="&amp;$B$3&amp;" control="&amp;$B$2&amp;VLOOKUP($C201,Lookups!$A$4:$O$24,15,FALSE)&amp;G$4&amp;$B201&amp;"\"&amp;$C201&amp;"-"&amp;$B201&amp;".ctl log="&amp;$B$2&amp;VLOOKUP($C201,Lookups!$A$4:$O$24,15,FALSE)&amp;G$4&amp;$B201&amp;"-"&amp;$C201&amp;"-"&amp;$B201&amp;".log skip=1 readsize=2000000 bindsize=2000000 errors=10000"</f>
        <v>sqlldr userid=History/HistoryPwd@Algo control=C:\temp\HistData\Futures2013Q4M30\SBO-M30.ctl log=C:\temp\HistData\Futures2013Q4M30-SBO-M30.log skip=1 readsize=2000000 bindsize=2000000 errors=10000</v>
      </c>
      <c r="H201" s="25" t="str">
        <f>"sqlldr userid="&amp;$B$3&amp;" control="&amp;$B$2&amp;VLOOKUP($C201,Lookups!$A$4:$O$24,15,FALSE)&amp;H$4&amp;$B201&amp;"\"&amp;$C201&amp;"-"&amp;$B201&amp;".ctl log="&amp;$B$2&amp;VLOOKUP($C201,Lookups!$A$4:$O$24,15,FALSE)&amp;H$4&amp;$B201&amp;"-"&amp;$C201&amp;"-"&amp;$B201&amp;".log skip=1 readsize=2000000 bindsize=2000000 errors=10000"</f>
        <v>sqlldr userid=History/HistoryPwd@Algo control=C:\temp\HistData\Futures2014Q1M30\SBO-M30.ctl log=C:\temp\HistData\Futures2014Q1M30-SBO-M30.log skip=1 readsize=2000000 bindsize=2000000 errors=10000</v>
      </c>
    </row>
    <row r="202" spans="2:8" x14ac:dyDescent="0.25">
      <c r="B202" s="24" t="s">
        <v>6</v>
      </c>
      <c r="C202" s="25" t="s">
        <v>63</v>
      </c>
      <c r="D202" s="25" t="str">
        <f>"sqlldr userid="&amp;$B$3&amp;" control="&amp;$B$2&amp;VLOOKUP($C202,Lookups!$A$4:$O$24,15,FALSE)&amp;D$4&amp;$B202&amp;"\"&amp;$C202&amp;"-"&amp;$B202&amp;".ctl log="&amp;$B$2&amp;VLOOKUP($C202,Lookups!$A$4:$O$24,15,FALSE)&amp;D$4&amp;$B202&amp;"-"&amp;$C202&amp;"-"&amp;$B202&amp;".log skip=1 readsize=2000000 bindsize=2000000 errors=10000"</f>
        <v>sqlldr userid=History/HistoryPwd@Algo control=C:\temp\HistData\Futures2000Q0M30\SOYBEANS-M30.ctl log=C:\temp\HistData\Futures2000Q0M30-SOYBEANS-M30.log skip=1 readsize=2000000 bindsize=2000000 errors=10000</v>
      </c>
      <c r="E202" s="25" t="str">
        <f>"sqlldr userid="&amp;$B$3&amp;" control="&amp;$B$2&amp;VLOOKUP($C202,Lookups!$A$4:$O$24,15,FALSE)&amp;E$4&amp;$B202&amp;"\"&amp;$C202&amp;"-"&amp;$B202&amp;".ctl log="&amp;$B$2&amp;VLOOKUP($C202,Lookups!$A$4:$O$24,15,FALSE)&amp;E$4&amp;$B202&amp;"-"&amp;$C202&amp;"-"&amp;$B202&amp;".log skip=1 readsize=2000000 bindsize=2000000 errors=10000"</f>
        <v>sqlldr userid=History/HistoryPwd@Algo control=C:\temp\HistData\Futures2013Q2M30\SOYBEANS-M30.ctl log=C:\temp\HistData\Futures2013Q2M30-SOYBEANS-M30.log skip=1 readsize=2000000 bindsize=2000000 errors=10000</v>
      </c>
      <c r="F202" s="25" t="str">
        <f>"sqlldr userid="&amp;$B$3&amp;" control="&amp;$B$2&amp;VLOOKUP($C202,Lookups!$A$4:$O$24,15,FALSE)&amp;F$4&amp;$B202&amp;"\"&amp;$C202&amp;"-"&amp;$B202&amp;".ctl log="&amp;$B$2&amp;VLOOKUP($C202,Lookups!$A$4:$O$24,15,FALSE)&amp;F$4&amp;$B202&amp;"-"&amp;$C202&amp;"-"&amp;$B202&amp;".log skip=1 readsize=2000000 bindsize=2000000 errors=10000"</f>
        <v>sqlldr userid=History/HistoryPwd@Algo control=C:\temp\HistData\Futures2013Q3M30\SOYBEANS-M30.ctl log=C:\temp\HistData\Futures2013Q3M30-SOYBEANS-M30.log skip=1 readsize=2000000 bindsize=2000000 errors=10000</v>
      </c>
      <c r="G202" s="25" t="str">
        <f>"sqlldr userid="&amp;$B$3&amp;" control="&amp;$B$2&amp;VLOOKUP($C202,Lookups!$A$4:$O$24,15,FALSE)&amp;G$4&amp;$B202&amp;"\"&amp;$C202&amp;"-"&amp;$B202&amp;".ctl log="&amp;$B$2&amp;VLOOKUP($C202,Lookups!$A$4:$O$24,15,FALSE)&amp;G$4&amp;$B202&amp;"-"&amp;$C202&amp;"-"&amp;$B202&amp;".log skip=1 readsize=2000000 bindsize=2000000 errors=10000"</f>
        <v>sqlldr userid=History/HistoryPwd@Algo control=C:\temp\HistData\Futures2013Q4M30\SOYBEANS-M30.ctl log=C:\temp\HistData\Futures2013Q4M30-SOYBEANS-M30.log skip=1 readsize=2000000 bindsize=2000000 errors=10000</v>
      </c>
      <c r="H202" s="25" t="str">
        <f>"sqlldr userid="&amp;$B$3&amp;" control="&amp;$B$2&amp;VLOOKUP($C202,Lookups!$A$4:$O$24,15,FALSE)&amp;H$4&amp;$B202&amp;"\"&amp;$C202&amp;"-"&amp;$B202&amp;".ctl log="&amp;$B$2&amp;VLOOKUP($C202,Lookups!$A$4:$O$24,15,FALSE)&amp;H$4&amp;$B202&amp;"-"&amp;$C202&amp;"-"&amp;$B202&amp;".log skip=1 readsize=2000000 bindsize=2000000 errors=10000"</f>
        <v>sqlldr userid=History/HistoryPwd@Algo control=C:\temp\HistData\Futures2014Q1M30\SOYBEANS-M30.ctl log=C:\temp\HistData\Futures2014Q1M30-SOYBEANS-M30.log skip=1 readsize=2000000 bindsize=2000000 errors=10000</v>
      </c>
    </row>
    <row r="203" spans="2:8" x14ac:dyDescent="0.25">
      <c r="B203" s="24" t="s">
        <v>6</v>
      </c>
      <c r="C203" s="25" t="s">
        <v>64</v>
      </c>
      <c r="D203" s="25" t="str">
        <f>"sqlldr userid="&amp;$B$3&amp;" control="&amp;$B$2&amp;VLOOKUP($C203,Lookups!$A$4:$O$24,15,FALSE)&amp;D$4&amp;$B203&amp;"\"&amp;$C203&amp;"-"&amp;$B203&amp;".ctl log="&amp;$B$2&amp;VLOOKUP($C203,Lookups!$A$4:$O$24,15,FALSE)&amp;D$4&amp;$B203&amp;"-"&amp;$C203&amp;"-"&amp;$B203&amp;".log skip=1 readsize=2000000 bindsize=2000000 errors=10000"</f>
        <v>sqlldr userid=History/HistoryPwd@Algo control=C:\temp\HistData\Futures2000Q0M30\SUGAR-M30.ctl log=C:\temp\HistData\Futures2000Q0M30-SUGAR-M30.log skip=1 readsize=2000000 bindsize=2000000 errors=10000</v>
      </c>
      <c r="E203" s="25" t="str">
        <f>"sqlldr userid="&amp;$B$3&amp;" control="&amp;$B$2&amp;VLOOKUP($C203,Lookups!$A$4:$O$24,15,FALSE)&amp;E$4&amp;$B203&amp;"\"&amp;$C203&amp;"-"&amp;$B203&amp;".ctl log="&amp;$B$2&amp;VLOOKUP($C203,Lookups!$A$4:$O$24,15,FALSE)&amp;E$4&amp;$B203&amp;"-"&amp;$C203&amp;"-"&amp;$B203&amp;".log skip=1 readsize=2000000 bindsize=2000000 errors=10000"</f>
        <v>sqlldr userid=History/HistoryPwd@Algo control=C:\temp\HistData\Futures2013Q2M30\SUGAR-M30.ctl log=C:\temp\HistData\Futures2013Q2M30-SUGAR-M30.log skip=1 readsize=2000000 bindsize=2000000 errors=10000</v>
      </c>
      <c r="F203" s="25" t="str">
        <f>"sqlldr userid="&amp;$B$3&amp;" control="&amp;$B$2&amp;VLOOKUP($C203,Lookups!$A$4:$O$24,15,FALSE)&amp;F$4&amp;$B203&amp;"\"&amp;$C203&amp;"-"&amp;$B203&amp;".ctl log="&amp;$B$2&amp;VLOOKUP($C203,Lookups!$A$4:$O$24,15,FALSE)&amp;F$4&amp;$B203&amp;"-"&amp;$C203&amp;"-"&amp;$B203&amp;".log skip=1 readsize=2000000 bindsize=2000000 errors=10000"</f>
        <v>sqlldr userid=History/HistoryPwd@Algo control=C:\temp\HistData\Futures2013Q3M30\SUGAR-M30.ctl log=C:\temp\HistData\Futures2013Q3M30-SUGAR-M30.log skip=1 readsize=2000000 bindsize=2000000 errors=10000</v>
      </c>
      <c r="G203" s="25" t="str">
        <f>"sqlldr userid="&amp;$B$3&amp;" control="&amp;$B$2&amp;VLOOKUP($C203,Lookups!$A$4:$O$24,15,FALSE)&amp;G$4&amp;$B203&amp;"\"&amp;$C203&amp;"-"&amp;$B203&amp;".ctl log="&amp;$B$2&amp;VLOOKUP($C203,Lookups!$A$4:$O$24,15,FALSE)&amp;G$4&amp;$B203&amp;"-"&amp;$C203&amp;"-"&amp;$B203&amp;".log skip=1 readsize=2000000 bindsize=2000000 errors=10000"</f>
        <v>sqlldr userid=History/HistoryPwd@Algo control=C:\temp\HistData\Futures2013Q4M30\SUGAR-M30.ctl log=C:\temp\HistData\Futures2013Q4M30-SUGAR-M30.log skip=1 readsize=2000000 bindsize=2000000 errors=10000</v>
      </c>
      <c r="H203" s="25" t="str">
        <f>"sqlldr userid="&amp;$B$3&amp;" control="&amp;$B$2&amp;VLOOKUP($C203,Lookups!$A$4:$O$24,15,FALSE)&amp;H$4&amp;$B203&amp;"\"&amp;$C203&amp;"-"&amp;$B203&amp;".ctl log="&amp;$B$2&amp;VLOOKUP($C203,Lookups!$A$4:$O$24,15,FALSE)&amp;H$4&amp;$B203&amp;"-"&amp;$C203&amp;"-"&amp;$B203&amp;".log skip=1 readsize=2000000 bindsize=2000000 errors=10000"</f>
        <v>sqlldr userid=History/HistoryPwd@Algo control=C:\temp\HistData\Futures2014Q1M30\SUGAR-M30.ctl log=C:\temp\HistData\Futures2014Q1M30-SUGAR-M30.log skip=1 readsize=2000000 bindsize=2000000 errors=10000</v>
      </c>
    </row>
    <row r="204" spans="2:8" x14ac:dyDescent="0.25">
      <c r="B204" s="24" t="s">
        <v>6</v>
      </c>
      <c r="C204" s="25" t="s">
        <v>65</v>
      </c>
      <c r="D204" s="25" t="str">
        <f>"sqlldr userid="&amp;$B$3&amp;" control="&amp;$B$2&amp;VLOOKUP($C204,Lookups!$A$4:$O$24,15,FALSE)&amp;D$4&amp;$B204&amp;"\"&amp;$C204&amp;"-"&amp;$B204&amp;".ctl log="&amp;$B$2&amp;VLOOKUP($C204,Lookups!$A$4:$O$24,15,FALSE)&amp;D$4&amp;$B204&amp;"-"&amp;$C204&amp;"-"&amp;$B204&amp;".log skip=1 readsize=2000000 bindsize=2000000 errors=10000"</f>
        <v>sqlldr userid=History/HistoryPwd@Algo control=C:\temp\HistData\Futures2000Q0M30\US10YR-M30.ctl log=C:\temp\HistData\Futures2000Q0M30-US10YR-M30.log skip=1 readsize=2000000 bindsize=2000000 errors=10000</v>
      </c>
      <c r="E204" s="25" t="str">
        <f>"sqlldr userid="&amp;$B$3&amp;" control="&amp;$B$2&amp;VLOOKUP($C204,Lookups!$A$4:$O$24,15,FALSE)&amp;E$4&amp;$B204&amp;"\"&amp;$C204&amp;"-"&amp;$B204&amp;".ctl log="&amp;$B$2&amp;VLOOKUP($C204,Lookups!$A$4:$O$24,15,FALSE)&amp;E$4&amp;$B204&amp;"-"&amp;$C204&amp;"-"&amp;$B204&amp;".log skip=1 readsize=2000000 bindsize=2000000 errors=10000"</f>
        <v>sqlldr userid=History/HistoryPwd@Algo control=C:\temp\HistData\Futures2013Q2M30\US10YR-M30.ctl log=C:\temp\HistData\Futures2013Q2M30-US10YR-M30.log skip=1 readsize=2000000 bindsize=2000000 errors=10000</v>
      </c>
      <c r="F204" s="25" t="str">
        <f>"sqlldr userid="&amp;$B$3&amp;" control="&amp;$B$2&amp;VLOOKUP($C204,Lookups!$A$4:$O$24,15,FALSE)&amp;F$4&amp;$B204&amp;"\"&amp;$C204&amp;"-"&amp;$B204&amp;".ctl log="&amp;$B$2&amp;VLOOKUP($C204,Lookups!$A$4:$O$24,15,FALSE)&amp;F$4&amp;$B204&amp;"-"&amp;$C204&amp;"-"&amp;$B204&amp;".log skip=1 readsize=2000000 bindsize=2000000 errors=10000"</f>
        <v>sqlldr userid=History/HistoryPwd@Algo control=C:\temp\HistData\Futures2013Q3M30\US10YR-M30.ctl log=C:\temp\HistData\Futures2013Q3M30-US10YR-M30.log skip=1 readsize=2000000 bindsize=2000000 errors=10000</v>
      </c>
      <c r="G204" s="25" t="str">
        <f>"sqlldr userid="&amp;$B$3&amp;" control="&amp;$B$2&amp;VLOOKUP($C204,Lookups!$A$4:$O$24,15,FALSE)&amp;G$4&amp;$B204&amp;"\"&amp;$C204&amp;"-"&amp;$B204&amp;".ctl log="&amp;$B$2&amp;VLOOKUP($C204,Lookups!$A$4:$O$24,15,FALSE)&amp;G$4&amp;$B204&amp;"-"&amp;$C204&amp;"-"&amp;$B204&amp;".log skip=1 readsize=2000000 bindsize=2000000 errors=10000"</f>
        <v>sqlldr userid=History/HistoryPwd@Algo control=C:\temp\HistData\Futures2013Q4M30\US10YR-M30.ctl log=C:\temp\HistData\Futures2013Q4M30-US10YR-M30.log skip=1 readsize=2000000 bindsize=2000000 errors=10000</v>
      </c>
      <c r="H204" s="25" t="str">
        <f>"sqlldr userid="&amp;$B$3&amp;" control="&amp;$B$2&amp;VLOOKUP($C204,Lookups!$A$4:$O$24,15,FALSE)&amp;H$4&amp;$B204&amp;"\"&amp;$C204&amp;"-"&amp;$B204&amp;".ctl log="&amp;$B$2&amp;VLOOKUP($C204,Lookups!$A$4:$O$24,15,FALSE)&amp;H$4&amp;$B204&amp;"-"&amp;$C204&amp;"-"&amp;$B204&amp;".log skip=1 readsize=2000000 bindsize=2000000 errors=10000"</f>
        <v>sqlldr userid=History/HistoryPwd@Algo control=C:\temp\HistData\Futures2014Q1M30\US10YR-M30.ctl log=C:\temp\HistData\Futures2014Q1M30-US10YR-M30.log skip=1 readsize=2000000 bindsize=2000000 errors=10000</v>
      </c>
    </row>
    <row r="205" spans="2:8" x14ac:dyDescent="0.25">
      <c r="B205" s="24" t="s">
        <v>6</v>
      </c>
      <c r="C205" s="25" t="s">
        <v>66</v>
      </c>
      <c r="D205" s="25" t="str">
        <f>"sqlldr userid="&amp;$B$3&amp;" control="&amp;$B$2&amp;VLOOKUP($C205,Lookups!$A$4:$O$24,15,FALSE)&amp;D$4&amp;$B205&amp;"\"&amp;$C205&amp;"-"&amp;$B205&amp;".ctl log="&amp;$B$2&amp;VLOOKUP($C205,Lookups!$A$4:$O$24,15,FALSE)&amp;D$4&amp;$B205&amp;"-"&amp;$C205&amp;"-"&amp;$B205&amp;".log skip=1 readsize=2000000 bindsize=2000000 errors=10000"</f>
        <v>sqlldr userid=History/HistoryPwd@Algo control=C:\temp\HistData\Futures2000Q0M30\WHEAT-M30.ctl log=C:\temp\HistData\Futures2000Q0M30-WHEAT-M30.log skip=1 readsize=2000000 bindsize=2000000 errors=10000</v>
      </c>
      <c r="E205" s="25" t="str">
        <f>"sqlldr userid="&amp;$B$3&amp;" control="&amp;$B$2&amp;VLOOKUP($C205,Lookups!$A$4:$O$24,15,FALSE)&amp;E$4&amp;$B205&amp;"\"&amp;$C205&amp;"-"&amp;$B205&amp;".ctl log="&amp;$B$2&amp;VLOOKUP($C205,Lookups!$A$4:$O$24,15,FALSE)&amp;E$4&amp;$B205&amp;"-"&amp;$C205&amp;"-"&amp;$B205&amp;".log skip=1 readsize=2000000 bindsize=2000000 errors=10000"</f>
        <v>sqlldr userid=History/HistoryPwd@Algo control=C:\temp\HistData\Futures2013Q2M30\WHEAT-M30.ctl log=C:\temp\HistData\Futures2013Q2M30-WHEAT-M30.log skip=1 readsize=2000000 bindsize=2000000 errors=10000</v>
      </c>
      <c r="F205" s="25" t="str">
        <f>"sqlldr userid="&amp;$B$3&amp;" control="&amp;$B$2&amp;VLOOKUP($C205,Lookups!$A$4:$O$24,15,FALSE)&amp;F$4&amp;$B205&amp;"\"&amp;$C205&amp;"-"&amp;$B205&amp;".ctl log="&amp;$B$2&amp;VLOOKUP($C205,Lookups!$A$4:$O$24,15,FALSE)&amp;F$4&amp;$B205&amp;"-"&amp;$C205&amp;"-"&amp;$B205&amp;".log skip=1 readsize=2000000 bindsize=2000000 errors=10000"</f>
        <v>sqlldr userid=History/HistoryPwd@Algo control=C:\temp\HistData\Futures2013Q3M30\WHEAT-M30.ctl log=C:\temp\HistData\Futures2013Q3M30-WHEAT-M30.log skip=1 readsize=2000000 bindsize=2000000 errors=10000</v>
      </c>
      <c r="G205" s="25" t="str">
        <f>"sqlldr userid="&amp;$B$3&amp;" control="&amp;$B$2&amp;VLOOKUP($C205,Lookups!$A$4:$O$24,15,FALSE)&amp;G$4&amp;$B205&amp;"\"&amp;$C205&amp;"-"&amp;$B205&amp;".ctl log="&amp;$B$2&amp;VLOOKUP($C205,Lookups!$A$4:$O$24,15,FALSE)&amp;G$4&amp;$B205&amp;"-"&amp;$C205&amp;"-"&amp;$B205&amp;".log skip=1 readsize=2000000 bindsize=2000000 errors=10000"</f>
        <v>sqlldr userid=History/HistoryPwd@Algo control=C:\temp\HistData\Futures2013Q4M30\WHEAT-M30.ctl log=C:\temp\HistData\Futures2013Q4M30-WHEAT-M30.log skip=1 readsize=2000000 bindsize=2000000 errors=10000</v>
      </c>
      <c r="H205" s="25" t="str">
        <f>"sqlldr userid="&amp;$B$3&amp;" control="&amp;$B$2&amp;VLOOKUP($C205,Lookups!$A$4:$O$24,15,FALSE)&amp;H$4&amp;$B205&amp;"\"&amp;$C205&amp;"-"&amp;$B205&amp;".ctl log="&amp;$B$2&amp;VLOOKUP($C205,Lookups!$A$4:$O$24,15,FALSE)&amp;H$4&amp;$B205&amp;"-"&amp;$C205&amp;"-"&amp;$B205&amp;".log skip=1 readsize=2000000 bindsize=2000000 errors=10000"</f>
        <v>sqlldr userid=History/HistoryPwd@Algo control=C:\temp\HistData\Futures2014Q1M30\WHEAT-M30.ctl log=C:\temp\HistData\Futures2014Q1M30-WHEAT-M30.log skip=1 readsize=2000000 bindsize=2000000 errors=10000</v>
      </c>
    </row>
    <row r="206" spans="2:8" x14ac:dyDescent="0.25">
      <c r="B206" s="24" t="s">
        <v>6</v>
      </c>
      <c r="C206" s="25" t="s">
        <v>56</v>
      </c>
      <c r="D206" s="25" t="str">
        <f>"sqlldr userid="&amp;$B$3&amp;" control="&amp;$B$2&amp;VLOOKUP($C206,Lookups!$A$4:$O$24,15,FALSE)&amp;D$4&amp;$B206&amp;"\"&amp;$C206&amp;"-"&amp;$B206&amp;".ctl log="&amp;$B$2&amp;VLOOKUP($C206,Lookups!$A$4:$O$24,15,FALSE)&amp;D$4&amp;$B206&amp;"-"&amp;$C206&amp;"-"&amp;$B206&amp;".log skip=1 readsize=2000000 bindsize=2000000 errors=10000"</f>
        <v>sqlldr userid=History/HistoryPwd@Algo control=C:\temp\HistData\Futures2000Q0M30\XRB-M30.ctl log=C:\temp\HistData\Futures2000Q0M30-XRB-M30.log skip=1 readsize=2000000 bindsize=2000000 errors=10000</v>
      </c>
      <c r="E206" s="25" t="str">
        <f>"sqlldr userid="&amp;$B$3&amp;" control="&amp;$B$2&amp;VLOOKUP($C206,Lookups!$A$4:$O$24,15,FALSE)&amp;E$4&amp;$B206&amp;"\"&amp;$C206&amp;"-"&amp;$B206&amp;".ctl log="&amp;$B$2&amp;VLOOKUP($C206,Lookups!$A$4:$O$24,15,FALSE)&amp;E$4&amp;$B206&amp;"-"&amp;$C206&amp;"-"&amp;$B206&amp;".log skip=1 readsize=2000000 bindsize=2000000 errors=10000"</f>
        <v>sqlldr userid=History/HistoryPwd@Algo control=C:\temp\HistData\Futures2013Q2M30\XRB-M30.ctl log=C:\temp\HistData\Futures2013Q2M30-XRB-M30.log skip=1 readsize=2000000 bindsize=2000000 errors=10000</v>
      </c>
      <c r="F206" s="25" t="str">
        <f>"sqlldr userid="&amp;$B$3&amp;" control="&amp;$B$2&amp;VLOOKUP($C206,Lookups!$A$4:$O$24,15,FALSE)&amp;F$4&amp;$B206&amp;"\"&amp;$C206&amp;"-"&amp;$B206&amp;".ctl log="&amp;$B$2&amp;VLOOKUP($C206,Lookups!$A$4:$O$24,15,FALSE)&amp;F$4&amp;$B206&amp;"-"&amp;$C206&amp;"-"&amp;$B206&amp;".log skip=1 readsize=2000000 bindsize=2000000 errors=10000"</f>
        <v>sqlldr userid=History/HistoryPwd@Algo control=C:\temp\HistData\Futures2013Q3M30\XRB-M30.ctl log=C:\temp\HistData\Futures2013Q3M30-XRB-M30.log skip=1 readsize=2000000 bindsize=2000000 errors=10000</v>
      </c>
      <c r="G206" s="25" t="str">
        <f>"sqlldr userid="&amp;$B$3&amp;" control="&amp;$B$2&amp;VLOOKUP($C206,Lookups!$A$4:$O$24,15,FALSE)&amp;G$4&amp;$B206&amp;"\"&amp;$C206&amp;"-"&amp;$B206&amp;".ctl log="&amp;$B$2&amp;VLOOKUP($C206,Lookups!$A$4:$O$24,15,FALSE)&amp;G$4&amp;$B206&amp;"-"&amp;$C206&amp;"-"&amp;$B206&amp;".log skip=1 readsize=2000000 bindsize=2000000 errors=10000"</f>
        <v>sqlldr userid=History/HistoryPwd@Algo control=C:\temp\HistData\Futures2013Q4M30\XRB-M30.ctl log=C:\temp\HistData\Futures2013Q4M30-XRB-M30.log skip=1 readsize=2000000 bindsize=2000000 errors=10000</v>
      </c>
      <c r="H206" s="25" t="str">
        <f>"sqlldr userid="&amp;$B$3&amp;" control="&amp;$B$2&amp;VLOOKUP($C206,Lookups!$A$4:$O$24,15,FALSE)&amp;H$4&amp;$B206&amp;"\"&amp;$C206&amp;"-"&amp;$B206&amp;".ctl log="&amp;$B$2&amp;VLOOKUP($C206,Lookups!$A$4:$O$24,15,FALSE)&amp;H$4&amp;$B206&amp;"-"&amp;$C206&amp;"-"&amp;$B206&amp;".log skip=1 readsize=2000000 bindsize=2000000 errors=10000"</f>
        <v>sqlldr userid=History/HistoryPwd@Algo control=C:\temp\HistData\Futures2014Q1M30\XRB-M30.ctl log=C:\temp\HistData\Futures2014Q1M30-XRB-M30.log skip=1 readsize=2000000 bindsize=2000000 errors=10000</v>
      </c>
    </row>
    <row r="207" spans="2:8" x14ac:dyDescent="0.25">
      <c r="B207" s="24" t="s">
        <v>28</v>
      </c>
      <c r="C207" s="25" t="s">
        <v>57</v>
      </c>
      <c r="D207" s="25" t="str">
        <f>"sqlldr userid="&amp;$B$3&amp;" control="&amp;$B$2&amp;VLOOKUP($C207,Lookups!$A$4:$O$24,15,FALSE)&amp;D$4&amp;$B207&amp;"\"&amp;$C207&amp;"-"&amp;$B207&amp;".ctl log="&amp;$B$2&amp;VLOOKUP($C207,Lookups!$A$4:$O$24,15,FALSE)&amp;D$4&amp;$B207&amp;"-"&amp;$C207&amp;"-"&amp;$B207&amp;".log skip=1 readsize=2000000 bindsize=2000000 errors=10000"</f>
        <v>sqlldr userid=History/HistoryPwd@Algo control=C:\temp\HistData\Futures2000Q0H1\CATTLE-H1.ctl log=C:\temp\HistData\Futures2000Q0H1-CATTLE-H1.log skip=1 readsize=2000000 bindsize=2000000 errors=10000</v>
      </c>
      <c r="E207" s="25" t="str">
        <f>"sqlldr userid="&amp;$B$3&amp;" control="&amp;$B$2&amp;VLOOKUP($C207,Lookups!$A$4:$O$24,15,FALSE)&amp;E$4&amp;$B207&amp;"\"&amp;$C207&amp;"-"&amp;$B207&amp;".ctl log="&amp;$B$2&amp;VLOOKUP($C207,Lookups!$A$4:$O$24,15,FALSE)&amp;E$4&amp;$B207&amp;"-"&amp;$C207&amp;"-"&amp;$B207&amp;".log skip=1 readsize=2000000 bindsize=2000000 errors=10000"</f>
        <v>sqlldr userid=History/HistoryPwd@Algo control=C:\temp\HistData\Futures2013Q2H1\CATTLE-H1.ctl log=C:\temp\HistData\Futures2013Q2H1-CATTLE-H1.log skip=1 readsize=2000000 bindsize=2000000 errors=10000</v>
      </c>
      <c r="F207" s="25" t="str">
        <f>"sqlldr userid="&amp;$B$3&amp;" control="&amp;$B$2&amp;VLOOKUP($C207,Lookups!$A$4:$O$24,15,FALSE)&amp;F$4&amp;$B207&amp;"\"&amp;$C207&amp;"-"&amp;$B207&amp;".ctl log="&amp;$B$2&amp;VLOOKUP($C207,Lookups!$A$4:$O$24,15,FALSE)&amp;F$4&amp;$B207&amp;"-"&amp;$C207&amp;"-"&amp;$B207&amp;".log skip=1 readsize=2000000 bindsize=2000000 errors=10000"</f>
        <v>sqlldr userid=History/HistoryPwd@Algo control=C:\temp\HistData\Futures2013Q3H1\CATTLE-H1.ctl log=C:\temp\HistData\Futures2013Q3H1-CATTLE-H1.log skip=1 readsize=2000000 bindsize=2000000 errors=10000</v>
      </c>
      <c r="G207" s="25" t="str">
        <f>"sqlldr userid="&amp;$B$3&amp;" control="&amp;$B$2&amp;VLOOKUP($C207,Lookups!$A$4:$O$24,15,FALSE)&amp;G$4&amp;$B207&amp;"\"&amp;$C207&amp;"-"&amp;$B207&amp;".ctl log="&amp;$B$2&amp;VLOOKUP($C207,Lookups!$A$4:$O$24,15,FALSE)&amp;G$4&amp;$B207&amp;"-"&amp;$C207&amp;"-"&amp;$B207&amp;".log skip=1 readsize=2000000 bindsize=2000000 errors=10000"</f>
        <v>sqlldr userid=History/HistoryPwd@Algo control=C:\temp\HistData\Futures2013Q4H1\CATTLE-H1.ctl log=C:\temp\HistData\Futures2013Q4H1-CATTLE-H1.log skip=1 readsize=2000000 bindsize=2000000 errors=10000</v>
      </c>
      <c r="H207" s="25" t="str">
        <f>"sqlldr userid="&amp;$B$3&amp;" control="&amp;$B$2&amp;VLOOKUP($C207,Lookups!$A$4:$O$24,15,FALSE)&amp;H$4&amp;$B207&amp;"\"&amp;$C207&amp;"-"&amp;$B207&amp;".ctl log="&amp;$B$2&amp;VLOOKUP($C207,Lookups!$A$4:$O$24,15,FALSE)&amp;H$4&amp;$B207&amp;"-"&amp;$C207&amp;"-"&amp;$B207&amp;".log skip=1 readsize=2000000 bindsize=2000000 errors=10000"</f>
        <v>sqlldr userid=History/HistoryPwd@Algo control=C:\temp\HistData\Futures2014Q1H1\CATTLE-H1.ctl log=C:\temp\HistData\Futures2014Q1H1-CATTLE-H1.log skip=1 readsize=2000000 bindsize=2000000 errors=10000</v>
      </c>
    </row>
    <row r="208" spans="2:8" x14ac:dyDescent="0.25">
      <c r="B208" s="24" t="s">
        <v>28</v>
      </c>
      <c r="C208" s="25" t="s">
        <v>58</v>
      </c>
      <c r="D208" s="25" t="str">
        <f>"sqlldr userid="&amp;$B$3&amp;" control="&amp;$B$2&amp;VLOOKUP($C208,Lookups!$A$4:$O$24,15,FALSE)&amp;D$4&amp;$B208&amp;"\"&amp;$C208&amp;"-"&amp;$B208&amp;".ctl log="&amp;$B$2&amp;VLOOKUP($C208,Lookups!$A$4:$O$24,15,FALSE)&amp;D$4&amp;$B208&amp;"-"&amp;$C208&amp;"-"&amp;$B208&amp;".log skip=1 readsize=2000000 bindsize=2000000 errors=10000"</f>
        <v>sqlldr userid=History/HistoryPwd@Algo control=C:\temp\HistData\Futures2000Q0H1\CORN-H1.ctl log=C:\temp\HistData\Futures2000Q0H1-CORN-H1.log skip=1 readsize=2000000 bindsize=2000000 errors=10000</v>
      </c>
      <c r="E208" s="25" t="str">
        <f>"sqlldr userid="&amp;$B$3&amp;" control="&amp;$B$2&amp;VLOOKUP($C208,Lookups!$A$4:$O$24,15,FALSE)&amp;E$4&amp;$B208&amp;"\"&amp;$C208&amp;"-"&amp;$B208&amp;".ctl log="&amp;$B$2&amp;VLOOKUP($C208,Lookups!$A$4:$O$24,15,FALSE)&amp;E$4&amp;$B208&amp;"-"&amp;$C208&amp;"-"&amp;$B208&amp;".log skip=1 readsize=2000000 bindsize=2000000 errors=10000"</f>
        <v>sqlldr userid=History/HistoryPwd@Algo control=C:\temp\HistData\Futures2013Q2H1\CORN-H1.ctl log=C:\temp\HistData\Futures2013Q2H1-CORN-H1.log skip=1 readsize=2000000 bindsize=2000000 errors=10000</v>
      </c>
      <c r="F208" s="25" t="str">
        <f>"sqlldr userid="&amp;$B$3&amp;" control="&amp;$B$2&amp;VLOOKUP($C208,Lookups!$A$4:$O$24,15,FALSE)&amp;F$4&amp;$B208&amp;"\"&amp;$C208&amp;"-"&amp;$B208&amp;".ctl log="&amp;$B$2&amp;VLOOKUP($C208,Lookups!$A$4:$O$24,15,FALSE)&amp;F$4&amp;$B208&amp;"-"&amp;$C208&amp;"-"&amp;$B208&amp;".log skip=1 readsize=2000000 bindsize=2000000 errors=10000"</f>
        <v>sqlldr userid=History/HistoryPwd@Algo control=C:\temp\HistData\Futures2013Q3H1\CORN-H1.ctl log=C:\temp\HistData\Futures2013Q3H1-CORN-H1.log skip=1 readsize=2000000 bindsize=2000000 errors=10000</v>
      </c>
      <c r="G208" s="25" t="str">
        <f>"sqlldr userid="&amp;$B$3&amp;" control="&amp;$B$2&amp;VLOOKUP($C208,Lookups!$A$4:$O$24,15,FALSE)&amp;G$4&amp;$B208&amp;"\"&amp;$C208&amp;"-"&amp;$B208&amp;".ctl log="&amp;$B$2&amp;VLOOKUP($C208,Lookups!$A$4:$O$24,15,FALSE)&amp;G$4&amp;$B208&amp;"-"&amp;$C208&amp;"-"&amp;$B208&amp;".log skip=1 readsize=2000000 bindsize=2000000 errors=10000"</f>
        <v>sqlldr userid=History/HistoryPwd@Algo control=C:\temp\HistData\Futures2013Q4H1\CORN-H1.ctl log=C:\temp\HistData\Futures2013Q4H1-CORN-H1.log skip=1 readsize=2000000 bindsize=2000000 errors=10000</v>
      </c>
      <c r="H208" s="25" t="str">
        <f>"sqlldr userid="&amp;$B$3&amp;" control="&amp;$B$2&amp;VLOOKUP($C208,Lookups!$A$4:$O$24,15,FALSE)&amp;H$4&amp;$B208&amp;"\"&amp;$C208&amp;"-"&amp;$B208&amp;".ctl log="&amp;$B$2&amp;VLOOKUP($C208,Lookups!$A$4:$O$24,15,FALSE)&amp;H$4&amp;$B208&amp;"-"&amp;$C208&amp;"-"&amp;$B208&amp;".log skip=1 readsize=2000000 bindsize=2000000 errors=10000"</f>
        <v>sqlldr userid=History/HistoryPwd@Algo control=C:\temp\HistData\Futures2014Q1H1\CORN-H1.ctl log=C:\temp\HistData\Futures2014Q1H1-CORN-H1.log skip=1 readsize=2000000 bindsize=2000000 errors=10000</v>
      </c>
    </row>
    <row r="209" spans="2:8" x14ac:dyDescent="0.25">
      <c r="B209" s="24" t="s">
        <v>28</v>
      </c>
      <c r="C209" s="25" t="s">
        <v>59</v>
      </c>
      <c r="D209" s="25" t="str">
        <f>"sqlldr userid="&amp;$B$3&amp;" control="&amp;$B$2&amp;VLOOKUP($C209,Lookups!$A$4:$O$24,15,FALSE)&amp;D$4&amp;$B209&amp;"\"&amp;$C209&amp;"-"&amp;$B209&amp;".ctl log="&amp;$B$2&amp;VLOOKUP($C209,Lookups!$A$4:$O$24,15,FALSE)&amp;D$4&amp;$B209&amp;"-"&amp;$C209&amp;"-"&amp;$B209&amp;".log skip=1 readsize=2000000 bindsize=2000000 errors=10000"</f>
        <v>sqlldr userid=History/HistoryPwd@Algo control=C:\temp\HistData\Futures2000Q0H1\HOIL-H1.ctl log=C:\temp\HistData\Futures2000Q0H1-HOIL-H1.log skip=1 readsize=2000000 bindsize=2000000 errors=10000</v>
      </c>
      <c r="E209" s="25" t="str">
        <f>"sqlldr userid="&amp;$B$3&amp;" control="&amp;$B$2&amp;VLOOKUP($C209,Lookups!$A$4:$O$24,15,FALSE)&amp;E$4&amp;$B209&amp;"\"&amp;$C209&amp;"-"&amp;$B209&amp;".ctl log="&amp;$B$2&amp;VLOOKUP($C209,Lookups!$A$4:$O$24,15,FALSE)&amp;E$4&amp;$B209&amp;"-"&amp;$C209&amp;"-"&amp;$B209&amp;".log skip=1 readsize=2000000 bindsize=2000000 errors=10000"</f>
        <v>sqlldr userid=History/HistoryPwd@Algo control=C:\temp\HistData\Futures2013Q2H1\HOIL-H1.ctl log=C:\temp\HistData\Futures2013Q2H1-HOIL-H1.log skip=1 readsize=2000000 bindsize=2000000 errors=10000</v>
      </c>
      <c r="F209" s="25" t="str">
        <f>"sqlldr userid="&amp;$B$3&amp;" control="&amp;$B$2&amp;VLOOKUP($C209,Lookups!$A$4:$O$24,15,FALSE)&amp;F$4&amp;$B209&amp;"\"&amp;$C209&amp;"-"&amp;$B209&amp;".ctl log="&amp;$B$2&amp;VLOOKUP($C209,Lookups!$A$4:$O$24,15,FALSE)&amp;F$4&amp;$B209&amp;"-"&amp;$C209&amp;"-"&amp;$B209&amp;".log skip=1 readsize=2000000 bindsize=2000000 errors=10000"</f>
        <v>sqlldr userid=History/HistoryPwd@Algo control=C:\temp\HistData\Futures2013Q3H1\HOIL-H1.ctl log=C:\temp\HistData\Futures2013Q3H1-HOIL-H1.log skip=1 readsize=2000000 bindsize=2000000 errors=10000</v>
      </c>
      <c r="G209" s="25" t="str">
        <f>"sqlldr userid="&amp;$B$3&amp;" control="&amp;$B$2&amp;VLOOKUP($C209,Lookups!$A$4:$O$24,15,FALSE)&amp;G$4&amp;$B209&amp;"\"&amp;$C209&amp;"-"&amp;$B209&amp;".ctl log="&amp;$B$2&amp;VLOOKUP($C209,Lookups!$A$4:$O$24,15,FALSE)&amp;G$4&amp;$B209&amp;"-"&amp;$C209&amp;"-"&amp;$B209&amp;".log skip=1 readsize=2000000 bindsize=2000000 errors=10000"</f>
        <v>sqlldr userid=History/HistoryPwd@Algo control=C:\temp\HistData\Futures2013Q4H1\HOIL-H1.ctl log=C:\temp\HistData\Futures2013Q4H1-HOIL-H1.log skip=1 readsize=2000000 bindsize=2000000 errors=10000</v>
      </c>
      <c r="H209" s="25" t="str">
        <f>"sqlldr userid="&amp;$B$3&amp;" control="&amp;$B$2&amp;VLOOKUP($C209,Lookups!$A$4:$O$24,15,FALSE)&amp;H$4&amp;$B209&amp;"\"&amp;$C209&amp;"-"&amp;$B209&amp;".ctl log="&amp;$B$2&amp;VLOOKUP($C209,Lookups!$A$4:$O$24,15,FALSE)&amp;H$4&amp;$B209&amp;"-"&amp;$C209&amp;"-"&amp;$B209&amp;".log skip=1 readsize=2000000 bindsize=2000000 errors=10000"</f>
        <v>sqlldr userid=History/HistoryPwd@Algo control=C:\temp\HistData\Futures2014Q1H1\HOIL-H1.ctl log=C:\temp\HistData\Futures2014Q1H1-HOIL-H1.log skip=1 readsize=2000000 bindsize=2000000 errors=10000</v>
      </c>
    </row>
    <row r="210" spans="2:8" x14ac:dyDescent="0.25">
      <c r="B210" s="24" t="s">
        <v>28</v>
      </c>
      <c r="C210" s="25" t="s">
        <v>55</v>
      </c>
      <c r="D210" s="25" t="str">
        <f>"sqlldr userid="&amp;$B$3&amp;" control="&amp;$B$2&amp;VLOOKUP($C210,Lookups!$A$4:$O$24,15,FALSE)&amp;D$4&amp;$B210&amp;"\"&amp;$C210&amp;"-"&amp;$B210&amp;".ctl log="&amp;$B$2&amp;VLOOKUP($C210,Lookups!$A$4:$O$24,15,FALSE)&amp;D$4&amp;$B210&amp;"-"&amp;$C210&amp;"-"&amp;$B210&amp;".log skip=1 readsize=2000000 bindsize=2000000 errors=10000"</f>
        <v>sqlldr userid=History/HistoryPwd@Algo control=C:\temp\HistData\Futures2000Q0H1\NGAS-H1.ctl log=C:\temp\HistData\Futures2000Q0H1-NGAS-H1.log skip=1 readsize=2000000 bindsize=2000000 errors=10000</v>
      </c>
      <c r="E210" s="25" t="str">
        <f>"sqlldr userid="&amp;$B$3&amp;" control="&amp;$B$2&amp;VLOOKUP($C210,Lookups!$A$4:$O$24,15,FALSE)&amp;E$4&amp;$B210&amp;"\"&amp;$C210&amp;"-"&amp;$B210&amp;".ctl log="&amp;$B$2&amp;VLOOKUP($C210,Lookups!$A$4:$O$24,15,FALSE)&amp;E$4&amp;$B210&amp;"-"&amp;$C210&amp;"-"&amp;$B210&amp;".log skip=1 readsize=2000000 bindsize=2000000 errors=10000"</f>
        <v>sqlldr userid=History/HistoryPwd@Algo control=C:\temp\HistData\Futures2013Q2H1\NGAS-H1.ctl log=C:\temp\HistData\Futures2013Q2H1-NGAS-H1.log skip=1 readsize=2000000 bindsize=2000000 errors=10000</v>
      </c>
      <c r="F210" s="25" t="str">
        <f>"sqlldr userid="&amp;$B$3&amp;" control="&amp;$B$2&amp;VLOOKUP($C210,Lookups!$A$4:$O$24,15,FALSE)&amp;F$4&amp;$B210&amp;"\"&amp;$C210&amp;"-"&amp;$B210&amp;".ctl log="&amp;$B$2&amp;VLOOKUP($C210,Lookups!$A$4:$O$24,15,FALSE)&amp;F$4&amp;$B210&amp;"-"&amp;$C210&amp;"-"&amp;$B210&amp;".log skip=1 readsize=2000000 bindsize=2000000 errors=10000"</f>
        <v>sqlldr userid=History/HistoryPwd@Algo control=C:\temp\HistData\Futures2013Q3H1\NGAS-H1.ctl log=C:\temp\HistData\Futures2013Q3H1-NGAS-H1.log skip=1 readsize=2000000 bindsize=2000000 errors=10000</v>
      </c>
      <c r="G210" s="25" t="str">
        <f>"sqlldr userid="&amp;$B$3&amp;" control="&amp;$B$2&amp;VLOOKUP($C210,Lookups!$A$4:$O$24,15,FALSE)&amp;G$4&amp;$B210&amp;"\"&amp;$C210&amp;"-"&amp;$B210&amp;".ctl log="&amp;$B$2&amp;VLOOKUP($C210,Lookups!$A$4:$O$24,15,FALSE)&amp;G$4&amp;$B210&amp;"-"&amp;$C210&amp;"-"&amp;$B210&amp;".log skip=1 readsize=2000000 bindsize=2000000 errors=10000"</f>
        <v>sqlldr userid=History/HistoryPwd@Algo control=C:\temp\HistData\Futures2013Q4H1\NGAS-H1.ctl log=C:\temp\HistData\Futures2013Q4H1-NGAS-H1.log skip=1 readsize=2000000 bindsize=2000000 errors=10000</v>
      </c>
      <c r="H210" s="25" t="str">
        <f>"sqlldr userid="&amp;$B$3&amp;" control="&amp;$B$2&amp;VLOOKUP($C210,Lookups!$A$4:$O$24,15,FALSE)&amp;H$4&amp;$B210&amp;"\"&amp;$C210&amp;"-"&amp;$B210&amp;".ctl log="&amp;$B$2&amp;VLOOKUP($C210,Lookups!$A$4:$O$24,15,FALSE)&amp;H$4&amp;$B210&amp;"-"&amp;$C210&amp;"-"&amp;$B210&amp;".log skip=1 readsize=2000000 bindsize=2000000 errors=10000"</f>
        <v>sqlldr userid=History/HistoryPwd@Algo control=C:\temp\HistData\Futures2014Q1H1\NGAS-H1.ctl log=C:\temp\HistData\Futures2014Q1H1-NGAS-H1.log skip=1 readsize=2000000 bindsize=2000000 errors=10000</v>
      </c>
    </row>
    <row r="211" spans="2:8" x14ac:dyDescent="0.25">
      <c r="B211" s="24" t="s">
        <v>28</v>
      </c>
      <c r="C211" s="25" t="s">
        <v>60</v>
      </c>
      <c r="D211" s="25" t="str">
        <f>"sqlldr userid="&amp;$B$3&amp;" control="&amp;$B$2&amp;VLOOKUP($C211,Lookups!$A$4:$O$24,15,FALSE)&amp;D$4&amp;$B211&amp;"\"&amp;$C211&amp;"-"&amp;$B211&amp;".ctl log="&amp;$B$2&amp;VLOOKUP($C211,Lookups!$A$4:$O$24,15,FALSE)&amp;D$4&amp;$B211&amp;"-"&amp;$C211&amp;"-"&amp;$B211&amp;".log skip=1 readsize=2000000 bindsize=2000000 errors=10000"</f>
        <v>sqlldr userid=History/HistoryPwd@Algo control=C:\temp\HistData\Futures2000Q0H1\PLATINUM-H1.ctl log=C:\temp\HistData\Futures2000Q0H1-PLATINUM-H1.log skip=1 readsize=2000000 bindsize=2000000 errors=10000</v>
      </c>
      <c r="E211" s="25" t="str">
        <f>"sqlldr userid="&amp;$B$3&amp;" control="&amp;$B$2&amp;VLOOKUP($C211,Lookups!$A$4:$O$24,15,FALSE)&amp;E$4&amp;$B211&amp;"\"&amp;$C211&amp;"-"&amp;$B211&amp;".ctl log="&amp;$B$2&amp;VLOOKUP($C211,Lookups!$A$4:$O$24,15,FALSE)&amp;E$4&amp;$B211&amp;"-"&amp;$C211&amp;"-"&amp;$B211&amp;".log skip=1 readsize=2000000 bindsize=2000000 errors=10000"</f>
        <v>sqlldr userid=History/HistoryPwd@Algo control=C:\temp\HistData\Futures2013Q2H1\PLATINUM-H1.ctl log=C:\temp\HistData\Futures2013Q2H1-PLATINUM-H1.log skip=1 readsize=2000000 bindsize=2000000 errors=10000</v>
      </c>
      <c r="F211" s="25" t="str">
        <f>"sqlldr userid="&amp;$B$3&amp;" control="&amp;$B$2&amp;VLOOKUP($C211,Lookups!$A$4:$O$24,15,FALSE)&amp;F$4&amp;$B211&amp;"\"&amp;$C211&amp;"-"&amp;$B211&amp;".ctl log="&amp;$B$2&amp;VLOOKUP($C211,Lookups!$A$4:$O$24,15,FALSE)&amp;F$4&amp;$B211&amp;"-"&amp;$C211&amp;"-"&amp;$B211&amp;".log skip=1 readsize=2000000 bindsize=2000000 errors=10000"</f>
        <v>sqlldr userid=History/HistoryPwd@Algo control=C:\temp\HistData\Futures2013Q3H1\PLATINUM-H1.ctl log=C:\temp\HistData\Futures2013Q3H1-PLATINUM-H1.log skip=1 readsize=2000000 bindsize=2000000 errors=10000</v>
      </c>
      <c r="G211" s="25" t="str">
        <f>"sqlldr userid="&amp;$B$3&amp;" control="&amp;$B$2&amp;VLOOKUP($C211,Lookups!$A$4:$O$24,15,FALSE)&amp;G$4&amp;$B211&amp;"\"&amp;$C211&amp;"-"&amp;$B211&amp;".ctl log="&amp;$B$2&amp;VLOOKUP($C211,Lookups!$A$4:$O$24,15,FALSE)&amp;G$4&amp;$B211&amp;"-"&amp;$C211&amp;"-"&amp;$B211&amp;".log skip=1 readsize=2000000 bindsize=2000000 errors=10000"</f>
        <v>sqlldr userid=History/HistoryPwd@Algo control=C:\temp\HistData\Futures2013Q4H1\PLATINUM-H1.ctl log=C:\temp\HistData\Futures2013Q4H1-PLATINUM-H1.log skip=1 readsize=2000000 bindsize=2000000 errors=10000</v>
      </c>
      <c r="H211" s="25" t="str">
        <f>"sqlldr userid="&amp;$B$3&amp;" control="&amp;$B$2&amp;VLOOKUP($C211,Lookups!$A$4:$O$24,15,FALSE)&amp;H$4&amp;$B211&amp;"\"&amp;$C211&amp;"-"&amp;$B211&amp;".ctl log="&amp;$B$2&amp;VLOOKUP($C211,Lookups!$A$4:$O$24,15,FALSE)&amp;H$4&amp;$B211&amp;"-"&amp;$C211&amp;"-"&amp;$B211&amp;".log skip=1 readsize=2000000 bindsize=2000000 errors=10000"</f>
        <v>sqlldr userid=History/HistoryPwd@Algo control=C:\temp\HistData\Futures2014Q1H1\PLATINUM-H1.ctl log=C:\temp\HistData\Futures2014Q1H1-PLATINUM-H1.log skip=1 readsize=2000000 bindsize=2000000 errors=10000</v>
      </c>
    </row>
    <row r="212" spans="2:8" x14ac:dyDescent="0.25">
      <c r="B212" s="24" t="s">
        <v>28</v>
      </c>
      <c r="C212" s="25" t="s">
        <v>61</v>
      </c>
      <c r="D212" s="25" t="str">
        <f>"sqlldr userid="&amp;$B$3&amp;" control="&amp;$B$2&amp;VLOOKUP($C212,Lookups!$A$4:$O$24,15,FALSE)&amp;D$4&amp;$B212&amp;"\"&amp;$C212&amp;"-"&amp;$B212&amp;".ctl log="&amp;$B$2&amp;VLOOKUP($C212,Lookups!$A$4:$O$24,15,FALSE)&amp;D$4&amp;$B212&amp;"-"&amp;$C212&amp;"-"&amp;$B212&amp;".log skip=1 readsize=2000000 bindsize=2000000 errors=10000"</f>
        <v>sqlldr userid=History/HistoryPwd@Algo control=C:\temp\HistData\Futures2000Q0H1\RICE-H1.ctl log=C:\temp\HistData\Futures2000Q0H1-RICE-H1.log skip=1 readsize=2000000 bindsize=2000000 errors=10000</v>
      </c>
      <c r="E212" s="25" t="str">
        <f>"sqlldr userid="&amp;$B$3&amp;" control="&amp;$B$2&amp;VLOOKUP($C212,Lookups!$A$4:$O$24,15,FALSE)&amp;E$4&amp;$B212&amp;"\"&amp;$C212&amp;"-"&amp;$B212&amp;".ctl log="&amp;$B$2&amp;VLOOKUP($C212,Lookups!$A$4:$O$24,15,FALSE)&amp;E$4&amp;$B212&amp;"-"&amp;$C212&amp;"-"&amp;$B212&amp;".log skip=1 readsize=2000000 bindsize=2000000 errors=10000"</f>
        <v>sqlldr userid=History/HistoryPwd@Algo control=C:\temp\HistData\Futures2013Q2H1\RICE-H1.ctl log=C:\temp\HistData\Futures2013Q2H1-RICE-H1.log skip=1 readsize=2000000 bindsize=2000000 errors=10000</v>
      </c>
      <c r="F212" s="25" t="str">
        <f>"sqlldr userid="&amp;$B$3&amp;" control="&amp;$B$2&amp;VLOOKUP($C212,Lookups!$A$4:$O$24,15,FALSE)&amp;F$4&amp;$B212&amp;"\"&amp;$C212&amp;"-"&amp;$B212&amp;".ctl log="&amp;$B$2&amp;VLOOKUP($C212,Lookups!$A$4:$O$24,15,FALSE)&amp;F$4&amp;$B212&amp;"-"&amp;$C212&amp;"-"&amp;$B212&amp;".log skip=1 readsize=2000000 bindsize=2000000 errors=10000"</f>
        <v>sqlldr userid=History/HistoryPwd@Algo control=C:\temp\HistData\Futures2013Q3H1\RICE-H1.ctl log=C:\temp\HistData\Futures2013Q3H1-RICE-H1.log skip=1 readsize=2000000 bindsize=2000000 errors=10000</v>
      </c>
      <c r="G212" s="25" t="str">
        <f>"sqlldr userid="&amp;$B$3&amp;" control="&amp;$B$2&amp;VLOOKUP($C212,Lookups!$A$4:$O$24,15,FALSE)&amp;G$4&amp;$B212&amp;"\"&amp;$C212&amp;"-"&amp;$B212&amp;".ctl log="&amp;$B$2&amp;VLOOKUP($C212,Lookups!$A$4:$O$24,15,FALSE)&amp;G$4&amp;$B212&amp;"-"&amp;$C212&amp;"-"&amp;$B212&amp;".log skip=1 readsize=2000000 bindsize=2000000 errors=10000"</f>
        <v>sqlldr userid=History/HistoryPwd@Algo control=C:\temp\HistData\Futures2013Q4H1\RICE-H1.ctl log=C:\temp\HistData\Futures2013Q4H1-RICE-H1.log skip=1 readsize=2000000 bindsize=2000000 errors=10000</v>
      </c>
      <c r="H212" s="25" t="str">
        <f>"sqlldr userid="&amp;$B$3&amp;" control="&amp;$B$2&amp;VLOOKUP($C212,Lookups!$A$4:$O$24,15,FALSE)&amp;H$4&amp;$B212&amp;"\"&amp;$C212&amp;"-"&amp;$B212&amp;".ctl log="&amp;$B$2&amp;VLOOKUP($C212,Lookups!$A$4:$O$24,15,FALSE)&amp;H$4&amp;$B212&amp;"-"&amp;$C212&amp;"-"&amp;$B212&amp;".log skip=1 readsize=2000000 bindsize=2000000 errors=10000"</f>
        <v>sqlldr userid=History/HistoryPwd@Algo control=C:\temp\HistData\Futures2014Q1H1\RICE-H1.ctl log=C:\temp\HistData\Futures2014Q1H1-RICE-H1.log skip=1 readsize=2000000 bindsize=2000000 errors=10000</v>
      </c>
    </row>
    <row r="213" spans="2:8" x14ac:dyDescent="0.25">
      <c r="B213" s="24" t="s">
        <v>28</v>
      </c>
      <c r="C213" s="25" t="s">
        <v>62</v>
      </c>
      <c r="D213" s="25" t="str">
        <f>"sqlldr userid="&amp;$B$3&amp;" control="&amp;$B$2&amp;VLOOKUP($C213,Lookups!$A$4:$O$24,15,FALSE)&amp;D$4&amp;$B213&amp;"\"&amp;$C213&amp;"-"&amp;$B213&amp;".ctl log="&amp;$B$2&amp;VLOOKUP($C213,Lookups!$A$4:$O$24,15,FALSE)&amp;D$4&amp;$B213&amp;"-"&amp;$C213&amp;"-"&amp;$B213&amp;".log skip=1 readsize=2000000 bindsize=2000000 errors=10000"</f>
        <v>sqlldr userid=History/HistoryPwd@Algo control=C:\temp\HistData\Futures2000Q0H1\SBO-H1.ctl log=C:\temp\HistData\Futures2000Q0H1-SBO-H1.log skip=1 readsize=2000000 bindsize=2000000 errors=10000</v>
      </c>
      <c r="E213" s="25" t="str">
        <f>"sqlldr userid="&amp;$B$3&amp;" control="&amp;$B$2&amp;VLOOKUP($C213,Lookups!$A$4:$O$24,15,FALSE)&amp;E$4&amp;$B213&amp;"\"&amp;$C213&amp;"-"&amp;$B213&amp;".ctl log="&amp;$B$2&amp;VLOOKUP($C213,Lookups!$A$4:$O$24,15,FALSE)&amp;E$4&amp;$B213&amp;"-"&amp;$C213&amp;"-"&amp;$B213&amp;".log skip=1 readsize=2000000 bindsize=2000000 errors=10000"</f>
        <v>sqlldr userid=History/HistoryPwd@Algo control=C:\temp\HistData\Futures2013Q2H1\SBO-H1.ctl log=C:\temp\HistData\Futures2013Q2H1-SBO-H1.log skip=1 readsize=2000000 bindsize=2000000 errors=10000</v>
      </c>
      <c r="F213" s="25" t="str">
        <f>"sqlldr userid="&amp;$B$3&amp;" control="&amp;$B$2&amp;VLOOKUP($C213,Lookups!$A$4:$O$24,15,FALSE)&amp;F$4&amp;$B213&amp;"\"&amp;$C213&amp;"-"&amp;$B213&amp;".ctl log="&amp;$B$2&amp;VLOOKUP($C213,Lookups!$A$4:$O$24,15,FALSE)&amp;F$4&amp;$B213&amp;"-"&amp;$C213&amp;"-"&amp;$B213&amp;".log skip=1 readsize=2000000 bindsize=2000000 errors=10000"</f>
        <v>sqlldr userid=History/HistoryPwd@Algo control=C:\temp\HistData\Futures2013Q3H1\SBO-H1.ctl log=C:\temp\HistData\Futures2013Q3H1-SBO-H1.log skip=1 readsize=2000000 bindsize=2000000 errors=10000</v>
      </c>
      <c r="G213" s="25" t="str">
        <f>"sqlldr userid="&amp;$B$3&amp;" control="&amp;$B$2&amp;VLOOKUP($C213,Lookups!$A$4:$O$24,15,FALSE)&amp;G$4&amp;$B213&amp;"\"&amp;$C213&amp;"-"&amp;$B213&amp;".ctl log="&amp;$B$2&amp;VLOOKUP($C213,Lookups!$A$4:$O$24,15,FALSE)&amp;G$4&amp;$B213&amp;"-"&amp;$C213&amp;"-"&amp;$B213&amp;".log skip=1 readsize=2000000 bindsize=2000000 errors=10000"</f>
        <v>sqlldr userid=History/HistoryPwd@Algo control=C:\temp\HistData\Futures2013Q4H1\SBO-H1.ctl log=C:\temp\HistData\Futures2013Q4H1-SBO-H1.log skip=1 readsize=2000000 bindsize=2000000 errors=10000</v>
      </c>
      <c r="H213" s="25" t="str">
        <f>"sqlldr userid="&amp;$B$3&amp;" control="&amp;$B$2&amp;VLOOKUP($C213,Lookups!$A$4:$O$24,15,FALSE)&amp;H$4&amp;$B213&amp;"\"&amp;$C213&amp;"-"&amp;$B213&amp;".ctl log="&amp;$B$2&amp;VLOOKUP($C213,Lookups!$A$4:$O$24,15,FALSE)&amp;H$4&amp;$B213&amp;"-"&amp;$C213&amp;"-"&amp;$B213&amp;".log skip=1 readsize=2000000 bindsize=2000000 errors=10000"</f>
        <v>sqlldr userid=History/HistoryPwd@Algo control=C:\temp\HistData\Futures2014Q1H1\SBO-H1.ctl log=C:\temp\HistData\Futures2014Q1H1-SBO-H1.log skip=1 readsize=2000000 bindsize=2000000 errors=10000</v>
      </c>
    </row>
    <row r="214" spans="2:8" x14ac:dyDescent="0.25">
      <c r="B214" s="24" t="s">
        <v>28</v>
      </c>
      <c r="C214" s="25" t="s">
        <v>63</v>
      </c>
      <c r="D214" s="25" t="str">
        <f>"sqlldr userid="&amp;$B$3&amp;" control="&amp;$B$2&amp;VLOOKUP($C214,Lookups!$A$4:$O$24,15,FALSE)&amp;D$4&amp;$B214&amp;"\"&amp;$C214&amp;"-"&amp;$B214&amp;".ctl log="&amp;$B$2&amp;VLOOKUP($C214,Lookups!$A$4:$O$24,15,FALSE)&amp;D$4&amp;$B214&amp;"-"&amp;$C214&amp;"-"&amp;$B214&amp;".log skip=1 readsize=2000000 bindsize=2000000 errors=10000"</f>
        <v>sqlldr userid=History/HistoryPwd@Algo control=C:\temp\HistData\Futures2000Q0H1\SOYBEANS-H1.ctl log=C:\temp\HistData\Futures2000Q0H1-SOYBEANS-H1.log skip=1 readsize=2000000 bindsize=2000000 errors=10000</v>
      </c>
      <c r="E214" s="25" t="str">
        <f>"sqlldr userid="&amp;$B$3&amp;" control="&amp;$B$2&amp;VLOOKUP($C214,Lookups!$A$4:$O$24,15,FALSE)&amp;E$4&amp;$B214&amp;"\"&amp;$C214&amp;"-"&amp;$B214&amp;".ctl log="&amp;$B$2&amp;VLOOKUP($C214,Lookups!$A$4:$O$24,15,FALSE)&amp;E$4&amp;$B214&amp;"-"&amp;$C214&amp;"-"&amp;$B214&amp;".log skip=1 readsize=2000000 bindsize=2000000 errors=10000"</f>
        <v>sqlldr userid=History/HistoryPwd@Algo control=C:\temp\HistData\Futures2013Q2H1\SOYBEANS-H1.ctl log=C:\temp\HistData\Futures2013Q2H1-SOYBEANS-H1.log skip=1 readsize=2000000 bindsize=2000000 errors=10000</v>
      </c>
      <c r="F214" s="25" t="str">
        <f>"sqlldr userid="&amp;$B$3&amp;" control="&amp;$B$2&amp;VLOOKUP($C214,Lookups!$A$4:$O$24,15,FALSE)&amp;F$4&amp;$B214&amp;"\"&amp;$C214&amp;"-"&amp;$B214&amp;".ctl log="&amp;$B$2&amp;VLOOKUP($C214,Lookups!$A$4:$O$24,15,FALSE)&amp;F$4&amp;$B214&amp;"-"&amp;$C214&amp;"-"&amp;$B214&amp;".log skip=1 readsize=2000000 bindsize=2000000 errors=10000"</f>
        <v>sqlldr userid=History/HistoryPwd@Algo control=C:\temp\HistData\Futures2013Q3H1\SOYBEANS-H1.ctl log=C:\temp\HistData\Futures2013Q3H1-SOYBEANS-H1.log skip=1 readsize=2000000 bindsize=2000000 errors=10000</v>
      </c>
      <c r="G214" s="25" t="str">
        <f>"sqlldr userid="&amp;$B$3&amp;" control="&amp;$B$2&amp;VLOOKUP($C214,Lookups!$A$4:$O$24,15,FALSE)&amp;G$4&amp;$B214&amp;"\"&amp;$C214&amp;"-"&amp;$B214&amp;".ctl log="&amp;$B$2&amp;VLOOKUP($C214,Lookups!$A$4:$O$24,15,FALSE)&amp;G$4&amp;$B214&amp;"-"&amp;$C214&amp;"-"&amp;$B214&amp;".log skip=1 readsize=2000000 bindsize=2000000 errors=10000"</f>
        <v>sqlldr userid=History/HistoryPwd@Algo control=C:\temp\HistData\Futures2013Q4H1\SOYBEANS-H1.ctl log=C:\temp\HistData\Futures2013Q4H1-SOYBEANS-H1.log skip=1 readsize=2000000 bindsize=2000000 errors=10000</v>
      </c>
      <c r="H214" s="25" t="str">
        <f>"sqlldr userid="&amp;$B$3&amp;" control="&amp;$B$2&amp;VLOOKUP($C214,Lookups!$A$4:$O$24,15,FALSE)&amp;H$4&amp;$B214&amp;"\"&amp;$C214&amp;"-"&amp;$B214&amp;".ctl log="&amp;$B$2&amp;VLOOKUP($C214,Lookups!$A$4:$O$24,15,FALSE)&amp;H$4&amp;$B214&amp;"-"&amp;$C214&amp;"-"&amp;$B214&amp;".log skip=1 readsize=2000000 bindsize=2000000 errors=10000"</f>
        <v>sqlldr userid=History/HistoryPwd@Algo control=C:\temp\HistData\Futures2014Q1H1\SOYBEANS-H1.ctl log=C:\temp\HistData\Futures2014Q1H1-SOYBEANS-H1.log skip=1 readsize=2000000 bindsize=2000000 errors=10000</v>
      </c>
    </row>
    <row r="215" spans="2:8" x14ac:dyDescent="0.25">
      <c r="B215" s="24" t="s">
        <v>28</v>
      </c>
      <c r="C215" s="25" t="s">
        <v>64</v>
      </c>
      <c r="D215" s="25" t="str">
        <f>"sqlldr userid="&amp;$B$3&amp;" control="&amp;$B$2&amp;VLOOKUP($C215,Lookups!$A$4:$O$24,15,FALSE)&amp;D$4&amp;$B215&amp;"\"&amp;$C215&amp;"-"&amp;$B215&amp;".ctl log="&amp;$B$2&amp;VLOOKUP($C215,Lookups!$A$4:$O$24,15,FALSE)&amp;D$4&amp;$B215&amp;"-"&amp;$C215&amp;"-"&amp;$B215&amp;".log skip=1 readsize=2000000 bindsize=2000000 errors=10000"</f>
        <v>sqlldr userid=History/HistoryPwd@Algo control=C:\temp\HistData\Futures2000Q0H1\SUGAR-H1.ctl log=C:\temp\HistData\Futures2000Q0H1-SUGAR-H1.log skip=1 readsize=2000000 bindsize=2000000 errors=10000</v>
      </c>
      <c r="E215" s="25" t="str">
        <f>"sqlldr userid="&amp;$B$3&amp;" control="&amp;$B$2&amp;VLOOKUP($C215,Lookups!$A$4:$O$24,15,FALSE)&amp;E$4&amp;$B215&amp;"\"&amp;$C215&amp;"-"&amp;$B215&amp;".ctl log="&amp;$B$2&amp;VLOOKUP($C215,Lookups!$A$4:$O$24,15,FALSE)&amp;E$4&amp;$B215&amp;"-"&amp;$C215&amp;"-"&amp;$B215&amp;".log skip=1 readsize=2000000 bindsize=2000000 errors=10000"</f>
        <v>sqlldr userid=History/HistoryPwd@Algo control=C:\temp\HistData\Futures2013Q2H1\SUGAR-H1.ctl log=C:\temp\HistData\Futures2013Q2H1-SUGAR-H1.log skip=1 readsize=2000000 bindsize=2000000 errors=10000</v>
      </c>
      <c r="F215" s="25" t="str">
        <f>"sqlldr userid="&amp;$B$3&amp;" control="&amp;$B$2&amp;VLOOKUP($C215,Lookups!$A$4:$O$24,15,FALSE)&amp;F$4&amp;$B215&amp;"\"&amp;$C215&amp;"-"&amp;$B215&amp;".ctl log="&amp;$B$2&amp;VLOOKUP($C215,Lookups!$A$4:$O$24,15,FALSE)&amp;F$4&amp;$B215&amp;"-"&amp;$C215&amp;"-"&amp;$B215&amp;".log skip=1 readsize=2000000 bindsize=2000000 errors=10000"</f>
        <v>sqlldr userid=History/HistoryPwd@Algo control=C:\temp\HistData\Futures2013Q3H1\SUGAR-H1.ctl log=C:\temp\HistData\Futures2013Q3H1-SUGAR-H1.log skip=1 readsize=2000000 bindsize=2000000 errors=10000</v>
      </c>
      <c r="G215" s="25" t="str">
        <f>"sqlldr userid="&amp;$B$3&amp;" control="&amp;$B$2&amp;VLOOKUP($C215,Lookups!$A$4:$O$24,15,FALSE)&amp;G$4&amp;$B215&amp;"\"&amp;$C215&amp;"-"&amp;$B215&amp;".ctl log="&amp;$B$2&amp;VLOOKUP($C215,Lookups!$A$4:$O$24,15,FALSE)&amp;G$4&amp;$B215&amp;"-"&amp;$C215&amp;"-"&amp;$B215&amp;".log skip=1 readsize=2000000 bindsize=2000000 errors=10000"</f>
        <v>sqlldr userid=History/HistoryPwd@Algo control=C:\temp\HistData\Futures2013Q4H1\SUGAR-H1.ctl log=C:\temp\HistData\Futures2013Q4H1-SUGAR-H1.log skip=1 readsize=2000000 bindsize=2000000 errors=10000</v>
      </c>
      <c r="H215" s="25" t="str">
        <f>"sqlldr userid="&amp;$B$3&amp;" control="&amp;$B$2&amp;VLOOKUP($C215,Lookups!$A$4:$O$24,15,FALSE)&amp;H$4&amp;$B215&amp;"\"&amp;$C215&amp;"-"&amp;$B215&amp;".ctl log="&amp;$B$2&amp;VLOOKUP($C215,Lookups!$A$4:$O$24,15,FALSE)&amp;H$4&amp;$B215&amp;"-"&amp;$C215&amp;"-"&amp;$B215&amp;".log skip=1 readsize=2000000 bindsize=2000000 errors=10000"</f>
        <v>sqlldr userid=History/HistoryPwd@Algo control=C:\temp\HistData\Futures2014Q1H1\SUGAR-H1.ctl log=C:\temp\HistData\Futures2014Q1H1-SUGAR-H1.log skip=1 readsize=2000000 bindsize=2000000 errors=10000</v>
      </c>
    </row>
    <row r="216" spans="2:8" x14ac:dyDescent="0.25">
      <c r="B216" s="24" t="s">
        <v>28</v>
      </c>
      <c r="C216" s="25" t="s">
        <v>65</v>
      </c>
      <c r="D216" s="25" t="str">
        <f>"sqlldr userid="&amp;$B$3&amp;" control="&amp;$B$2&amp;VLOOKUP($C216,Lookups!$A$4:$O$24,15,FALSE)&amp;D$4&amp;$B216&amp;"\"&amp;$C216&amp;"-"&amp;$B216&amp;".ctl log="&amp;$B$2&amp;VLOOKUP($C216,Lookups!$A$4:$O$24,15,FALSE)&amp;D$4&amp;$B216&amp;"-"&amp;$C216&amp;"-"&amp;$B216&amp;".log skip=1 readsize=2000000 bindsize=2000000 errors=10000"</f>
        <v>sqlldr userid=History/HistoryPwd@Algo control=C:\temp\HistData\Futures2000Q0H1\US10YR-H1.ctl log=C:\temp\HistData\Futures2000Q0H1-US10YR-H1.log skip=1 readsize=2000000 bindsize=2000000 errors=10000</v>
      </c>
      <c r="E216" s="25" t="str">
        <f>"sqlldr userid="&amp;$B$3&amp;" control="&amp;$B$2&amp;VLOOKUP($C216,Lookups!$A$4:$O$24,15,FALSE)&amp;E$4&amp;$B216&amp;"\"&amp;$C216&amp;"-"&amp;$B216&amp;".ctl log="&amp;$B$2&amp;VLOOKUP($C216,Lookups!$A$4:$O$24,15,FALSE)&amp;E$4&amp;$B216&amp;"-"&amp;$C216&amp;"-"&amp;$B216&amp;".log skip=1 readsize=2000000 bindsize=2000000 errors=10000"</f>
        <v>sqlldr userid=History/HistoryPwd@Algo control=C:\temp\HistData\Futures2013Q2H1\US10YR-H1.ctl log=C:\temp\HistData\Futures2013Q2H1-US10YR-H1.log skip=1 readsize=2000000 bindsize=2000000 errors=10000</v>
      </c>
      <c r="F216" s="25" t="str">
        <f>"sqlldr userid="&amp;$B$3&amp;" control="&amp;$B$2&amp;VLOOKUP($C216,Lookups!$A$4:$O$24,15,FALSE)&amp;F$4&amp;$B216&amp;"\"&amp;$C216&amp;"-"&amp;$B216&amp;".ctl log="&amp;$B$2&amp;VLOOKUP($C216,Lookups!$A$4:$O$24,15,FALSE)&amp;F$4&amp;$B216&amp;"-"&amp;$C216&amp;"-"&amp;$B216&amp;".log skip=1 readsize=2000000 bindsize=2000000 errors=10000"</f>
        <v>sqlldr userid=History/HistoryPwd@Algo control=C:\temp\HistData\Futures2013Q3H1\US10YR-H1.ctl log=C:\temp\HistData\Futures2013Q3H1-US10YR-H1.log skip=1 readsize=2000000 bindsize=2000000 errors=10000</v>
      </c>
      <c r="G216" s="25" t="str">
        <f>"sqlldr userid="&amp;$B$3&amp;" control="&amp;$B$2&amp;VLOOKUP($C216,Lookups!$A$4:$O$24,15,FALSE)&amp;G$4&amp;$B216&amp;"\"&amp;$C216&amp;"-"&amp;$B216&amp;".ctl log="&amp;$B$2&amp;VLOOKUP($C216,Lookups!$A$4:$O$24,15,FALSE)&amp;G$4&amp;$B216&amp;"-"&amp;$C216&amp;"-"&amp;$B216&amp;".log skip=1 readsize=2000000 bindsize=2000000 errors=10000"</f>
        <v>sqlldr userid=History/HistoryPwd@Algo control=C:\temp\HistData\Futures2013Q4H1\US10YR-H1.ctl log=C:\temp\HistData\Futures2013Q4H1-US10YR-H1.log skip=1 readsize=2000000 bindsize=2000000 errors=10000</v>
      </c>
      <c r="H216" s="25" t="str">
        <f>"sqlldr userid="&amp;$B$3&amp;" control="&amp;$B$2&amp;VLOOKUP($C216,Lookups!$A$4:$O$24,15,FALSE)&amp;H$4&amp;$B216&amp;"\"&amp;$C216&amp;"-"&amp;$B216&amp;".ctl log="&amp;$B$2&amp;VLOOKUP($C216,Lookups!$A$4:$O$24,15,FALSE)&amp;H$4&amp;$B216&amp;"-"&amp;$C216&amp;"-"&amp;$B216&amp;".log skip=1 readsize=2000000 bindsize=2000000 errors=10000"</f>
        <v>sqlldr userid=History/HistoryPwd@Algo control=C:\temp\HistData\Futures2014Q1H1\US10YR-H1.ctl log=C:\temp\HistData\Futures2014Q1H1-US10YR-H1.log skip=1 readsize=2000000 bindsize=2000000 errors=10000</v>
      </c>
    </row>
    <row r="217" spans="2:8" x14ac:dyDescent="0.25">
      <c r="B217" s="24" t="s">
        <v>28</v>
      </c>
      <c r="C217" s="25" t="s">
        <v>66</v>
      </c>
      <c r="D217" s="25" t="str">
        <f>"sqlldr userid="&amp;$B$3&amp;" control="&amp;$B$2&amp;VLOOKUP($C217,Lookups!$A$4:$O$24,15,FALSE)&amp;D$4&amp;$B217&amp;"\"&amp;$C217&amp;"-"&amp;$B217&amp;".ctl log="&amp;$B$2&amp;VLOOKUP($C217,Lookups!$A$4:$O$24,15,FALSE)&amp;D$4&amp;$B217&amp;"-"&amp;$C217&amp;"-"&amp;$B217&amp;".log skip=1 readsize=2000000 bindsize=2000000 errors=10000"</f>
        <v>sqlldr userid=History/HistoryPwd@Algo control=C:\temp\HistData\Futures2000Q0H1\WHEAT-H1.ctl log=C:\temp\HistData\Futures2000Q0H1-WHEAT-H1.log skip=1 readsize=2000000 bindsize=2000000 errors=10000</v>
      </c>
      <c r="E217" s="25" t="str">
        <f>"sqlldr userid="&amp;$B$3&amp;" control="&amp;$B$2&amp;VLOOKUP($C217,Lookups!$A$4:$O$24,15,FALSE)&amp;E$4&amp;$B217&amp;"\"&amp;$C217&amp;"-"&amp;$B217&amp;".ctl log="&amp;$B$2&amp;VLOOKUP($C217,Lookups!$A$4:$O$24,15,FALSE)&amp;E$4&amp;$B217&amp;"-"&amp;$C217&amp;"-"&amp;$B217&amp;".log skip=1 readsize=2000000 bindsize=2000000 errors=10000"</f>
        <v>sqlldr userid=History/HistoryPwd@Algo control=C:\temp\HistData\Futures2013Q2H1\WHEAT-H1.ctl log=C:\temp\HistData\Futures2013Q2H1-WHEAT-H1.log skip=1 readsize=2000000 bindsize=2000000 errors=10000</v>
      </c>
      <c r="F217" s="25" t="str">
        <f>"sqlldr userid="&amp;$B$3&amp;" control="&amp;$B$2&amp;VLOOKUP($C217,Lookups!$A$4:$O$24,15,FALSE)&amp;F$4&amp;$B217&amp;"\"&amp;$C217&amp;"-"&amp;$B217&amp;".ctl log="&amp;$B$2&amp;VLOOKUP($C217,Lookups!$A$4:$O$24,15,FALSE)&amp;F$4&amp;$B217&amp;"-"&amp;$C217&amp;"-"&amp;$B217&amp;".log skip=1 readsize=2000000 bindsize=2000000 errors=10000"</f>
        <v>sqlldr userid=History/HistoryPwd@Algo control=C:\temp\HistData\Futures2013Q3H1\WHEAT-H1.ctl log=C:\temp\HistData\Futures2013Q3H1-WHEAT-H1.log skip=1 readsize=2000000 bindsize=2000000 errors=10000</v>
      </c>
      <c r="G217" s="25" t="str">
        <f>"sqlldr userid="&amp;$B$3&amp;" control="&amp;$B$2&amp;VLOOKUP($C217,Lookups!$A$4:$O$24,15,FALSE)&amp;G$4&amp;$B217&amp;"\"&amp;$C217&amp;"-"&amp;$B217&amp;".ctl log="&amp;$B$2&amp;VLOOKUP($C217,Lookups!$A$4:$O$24,15,FALSE)&amp;G$4&amp;$B217&amp;"-"&amp;$C217&amp;"-"&amp;$B217&amp;".log skip=1 readsize=2000000 bindsize=2000000 errors=10000"</f>
        <v>sqlldr userid=History/HistoryPwd@Algo control=C:\temp\HistData\Futures2013Q4H1\WHEAT-H1.ctl log=C:\temp\HistData\Futures2013Q4H1-WHEAT-H1.log skip=1 readsize=2000000 bindsize=2000000 errors=10000</v>
      </c>
      <c r="H217" s="25" t="str">
        <f>"sqlldr userid="&amp;$B$3&amp;" control="&amp;$B$2&amp;VLOOKUP($C217,Lookups!$A$4:$O$24,15,FALSE)&amp;H$4&amp;$B217&amp;"\"&amp;$C217&amp;"-"&amp;$B217&amp;".ctl log="&amp;$B$2&amp;VLOOKUP($C217,Lookups!$A$4:$O$24,15,FALSE)&amp;H$4&amp;$B217&amp;"-"&amp;$C217&amp;"-"&amp;$B217&amp;".log skip=1 readsize=2000000 bindsize=2000000 errors=10000"</f>
        <v>sqlldr userid=History/HistoryPwd@Algo control=C:\temp\HistData\Futures2014Q1H1\WHEAT-H1.ctl log=C:\temp\HistData\Futures2014Q1H1-WHEAT-H1.log skip=1 readsize=2000000 bindsize=2000000 errors=10000</v>
      </c>
    </row>
    <row r="218" spans="2:8" x14ac:dyDescent="0.25">
      <c r="B218" s="24" t="s">
        <v>28</v>
      </c>
      <c r="C218" s="25" t="s">
        <v>56</v>
      </c>
      <c r="D218" s="25" t="str">
        <f>"sqlldr userid="&amp;$B$3&amp;" control="&amp;$B$2&amp;VLOOKUP($C218,Lookups!$A$4:$O$24,15,FALSE)&amp;D$4&amp;$B218&amp;"\"&amp;$C218&amp;"-"&amp;$B218&amp;".ctl log="&amp;$B$2&amp;VLOOKUP($C218,Lookups!$A$4:$O$24,15,FALSE)&amp;D$4&amp;$B218&amp;"-"&amp;$C218&amp;"-"&amp;$B218&amp;".log skip=1 readsize=2000000 bindsize=2000000 errors=10000"</f>
        <v>sqlldr userid=History/HistoryPwd@Algo control=C:\temp\HistData\Futures2000Q0H1\XRB-H1.ctl log=C:\temp\HistData\Futures2000Q0H1-XRB-H1.log skip=1 readsize=2000000 bindsize=2000000 errors=10000</v>
      </c>
      <c r="E218" s="25" t="str">
        <f>"sqlldr userid="&amp;$B$3&amp;" control="&amp;$B$2&amp;VLOOKUP($C218,Lookups!$A$4:$O$24,15,FALSE)&amp;E$4&amp;$B218&amp;"\"&amp;$C218&amp;"-"&amp;$B218&amp;".ctl log="&amp;$B$2&amp;VLOOKUP($C218,Lookups!$A$4:$O$24,15,FALSE)&amp;E$4&amp;$B218&amp;"-"&amp;$C218&amp;"-"&amp;$B218&amp;".log skip=1 readsize=2000000 bindsize=2000000 errors=10000"</f>
        <v>sqlldr userid=History/HistoryPwd@Algo control=C:\temp\HistData\Futures2013Q2H1\XRB-H1.ctl log=C:\temp\HistData\Futures2013Q2H1-XRB-H1.log skip=1 readsize=2000000 bindsize=2000000 errors=10000</v>
      </c>
      <c r="F218" s="25" t="str">
        <f>"sqlldr userid="&amp;$B$3&amp;" control="&amp;$B$2&amp;VLOOKUP($C218,Lookups!$A$4:$O$24,15,FALSE)&amp;F$4&amp;$B218&amp;"\"&amp;$C218&amp;"-"&amp;$B218&amp;".ctl log="&amp;$B$2&amp;VLOOKUP($C218,Lookups!$A$4:$O$24,15,FALSE)&amp;F$4&amp;$B218&amp;"-"&amp;$C218&amp;"-"&amp;$B218&amp;".log skip=1 readsize=2000000 bindsize=2000000 errors=10000"</f>
        <v>sqlldr userid=History/HistoryPwd@Algo control=C:\temp\HistData\Futures2013Q3H1\XRB-H1.ctl log=C:\temp\HistData\Futures2013Q3H1-XRB-H1.log skip=1 readsize=2000000 bindsize=2000000 errors=10000</v>
      </c>
      <c r="G218" s="25" t="str">
        <f>"sqlldr userid="&amp;$B$3&amp;" control="&amp;$B$2&amp;VLOOKUP($C218,Lookups!$A$4:$O$24,15,FALSE)&amp;G$4&amp;$B218&amp;"\"&amp;$C218&amp;"-"&amp;$B218&amp;".ctl log="&amp;$B$2&amp;VLOOKUP($C218,Lookups!$A$4:$O$24,15,FALSE)&amp;G$4&amp;$B218&amp;"-"&amp;$C218&amp;"-"&amp;$B218&amp;".log skip=1 readsize=2000000 bindsize=2000000 errors=10000"</f>
        <v>sqlldr userid=History/HistoryPwd@Algo control=C:\temp\HistData\Futures2013Q4H1\XRB-H1.ctl log=C:\temp\HistData\Futures2013Q4H1-XRB-H1.log skip=1 readsize=2000000 bindsize=2000000 errors=10000</v>
      </c>
      <c r="H218" s="25" t="str">
        <f>"sqlldr userid="&amp;$B$3&amp;" control="&amp;$B$2&amp;VLOOKUP($C218,Lookups!$A$4:$O$24,15,FALSE)&amp;H$4&amp;$B218&amp;"\"&amp;$C218&amp;"-"&amp;$B218&amp;".ctl log="&amp;$B$2&amp;VLOOKUP($C218,Lookups!$A$4:$O$24,15,FALSE)&amp;H$4&amp;$B218&amp;"-"&amp;$C218&amp;"-"&amp;$B218&amp;".log skip=1 readsize=2000000 bindsize=2000000 errors=10000"</f>
        <v>sqlldr userid=History/HistoryPwd@Algo control=C:\temp\HistData\Futures2014Q1H1\XRB-H1.ctl log=C:\temp\HistData\Futures2014Q1H1-XRB-H1.log skip=1 readsize=2000000 bindsize=2000000 errors=10000</v>
      </c>
    </row>
    <row r="219" spans="2:8" x14ac:dyDescent="0.25">
      <c r="B219" s="24" t="s">
        <v>30</v>
      </c>
      <c r="C219" s="25" t="s">
        <v>57</v>
      </c>
      <c r="D219" s="25" t="str">
        <f>"sqlldr userid="&amp;$B$3&amp;" control="&amp;$B$2&amp;VLOOKUP($C219,Lookups!$A$4:$O$24,15,FALSE)&amp;D$4&amp;$B219&amp;"\"&amp;$C219&amp;"-"&amp;$B219&amp;".ctl log="&amp;$B$2&amp;VLOOKUP($C219,Lookups!$A$4:$O$24,15,FALSE)&amp;D$4&amp;$B219&amp;"-"&amp;$C219&amp;"-"&amp;$B219&amp;".log skip=1 readsize=2000000 bindsize=2000000 errors=10000"</f>
        <v>sqlldr userid=History/HistoryPwd@Algo control=C:\temp\HistData\Futures2000Q0D1\CATTLE-D1.ctl log=C:\temp\HistData\Futures2000Q0D1-CATTLE-D1.log skip=1 readsize=2000000 bindsize=2000000 errors=10000</v>
      </c>
      <c r="E219" s="25" t="str">
        <f>"sqlldr userid="&amp;$B$3&amp;" control="&amp;$B$2&amp;VLOOKUP($C219,Lookups!$A$4:$O$24,15,FALSE)&amp;E$4&amp;$B219&amp;"\"&amp;$C219&amp;"-"&amp;$B219&amp;".ctl log="&amp;$B$2&amp;VLOOKUP($C219,Lookups!$A$4:$O$24,15,FALSE)&amp;E$4&amp;$B219&amp;"-"&amp;$C219&amp;"-"&amp;$B219&amp;".log skip=1 readsize=2000000 bindsize=2000000 errors=10000"</f>
        <v>sqlldr userid=History/HistoryPwd@Algo control=C:\temp\HistData\Futures2013Q2D1\CATTLE-D1.ctl log=C:\temp\HistData\Futures2013Q2D1-CATTLE-D1.log skip=1 readsize=2000000 bindsize=2000000 errors=10000</v>
      </c>
      <c r="F219" s="25" t="str">
        <f>"sqlldr userid="&amp;$B$3&amp;" control="&amp;$B$2&amp;VLOOKUP($C219,Lookups!$A$4:$O$24,15,FALSE)&amp;F$4&amp;$B219&amp;"\"&amp;$C219&amp;"-"&amp;$B219&amp;".ctl log="&amp;$B$2&amp;VLOOKUP($C219,Lookups!$A$4:$O$24,15,FALSE)&amp;F$4&amp;$B219&amp;"-"&amp;$C219&amp;"-"&amp;$B219&amp;".log skip=1 readsize=2000000 bindsize=2000000 errors=10000"</f>
        <v>sqlldr userid=History/HistoryPwd@Algo control=C:\temp\HistData\Futures2013Q3D1\CATTLE-D1.ctl log=C:\temp\HistData\Futures2013Q3D1-CATTLE-D1.log skip=1 readsize=2000000 bindsize=2000000 errors=10000</v>
      </c>
      <c r="G219" s="25" t="str">
        <f>"sqlldr userid="&amp;$B$3&amp;" control="&amp;$B$2&amp;VLOOKUP($C219,Lookups!$A$4:$O$24,15,FALSE)&amp;G$4&amp;$B219&amp;"\"&amp;$C219&amp;"-"&amp;$B219&amp;".ctl log="&amp;$B$2&amp;VLOOKUP($C219,Lookups!$A$4:$O$24,15,FALSE)&amp;G$4&amp;$B219&amp;"-"&amp;$C219&amp;"-"&amp;$B219&amp;".log skip=1 readsize=2000000 bindsize=2000000 errors=10000"</f>
        <v>sqlldr userid=History/HistoryPwd@Algo control=C:\temp\HistData\Futures2013Q4D1\CATTLE-D1.ctl log=C:\temp\HistData\Futures2013Q4D1-CATTLE-D1.log skip=1 readsize=2000000 bindsize=2000000 errors=10000</v>
      </c>
      <c r="H219" s="25" t="str">
        <f>"sqlldr userid="&amp;$B$3&amp;" control="&amp;$B$2&amp;VLOOKUP($C219,Lookups!$A$4:$O$24,15,FALSE)&amp;H$4&amp;$B219&amp;"\"&amp;$C219&amp;"-"&amp;$B219&amp;".ctl log="&amp;$B$2&amp;VLOOKUP($C219,Lookups!$A$4:$O$24,15,FALSE)&amp;H$4&amp;$B219&amp;"-"&amp;$C219&amp;"-"&amp;$B219&amp;".log skip=1 readsize=2000000 bindsize=2000000 errors=10000"</f>
        <v>sqlldr userid=History/HistoryPwd@Algo control=C:\temp\HistData\Futures2014Q1D1\CATTLE-D1.ctl log=C:\temp\HistData\Futures2014Q1D1-CATTLE-D1.log skip=1 readsize=2000000 bindsize=2000000 errors=10000</v>
      </c>
    </row>
    <row r="220" spans="2:8" x14ac:dyDescent="0.25">
      <c r="B220" s="24" t="s">
        <v>30</v>
      </c>
      <c r="C220" s="25" t="s">
        <v>58</v>
      </c>
      <c r="D220" s="25" t="str">
        <f>"sqlldr userid="&amp;$B$3&amp;" control="&amp;$B$2&amp;VLOOKUP($C220,Lookups!$A$4:$O$24,15,FALSE)&amp;D$4&amp;$B220&amp;"\"&amp;$C220&amp;"-"&amp;$B220&amp;".ctl log="&amp;$B$2&amp;VLOOKUP($C220,Lookups!$A$4:$O$24,15,FALSE)&amp;D$4&amp;$B220&amp;"-"&amp;$C220&amp;"-"&amp;$B220&amp;".log skip=1 readsize=2000000 bindsize=2000000 errors=10000"</f>
        <v>sqlldr userid=History/HistoryPwd@Algo control=C:\temp\HistData\Futures2000Q0D1\CORN-D1.ctl log=C:\temp\HistData\Futures2000Q0D1-CORN-D1.log skip=1 readsize=2000000 bindsize=2000000 errors=10000</v>
      </c>
      <c r="E220" s="25" t="str">
        <f>"sqlldr userid="&amp;$B$3&amp;" control="&amp;$B$2&amp;VLOOKUP($C220,Lookups!$A$4:$O$24,15,FALSE)&amp;E$4&amp;$B220&amp;"\"&amp;$C220&amp;"-"&amp;$B220&amp;".ctl log="&amp;$B$2&amp;VLOOKUP($C220,Lookups!$A$4:$O$24,15,FALSE)&amp;E$4&amp;$B220&amp;"-"&amp;$C220&amp;"-"&amp;$B220&amp;".log skip=1 readsize=2000000 bindsize=2000000 errors=10000"</f>
        <v>sqlldr userid=History/HistoryPwd@Algo control=C:\temp\HistData\Futures2013Q2D1\CORN-D1.ctl log=C:\temp\HistData\Futures2013Q2D1-CORN-D1.log skip=1 readsize=2000000 bindsize=2000000 errors=10000</v>
      </c>
      <c r="F220" s="25" t="str">
        <f>"sqlldr userid="&amp;$B$3&amp;" control="&amp;$B$2&amp;VLOOKUP($C220,Lookups!$A$4:$O$24,15,FALSE)&amp;F$4&amp;$B220&amp;"\"&amp;$C220&amp;"-"&amp;$B220&amp;".ctl log="&amp;$B$2&amp;VLOOKUP($C220,Lookups!$A$4:$O$24,15,FALSE)&amp;F$4&amp;$B220&amp;"-"&amp;$C220&amp;"-"&amp;$B220&amp;".log skip=1 readsize=2000000 bindsize=2000000 errors=10000"</f>
        <v>sqlldr userid=History/HistoryPwd@Algo control=C:\temp\HistData\Futures2013Q3D1\CORN-D1.ctl log=C:\temp\HistData\Futures2013Q3D1-CORN-D1.log skip=1 readsize=2000000 bindsize=2000000 errors=10000</v>
      </c>
      <c r="G220" s="25" t="str">
        <f>"sqlldr userid="&amp;$B$3&amp;" control="&amp;$B$2&amp;VLOOKUP($C220,Lookups!$A$4:$O$24,15,FALSE)&amp;G$4&amp;$B220&amp;"\"&amp;$C220&amp;"-"&amp;$B220&amp;".ctl log="&amp;$B$2&amp;VLOOKUP($C220,Lookups!$A$4:$O$24,15,FALSE)&amp;G$4&amp;$B220&amp;"-"&amp;$C220&amp;"-"&amp;$B220&amp;".log skip=1 readsize=2000000 bindsize=2000000 errors=10000"</f>
        <v>sqlldr userid=History/HistoryPwd@Algo control=C:\temp\HistData\Futures2013Q4D1\CORN-D1.ctl log=C:\temp\HistData\Futures2013Q4D1-CORN-D1.log skip=1 readsize=2000000 bindsize=2000000 errors=10000</v>
      </c>
      <c r="H220" s="25" t="str">
        <f>"sqlldr userid="&amp;$B$3&amp;" control="&amp;$B$2&amp;VLOOKUP($C220,Lookups!$A$4:$O$24,15,FALSE)&amp;H$4&amp;$B220&amp;"\"&amp;$C220&amp;"-"&amp;$B220&amp;".ctl log="&amp;$B$2&amp;VLOOKUP($C220,Lookups!$A$4:$O$24,15,FALSE)&amp;H$4&amp;$B220&amp;"-"&amp;$C220&amp;"-"&amp;$B220&amp;".log skip=1 readsize=2000000 bindsize=2000000 errors=10000"</f>
        <v>sqlldr userid=History/HistoryPwd@Algo control=C:\temp\HistData\Futures2014Q1D1\CORN-D1.ctl log=C:\temp\HistData\Futures2014Q1D1-CORN-D1.log skip=1 readsize=2000000 bindsize=2000000 errors=10000</v>
      </c>
    </row>
    <row r="221" spans="2:8" x14ac:dyDescent="0.25">
      <c r="B221" s="24" t="s">
        <v>30</v>
      </c>
      <c r="C221" s="25" t="s">
        <v>59</v>
      </c>
      <c r="D221" s="25" t="str">
        <f>"sqlldr userid="&amp;$B$3&amp;" control="&amp;$B$2&amp;VLOOKUP($C221,Lookups!$A$4:$O$24,15,FALSE)&amp;D$4&amp;$B221&amp;"\"&amp;$C221&amp;"-"&amp;$B221&amp;".ctl log="&amp;$B$2&amp;VLOOKUP($C221,Lookups!$A$4:$O$24,15,FALSE)&amp;D$4&amp;$B221&amp;"-"&amp;$C221&amp;"-"&amp;$B221&amp;".log skip=1 readsize=2000000 bindsize=2000000 errors=10000"</f>
        <v>sqlldr userid=History/HistoryPwd@Algo control=C:\temp\HistData\Futures2000Q0D1\HOIL-D1.ctl log=C:\temp\HistData\Futures2000Q0D1-HOIL-D1.log skip=1 readsize=2000000 bindsize=2000000 errors=10000</v>
      </c>
      <c r="E221" s="25" t="str">
        <f>"sqlldr userid="&amp;$B$3&amp;" control="&amp;$B$2&amp;VLOOKUP($C221,Lookups!$A$4:$O$24,15,FALSE)&amp;E$4&amp;$B221&amp;"\"&amp;$C221&amp;"-"&amp;$B221&amp;".ctl log="&amp;$B$2&amp;VLOOKUP($C221,Lookups!$A$4:$O$24,15,FALSE)&amp;E$4&amp;$B221&amp;"-"&amp;$C221&amp;"-"&amp;$B221&amp;".log skip=1 readsize=2000000 bindsize=2000000 errors=10000"</f>
        <v>sqlldr userid=History/HistoryPwd@Algo control=C:\temp\HistData\Futures2013Q2D1\HOIL-D1.ctl log=C:\temp\HistData\Futures2013Q2D1-HOIL-D1.log skip=1 readsize=2000000 bindsize=2000000 errors=10000</v>
      </c>
      <c r="F221" s="25" t="str">
        <f>"sqlldr userid="&amp;$B$3&amp;" control="&amp;$B$2&amp;VLOOKUP($C221,Lookups!$A$4:$O$24,15,FALSE)&amp;F$4&amp;$B221&amp;"\"&amp;$C221&amp;"-"&amp;$B221&amp;".ctl log="&amp;$B$2&amp;VLOOKUP($C221,Lookups!$A$4:$O$24,15,FALSE)&amp;F$4&amp;$B221&amp;"-"&amp;$C221&amp;"-"&amp;$B221&amp;".log skip=1 readsize=2000000 bindsize=2000000 errors=10000"</f>
        <v>sqlldr userid=History/HistoryPwd@Algo control=C:\temp\HistData\Futures2013Q3D1\HOIL-D1.ctl log=C:\temp\HistData\Futures2013Q3D1-HOIL-D1.log skip=1 readsize=2000000 bindsize=2000000 errors=10000</v>
      </c>
      <c r="G221" s="25" t="str">
        <f>"sqlldr userid="&amp;$B$3&amp;" control="&amp;$B$2&amp;VLOOKUP($C221,Lookups!$A$4:$O$24,15,FALSE)&amp;G$4&amp;$B221&amp;"\"&amp;$C221&amp;"-"&amp;$B221&amp;".ctl log="&amp;$B$2&amp;VLOOKUP($C221,Lookups!$A$4:$O$24,15,FALSE)&amp;G$4&amp;$B221&amp;"-"&amp;$C221&amp;"-"&amp;$B221&amp;".log skip=1 readsize=2000000 bindsize=2000000 errors=10000"</f>
        <v>sqlldr userid=History/HistoryPwd@Algo control=C:\temp\HistData\Futures2013Q4D1\HOIL-D1.ctl log=C:\temp\HistData\Futures2013Q4D1-HOIL-D1.log skip=1 readsize=2000000 bindsize=2000000 errors=10000</v>
      </c>
      <c r="H221" s="25" t="str">
        <f>"sqlldr userid="&amp;$B$3&amp;" control="&amp;$B$2&amp;VLOOKUP($C221,Lookups!$A$4:$O$24,15,FALSE)&amp;H$4&amp;$B221&amp;"\"&amp;$C221&amp;"-"&amp;$B221&amp;".ctl log="&amp;$B$2&amp;VLOOKUP($C221,Lookups!$A$4:$O$24,15,FALSE)&amp;H$4&amp;$B221&amp;"-"&amp;$C221&amp;"-"&amp;$B221&amp;".log skip=1 readsize=2000000 bindsize=2000000 errors=10000"</f>
        <v>sqlldr userid=History/HistoryPwd@Algo control=C:\temp\HistData\Futures2014Q1D1\HOIL-D1.ctl log=C:\temp\HistData\Futures2014Q1D1-HOIL-D1.log skip=1 readsize=2000000 bindsize=2000000 errors=10000</v>
      </c>
    </row>
    <row r="222" spans="2:8" x14ac:dyDescent="0.25">
      <c r="B222" s="24" t="s">
        <v>30</v>
      </c>
      <c r="C222" s="25" t="s">
        <v>55</v>
      </c>
      <c r="D222" s="25" t="str">
        <f>"sqlldr userid="&amp;$B$3&amp;" control="&amp;$B$2&amp;VLOOKUP($C222,Lookups!$A$4:$O$24,15,FALSE)&amp;D$4&amp;$B222&amp;"\"&amp;$C222&amp;"-"&amp;$B222&amp;".ctl log="&amp;$B$2&amp;VLOOKUP($C222,Lookups!$A$4:$O$24,15,FALSE)&amp;D$4&amp;$B222&amp;"-"&amp;$C222&amp;"-"&amp;$B222&amp;".log skip=1 readsize=2000000 bindsize=2000000 errors=10000"</f>
        <v>sqlldr userid=History/HistoryPwd@Algo control=C:\temp\HistData\Futures2000Q0D1\NGAS-D1.ctl log=C:\temp\HistData\Futures2000Q0D1-NGAS-D1.log skip=1 readsize=2000000 bindsize=2000000 errors=10000</v>
      </c>
      <c r="E222" s="25" t="str">
        <f>"sqlldr userid="&amp;$B$3&amp;" control="&amp;$B$2&amp;VLOOKUP($C222,Lookups!$A$4:$O$24,15,FALSE)&amp;E$4&amp;$B222&amp;"\"&amp;$C222&amp;"-"&amp;$B222&amp;".ctl log="&amp;$B$2&amp;VLOOKUP($C222,Lookups!$A$4:$O$24,15,FALSE)&amp;E$4&amp;$B222&amp;"-"&amp;$C222&amp;"-"&amp;$B222&amp;".log skip=1 readsize=2000000 bindsize=2000000 errors=10000"</f>
        <v>sqlldr userid=History/HistoryPwd@Algo control=C:\temp\HistData\Futures2013Q2D1\NGAS-D1.ctl log=C:\temp\HistData\Futures2013Q2D1-NGAS-D1.log skip=1 readsize=2000000 bindsize=2000000 errors=10000</v>
      </c>
      <c r="F222" s="25" t="str">
        <f>"sqlldr userid="&amp;$B$3&amp;" control="&amp;$B$2&amp;VLOOKUP($C222,Lookups!$A$4:$O$24,15,FALSE)&amp;F$4&amp;$B222&amp;"\"&amp;$C222&amp;"-"&amp;$B222&amp;".ctl log="&amp;$B$2&amp;VLOOKUP($C222,Lookups!$A$4:$O$24,15,FALSE)&amp;F$4&amp;$B222&amp;"-"&amp;$C222&amp;"-"&amp;$B222&amp;".log skip=1 readsize=2000000 bindsize=2000000 errors=10000"</f>
        <v>sqlldr userid=History/HistoryPwd@Algo control=C:\temp\HistData\Futures2013Q3D1\NGAS-D1.ctl log=C:\temp\HistData\Futures2013Q3D1-NGAS-D1.log skip=1 readsize=2000000 bindsize=2000000 errors=10000</v>
      </c>
      <c r="G222" s="25" t="str">
        <f>"sqlldr userid="&amp;$B$3&amp;" control="&amp;$B$2&amp;VLOOKUP($C222,Lookups!$A$4:$O$24,15,FALSE)&amp;G$4&amp;$B222&amp;"\"&amp;$C222&amp;"-"&amp;$B222&amp;".ctl log="&amp;$B$2&amp;VLOOKUP($C222,Lookups!$A$4:$O$24,15,FALSE)&amp;G$4&amp;$B222&amp;"-"&amp;$C222&amp;"-"&amp;$B222&amp;".log skip=1 readsize=2000000 bindsize=2000000 errors=10000"</f>
        <v>sqlldr userid=History/HistoryPwd@Algo control=C:\temp\HistData\Futures2013Q4D1\NGAS-D1.ctl log=C:\temp\HistData\Futures2013Q4D1-NGAS-D1.log skip=1 readsize=2000000 bindsize=2000000 errors=10000</v>
      </c>
      <c r="H222" s="25" t="str">
        <f>"sqlldr userid="&amp;$B$3&amp;" control="&amp;$B$2&amp;VLOOKUP($C222,Lookups!$A$4:$O$24,15,FALSE)&amp;H$4&amp;$B222&amp;"\"&amp;$C222&amp;"-"&amp;$B222&amp;".ctl log="&amp;$B$2&amp;VLOOKUP($C222,Lookups!$A$4:$O$24,15,FALSE)&amp;H$4&amp;$B222&amp;"-"&amp;$C222&amp;"-"&amp;$B222&amp;".log skip=1 readsize=2000000 bindsize=2000000 errors=10000"</f>
        <v>sqlldr userid=History/HistoryPwd@Algo control=C:\temp\HistData\Futures2014Q1D1\NGAS-D1.ctl log=C:\temp\HistData\Futures2014Q1D1-NGAS-D1.log skip=1 readsize=2000000 bindsize=2000000 errors=10000</v>
      </c>
    </row>
    <row r="223" spans="2:8" x14ac:dyDescent="0.25">
      <c r="B223" s="24" t="s">
        <v>30</v>
      </c>
      <c r="C223" s="25" t="s">
        <v>60</v>
      </c>
      <c r="D223" s="25" t="str">
        <f>"sqlldr userid="&amp;$B$3&amp;" control="&amp;$B$2&amp;VLOOKUP($C223,Lookups!$A$4:$O$24,15,FALSE)&amp;D$4&amp;$B223&amp;"\"&amp;$C223&amp;"-"&amp;$B223&amp;".ctl log="&amp;$B$2&amp;VLOOKUP($C223,Lookups!$A$4:$O$24,15,FALSE)&amp;D$4&amp;$B223&amp;"-"&amp;$C223&amp;"-"&amp;$B223&amp;".log skip=1 readsize=2000000 bindsize=2000000 errors=10000"</f>
        <v>sqlldr userid=History/HistoryPwd@Algo control=C:\temp\HistData\Futures2000Q0D1\PLATINUM-D1.ctl log=C:\temp\HistData\Futures2000Q0D1-PLATINUM-D1.log skip=1 readsize=2000000 bindsize=2000000 errors=10000</v>
      </c>
      <c r="E223" s="25" t="str">
        <f>"sqlldr userid="&amp;$B$3&amp;" control="&amp;$B$2&amp;VLOOKUP($C223,Lookups!$A$4:$O$24,15,FALSE)&amp;E$4&amp;$B223&amp;"\"&amp;$C223&amp;"-"&amp;$B223&amp;".ctl log="&amp;$B$2&amp;VLOOKUP($C223,Lookups!$A$4:$O$24,15,FALSE)&amp;E$4&amp;$B223&amp;"-"&amp;$C223&amp;"-"&amp;$B223&amp;".log skip=1 readsize=2000000 bindsize=2000000 errors=10000"</f>
        <v>sqlldr userid=History/HistoryPwd@Algo control=C:\temp\HistData\Futures2013Q2D1\PLATINUM-D1.ctl log=C:\temp\HistData\Futures2013Q2D1-PLATINUM-D1.log skip=1 readsize=2000000 bindsize=2000000 errors=10000</v>
      </c>
      <c r="F223" s="25" t="str">
        <f>"sqlldr userid="&amp;$B$3&amp;" control="&amp;$B$2&amp;VLOOKUP($C223,Lookups!$A$4:$O$24,15,FALSE)&amp;F$4&amp;$B223&amp;"\"&amp;$C223&amp;"-"&amp;$B223&amp;".ctl log="&amp;$B$2&amp;VLOOKUP($C223,Lookups!$A$4:$O$24,15,FALSE)&amp;F$4&amp;$B223&amp;"-"&amp;$C223&amp;"-"&amp;$B223&amp;".log skip=1 readsize=2000000 bindsize=2000000 errors=10000"</f>
        <v>sqlldr userid=History/HistoryPwd@Algo control=C:\temp\HistData\Futures2013Q3D1\PLATINUM-D1.ctl log=C:\temp\HistData\Futures2013Q3D1-PLATINUM-D1.log skip=1 readsize=2000000 bindsize=2000000 errors=10000</v>
      </c>
      <c r="G223" s="25" t="str">
        <f>"sqlldr userid="&amp;$B$3&amp;" control="&amp;$B$2&amp;VLOOKUP($C223,Lookups!$A$4:$O$24,15,FALSE)&amp;G$4&amp;$B223&amp;"\"&amp;$C223&amp;"-"&amp;$B223&amp;".ctl log="&amp;$B$2&amp;VLOOKUP($C223,Lookups!$A$4:$O$24,15,FALSE)&amp;G$4&amp;$B223&amp;"-"&amp;$C223&amp;"-"&amp;$B223&amp;".log skip=1 readsize=2000000 bindsize=2000000 errors=10000"</f>
        <v>sqlldr userid=History/HistoryPwd@Algo control=C:\temp\HistData\Futures2013Q4D1\PLATINUM-D1.ctl log=C:\temp\HistData\Futures2013Q4D1-PLATINUM-D1.log skip=1 readsize=2000000 bindsize=2000000 errors=10000</v>
      </c>
      <c r="H223" s="25" t="str">
        <f>"sqlldr userid="&amp;$B$3&amp;" control="&amp;$B$2&amp;VLOOKUP($C223,Lookups!$A$4:$O$24,15,FALSE)&amp;H$4&amp;$B223&amp;"\"&amp;$C223&amp;"-"&amp;$B223&amp;".ctl log="&amp;$B$2&amp;VLOOKUP($C223,Lookups!$A$4:$O$24,15,FALSE)&amp;H$4&amp;$B223&amp;"-"&amp;$C223&amp;"-"&amp;$B223&amp;".log skip=1 readsize=2000000 bindsize=2000000 errors=10000"</f>
        <v>sqlldr userid=History/HistoryPwd@Algo control=C:\temp\HistData\Futures2014Q1D1\PLATINUM-D1.ctl log=C:\temp\HistData\Futures2014Q1D1-PLATINUM-D1.log skip=1 readsize=2000000 bindsize=2000000 errors=10000</v>
      </c>
    </row>
    <row r="224" spans="2:8" x14ac:dyDescent="0.25">
      <c r="B224" s="24" t="s">
        <v>30</v>
      </c>
      <c r="C224" s="25" t="s">
        <v>61</v>
      </c>
      <c r="D224" s="25" t="str">
        <f>"sqlldr userid="&amp;$B$3&amp;" control="&amp;$B$2&amp;VLOOKUP($C224,Lookups!$A$4:$O$24,15,FALSE)&amp;D$4&amp;$B224&amp;"\"&amp;$C224&amp;"-"&amp;$B224&amp;".ctl log="&amp;$B$2&amp;VLOOKUP($C224,Lookups!$A$4:$O$24,15,FALSE)&amp;D$4&amp;$B224&amp;"-"&amp;$C224&amp;"-"&amp;$B224&amp;".log skip=1 readsize=2000000 bindsize=2000000 errors=10000"</f>
        <v>sqlldr userid=History/HistoryPwd@Algo control=C:\temp\HistData\Futures2000Q0D1\RICE-D1.ctl log=C:\temp\HistData\Futures2000Q0D1-RICE-D1.log skip=1 readsize=2000000 bindsize=2000000 errors=10000</v>
      </c>
      <c r="E224" s="25" t="str">
        <f>"sqlldr userid="&amp;$B$3&amp;" control="&amp;$B$2&amp;VLOOKUP($C224,Lookups!$A$4:$O$24,15,FALSE)&amp;E$4&amp;$B224&amp;"\"&amp;$C224&amp;"-"&amp;$B224&amp;".ctl log="&amp;$B$2&amp;VLOOKUP($C224,Lookups!$A$4:$O$24,15,FALSE)&amp;E$4&amp;$B224&amp;"-"&amp;$C224&amp;"-"&amp;$B224&amp;".log skip=1 readsize=2000000 bindsize=2000000 errors=10000"</f>
        <v>sqlldr userid=History/HistoryPwd@Algo control=C:\temp\HistData\Futures2013Q2D1\RICE-D1.ctl log=C:\temp\HistData\Futures2013Q2D1-RICE-D1.log skip=1 readsize=2000000 bindsize=2000000 errors=10000</v>
      </c>
      <c r="F224" s="25" t="str">
        <f>"sqlldr userid="&amp;$B$3&amp;" control="&amp;$B$2&amp;VLOOKUP($C224,Lookups!$A$4:$O$24,15,FALSE)&amp;F$4&amp;$B224&amp;"\"&amp;$C224&amp;"-"&amp;$B224&amp;".ctl log="&amp;$B$2&amp;VLOOKUP($C224,Lookups!$A$4:$O$24,15,FALSE)&amp;F$4&amp;$B224&amp;"-"&amp;$C224&amp;"-"&amp;$B224&amp;".log skip=1 readsize=2000000 bindsize=2000000 errors=10000"</f>
        <v>sqlldr userid=History/HistoryPwd@Algo control=C:\temp\HistData\Futures2013Q3D1\RICE-D1.ctl log=C:\temp\HistData\Futures2013Q3D1-RICE-D1.log skip=1 readsize=2000000 bindsize=2000000 errors=10000</v>
      </c>
      <c r="G224" s="25" t="str">
        <f>"sqlldr userid="&amp;$B$3&amp;" control="&amp;$B$2&amp;VLOOKUP($C224,Lookups!$A$4:$O$24,15,FALSE)&amp;G$4&amp;$B224&amp;"\"&amp;$C224&amp;"-"&amp;$B224&amp;".ctl log="&amp;$B$2&amp;VLOOKUP($C224,Lookups!$A$4:$O$24,15,FALSE)&amp;G$4&amp;$B224&amp;"-"&amp;$C224&amp;"-"&amp;$B224&amp;".log skip=1 readsize=2000000 bindsize=2000000 errors=10000"</f>
        <v>sqlldr userid=History/HistoryPwd@Algo control=C:\temp\HistData\Futures2013Q4D1\RICE-D1.ctl log=C:\temp\HistData\Futures2013Q4D1-RICE-D1.log skip=1 readsize=2000000 bindsize=2000000 errors=10000</v>
      </c>
      <c r="H224" s="25" t="str">
        <f>"sqlldr userid="&amp;$B$3&amp;" control="&amp;$B$2&amp;VLOOKUP($C224,Lookups!$A$4:$O$24,15,FALSE)&amp;H$4&amp;$B224&amp;"\"&amp;$C224&amp;"-"&amp;$B224&amp;".ctl log="&amp;$B$2&amp;VLOOKUP($C224,Lookups!$A$4:$O$24,15,FALSE)&amp;H$4&amp;$B224&amp;"-"&amp;$C224&amp;"-"&amp;$B224&amp;".log skip=1 readsize=2000000 bindsize=2000000 errors=10000"</f>
        <v>sqlldr userid=History/HistoryPwd@Algo control=C:\temp\HistData\Futures2014Q1D1\RICE-D1.ctl log=C:\temp\HistData\Futures2014Q1D1-RICE-D1.log skip=1 readsize=2000000 bindsize=2000000 errors=10000</v>
      </c>
    </row>
    <row r="225" spans="2:8" x14ac:dyDescent="0.25">
      <c r="B225" s="24" t="s">
        <v>30</v>
      </c>
      <c r="C225" s="25" t="s">
        <v>62</v>
      </c>
      <c r="D225" s="25" t="str">
        <f>"sqlldr userid="&amp;$B$3&amp;" control="&amp;$B$2&amp;VLOOKUP($C225,Lookups!$A$4:$O$24,15,FALSE)&amp;D$4&amp;$B225&amp;"\"&amp;$C225&amp;"-"&amp;$B225&amp;".ctl log="&amp;$B$2&amp;VLOOKUP($C225,Lookups!$A$4:$O$24,15,FALSE)&amp;D$4&amp;$B225&amp;"-"&amp;$C225&amp;"-"&amp;$B225&amp;".log skip=1 readsize=2000000 bindsize=2000000 errors=10000"</f>
        <v>sqlldr userid=History/HistoryPwd@Algo control=C:\temp\HistData\Futures2000Q0D1\SBO-D1.ctl log=C:\temp\HistData\Futures2000Q0D1-SBO-D1.log skip=1 readsize=2000000 bindsize=2000000 errors=10000</v>
      </c>
      <c r="E225" s="25" t="str">
        <f>"sqlldr userid="&amp;$B$3&amp;" control="&amp;$B$2&amp;VLOOKUP($C225,Lookups!$A$4:$O$24,15,FALSE)&amp;E$4&amp;$B225&amp;"\"&amp;$C225&amp;"-"&amp;$B225&amp;".ctl log="&amp;$B$2&amp;VLOOKUP($C225,Lookups!$A$4:$O$24,15,FALSE)&amp;E$4&amp;$B225&amp;"-"&amp;$C225&amp;"-"&amp;$B225&amp;".log skip=1 readsize=2000000 bindsize=2000000 errors=10000"</f>
        <v>sqlldr userid=History/HistoryPwd@Algo control=C:\temp\HistData\Futures2013Q2D1\SBO-D1.ctl log=C:\temp\HistData\Futures2013Q2D1-SBO-D1.log skip=1 readsize=2000000 bindsize=2000000 errors=10000</v>
      </c>
      <c r="F225" s="25" t="str">
        <f>"sqlldr userid="&amp;$B$3&amp;" control="&amp;$B$2&amp;VLOOKUP($C225,Lookups!$A$4:$O$24,15,FALSE)&amp;F$4&amp;$B225&amp;"\"&amp;$C225&amp;"-"&amp;$B225&amp;".ctl log="&amp;$B$2&amp;VLOOKUP($C225,Lookups!$A$4:$O$24,15,FALSE)&amp;F$4&amp;$B225&amp;"-"&amp;$C225&amp;"-"&amp;$B225&amp;".log skip=1 readsize=2000000 bindsize=2000000 errors=10000"</f>
        <v>sqlldr userid=History/HistoryPwd@Algo control=C:\temp\HistData\Futures2013Q3D1\SBO-D1.ctl log=C:\temp\HistData\Futures2013Q3D1-SBO-D1.log skip=1 readsize=2000000 bindsize=2000000 errors=10000</v>
      </c>
      <c r="G225" s="25" t="str">
        <f>"sqlldr userid="&amp;$B$3&amp;" control="&amp;$B$2&amp;VLOOKUP($C225,Lookups!$A$4:$O$24,15,FALSE)&amp;G$4&amp;$B225&amp;"\"&amp;$C225&amp;"-"&amp;$B225&amp;".ctl log="&amp;$B$2&amp;VLOOKUP($C225,Lookups!$A$4:$O$24,15,FALSE)&amp;G$4&amp;$B225&amp;"-"&amp;$C225&amp;"-"&amp;$B225&amp;".log skip=1 readsize=2000000 bindsize=2000000 errors=10000"</f>
        <v>sqlldr userid=History/HistoryPwd@Algo control=C:\temp\HistData\Futures2013Q4D1\SBO-D1.ctl log=C:\temp\HistData\Futures2013Q4D1-SBO-D1.log skip=1 readsize=2000000 bindsize=2000000 errors=10000</v>
      </c>
      <c r="H225" s="25" t="str">
        <f>"sqlldr userid="&amp;$B$3&amp;" control="&amp;$B$2&amp;VLOOKUP($C225,Lookups!$A$4:$O$24,15,FALSE)&amp;H$4&amp;$B225&amp;"\"&amp;$C225&amp;"-"&amp;$B225&amp;".ctl log="&amp;$B$2&amp;VLOOKUP($C225,Lookups!$A$4:$O$24,15,FALSE)&amp;H$4&amp;$B225&amp;"-"&amp;$C225&amp;"-"&amp;$B225&amp;".log skip=1 readsize=2000000 bindsize=2000000 errors=10000"</f>
        <v>sqlldr userid=History/HistoryPwd@Algo control=C:\temp\HistData\Futures2014Q1D1\SBO-D1.ctl log=C:\temp\HistData\Futures2014Q1D1-SBO-D1.log skip=1 readsize=2000000 bindsize=2000000 errors=10000</v>
      </c>
    </row>
    <row r="226" spans="2:8" x14ac:dyDescent="0.25">
      <c r="B226" s="24" t="s">
        <v>30</v>
      </c>
      <c r="C226" s="25" t="s">
        <v>63</v>
      </c>
      <c r="D226" s="25" t="str">
        <f>"sqlldr userid="&amp;$B$3&amp;" control="&amp;$B$2&amp;VLOOKUP($C226,Lookups!$A$4:$O$24,15,FALSE)&amp;D$4&amp;$B226&amp;"\"&amp;$C226&amp;"-"&amp;$B226&amp;".ctl log="&amp;$B$2&amp;VLOOKUP($C226,Lookups!$A$4:$O$24,15,FALSE)&amp;D$4&amp;$B226&amp;"-"&amp;$C226&amp;"-"&amp;$B226&amp;".log skip=1 readsize=2000000 bindsize=2000000 errors=10000"</f>
        <v>sqlldr userid=History/HistoryPwd@Algo control=C:\temp\HistData\Futures2000Q0D1\SOYBEANS-D1.ctl log=C:\temp\HistData\Futures2000Q0D1-SOYBEANS-D1.log skip=1 readsize=2000000 bindsize=2000000 errors=10000</v>
      </c>
      <c r="E226" s="25" t="str">
        <f>"sqlldr userid="&amp;$B$3&amp;" control="&amp;$B$2&amp;VLOOKUP($C226,Lookups!$A$4:$O$24,15,FALSE)&amp;E$4&amp;$B226&amp;"\"&amp;$C226&amp;"-"&amp;$B226&amp;".ctl log="&amp;$B$2&amp;VLOOKUP($C226,Lookups!$A$4:$O$24,15,FALSE)&amp;E$4&amp;$B226&amp;"-"&amp;$C226&amp;"-"&amp;$B226&amp;".log skip=1 readsize=2000000 bindsize=2000000 errors=10000"</f>
        <v>sqlldr userid=History/HistoryPwd@Algo control=C:\temp\HistData\Futures2013Q2D1\SOYBEANS-D1.ctl log=C:\temp\HistData\Futures2013Q2D1-SOYBEANS-D1.log skip=1 readsize=2000000 bindsize=2000000 errors=10000</v>
      </c>
      <c r="F226" s="25" t="str">
        <f>"sqlldr userid="&amp;$B$3&amp;" control="&amp;$B$2&amp;VLOOKUP($C226,Lookups!$A$4:$O$24,15,FALSE)&amp;F$4&amp;$B226&amp;"\"&amp;$C226&amp;"-"&amp;$B226&amp;".ctl log="&amp;$B$2&amp;VLOOKUP($C226,Lookups!$A$4:$O$24,15,FALSE)&amp;F$4&amp;$B226&amp;"-"&amp;$C226&amp;"-"&amp;$B226&amp;".log skip=1 readsize=2000000 bindsize=2000000 errors=10000"</f>
        <v>sqlldr userid=History/HistoryPwd@Algo control=C:\temp\HistData\Futures2013Q3D1\SOYBEANS-D1.ctl log=C:\temp\HistData\Futures2013Q3D1-SOYBEANS-D1.log skip=1 readsize=2000000 bindsize=2000000 errors=10000</v>
      </c>
      <c r="G226" s="25" t="str">
        <f>"sqlldr userid="&amp;$B$3&amp;" control="&amp;$B$2&amp;VLOOKUP($C226,Lookups!$A$4:$O$24,15,FALSE)&amp;G$4&amp;$B226&amp;"\"&amp;$C226&amp;"-"&amp;$B226&amp;".ctl log="&amp;$B$2&amp;VLOOKUP($C226,Lookups!$A$4:$O$24,15,FALSE)&amp;G$4&amp;$B226&amp;"-"&amp;$C226&amp;"-"&amp;$B226&amp;".log skip=1 readsize=2000000 bindsize=2000000 errors=10000"</f>
        <v>sqlldr userid=History/HistoryPwd@Algo control=C:\temp\HistData\Futures2013Q4D1\SOYBEANS-D1.ctl log=C:\temp\HistData\Futures2013Q4D1-SOYBEANS-D1.log skip=1 readsize=2000000 bindsize=2000000 errors=10000</v>
      </c>
      <c r="H226" s="25" t="str">
        <f>"sqlldr userid="&amp;$B$3&amp;" control="&amp;$B$2&amp;VLOOKUP($C226,Lookups!$A$4:$O$24,15,FALSE)&amp;H$4&amp;$B226&amp;"\"&amp;$C226&amp;"-"&amp;$B226&amp;".ctl log="&amp;$B$2&amp;VLOOKUP($C226,Lookups!$A$4:$O$24,15,FALSE)&amp;H$4&amp;$B226&amp;"-"&amp;$C226&amp;"-"&amp;$B226&amp;".log skip=1 readsize=2000000 bindsize=2000000 errors=10000"</f>
        <v>sqlldr userid=History/HistoryPwd@Algo control=C:\temp\HistData\Futures2014Q1D1\SOYBEANS-D1.ctl log=C:\temp\HistData\Futures2014Q1D1-SOYBEANS-D1.log skip=1 readsize=2000000 bindsize=2000000 errors=10000</v>
      </c>
    </row>
    <row r="227" spans="2:8" x14ac:dyDescent="0.25">
      <c r="B227" s="24" t="s">
        <v>30</v>
      </c>
      <c r="C227" s="25" t="s">
        <v>64</v>
      </c>
      <c r="D227" s="25" t="str">
        <f>"sqlldr userid="&amp;$B$3&amp;" control="&amp;$B$2&amp;VLOOKUP($C227,Lookups!$A$4:$O$24,15,FALSE)&amp;D$4&amp;$B227&amp;"\"&amp;$C227&amp;"-"&amp;$B227&amp;".ctl log="&amp;$B$2&amp;VLOOKUP($C227,Lookups!$A$4:$O$24,15,FALSE)&amp;D$4&amp;$B227&amp;"-"&amp;$C227&amp;"-"&amp;$B227&amp;".log skip=1 readsize=2000000 bindsize=2000000 errors=10000"</f>
        <v>sqlldr userid=History/HistoryPwd@Algo control=C:\temp\HistData\Futures2000Q0D1\SUGAR-D1.ctl log=C:\temp\HistData\Futures2000Q0D1-SUGAR-D1.log skip=1 readsize=2000000 bindsize=2000000 errors=10000</v>
      </c>
      <c r="E227" s="25" t="str">
        <f>"sqlldr userid="&amp;$B$3&amp;" control="&amp;$B$2&amp;VLOOKUP($C227,Lookups!$A$4:$O$24,15,FALSE)&amp;E$4&amp;$B227&amp;"\"&amp;$C227&amp;"-"&amp;$B227&amp;".ctl log="&amp;$B$2&amp;VLOOKUP($C227,Lookups!$A$4:$O$24,15,FALSE)&amp;E$4&amp;$B227&amp;"-"&amp;$C227&amp;"-"&amp;$B227&amp;".log skip=1 readsize=2000000 bindsize=2000000 errors=10000"</f>
        <v>sqlldr userid=History/HistoryPwd@Algo control=C:\temp\HistData\Futures2013Q2D1\SUGAR-D1.ctl log=C:\temp\HistData\Futures2013Q2D1-SUGAR-D1.log skip=1 readsize=2000000 bindsize=2000000 errors=10000</v>
      </c>
      <c r="F227" s="25" t="str">
        <f>"sqlldr userid="&amp;$B$3&amp;" control="&amp;$B$2&amp;VLOOKUP($C227,Lookups!$A$4:$O$24,15,FALSE)&amp;F$4&amp;$B227&amp;"\"&amp;$C227&amp;"-"&amp;$B227&amp;".ctl log="&amp;$B$2&amp;VLOOKUP($C227,Lookups!$A$4:$O$24,15,FALSE)&amp;F$4&amp;$B227&amp;"-"&amp;$C227&amp;"-"&amp;$B227&amp;".log skip=1 readsize=2000000 bindsize=2000000 errors=10000"</f>
        <v>sqlldr userid=History/HistoryPwd@Algo control=C:\temp\HistData\Futures2013Q3D1\SUGAR-D1.ctl log=C:\temp\HistData\Futures2013Q3D1-SUGAR-D1.log skip=1 readsize=2000000 bindsize=2000000 errors=10000</v>
      </c>
      <c r="G227" s="25" t="str">
        <f>"sqlldr userid="&amp;$B$3&amp;" control="&amp;$B$2&amp;VLOOKUP($C227,Lookups!$A$4:$O$24,15,FALSE)&amp;G$4&amp;$B227&amp;"\"&amp;$C227&amp;"-"&amp;$B227&amp;".ctl log="&amp;$B$2&amp;VLOOKUP($C227,Lookups!$A$4:$O$24,15,FALSE)&amp;G$4&amp;$B227&amp;"-"&amp;$C227&amp;"-"&amp;$B227&amp;".log skip=1 readsize=2000000 bindsize=2000000 errors=10000"</f>
        <v>sqlldr userid=History/HistoryPwd@Algo control=C:\temp\HistData\Futures2013Q4D1\SUGAR-D1.ctl log=C:\temp\HistData\Futures2013Q4D1-SUGAR-D1.log skip=1 readsize=2000000 bindsize=2000000 errors=10000</v>
      </c>
      <c r="H227" s="25" t="str">
        <f>"sqlldr userid="&amp;$B$3&amp;" control="&amp;$B$2&amp;VLOOKUP($C227,Lookups!$A$4:$O$24,15,FALSE)&amp;H$4&amp;$B227&amp;"\"&amp;$C227&amp;"-"&amp;$B227&amp;".ctl log="&amp;$B$2&amp;VLOOKUP($C227,Lookups!$A$4:$O$24,15,FALSE)&amp;H$4&amp;$B227&amp;"-"&amp;$C227&amp;"-"&amp;$B227&amp;".log skip=1 readsize=2000000 bindsize=2000000 errors=10000"</f>
        <v>sqlldr userid=History/HistoryPwd@Algo control=C:\temp\HistData\Futures2014Q1D1\SUGAR-D1.ctl log=C:\temp\HistData\Futures2014Q1D1-SUGAR-D1.log skip=1 readsize=2000000 bindsize=2000000 errors=10000</v>
      </c>
    </row>
    <row r="228" spans="2:8" x14ac:dyDescent="0.25">
      <c r="B228" s="24" t="s">
        <v>30</v>
      </c>
      <c r="C228" s="25" t="s">
        <v>65</v>
      </c>
      <c r="D228" s="25" t="str">
        <f>"sqlldr userid="&amp;$B$3&amp;" control="&amp;$B$2&amp;VLOOKUP($C228,Lookups!$A$4:$O$24,15,FALSE)&amp;D$4&amp;$B228&amp;"\"&amp;$C228&amp;"-"&amp;$B228&amp;".ctl log="&amp;$B$2&amp;VLOOKUP($C228,Lookups!$A$4:$O$24,15,FALSE)&amp;D$4&amp;$B228&amp;"-"&amp;$C228&amp;"-"&amp;$B228&amp;".log skip=1 readsize=2000000 bindsize=2000000 errors=10000"</f>
        <v>sqlldr userid=History/HistoryPwd@Algo control=C:\temp\HistData\Futures2000Q0D1\US10YR-D1.ctl log=C:\temp\HistData\Futures2000Q0D1-US10YR-D1.log skip=1 readsize=2000000 bindsize=2000000 errors=10000</v>
      </c>
      <c r="E228" s="25" t="str">
        <f>"sqlldr userid="&amp;$B$3&amp;" control="&amp;$B$2&amp;VLOOKUP($C228,Lookups!$A$4:$O$24,15,FALSE)&amp;E$4&amp;$B228&amp;"\"&amp;$C228&amp;"-"&amp;$B228&amp;".ctl log="&amp;$B$2&amp;VLOOKUP($C228,Lookups!$A$4:$O$24,15,FALSE)&amp;E$4&amp;$B228&amp;"-"&amp;$C228&amp;"-"&amp;$B228&amp;".log skip=1 readsize=2000000 bindsize=2000000 errors=10000"</f>
        <v>sqlldr userid=History/HistoryPwd@Algo control=C:\temp\HistData\Futures2013Q2D1\US10YR-D1.ctl log=C:\temp\HistData\Futures2013Q2D1-US10YR-D1.log skip=1 readsize=2000000 bindsize=2000000 errors=10000</v>
      </c>
      <c r="F228" s="25" t="str">
        <f>"sqlldr userid="&amp;$B$3&amp;" control="&amp;$B$2&amp;VLOOKUP($C228,Lookups!$A$4:$O$24,15,FALSE)&amp;F$4&amp;$B228&amp;"\"&amp;$C228&amp;"-"&amp;$B228&amp;".ctl log="&amp;$B$2&amp;VLOOKUP($C228,Lookups!$A$4:$O$24,15,FALSE)&amp;F$4&amp;$B228&amp;"-"&amp;$C228&amp;"-"&amp;$B228&amp;".log skip=1 readsize=2000000 bindsize=2000000 errors=10000"</f>
        <v>sqlldr userid=History/HistoryPwd@Algo control=C:\temp\HistData\Futures2013Q3D1\US10YR-D1.ctl log=C:\temp\HistData\Futures2013Q3D1-US10YR-D1.log skip=1 readsize=2000000 bindsize=2000000 errors=10000</v>
      </c>
      <c r="G228" s="25" t="str">
        <f>"sqlldr userid="&amp;$B$3&amp;" control="&amp;$B$2&amp;VLOOKUP($C228,Lookups!$A$4:$O$24,15,FALSE)&amp;G$4&amp;$B228&amp;"\"&amp;$C228&amp;"-"&amp;$B228&amp;".ctl log="&amp;$B$2&amp;VLOOKUP($C228,Lookups!$A$4:$O$24,15,FALSE)&amp;G$4&amp;$B228&amp;"-"&amp;$C228&amp;"-"&amp;$B228&amp;".log skip=1 readsize=2000000 bindsize=2000000 errors=10000"</f>
        <v>sqlldr userid=History/HistoryPwd@Algo control=C:\temp\HistData\Futures2013Q4D1\US10YR-D1.ctl log=C:\temp\HistData\Futures2013Q4D1-US10YR-D1.log skip=1 readsize=2000000 bindsize=2000000 errors=10000</v>
      </c>
      <c r="H228" s="25" t="str">
        <f>"sqlldr userid="&amp;$B$3&amp;" control="&amp;$B$2&amp;VLOOKUP($C228,Lookups!$A$4:$O$24,15,FALSE)&amp;H$4&amp;$B228&amp;"\"&amp;$C228&amp;"-"&amp;$B228&amp;".ctl log="&amp;$B$2&amp;VLOOKUP($C228,Lookups!$A$4:$O$24,15,FALSE)&amp;H$4&amp;$B228&amp;"-"&amp;$C228&amp;"-"&amp;$B228&amp;".log skip=1 readsize=2000000 bindsize=2000000 errors=10000"</f>
        <v>sqlldr userid=History/HistoryPwd@Algo control=C:\temp\HistData\Futures2014Q1D1\US10YR-D1.ctl log=C:\temp\HistData\Futures2014Q1D1-US10YR-D1.log skip=1 readsize=2000000 bindsize=2000000 errors=10000</v>
      </c>
    </row>
    <row r="229" spans="2:8" x14ac:dyDescent="0.25">
      <c r="B229" s="24" t="s">
        <v>30</v>
      </c>
      <c r="C229" s="25" t="s">
        <v>66</v>
      </c>
      <c r="D229" s="25" t="str">
        <f>"sqlldr userid="&amp;$B$3&amp;" control="&amp;$B$2&amp;VLOOKUP($C229,Lookups!$A$4:$O$24,15,FALSE)&amp;D$4&amp;$B229&amp;"\"&amp;$C229&amp;"-"&amp;$B229&amp;".ctl log="&amp;$B$2&amp;VLOOKUP($C229,Lookups!$A$4:$O$24,15,FALSE)&amp;D$4&amp;$B229&amp;"-"&amp;$C229&amp;"-"&amp;$B229&amp;".log skip=1 readsize=2000000 bindsize=2000000 errors=10000"</f>
        <v>sqlldr userid=History/HistoryPwd@Algo control=C:\temp\HistData\Futures2000Q0D1\WHEAT-D1.ctl log=C:\temp\HistData\Futures2000Q0D1-WHEAT-D1.log skip=1 readsize=2000000 bindsize=2000000 errors=10000</v>
      </c>
      <c r="E229" s="25" t="str">
        <f>"sqlldr userid="&amp;$B$3&amp;" control="&amp;$B$2&amp;VLOOKUP($C229,Lookups!$A$4:$O$24,15,FALSE)&amp;E$4&amp;$B229&amp;"\"&amp;$C229&amp;"-"&amp;$B229&amp;".ctl log="&amp;$B$2&amp;VLOOKUP($C229,Lookups!$A$4:$O$24,15,FALSE)&amp;E$4&amp;$B229&amp;"-"&amp;$C229&amp;"-"&amp;$B229&amp;".log skip=1 readsize=2000000 bindsize=2000000 errors=10000"</f>
        <v>sqlldr userid=History/HistoryPwd@Algo control=C:\temp\HistData\Futures2013Q2D1\WHEAT-D1.ctl log=C:\temp\HistData\Futures2013Q2D1-WHEAT-D1.log skip=1 readsize=2000000 bindsize=2000000 errors=10000</v>
      </c>
      <c r="F229" s="25" t="str">
        <f>"sqlldr userid="&amp;$B$3&amp;" control="&amp;$B$2&amp;VLOOKUP($C229,Lookups!$A$4:$O$24,15,FALSE)&amp;F$4&amp;$B229&amp;"\"&amp;$C229&amp;"-"&amp;$B229&amp;".ctl log="&amp;$B$2&amp;VLOOKUP($C229,Lookups!$A$4:$O$24,15,FALSE)&amp;F$4&amp;$B229&amp;"-"&amp;$C229&amp;"-"&amp;$B229&amp;".log skip=1 readsize=2000000 bindsize=2000000 errors=10000"</f>
        <v>sqlldr userid=History/HistoryPwd@Algo control=C:\temp\HistData\Futures2013Q3D1\WHEAT-D1.ctl log=C:\temp\HistData\Futures2013Q3D1-WHEAT-D1.log skip=1 readsize=2000000 bindsize=2000000 errors=10000</v>
      </c>
      <c r="G229" s="25" t="str">
        <f>"sqlldr userid="&amp;$B$3&amp;" control="&amp;$B$2&amp;VLOOKUP($C229,Lookups!$A$4:$O$24,15,FALSE)&amp;G$4&amp;$B229&amp;"\"&amp;$C229&amp;"-"&amp;$B229&amp;".ctl log="&amp;$B$2&amp;VLOOKUP($C229,Lookups!$A$4:$O$24,15,FALSE)&amp;G$4&amp;$B229&amp;"-"&amp;$C229&amp;"-"&amp;$B229&amp;".log skip=1 readsize=2000000 bindsize=2000000 errors=10000"</f>
        <v>sqlldr userid=History/HistoryPwd@Algo control=C:\temp\HistData\Futures2013Q4D1\WHEAT-D1.ctl log=C:\temp\HistData\Futures2013Q4D1-WHEAT-D1.log skip=1 readsize=2000000 bindsize=2000000 errors=10000</v>
      </c>
      <c r="H229" s="25" t="str">
        <f>"sqlldr userid="&amp;$B$3&amp;" control="&amp;$B$2&amp;VLOOKUP($C229,Lookups!$A$4:$O$24,15,FALSE)&amp;H$4&amp;$B229&amp;"\"&amp;$C229&amp;"-"&amp;$B229&amp;".ctl log="&amp;$B$2&amp;VLOOKUP($C229,Lookups!$A$4:$O$24,15,FALSE)&amp;H$4&amp;$B229&amp;"-"&amp;$C229&amp;"-"&amp;$B229&amp;".log skip=1 readsize=2000000 bindsize=2000000 errors=10000"</f>
        <v>sqlldr userid=History/HistoryPwd@Algo control=C:\temp\HistData\Futures2014Q1D1\WHEAT-D1.ctl log=C:\temp\HistData\Futures2014Q1D1-WHEAT-D1.log skip=1 readsize=2000000 bindsize=2000000 errors=10000</v>
      </c>
    </row>
    <row r="230" spans="2:8" x14ac:dyDescent="0.25">
      <c r="B230" s="24" t="s">
        <v>30</v>
      </c>
      <c r="C230" s="25" t="s">
        <v>56</v>
      </c>
      <c r="D230" s="25" t="str">
        <f>"sqlldr userid="&amp;$B$3&amp;" control="&amp;$B$2&amp;VLOOKUP($C230,Lookups!$A$4:$O$24,15,FALSE)&amp;D$4&amp;$B230&amp;"\"&amp;$C230&amp;"-"&amp;$B230&amp;".ctl log="&amp;$B$2&amp;VLOOKUP($C230,Lookups!$A$4:$O$24,15,FALSE)&amp;D$4&amp;$B230&amp;"-"&amp;$C230&amp;"-"&amp;$B230&amp;".log skip=1 readsize=2000000 bindsize=2000000 errors=10000"</f>
        <v>sqlldr userid=History/HistoryPwd@Algo control=C:\temp\HistData\Futures2000Q0D1\XRB-D1.ctl log=C:\temp\HistData\Futures2000Q0D1-XRB-D1.log skip=1 readsize=2000000 bindsize=2000000 errors=10000</v>
      </c>
      <c r="E230" s="25" t="str">
        <f>"sqlldr userid="&amp;$B$3&amp;" control="&amp;$B$2&amp;VLOOKUP($C230,Lookups!$A$4:$O$24,15,FALSE)&amp;E$4&amp;$B230&amp;"\"&amp;$C230&amp;"-"&amp;$B230&amp;".ctl log="&amp;$B$2&amp;VLOOKUP($C230,Lookups!$A$4:$O$24,15,FALSE)&amp;E$4&amp;$B230&amp;"-"&amp;$C230&amp;"-"&amp;$B230&amp;".log skip=1 readsize=2000000 bindsize=2000000 errors=10000"</f>
        <v>sqlldr userid=History/HistoryPwd@Algo control=C:\temp\HistData\Futures2013Q2D1\XRB-D1.ctl log=C:\temp\HistData\Futures2013Q2D1-XRB-D1.log skip=1 readsize=2000000 bindsize=2000000 errors=10000</v>
      </c>
      <c r="F230" s="25" t="str">
        <f>"sqlldr userid="&amp;$B$3&amp;" control="&amp;$B$2&amp;VLOOKUP($C230,Lookups!$A$4:$O$24,15,FALSE)&amp;F$4&amp;$B230&amp;"\"&amp;$C230&amp;"-"&amp;$B230&amp;".ctl log="&amp;$B$2&amp;VLOOKUP($C230,Lookups!$A$4:$O$24,15,FALSE)&amp;F$4&amp;$B230&amp;"-"&amp;$C230&amp;"-"&amp;$B230&amp;".log skip=1 readsize=2000000 bindsize=2000000 errors=10000"</f>
        <v>sqlldr userid=History/HistoryPwd@Algo control=C:\temp\HistData\Futures2013Q3D1\XRB-D1.ctl log=C:\temp\HistData\Futures2013Q3D1-XRB-D1.log skip=1 readsize=2000000 bindsize=2000000 errors=10000</v>
      </c>
      <c r="G230" s="25" t="str">
        <f>"sqlldr userid="&amp;$B$3&amp;" control="&amp;$B$2&amp;VLOOKUP($C230,Lookups!$A$4:$O$24,15,FALSE)&amp;G$4&amp;$B230&amp;"\"&amp;$C230&amp;"-"&amp;$B230&amp;".ctl log="&amp;$B$2&amp;VLOOKUP($C230,Lookups!$A$4:$O$24,15,FALSE)&amp;G$4&amp;$B230&amp;"-"&amp;$C230&amp;"-"&amp;$B230&amp;".log skip=1 readsize=2000000 bindsize=2000000 errors=10000"</f>
        <v>sqlldr userid=History/HistoryPwd@Algo control=C:\temp\HistData\Futures2013Q4D1\XRB-D1.ctl log=C:\temp\HistData\Futures2013Q4D1-XRB-D1.log skip=1 readsize=2000000 bindsize=2000000 errors=10000</v>
      </c>
      <c r="H230" s="25" t="str">
        <f>"sqlldr userid="&amp;$B$3&amp;" control="&amp;$B$2&amp;VLOOKUP($C230,Lookups!$A$4:$O$24,15,FALSE)&amp;H$4&amp;$B230&amp;"\"&amp;$C230&amp;"-"&amp;$B230&amp;".ctl log="&amp;$B$2&amp;VLOOKUP($C230,Lookups!$A$4:$O$24,15,FALSE)&amp;H$4&amp;$B230&amp;"-"&amp;$C230&amp;"-"&amp;$B230&amp;".log skip=1 readsize=2000000 bindsize=2000000 errors=10000"</f>
        <v>sqlldr userid=History/HistoryPwd@Algo control=C:\temp\HistData\Futures2014Q1D1\XRB-D1.ctl log=C:\temp\HistData\Futures2014Q1D1-XRB-D1.log skip=1 readsize=2000000 bindsize=2000000 errors=10000</v>
      </c>
    </row>
    <row r="231" spans="2:8" x14ac:dyDescent="0.25">
      <c r="D231" t="str">
        <f>"findstr /c:"&amp;CHAR(34)&amp;"not loaded due to data errors"&amp;CHAR(34)&amp;" /d:"&amp;$B$2&amp;" *.log"</f>
        <v>findstr /c:"not loaded due to data errors" /d:C:\temp\HistData\ *.log</v>
      </c>
      <c r="E231" t="str">
        <f t="shared" ref="E231:H231" si="1">"findstr /c:"&amp;CHAR(34)&amp;"not loaded due to data errors"&amp;CHAR(34)&amp;" /d:"&amp;$B$2&amp;" *.log"</f>
        <v>findstr /c:"not loaded due to data errors" /d:C:\temp\HistData\ *.log</v>
      </c>
      <c r="F231" t="str">
        <f t="shared" si="1"/>
        <v>findstr /c:"not loaded due to data errors" /d:C:\temp\HistData\ *.log</v>
      </c>
      <c r="G231" t="str">
        <f t="shared" si="1"/>
        <v>findstr /c:"not loaded due to data errors" /d:C:\temp\HistData\ *.log</v>
      </c>
      <c r="H231" t="str">
        <f t="shared" si="1"/>
        <v>findstr /c:"not loaded due to data errors" /d:C:\temp\HistData\ *.log</v>
      </c>
    </row>
  </sheetData>
  <hyperlinks>
    <hyperlink ref="B3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DataFile_Rename</vt:lpstr>
      <vt:lpstr>Tablespaces_and_Users</vt:lpstr>
      <vt:lpstr>MyGA</vt:lpstr>
      <vt:lpstr>MyHistory</vt:lpstr>
      <vt:lpstr>History_Tables</vt:lpstr>
      <vt:lpstr>DB_Monitor</vt:lpstr>
      <vt:lpstr>SQLLoader-Forex</vt:lpstr>
      <vt:lpstr>DataCompact</vt:lpstr>
      <vt:lpstr>SQLLoader-Fut+Ind</vt:lpstr>
      <vt:lpstr>Lookups</vt:lpstr>
      <vt:lpstr>2-8. TODO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gcaglion</dc:creator>
  <cp:lastModifiedBy>felicini</cp:lastModifiedBy>
  <dcterms:created xsi:type="dcterms:W3CDTF">2013-10-01T08:26:11Z</dcterms:created>
  <dcterms:modified xsi:type="dcterms:W3CDTF">2019-09-10T15:44:12Z</dcterms:modified>
</cp:coreProperties>
</file>