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glion\dev\AAA\AlgoDB\"/>
    </mc:Choice>
  </mc:AlternateContent>
  <bookViews>
    <workbookView xWindow="0" yWindow="0" windowWidth="28800" windowHeight="13125" firstSheet="2" activeTab="4"/>
  </bookViews>
  <sheets>
    <sheet name="Tablespaces_and_Users" sheetId="24" r:id="rId1"/>
    <sheet name="MyGA" sheetId="25" r:id="rId2"/>
    <sheet name="MyHistory" sheetId="26" r:id="rId3"/>
    <sheet name="History_Tables" sheetId="10" r:id="rId4"/>
    <sheet name="DB_Monitor_NEW" sheetId="28" r:id="rId5"/>
    <sheet name="DB_Monitor" sheetId="12" r:id="rId6"/>
    <sheet name="SQLLoader-Forex" sheetId="19" r:id="rId7"/>
    <sheet name="DataCompact" sheetId="21" r:id="rId8"/>
    <sheet name="SQLLoader-Fut+Ind" sheetId="20" r:id="rId9"/>
    <sheet name="Lookups" sheetId="17" r:id="rId10"/>
    <sheet name="2-8. TODO" sheetId="9" r:id="rId11"/>
  </sheets>
  <definedNames>
    <definedName name="_xlnm._FilterDatabase" localSheetId="8" hidden="1">'SQLLoader-Fut+Ind'!$A$2:$H$286</definedName>
    <definedName name="Query_from_AlgoDB" localSheetId="4" hidden="1">DB_Monitor_NEW!$C$2:$E$2</definedName>
    <definedName name="Query_from_AlgoDB_1" localSheetId="4" hidden="1">DB_Monitor_NEW!#REF!</definedName>
    <definedName name="Query_from_AlgoDB_10" localSheetId="4" hidden="1">DB_Monitor_NEW!$C$14:$E$14</definedName>
    <definedName name="Query_from_AlgoDB_11" localSheetId="4" hidden="1">DB_Monitor_NEW!$C$15:$E$15</definedName>
    <definedName name="Query_from_AlgoDB_12" localSheetId="4" hidden="1">DB_Monitor_NEW!$C$16:$E$16</definedName>
    <definedName name="Query_from_AlgoDB_13" localSheetId="4" hidden="1">DB_Monitor_NEW!#REF!</definedName>
    <definedName name="Query_from_AlgoDB_14" localSheetId="4" hidden="1">DB_Monitor_NEW!$C$17:$E$17</definedName>
    <definedName name="Query_from_AlgoDB_15" localSheetId="4" hidden="1">DB_Monitor_NEW!$C$18:$E$18</definedName>
    <definedName name="Query_from_AlgoDB_16" localSheetId="4" hidden="1">DB_Monitor_NEW!$C$19:$E$19</definedName>
    <definedName name="Query_from_AlgoDB_17" localSheetId="4" hidden="1">DB_Monitor_NEW!$C$21:$E$21</definedName>
    <definedName name="Query_from_AlgoDB_18" localSheetId="4" hidden="1">DB_Monitor_NEW!$C$32:$E$32</definedName>
    <definedName name="Query_from_AlgoDB_19" localSheetId="4" hidden="1">DB_Monitor_NEW!$C$30:$E$30</definedName>
    <definedName name="Query_from_AlgoDB_2" localSheetId="4" hidden="1">DB_Monitor_NEW!$C$3:$E$3</definedName>
    <definedName name="Query_from_AlgoDB_20" localSheetId="4" hidden="1">DB_Monitor_NEW!$C$29:$E$29</definedName>
    <definedName name="Query_from_AlgoDB_21" localSheetId="4" hidden="1">DB_Monitor_NEW!$C$28:$E$28</definedName>
    <definedName name="Query_from_AlgoDB_22" localSheetId="4" hidden="1">DB_Monitor_NEW!#REF!</definedName>
    <definedName name="Query_from_AlgoDB_23" localSheetId="4" hidden="1">DB_Monitor_NEW!$C$27:$E$27</definedName>
    <definedName name="Query_from_AlgoDB_24" localSheetId="4" hidden="1">DB_Monitor_NEW!$C$26:$E$26</definedName>
    <definedName name="Query_from_AlgoDB_25" localSheetId="4" hidden="1">DB_Monitor_NEW!$C$25:$E$25</definedName>
    <definedName name="Query_from_AlgoDB_26" localSheetId="4" hidden="1">DB_Monitor_NEW!$C$36:$E$36</definedName>
    <definedName name="Query_from_AlgoDB_27" localSheetId="4" hidden="1">DB_Monitor_NEW!$C$37:$E$37</definedName>
    <definedName name="Query_from_AlgoDB_28" localSheetId="4" hidden="1">DB_Monitor_NEW!$C$38:$E$38</definedName>
    <definedName name="Query_from_AlgoDB_29" localSheetId="4" hidden="1">DB_Monitor_NEW!#REF!</definedName>
    <definedName name="Query_from_AlgoDB_3" localSheetId="4" hidden="1">DB_Monitor_NEW!#REF!</definedName>
    <definedName name="Query_from_AlgoDB_30" localSheetId="4" hidden="1">DB_Monitor_NEW!$C$39:$E$39</definedName>
    <definedName name="Query_from_AlgoDB_31" localSheetId="4" hidden="1">DB_Monitor_NEW!$C$40:$E$40</definedName>
    <definedName name="Query_from_AlgoDB_32" localSheetId="4" hidden="1">DB_Monitor_NEW!$C$41:$E$41</definedName>
    <definedName name="Query_from_AlgoDB_33" localSheetId="4" hidden="1">DB_Monitor_NEW!$C$43:$E$43</definedName>
    <definedName name="Query_from_AlgoDB_34" localSheetId="4" hidden="1">DB_Monitor_NEW!$C$8:$E$8</definedName>
    <definedName name="Query_from_AlgoDB_35" localSheetId="4" hidden="1">DB_Monitor_NEW!$C$20:$E$20</definedName>
    <definedName name="Query_from_AlgoDB_36" localSheetId="4" hidden="1">DB_Monitor_NEW!$C$31:$E$31</definedName>
    <definedName name="Query_from_AlgoDB_37" localSheetId="4" hidden="1">DB_Monitor_NEW!$C$42:$E$42</definedName>
    <definedName name="Query_from_AlgoDB_38" localSheetId="4" hidden="1">DB_Monitor_NEW!$C$10:$E$10</definedName>
    <definedName name="Query_from_AlgoDB_39" localSheetId="4" hidden="1">DB_Monitor_NEW!$C$11:$E$11</definedName>
    <definedName name="Query_from_AlgoDB_4" localSheetId="4" hidden="1">DB_Monitor_NEW!$C$4:$E$4</definedName>
    <definedName name="Query_from_AlgoDB_40" localSheetId="4" hidden="1">DB_Monitor_NEW!$C$22:$E$22</definedName>
    <definedName name="Query_from_AlgoDB_41" localSheetId="4" hidden="1">DB_Monitor_NEW!$C$23:$E$23</definedName>
    <definedName name="Query_from_AlgoDB_42" localSheetId="4" hidden="1">DB_Monitor_NEW!$C$33:$E$33</definedName>
    <definedName name="Query_from_AlgoDB_43" localSheetId="4" hidden="1">DB_Monitor_NEW!$C$34:$E$34</definedName>
    <definedName name="Query_from_AlgoDB_44" localSheetId="4" hidden="1">DB_Monitor_NEW!$C$45:$E$45</definedName>
    <definedName name="Query_from_AlgoDB_45" localSheetId="4" hidden="1">DB_Monitor_NEW!$C$44:$E$44</definedName>
    <definedName name="Query_from_AlgoDB_5" localSheetId="4" hidden="1">DB_Monitor_NEW!$C$5:$E$5</definedName>
    <definedName name="Query_from_AlgoDB_6" localSheetId="4" hidden="1">DB_Monitor_NEW!#REF!</definedName>
    <definedName name="Query_from_AlgoDB_7" localSheetId="4" hidden="1">DB_Monitor_NEW!$C$6:$E$6</definedName>
    <definedName name="Query_from_AlgoDB_8" localSheetId="4" hidden="1">DB_Monitor_NEW!$C$7:$E$7</definedName>
    <definedName name="Query_from_AlgoDB_9" localSheetId="4" hidden="1">DB_Monitor_NEW!$C$9:$E$9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Z15" i="21" l="1"/>
  <c r="Y15" i="21"/>
  <c r="Z14" i="21"/>
  <c r="Y14" i="21"/>
  <c r="Z13" i="21"/>
  <c r="Y13" i="21"/>
  <c r="Z12" i="21"/>
  <c r="Y12" i="21"/>
  <c r="Z11" i="21"/>
  <c r="Y11" i="21"/>
  <c r="Z10" i="21"/>
  <c r="Y10" i="21"/>
  <c r="Z8" i="21"/>
  <c r="Y8" i="21"/>
  <c r="Z7" i="21"/>
  <c r="Y7" i="21"/>
  <c r="Z6" i="21"/>
  <c r="Y6" i="21"/>
  <c r="Z5" i="21"/>
  <c r="Y5" i="21"/>
  <c r="Z4" i="21"/>
  <c r="Y4" i="21"/>
  <c r="Z3" i="21"/>
  <c r="Y3" i="21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10" i="19"/>
  <c r="M10" i="19"/>
  <c r="N9" i="19"/>
  <c r="M9" i="19"/>
  <c r="N8" i="19"/>
  <c r="M8" i="19"/>
  <c r="N7" i="19"/>
  <c r="M7" i="19"/>
  <c r="N6" i="19"/>
  <c r="M6" i="19"/>
  <c r="N5" i="19"/>
  <c r="M5" i="19"/>
  <c r="N4" i="19"/>
  <c r="M4" i="19"/>
  <c r="H45" i="28"/>
  <c r="G45" i="28"/>
  <c r="H44" i="28"/>
  <c r="G44" i="28"/>
  <c r="H34" i="28"/>
  <c r="G34" i="28"/>
  <c r="H33" i="28"/>
  <c r="G33" i="28"/>
  <c r="H23" i="28"/>
  <c r="G23" i="28"/>
  <c r="H22" i="28"/>
  <c r="G22" i="28"/>
  <c r="E23" i="19" l="1"/>
  <c r="H42" i="28" l="1"/>
  <c r="G42" i="28"/>
  <c r="H31" i="28"/>
  <c r="G31" i="28"/>
  <c r="H20" i="28"/>
  <c r="G20" i="28"/>
  <c r="G15" i="28" l="1"/>
  <c r="H15" i="28"/>
  <c r="G16" i="28"/>
  <c r="H16" i="28"/>
  <c r="G17" i="28"/>
  <c r="H17" i="28"/>
  <c r="G18" i="28"/>
  <c r="H18" i="28"/>
  <c r="G19" i="28"/>
  <c r="H19" i="28"/>
  <c r="G21" i="28"/>
  <c r="H21" i="28"/>
  <c r="G25" i="28"/>
  <c r="H25" i="28"/>
  <c r="G26" i="28"/>
  <c r="H26" i="28"/>
  <c r="G27" i="28"/>
  <c r="H27" i="28"/>
  <c r="G28" i="28"/>
  <c r="H28" i="28"/>
  <c r="G29" i="28"/>
  <c r="H29" i="28"/>
  <c r="G30" i="28"/>
  <c r="H30" i="28"/>
  <c r="G32" i="28"/>
  <c r="H32" i="28"/>
  <c r="G36" i="28"/>
  <c r="H36" i="28"/>
  <c r="G37" i="28"/>
  <c r="H37" i="28"/>
  <c r="G38" i="28"/>
  <c r="H38" i="28"/>
  <c r="G39" i="28"/>
  <c r="H39" i="28"/>
  <c r="G40" i="28"/>
  <c r="H40" i="28"/>
  <c r="G41" i="28"/>
  <c r="H41" i="28"/>
  <c r="G43" i="28"/>
  <c r="H43" i="28"/>
  <c r="L36" i="19"/>
  <c r="K36" i="19"/>
  <c r="J36" i="19"/>
  <c r="I36" i="19"/>
  <c r="H36" i="19"/>
  <c r="G36" i="19"/>
  <c r="F36" i="19"/>
  <c r="E36" i="19"/>
  <c r="L35" i="19"/>
  <c r="K35" i="19"/>
  <c r="J35" i="19"/>
  <c r="I35" i="19"/>
  <c r="H35" i="19"/>
  <c r="G35" i="19"/>
  <c r="F35" i="19"/>
  <c r="E35" i="19"/>
  <c r="C23" i="19" l="1"/>
  <c r="C24" i="19" s="1"/>
  <c r="C25" i="19" s="1"/>
  <c r="C26" i="19" s="1"/>
  <c r="C27" i="19" s="1"/>
  <c r="C28" i="19" l="1"/>
  <c r="L34" i="19"/>
  <c r="L33" i="19"/>
  <c r="L32" i="19"/>
  <c r="L27" i="19"/>
  <c r="L26" i="19"/>
  <c r="L25" i="19"/>
  <c r="L24" i="19"/>
  <c r="L23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J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H15" i="21"/>
  <c r="G15" i="21"/>
  <c r="F15" i="21"/>
  <c r="D15" i="21"/>
  <c r="I15" i="21"/>
  <c r="E15" i="21"/>
  <c r="J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H14" i="21"/>
  <c r="G14" i="21"/>
  <c r="F14" i="21"/>
  <c r="D14" i="21"/>
  <c r="I14" i="21"/>
  <c r="E14" i="21"/>
  <c r="J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H13" i="21"/>
  <c r="G13" i="21"/>
  <c r="F13" i="21"/>
  <c r="D13" i="21"/>
  <c r="I13" i="21"/>
  <c r="E13" i="21"/>
  <c r="J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H12" i="21"/>
  <c r="G12" i="21"/>
  <c r="F12" i="21"/>
  <c r="D12" i="21"/>
  <c r="I12" i="21"/>
  <c r="E12" i="21"/>
  <c r="J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H11" i="21"/>
  <c r="G11" i="21"/>
  <c r="F11" i="21"/>
  <c r="D11" i="21"/>
  <c r="I11" i="21"/>
  <c r="E11" i="21"/>
  <c r="J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H10" i="21"/>
  <c r="G10" i="21"/>
  <c r="F10" i="21"/>
  <c r="D10" i="21"/>
  <c r="I10" i="21"/>
  <c r="E10" i="21"/>
  <c r="C14" i="21"/>
  <c r="C15" i="21"/>
  <c r="C11" i="21"/>
  <c r="C12" i="21"/>
  <c r="C13" i="21"/>
  <c r="C10" i="21"/>
  <c r="I8" i="21"/>
  <c r="I7" i="21"/>
  <c r="I6" i="21"/>
  <c r="I5" i="21"/>
  <c r="I4" i="21"/>
  <c r="I3" i="21"/>
  <c r="K33" i="19"/>
  <c r="J33" i="19"/>
  <c r="I33" i="19"/>
  <c r="H33" i="19"/>
  <c r="G33" i="19"/>
  <c r="F33" i="19"/>
  <c r="K32" i="19"/>
  <c r="J32" i="19"/>
  <c r="I32" i="19"/>
  <c r="H32" i="19"/>
  <c r="G32" i="19"/>
  <c r="F32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E33" i="19"/>
  <c r="E32" i="19"/>
  <c r="E27" i="19"/>
  <c r="E26" i="19"/>
  <c r="E25" i="19"/>
  <c r="E24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L28" i="19"/>
  <c r="F28" i="19"/>
  <c r="K28" i="19"/>
  <c r="J28" i="19"/>
  <c r="G28" i="19"/>
  <c r="I28" i="19"/>
  <c r="H28" i="19"/>
  <c r="K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L29" i="19"/>
  <c r="K29" i="19"/>
  <c r="J29" i="19"/>
  <c r="I29" i="19"/>
  <c r="H29" i="19"/>
  <c r="G29" i="19"/>
  <c r="F29" i="19"/>
  <c r="C2" i="20"/>
  <c r="A1" i="26"/>
  <c r="A6" i="26"/>
  <c r="A5" i="26"/>
  <c r="A4" i="26"/>
  <c r="A3" i="26"/>
  <c r="A1" i="25"/>
  <c r="H15" i="24"/>
  <c r="H14" i="24"/>
  <c r="H13" i="24"/>
  <c r="H12" i="24"/>
  <c r="H11" i="24"/>
  <c r="G15" i="24"/>
  <c r="G14" i="24"/>
  <c r="G13" i="24"/>
  <c r="G12" i="24"/>
  <c r="G11" i="24"/>
  <c r="B15" i="24"/>
  <c r="B14" i="24"/>
  <c r="B13" i="24"/>
  <c r="B12" i="24"/>
  <c r="B11" i="24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J30" i="19"/>
  <c r="I30" i="19"/>
  <c r="H30" i="19"/>
  <c r="E30" i="19"/>
  <c r="L30" i="19"/>
  <c r="G30" i="19"/>
  <c r="F30" i="19"/>
  <c r="K30" i="19"/>
  <c r="E5" i="19"/>
  <c r="E4" i="19"/>
  <c r="E34" i="19"/>
  <c r="C32" i="19" l="1"/>
  <c r="C33" i="19" s="1"/>
  <c r="F31" i="19"/>
  <c r="K31" i="19"/>
  <c r="E31" i="19"/>
  <c r="L31" i="19"/>
  <c r="J31" i="19"/>
  <c r="H31" i="19"/>
  <c r="I31" i="19"/>
  <c r="G31" i="19"/>
  <c r="H34" i="19"/>
  <c r="C6" i="19"/>
  <c r="C7" i="19" l="1"/>
  <c r="C8" i="19" l="1"/>
  <c r="H285" i="20"/>
  <c r="G285" i="20"/>
  <c r="F285" i="20"/>
  <c r="E285" i="20"/>
  <c r="D285" i="20"/>
  <c r="H284" i="20"/>
  <c r="G284" i="20"/>
  <c r="F284" i="20"/>
  <c r="E284" i="20"/>
  <c r="D284" i="20"/>
  <c r="H283" i="20"/>
  <c r="G283" i="20"/>
  <c r="F283" i="20"/>
  <c r="E283" i="20"/>
  <c r="D283" i="20"/>
  <c r="H282" i="20"/>
  <c r="G282" i="20"/>
  <c r="F282" i="20"/>
  <c r="E282" i="20"/>
  <c r="D282" i="20"/>
  <c r="H281" i="20"/>
  <c r="G281" i="20"/>
  <c r="F281" i="20"/>
  <c r="E281" i="20"/>
  <c r="D281" i="20"/>
  <c r="H280" i="20"/>
  <c r="G280" i="20"/>
  <c r="F280" i="20"/>
  <c r="E280" i="20"/>
  <c r="D280" i="20"/>
  <c r="H279" i="20"/>
  <c r="G279" i="20"/>
  <c r="F279" i="20"/>
  <c r="E279" i="20"/>
  <c r="D279" i="20"/>
  <c r="H278" i="20"/>
  <c r="G278" i="20"/>
  <c r="F278" i="20"/>
  <c r="E278" i="20"/>
  <c r="D278" i="20"/>
  <c r="H277" i="20"/>
  <c r="G277" i="20"/>
  <c r="F277" i="20"/>
  <c r="E277" i="20"/>
  <c r="D277" i="20"/>
  <c r="H276" i="20"/>
  <c r="G276" i="20"/>
  <c r="F276" i="20"/>
  <c r="E276" i="20"/>
  <c r="D276" i="20"/>
  <c r="H275" i="20"/>
  <c r="G275" i="20"/>
  <c r="F275" i="20"/>
  <c r="E275" i="20"/>
  <c r="D275" i="20"/>
  <c r="H274" i="20"/>
  <c r="G274" i="20"/>
  <c r="F274" i="20"/>
  <c r="E274" i="20"/>
  <c r="D274" i="20"/>
  <c r="H273" i="20"/>
  <c r="G273" i="20"/>
  <c r="F273" i="20"/>
  <c r="E273" i="20"/>
  <c r="D273" i="20"/>
  <c r="H272" i="20"/>
  <c r="G272" i="20"/>
  <c r="F272" i="20"/>
  <c r="E272" i="20"/>
  <c r="D272" i="20"/>
  <c r="H271" i="20"/>
  <c r="G271" i="20"/>
  <c r="F271" i="20"/>
  <c r="E271" i="20"/>
  <c r="D271" i="20"/>
  <c r="H270" i="20"/>
  <c r="G270" i="20"/>
  <c r="F270" i="20"/>
  <c r="E270" i="20"/>
  <c r="D270" i="20"/>
  <c r="H269" i="20"/>
  <c r="G269" i="20"/>
  <c r="F269" i="20"/>
  <c r="E269" i="20"/>
  <c r="D269" i="20"/>
  <c r="H268" i="20"/>
  <c r="G268" i="20"/>
  <c r="F268" i="20"/>
  <c r="E268" i="20"/>
  <c r="D268" i="20"/>
  <c r="H267" i="20"/>
  <c r="G267" i="20"/>
  <c r="F267" i="20"/>
  <c r="E267" i="20"/>
  <c r="D267" i="20"/>
  <c r="H266" i="20"/>
  <c r="G266" i="20"/>
  <c r="F266" i="20"/>
  <c r="E266" i="20"/>
  <c r="D266" i="20"/>
  <c r="H265" i="20"/>
  <c r="G265" i="20"/>
  <c r="F265" i="20"/>
  <c r="E265" i="20"/>
  <c r="D265" i="20"/>
  <c r="H264" i="20"/>
  <c r="G264" i="20"/>
  <c r="F264" i="20"/>
  <c r="E264" i="20"/>
  <c r="D264" i="20"/>
  <c r="H263" i="20"/>
  <c r="G263" i="20"/>
  <c r="F263" i="20"/>
  <c r="E263" i="20"/>
  <c r="D263" i="20"/>
  <c r="H262" i="20"/>
  <c r="G262" i="20"/>
  <c r="F262" i="20"/>
  <c r="E262" i="20"/>
  <c r="D262" i="20"/>
  <c r="H261" i="20"/>
  <c r="G261" i="20"/>
  <c r="F261" i="20"/>
  <c r="E261" i="20"/>
  <c r="D261" i="20"/>
  <c r="H260" i="20"/>
  <c r="G260" i="20"/>
  <c r="F260" i="20"/>
  <c r="E260" i="20"/>
  <c r="D260" i="20"/>
  <c r="H259" i="20"/>
  <c r="G259" i="20"/>
  <c r="F259" i="20"/>
  <c r="E259" i="20"/>
  <c r="D259" i="20"/>
  <c r="H258" i="20"/>
  <c r="G258" i="20"/>
  <c r="F258" i="20"/>
  <c r="E258" i="20"/>
  <c r="D258" i="20"/>
  <c r="H257" i="20"/>
  <c r="G257" i="20"/>
  <c r="F257" i="20"/>
  <c r="E257" i="20"/>
  <c r="D257" i="20"/>
  <c r="H256" i="20"/>
  <c r="G256" i="20"/>
  <c r="F256" i="20"/>
  <c r="E256" i="20"/>
  <c r="D256" i="20"/>
  <c r="H255" i="20"/>
  <c r="G255" i="20"/>
  <c r="F255" i="20"/>
  <c r="E255" i="20"/>
  <c r="D255" i="20"/>
  <c r="H254" i="20"/>
  <c r="G254" i="20"/>
  <c r="F254" i="20"/>
  <c r="E254" i="20"/>
  <c r="D254" i="20"/>
  <c r="H253" i="20"/>
  <c r="G253" i="20"/>
  <c r="F253" i="20"/>
  <c r="E253" i="20"/>
  <c r="D253" i="20"/>
  <c r="H252" i="20"/>
  <c r="G252" i="20"/>
  <c r="F252" i="20"/>
  <c r="E252" i="20"/>
  <c r="D252" i="20"/>
  <c r="H251" i="20"/>
  <c r="G251" i="20"/>
  <c r="F251" i="20"/>
  <c r="E251" i="20"/>
  <c r="D251" i="20"/>
  <c r="H250" i="20"/>
  <c r="G250" i="20"/>
  <c r="F250" i="20"/>
  <c r="E250" i="20"/>
  <c r="D250" i="20"/>
  <c r="H249" i="20"/>
  <c r="G249" i="20"/>
  <c r="F249" i="20"/>
  <c r="E249" i="20"/>
  <c r="D249" i="20"/>
  <c r="H248" i="20"/>
  <c r="G248" i="20"/>
  <c r="F248" i="20"/>
  <c r="E248" i="20"/>
  <c r="D248" i="20"/>
  <c r="H247" i="20"/>
  <c r="G247" i="20"/>
  <c r="F247" i="20"/>
  <c r="E247" i="20"/>
  <c r="D247" i="20"/>
  <c r="H246" i="20"/>
  <c r="G246" i="20"/>
  <c r="F246" i="20"/>
  <c r="E246" i="20"/>
  <c r="D246" i="20"/>
  <c r="H245" i="20"/>
  <c r="G245" i="20"/>
  <c r="F245" i="20"/>
  <c r="E245" i="20"/>
  <c r="D245" i="20"/>
  <c r="H244" i="20"/>
  <c r="G244" i="20"/>
  <c r="F244" i="20"/>
  <c r="E244" i="20"/>
  <c r="D244" i="20"/>
  <c r="H243" i="20"/>
  <c r="G243" i="20"/>
  <c r="F243" i="20"/>
  <c r="E243" i="20"/>
  <c r="D243" i="20"/>
  <c r="H242" i="20"/>
  <c r="G242" i="20"/>
  <c r="F242" i="20"/>
  <c r="E242" i="20"/>
  <c r="D242" i="20"/>
  <c r="H241" i="20"/>
  <c r="G241" i="20"/>
  <c r="F241" i="20"/>
  <c r="E241" i="20"/>
  <c r="D241" i="20"/>
  <c r="H240" i="20"/>
  <c r="G240" i="20"/>
  <c r="F240" i="20"/>
  <c r="E240" i="20"/>
  <c r="D240" i="20"/>
  <c r="H239" i="20"/>
  <c r="G239" i="20"/>
  <c r="F239" i="20"/>
  <c r="E239" i="20"/>
  <c r="D239" i="20"/>
  <c r="H238" i="20"/>
  <c r="G238" i="20"/>
  <c r="F238" i="20"/>
  <c r="E238" i="20"/>
  <c r="D238" i="20"/>
  <c r="H237" i="20"/>
  <c r="G237" i="20"/>
  <c r="F237" i="20"/>
  <c r="E237" i="20"/>
  <c r="D237" i="20"/>
  <c r="H236" i="20"/>
  <c r="G236" i="20"/>
  <c r="F236" i="20"/>
  <c r="E236" i="20"/>
  <c r="D236" i="20"/>
  <c r="H235" i="20"/>
  <c r="G235" i="20"/>
  <c r="F235" i="20"/>
  <c r="E235" i="20"/>
  <c r="D235" i="20"/>
  <c r="H234" i="20"/>
  <c r="G234" i="20"/>
  <c r="F234" i="20"/>
  <c r="E234" i="20"/>
  <c r="D234" i="20"/>
  <c r="H233" i="20"/>
  <c r="G233" i="20"/>
  <c r="F233" i="20"/>
  <c r="E233" i="20"/>
  <c r="D233" i="20"/>
  <c r="H232" i="20"/>
  <c r="G232" i="20"/>
  <c r="F232" i="20"/>
  <c r="E232" i="20"/>
  <c r="D232" i="20"/>
  <c r="H231" i="20"/>
  <c r="G231" i="20"/>
  <c r="F231" i="20"/>
  <c r="E231" i="20"/>
  <c r="D231" i="20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286" i="20"/>
  <c r="G286" i="20"/>
  <c r="F286" i="20"/>
  <c r="E286" i="20"/>
  <c r="D28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8" i="20"/>
  <c r="G88" i="20"/>
  <c r="F88" i="20"/>
  <c r="E88" i="20"/>
  <c r="D88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D29" i="20"/>
  <c r="L47" i="10"/>
  <c r="Z47" i="10"/>
  <c r="Y47" i="10"/>
  <c r="X47" i="10"/>
  <c r="W47" i="10"/>
  <c r="AB47" i="10"/>
  <c r="V47" i="10"/>
  <c r="U47" i="10"/>
  <c r="T47" i="10"/>
  <c r="S47" i="10"/>
  <c r="R47" i="10"/>
  <c r="K47" i="10"/>
  <c r="Q47" i="10"/>
  <c r="P47" i="10"/>
  <c r="J47" i="10"/>
  <c r="H47" i="10"/>
  <c r="AA47" i="10"/>
  <c r="I47" i="10"/>
  <c r="O47" i="10"/>
  <c r="N47" i="10"/>
  <c r="L46" i="10"/>
  <c r="Z46" i="10"/>
  <c r="Y46" i="10"/>
  <c r="X46" i="10"/>
  <c r="W46" i="10"/>
  <c r="AB46" i="10"/>
  <c r="V46" i="10"/>
  <c r="U46" i="10"/>
  <c r="T46" i="10"/>
  <c r="S46" i="10"/>
  <c r="R46" i="10"/>
  <c r="K46" i="10"/>
  <c r="Q46" i="10"/>
  <c r="P46" i="10"/>
  <c r="J46" i="10"/>
  <c r="H46" i="10"/>
  <c r="AA46" i="10"/>
  <c r="I46" i="10"/>
  <c r="O46" i="10"/>
  <c r="N46" i="10"/>
  <c r="L45" i="10"/>
  <c r="Z45" i="10"/>
  <c r="Y45" i="10"/>
  <c r="X45" i="10"/>
  <c r="W45" i="10"/>
  <c r="AB45" i="10"/>
  <c r="V45" i="10"/>
  <c r="U45" i="10"/>
  <c r="T45" i="10"/>
  <c r="S45" i="10"/>
  <c r="R45" i="10"/>
  <c r="K45" i="10"/>
  <c r="Q45" i="10"/>
  <c r="P45" i="10"/>
  <c r="J45" i="10"/>
  <c r="H45" i="10"/>
  <c r="AA45" i="10"/>
  <c r="I45" i="10"/>
  <c r="O45" i="10"/>
  <c r="N45" i="10"/>
  <c r="L44" i="10"/>
  <c r="Z44" i="10"/>
  <c r="Y44" i="10"/>
  <c r="X44" i="10"/>
  <c r="W44" i="10"/>
  <c r="AB44" i="10"/>
  <c r="V44" i="10"/>
  <c r="U44" i="10"/>
  <c r="T44" i="10"/>
  <c r="S44" i="10"/>
  <c r="R44" i="10"/>
  <c r="K44" i="10"/>
  <c r="Q44" i="10"/>
  <c r="P44" i="10"/>
  <c r="J44" i="10"/>
  <c r="H44" i="10"/>
  <c r="AA44" i="10"/>
  <c r="I44" i="10"/>
  <c r="O44" i="10"/>
  <c r="N44" i="10"/>
  <c r="L43" i="10"/>
  <c r="Z43" i="10"/>
  <c r="Y43" i="10"/>
  <c r="X43" i="10"/>
  <c r="W43" i="10"/>
  <c r="AB43" i="10"/>
  <c r="V43" i="10"/>
  <c r="U43" i="10"/>
  <c r="T43" i="10"/>
  <c r="S43" i="10"/>
  <c r="R43" i="10"/>
  <c r="K43" i="10"/>
  <c r="Q43" i="10"/>
  <c r="P43" i="10"/>
  <c r="J43" i="10"/>
  <c r="H43" i="10"/>
  <c r="AA43" i="10"/>
  <c r="I43" i="10"/>
  <c r="O43" i="10"/>
  <c r="N43" i="10"/>
  <c r="L42" i="10"/>
  <c r="Z42" i="10"/>
  <c r="Y42" i="10"/>
  <c r="X42" i="10"/>
  <c r="W42" i="10"/>
  <c r="AB42" i="10"/>
  <c r="V42" i="10"/>
  <c r="U42" i="10"/>
  <c r="T42" i="10"/>
  <c r="S42" i="10"/>
  <c r="R42" i="10"/>
  <c r="K42" i="10"/>
  <c r="Q42" i="10"/>
  <c r="P42" i="10"/>
  <c r="J42" i="10"/>
  <c r="H42" i="10"/>
  <c r="AA42" i="10"/>
  <c r="I42" i="10"/>
  <c r="O42" i="10"/>
  <c r="N42" i="10"/>
  <c r="D9" i="20"/>
  <c r="D15" i="20"/>
  <c r="H8" i="21"/>
  <c r="W8" i="21"/>
  <c r="V8" i="21"/>
  <c r="U8" i="21"/>
  <c r="T8" i="21"/>
  <c r="J8" i="21"/>
  <c r="S8" i="21"/>
  <c r="R8" i="21"/>
  <c r="Q8" i="21"/>
  <c r="P8" i="21"/>
  <c r="O8" i="21"/>
  <c r="G8" i="21"/>
  <c r="N8" i="21"/>
  <c r="M8" i="21"/>
  <c r="F8" i="21"/>
  <c r="E8" i="21"/>
  <c r="X8" i="21"/>
  <c r="D8" i="21"/>
  <c r="L8" i="21"/>
  <c r="K8" i="21"/>
  <c r="C8" i="21"/>
  <c r="H7" i="21"/>
  <c r="W7" i="21"/>
  <c r="V7" i="21"/>
  <c r="U7" i="21"/>
  <c r="T7" i="21"/>
  <c r="J7" i="21"/>
  <c r="S7" i="21"/>
  <c r="R7" i="21"/>
  <c r="Q7" i="21"/>
  <c r="P7" i="21"/>
  <c r="O7" i="21"/>
  <c r="G7" i="21"/>
  <c r="N7" i="21"/>
  <c r="M7" i="21"/>
  <c r="F7" i="21"/>
  <c r="E7" i="21"/>
  <c r="X7" i="21"/>
  <c r="D7" i="21"/>
  <c r="L7" i="21"/>
  <c r="K7" i="21"/>
  <c r="C7" i="21"/>
  <c r="H6" i="21"/>
  <c r="W6" i="21"/>
  <c r="V6" i="21"/>
  <c r="U6" i="21"/>
  <c r="T6" i="21"/>
  <c r="J6" i="21"/>
  <c r="S6" i="21"/>
  <c r="R6" i="21"/>
  <c r="Q6" i="21"/>
  <c r="P6" i="21"/>
  <c r="O6" i="21"/>
  <c r="G6" i="21"/>
  <c r="N6" i="21"/>
  <c r="M6" i="21"/>
  <c r="F6" i="21"/>
  <c r="E6" i="21"/>
  <c r="X6" i="21"/>
  <c r="D6" i="21"/>
  <c r="L6" i="21"/>
  <c r="K6" i="21"/>
  <c r="C6" i="21"/>
  <c r="H5" i="21"/>
  <c r="W5" i="21"/>
  <c r="V5" i="21"/>
  <c r="U5" i="21"/>
  <c r="T5" i="21"/>
  <c r="J5" i="21"/>
  <c r="S5" i="21"/>
  <c r="R5" i="21"/>
  <c r="Q5" i="21"/>
  <c r="P5" i="21"/>
  <c r="O5" i="21"/>
  <c r="G5" i="21"/>
  <c r="N5" i="21"/>
  <c r="M5" i="21"/>
  <c r="F5" i="21"/>
  <c r="E5" i="21"/>
  <c r="X5" i="21"/>
  <c r="D5" i="21"/>
  <c r="L5" i="21"/>
  <c r="K5" i="21"/>
  <c r="C5" i="21"/>
  <c r="H4" i="21"/>
  <c r="W4" i="21"/>
  <c r="V4" i="21"/>
  <c r="U4" i="21"/>
  <c r="T4" i="21"/>
  <c r="J4" i="21"/>
  <c r="S4" i="21"/>
  <c r="R4" i="21"/>
  <c r="Q4" i="21"/>
  <c r="P4" i="21"/>
  <c r="O4" i="21"/>
  <c r="G4" i="21"/>
  <c r="N4" i="21"/>
  <c r="M4" i="21"/>
  <c r="F4" i="21"/>
  <c r="E4" i="21"/>
  <c r="X4" i="21"/>
  <c r="D4" i="21"/>
  <c r="L4" i="21"/>
  <c r="K4" i="21"/>
  <c r="C4" i="21"/>
  <c r="H3" i="21"/>
  <c r="W3" i="21"/>
  <c r="V3" i="21"/>
  <c r="U3" i="21"/>
  <c r="T3" i="21"/>
  <c r="J3" i="21"/>
  <c r="S3" i="21"/>
  <c r="R3" i="21"/>
  <c r="Q3" i="21"/>
  <c r="P3" i="21"/>
  <c r="O3" i="21"/>
  <c r="G3" i="21"/>
  <c r="N3" i="21"/>
  <c r="M3" i="21"/>
  <c r="F3" i="21"/>
  <c r="E3" i="21"/>
  <c r="X3" i="21"/>
  <c r="D3" i="21"/>
  <c r="L3" i="21"/>
  <c r="K3" i="21"/>
  <c r="C3" i="21"/>
  <c r="C9" i="19" l="1"/>
  <c r="AA74" i="10"/>
  <c r="I74" i="10"/>
  <c r="O74" i="10"/>
  <c r="N74" i="10"/>
  <c r="G74" i="10"/>
  <c r="AA73" i="10"/>
  <c r="I73" i="10"/>
  <c r="O73" i="10"/>
  <c r="N73" i="10"/>
  <c r="G73" i="10"/>
  <c r="AA72" i="10"/>
  <c r="I72" i="10"/>
  <c r="O72" i="10"/>
  <c r="N72" i="10"/>
  <c r="G72" i="10"/>
  <c r="AA71" i="10"/>
  <c r="I71" i="10"/>
  <c r="O71" i="10"/>
  <c r="N71" i="10"/>
  <c r="G71" i="10"/>
  <c r="AA70" i="10"/>
  <c r="I70" i="10"/>
  <c r="O70" i="10"/>
  <c r="N70" i="10"/>
  <c r="G70" i="10"/>
  <c r="AA69" i="10"/>
  <c r="I69" i="10"/>
  <c r="O69" i="10"/>
  <c r="N69" i="10"/>
  <c r="G69" i="10"/>
  <c r="AA68" i="10"/>
  <c r="I68" i="10"/>
  <c r="O68" i="10"/>
  <c r="N68" i="10"/>
  <c r="G68" i="10"/>
  <c r="L74" i="10"/>
  <c r="Z74" i="10"/>
  <c r="Y74" i="10"/>
  <c r="X74" i="10"/>
  <c r="W74" i="10"/>
  <c r="AB74" i="10"/>
  <c r="V74" i="10"/>
  <c r="U74" i="10"/>
  <c r="T74" i="10"/>
  <c r="S74" i="10"/>
  <c r="R74" i="10"/>
  <c r="K74" i="10"/>
  <c r="Q74" i="10"/>
  <c r="P74" i="10"/>
  <c r="J74" i="10"/>
  <c r="H74" i="10"/>
  <c r="L73" i="10"/>
  <c r="Z73" i="10"/>
  <c r="Y73" i="10"/>
  <c r="X73" i="10"/>
  <c r="W73" i="10"/>
  <c r="AB73" i="10"/>
  <c r="V73" i="10"/>
  <c r="U73" i="10"/>
  <c r="T73" i="10"/>
  <c r="S73" i="10"/>
  <c r="R73" i="10"/>
  <c r="K73" i="10"/>
  <c r="Q73" i="10"/>
  <c r="P73" i="10"/>
  <c r="J73" i="10"/>
  <c r="H73" i="10"/>
  <c r="L72" i="10"/>
  <c r="Z72" i="10"/>
  <c r="Y72" i="10"/>
  <c r="X72" i="10"/>
  <c r="W72" i="10"/>
  <c r="AB72" i="10"/>
  <c r="V72" i="10"/>
  <c r="U72" i="10"/>
  <c r="T72" i="10"/>
  <c r="S72" i="10"/>
  <c r="R72" i="10"/>
  <c r="K72" i="10"/>
  <c r="Q72" i="10"/>
  <c r="P72" i="10"/>
  <c r="J72" i="10"/>
  <c r="H72" i="10"/>
  <c r="L71" i="10"/>
  <c r="Z71" i="10"/>
  <c r="Y71" i="10"/>
  <c r="X71" i="10"/>
  <c r="W71" i="10"/>
  <c r="AB71" i="10"/>
  <c r="V71" i="10"/>
  <c r="U71" i="10"/>
  <c r="T71" i="10"/>
  <c r="S71" i="10"/>
  <c r="R71" i="10"/>
  <c r="K71" i="10"/>
  <c r="Q71" i="10"/>
  <c r="P71" i="10"/>
  <c r="J71" i="10"/>
  <c r="H71" i="10"/>
  <c r="L70" i="10"/>
  <c r="Z70" i="10"/>
  <c r="Y70" i="10"/>
  <c r="X70" i="10"/>
  <c r="W70" i="10"/>
  <c r="AB70" i="10"/>
  <c r="V70" i="10"/>
  <c r="U70" i="10"/>
  <c r="T70" i="10"/>
  <c r="S70" i="10"/>
  <c r="R70" i="10"/>
  <c r="K70" i="10"/>
  <c r="Q70" i="10"/>
  <c r="P70" i="10"/>
  <c r="J70" i="10"/>
  <c r="H70" i="10"/>
  <c r="L69" i="10"/>
  <c r="Z69" i="10"/>
  <c r="Y69" i="10"/>
  <c r="X69" i="10"/>
  <c r="W69" i="10"/>
  <c r="AB69" i="10"/>
  <c r="V69" i="10"/>
  <c r="U69" i="10"/>
  <c r="T69" i="10"/>
  <c r="S69" i="10"/>
  <c r="R69" i="10"/>
  <c r="K69" i="10"/>
  <c r="Q69" i="10"/>
  <c r="P69" i="10"/>
  <c r="J69" i="10"/>
  <c r="H69" i="10"/>
  <c r="L68" i="10"/>
  <c r="Z68" i="10"/>
  <c r="Y68" i="10"/>
  <c r="X68" i="10"/>
  <c r="W68" i="10"/>
  <c r="AB68" i="10"/>
  <c r="V68" i="10"/>
  <c r="U68" i="10"/>
  <c r="T68" i="10"/>
  <c r="S68" i="10"/>
  <c r="R68" i="10"/>
  <c r="K68" i="10"/>
  <c r="Q68" i="10"/>
  <c r="P68" i="10"/>
  <c r="J68" i="10"/>
  <c r="H68" i="10"/>
  <c r="L65" i="10"/>
  <c r="Z65" i="10"/>
  <c r="Y65" i="10"/>
  <c r="X65" i="10"/>
  <c r="W65" i="10"/>
  <c r="AB65" i="10"/>
  <c r="V65" i="10"/>
  <c r="U65" i="10"/>
  <c r="T65" i="10"/>
  <c r="S65" i="10"/>
  <c r="R65" i="10"/>
  <c r="K65" i="10"/>
  <c r="Q65" i="10"/>
  <c r="P65" i="10"/>
  <c r="J65" i="10"/>
  <c r="H65" i="10"/>
  <c r="AA65" i="10"/>
  <c r="I65" i="10"/>
  <c r="O65" i="10"/>
  <c r="N65" i="10"/>
  <c r="G65" i="10"/>
  <c r="L64" i="10"/>
  <c r="Z64" i="10"/>
  <c r="Y64" i="10"/>
  <c r="X64" i="10"/>
  <c r="W64" i="10"/>
  <c r="AB64" i="10"/>
  <c r="V64" i="10"/>
  <c r="U64" i="10"/>
  <c r="T64" i="10"/>
  <c r="S64" i="10"/>
  <c r="R64" i="10"/>
  <c r="K64" i="10"/>
  <c r="Q64" i="10"/>
  <c r="P64" i="10"/>
  <c r="J64" i="10"/>
  <c r="H64" i="10"/>
  <c r="AA64" i="10"/>
  <c r="I64" i="10"/>
  <c r="O64" i="10"/>
  <c r="N64" i="10"/>
  <c r="G64" i="10"/>
  <c r="L63" i="10"/>
  <c r="Z63" i="10"/>
  <c r="Y63" i="10"/>
  <c r="X63" i="10"/>
  <c r="W63" i="10"/>
  <c r="AB63" i="10"/>
  <c r="V63" i="10"/>
  <c r="U63" i="10"/>
  <c r="T63" i="10"/>
  <c r="S63" i="10"/>
  <c r="R63" i="10"/>
  <c r="K63" i="10"/>
  <c r="Q63" i="10"/>
  <c r="P63" i="10"/>
  <c r="J63" i="10"/>
  <c r="H63" i="10"/>
  <c r="AA63" i="10"/>
  <c r="I63" i="10"/>
  <c r="O63" i="10"/>
  <c r="N63" i="10"/>
  <c r="G63" i="10"/>
  <c r="L62" i="10"/>
  <c r="Z62" i="10"/>
  <c r="Y62" i="10"/>
  <c r="X62" i="10"/>
  <c r="W62" i="10"/>
  <c r="AB62" i="10"/>
  <c r="V62" i="10"/>
  <c r="U62" i="10"/>
  <c r="T62" i="10"/>
  <c r="S62" i="10"/>
  <c r="R62" i="10"/>
  <c r="K62" i="10"/>
  <c r="Q62" i="10"/>
  <c r="P62" i="10"/>
  <c r="J62" i="10"/>
  <c r="H62" i="10"/>
  <c r="AA62" i="10"/>
  <c r="I62" i="10"/>
  <c r="O62" i="10"/>
  <c r="N62" i="10"/>
  <c r="G62" i="10"/>
  <c r="L61" i="10"/>
  <c r="Z61" i="10"/>
  <c r="Y61" i="10"/>
  <c r="X61" i="10"/>
  <c r="W61" i="10"/>
  <c r="AB61" i="10"/>
  <c r="V61" i="10"/>
  <c r="U61" i="10"/>
  <c r="T61" i="10"/>
  <c r="S61" i="10"/>
  <c r="R61" i="10"/>
  <c r="K61" i="10"/>
  <c r="Q61" i="10"/>
  <c r="P61" i="10"/>
  <c r="J61" i="10"/>
  <c r="H61" i="10"/>
  <c r="AA61" i="10"/>
  <c r="I61" i="10"/>
  <c r="O61" i="10"/>
  <c r="N61" i="10"/>
  <c r="G61" i="10"/>
  <c r="L60" i="10"/>
  <c r="Z60" i="10"/>
  <c r="Y60" i="10"/>
  <c r="X60" i="10"/>
  <c r="W60" i="10"/>
  <c r="AB60" i="10"/>
  <c r="V60" i="10"/>
  <c r="U60" i="10"/>
  <c r="T60" i="10"/>
  <c r="S60" i="10"/>
  <c r="R60" i="10"/>
  <c r="K60" i="10"/>
  <c r="Q60" i="10"/>
  <c r="P60" i="10"/>
  <c r="J60" i="10"/>
  <c r="H60" i="10"/>
  <c r="AA60" i="10"/>
  <c r="I60" i="10"/>
  <c r="O60" i="10"/>
  <c r="N60" i="10"/>
  <c r="G60" i="10"/>
  <c r="L59" i="10"/>
  <c r="Z59" i="10"/>
  <c r="Y59" i="10"/>
  <c r="X59" i="10"/>
  <c r="W59" i="10"/>
  <c r="AB59" i="10"/>
  <c r="V59" i="10"/>
  <c r="U59" i="10"/>
  <c r="T59" i="10"/>
  <c r="S59" i="10"/>
  <c r="R59" i="10"/>
  <c r="K59" i="10"/>
  <c r="Q59" i="10"/>
  <c r="P59" i="10"/>
  <c r="J59" i="10"/>
  <c r="H59" i="10"/>
  <c r="AA59" i="10"/>
  <c r="I59" i="10"/>
  <c r="O59" i="10"/>
  <c r="N59" i="10"/>
  <c r="G59" i="10"/>
  <c r="L56" i="10"/>
  <c r="Z56" i="10"/>
  <c r="Y56" i="10"/>
  <c r="X56" i="10"/>
  <c r="W56" i="10"/>
  <c r="AB56" i="10"/>
  <c r="V56" i="10"/>
  <c r="U56" i="10"/>
  <c r="T56" i="10"/>
  <c r="S56" i="10"/>
  <c r="R56" i="10"/>
  <c r="K56" i="10"/>
  <c r="Q56" i="10"/>
  <c r="P56" i="10"/>
  <c r="J56" i="10"/>
  <c r="H56" i="10"/>
  <c r="AA56" i="10"/>
  <c r="I56" i="10"/>
  <c r="O56" i="10"/>
  <c r="N56" i="10"/>
  <c r="G56" i="10"/>
  <c r="L55" i="10"/>
  <c r="Z55" i="10"/>
  <c r="Y55" i="10"/>
  <c r="X55" i="10"/>
  <c r="W55" i="10"/>
  <c r="AB55" i="10"/>
  <c r="V55" i="10"/>
  <c r="U55" i="10"/>
  <c r="T55" i="10"/>
  <c r="S55" i="10"/>
  <c r="R55" i="10"/>
  <c r="K55" i="10"/>
  <c r="Q55" i="10"/>
  <c r="P55" i="10"/>
  <c r="J55" i="10"/>
  <c r="H55" i="10"/>
  <c r="AA55" i="10"/>
  <c r="I55" i="10"/>
  <c r="O55" i="10"/>
  <c r="N55" i="10"/>
  <c r="G55" i="10"/>
  <c r="L54" i="10"/>
  <c r="Z54" i="10"/>
  <c r="Y54" i="10"/>
  <c r="X54" i="10"/>
  <c r="W54" i="10"/>
  <c r="AB54" i="10"/>
  <c r="V54" i="10"/>
  <c r="U54" i="10"/>
  <c r="T54" i="10"/>
  <c r="S54" i="10"/>
  <c r="R54" i="10"/>
  <c r="K54" i="10"/>
  <c r="Q54" i="10"/>
  <c r="P54" i="10"/>
  <c r="J54" i="10"/>
  <c r="H54" i="10"/>
  <c r="AA54" i="10"/>
  <c r="I54" i="10"/>
  <c r="O54" i="10"/>
  <c r="N54" i="10"/>
  <c r="G54" i="10"/>
  <c r="L53" i="10"/>
  <c r="Z53" i="10"/>
  <c r="Y53" i="10"/>
  <c r="X53" i="10"/>
  <c r="W53" i="10"/>
  <c r="AB53" i="10"/>
  <c r="V53" i="10"/>
  <c r="U53" i="10"/>
  <c r="T53" i="10"/>
  <c r="S53" i="10"/>
  <c r="R53" i="10"/>
  <c r="K53" i="10"/>
  <c r="Q53" i="10"/>
  <c r="P53" i="10"/>
  <c r="J53" i="10"/>
  <c r="H53" i="10"/>
  <c r="AA53" i="10"/>
  <c r="I53" i="10"/>
  <c r="O53" i="10"/>
  <c r="N53" i="10"/>
  <c r="G53" i="10"/>
  <c r="L52" i="10"/>
  <c r="Z52" i="10"/>
  <c r="Y52" i="10"/>
  <c r="X52" i="10"/>
  <c r="W52" i="10"/>
  <c r="AB52" i="10"/>
  <c r="V52" i="10"/>
  <c r="U52" i="10"/>
  <c r="T52" i="10"/>
  <c r="S52" i="10"/>
  <c r="R52" i="10"/>
  <c r="K52" i="10"/>
  <c r="Q52" i="10"/>
  <c r="P52" i="10"/>
  <c r="J52" i="10"/>
  <c r="H52" i="10"/>
  <c r="AA52" i="10"/>
  <c r="I52" i="10"/>
  <c r="O52" i="10"/>
  <c r="N52" i="10"/>
  <c r="G52" i="10"/>
  <c r="L51" i="10"/>
  <c r="Z51" i="10"/>
  <c r="Y51" i="10"/>
  <c r="X51" i="10"/>
  <c r="W51" i="10"/>
  <c r="AB51" i="10"/>
  <c r="V51" i="10"/>
  <c r="U51" i="10"/>
  <c r="T51" i="10"/>
  <c r="S51" i="10"/>
  <c r="R51" i="10"/>
  <c r="K51" i="10"/>
  <c r="Q51" i="10"/>
  <c r="P51" i="10"/>
  <c r="J51" i="10"/>
  <c r="H51" i="10"/>
  <c r="AA51" i="10"/>
  <c r="I51" i="10"/>
  <c r="O51" i="10"/>
  <c r="N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F34" i="19"/>
  <c r="J34" i="19"/>
  <c r="I34" i="19"/>
  <c r="G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Z21" i="10"/>
  <c r="Y21" i="10"/>
  <c r="X21" i="10"/>
  <c r="W21" i="10"/>
  <c r="AB21" i="10"/>
  <c r="V21" i="10"/>
  <c r="U21" i="10"/>
  <c r="T21" i="10"/>
  <c r="S21" i="10"/>
  <c r="R21" i="10"/>
  <c r="K21" i="10"/>
  <c r="Q21" i="10"/>
  <c r="P21" i="10"/>
  <c r="J21" i="10"/>
  <c r="H21" i="10"/>
  <c r="AA21" i="10"/>
  <c r="I21" i="10"/>
  <c r="O21" i="10"/>
  <c r="N21" i="10"/>
  <c r="G21" i="10"/>
  <c r="L20" i="10"/>
  <c r="Z20" i="10"/>
  <c r="Y20" i="10"/>
  <c r="X20" i="10"/>
  <c r="W20" i="10"/>
  <c r="AB20" i="10"/>
  <c r="V20" i="10"/>
  <c r="U20" i="10"/>
  <c r="T20" i="10"/>
  <c r="S20" i="10"/>
  <c r="R20" i="10"/>
  <c r="K20" i="10"/>
  <c r="Q20" i="10"/>
  <c r="P20" i="10"/>
  <c r="J20" i="10"/>
  <c r="H20" i="10"/>
  <c r="AA20" i="10"/>
  <c r="I20" i="10"/>
  <c r="O20" i="10"/>
  <c r="N20" i="10"/>
  <c r="G20" i="10"/>
  <c r="L19" i="10"/>
  <c r="Z19" i="10"/>
  <c r="Y19" i="10"/>
  <c r="X19" i="10"/>
  <c r="W19" i="10"/>
  <c r="AB19" i="10"/>
  <c r="V19" i="10"/>
  <c r="U19" i="10"/>
  <c r="T19" i="10"/>
  <c r="S19" i="10"/>
  <c r="R19" i="10"/>
  <c r="K19" i="10"/>
  <c r="Q19" i="10"/>
  <c r="P19" i="10"/>
  <c r="J19" i="10"/>
  <c r="H19" i="10"/>
  <c r="AA19" i="10"/>
  <c r="I19" i="10"/>
  <c r="O19" i="10"/>
  <c r="N19" i="10"/>
  <c r="G19" i="10"/>
  <c r="L18" i="10"/>
  <c r="Z18" i="10"/>
  <c r="Y18" i="10"/>
  <c r="X18" i="10"/>
  <c r="W18" i="10"/>
  <c r="AB18" i="10"/>
  <c r="V18" i="10"/>
  <c r="U18" i="10"/>
  <c r="T18" i="10"/>
  <c r="S18" i="10"/>
  <c r="R18" i="10"/>
  <c r="K18" i="10"/>
  <c r="Q18" i="10"/>
  <c r="P18" i="10"/>
  <c r="J18" i="10"/>
  <c r="H18" i="10"/>
  <c r="AA18" i="10"/>
  <c r="I18" i="10"/>
  <c r="O18" i="10"/>
  <c r="N18" i="10"/>
  <c r="G18" i="10"/>
  <c r="L17" i="10"/>
  <c r="Z17" i="10"/>
  <c r="Y17" i="10"/>
  <c r="X17" i="10"/>
  <c r="W17" i="10"/>
  <c r="AB17" i="10"/>
  <c r="V17" i="10"/>
  <c r="U17" i="10"/>
  <c r="T17" i="10"/>
  <c r="S17" i="10"/>
  <c r="R17" i="10"/>
  <c r="K17" i="10"/>
  <c r="Q17" i="10"/>
  <c r="P17" i="10"/>
  <c r="J17" i="10"/>
  <c r="H17" i="10"/>
  <c r="AA17" i="10"/>
  <c r="I17" i="10"/>
  <c r="O17" i="10"/>
  <c r="N17" i="10"/>
  <c r="G17" i="10"/>
  <c r="L16" i="10"/>
  <c r="Z16" i="10"/>
  <c r="Y16" i="10"/>
  <c r="X16" i="10"/>
  <c r="W16" i="10"/>
  <c r="AB16" i="10"/>
  <c r="V16" i="10"/>
  <c r="U16" i="10"/>
  <c r="T16" i="10"/>
  <c r="S16" i="10"/>
  <c r="R16" i="10"/>
  <c r="K16" i="10"/>
  <c r="Q16" i="10"/>
  <c r="P16" i="10"/>
  <c r="J16" i="10"/>
  <c r="H16" i="10"/>
  <c r="AA16" i="10"/>
  <c r="I16" i="10"/>
  <c r="O16" i="10"/>
  <c r="N16" i="10"/>
  <c r="G16" i="10"/>
  <c r="L15" i="10"/>
  <c r="Z15" i="10"/>
  <c r="Y15" i="10"/>
  <c r="X15" i="10"/>
  <c r="W15" i="10"/>
  <c r="AB15" i="10"/>
  <c r="V15" i="10"/>
  <c r="U15" i="10"/>
  <c r="T15" i="10"/>
  <c r="S15" i="10"/>
  <c r="R15" i="10"/>
  <c r="K15" i="10"/>
  <c r="Q15" i="10"/>
  <c r="P15" i="10"/>
  <c r="J15" i="10"/>
  <c r="H15" i="10"/>
  <c r="AA15" i="10"/>
  <c r="I15" i="10"/>
  <c r="O15" i="10"/>
  <c r="N15" i="10"/>
  <c r="G15" i="10"/>
  <c r="L39" i="10"/>
  <c r="Z39" i="10"/>
  <c r="Y39" i="10"/>
  <c r="X39" i="10"/>
  <c r="W39" i="10"/>
  <c r="AB39" i="10"/>
  <c r="V39" i="10"/>
  <c r="U39" i="10"/>
  <c r="T39" i="10"/>
  <c r="S39" i="10"/>
  <c r="R39" i="10"/>
  <c r="K39" i="10"/>
  <c r="Q39" i="10"/>
  <c r="P39" i="10"/>
  <c r="J39" i="10"/>
  <c r="H39" i="10"/>
  <c r="AA39" i="10"/>
  <c r="I39" i="10"/>
  <c r="O39" i="10"/>
  <c r="N39" i="10"/>
  <c r="G39" i="10"/>
  <c r="L38" i="10"/>
  <c r="Z38" i="10"/>
  <c r="Y38" i="10"/>
  <c r="X38" i="10"/>
  <c r="W38" i="10"/>
  <c r="AB38" i="10"/>
  <c r="V38" i="10"/>
  <c r="U38" i="10"/>
  <c r="T38" i="10"/>
  <c r="S38" i="10"/>
  <c r="R38" i="10"/>
  <c r="K38" i="10"/>
  <c r="Q38" i="10"/>
  <c r="P38" i="10"/>
  <c r="J38" i="10"/>
  <c r="H38" i="10"/>
  <c r="AA38" i="10"/>
  <c r="I38" i="10"/>
  <c r="O38" i="10"/>
  <c r="N38" i="10"/>
  <c r="G38" i="10"/>
  <c r="L37" i="10"/>
  <c r="Z37" i="10"/>
  <c r="Y37" i="10"/>
  <c r="X37" i="10"/>
  <c r="W37" i="10"/>
  <c r="AB37" i="10"/>
  <c r="V37" i="10"/>
  <c r="U37" i="10"/>
  <c r="T37" i="10"/>
  <c r="S37" i="10"/>
  <c r="R37" i="10"/>
  <c r="K37" i="10"/>
  <c r="Q37" i="10"/>
  <c r="P37" i="10"/>
  <c r="J37" i="10"/>
  <c r="H37" i="10"/>
  <c r="AA37" i="10"/>
  <c r="I37" i="10"/>
  <c r="O37" i="10"/>
  <c r="N37" i="10"/>
  <c r="G37" i="10"/>
  <c r="L36" i="10"/>
  <c r="Z36" i="10"/>
  <c r="Y36" i="10"/>
  <c r="X36" i="10"/>
  <c r="W36" i="10"/>
  <c r="AB36" i="10"/>
  <c r="V36" i="10"/>
  <c r="U36" i="10"/>
  <c r="T36" i="10"/>
  <c r="S36" i="10"/>
  <c r="R36" i="10"/>
  <c r="K36" i="10"/>
  <c r="Q36" i="10"/>
  <c r="P36" i="10"/>
  <c r="J36" i="10"/>
  <c r="H36" i="10"/>
  <c r="AA36" i="10"/>
  <c r="I36" i="10"/>
  <c r="O36" i="10"/>
  <c r="N36" i="10"/>
  <c r="G36" i="10"/>
  <c r="L35" i="10"/>
  <c r="Z35" i="10"/>
  <c r="Y35" i="10"/>
  <c r="X35" i="10"/>
  <c r="W35" i="10"/>
  <c r="AB35" i="10"/>
  <c r="V35" i="10"/>
  <c r="U35" i="10"/>
  <c r="T35" i="10"/>
  <c r="S35" i="10"/>
  <c r="R35" i="10"/>
  <c r="K35" i="10"/>
  <c r="Q35" i="10"/>
  <c r="P35" i="10"/>
  <c r="J35" i="10"/>
  <c r="H35" i="10"/>
  <c r="AA35" i="10"/>
  <c r="I35" i="10"/>
  <c r="O35" i="10"/>
  <c r="N35" i="10"/>
  <c r="G35" i="10"/>
  <c r="L34" i="10"/>
  <c r="Z34" i="10"/>
  <c r="Y34" i="10"/>
  <c r="X34" i="10"/>
  <c r="W34" i="10"/>
  <c r="AB34" i="10"/>
  <c r="V34" i="10"/>
  <c r="U34" i="10"/>
  <c r="T34" i="10"/>
  <c r="S34" i="10"/>
  <c r="R34" i="10"/>
  <c r="K34" i="10"/>
  <c r="Q34" i="10"/>
  <c r="P34" i="10"/>
  <c r="J34" i="10"/>
  <c r="H34" i="10"/>
  <c r="AA34" i="10"/>
  <c r="I34" i="10"/>
  <c r="O34" i="10"/>
  <c r="N34" i="10"/>
  <c r="G34" i="10"/>
  <c r="L33" i="10"/>
  <c r="Z33" i="10"/>
  <c r="Y33" i="10"/>
  <c r="X33" i="10"/>
  <c r="W33" i="10"/>
  <c r="AB33" i="10"/>
  <c r="V33" i="10"/>
  <c r="U33" i="10"/>
  <c r="T33" i="10"/>
  <c r="S33" i="10"/>
  <c r="R33" i="10"/>
  <c r="K33" i="10"/>
  <c r="Q33" i="10"/>
  <c r="P33" i="10"/>
  <c r="J33" i="10"/>
  <c r="H33" i="10"/>
  <c r="AA33" i="10"/>
  <c r="I33" i="10"/>
  <c r="O33" i="10"/>
  <c r="N33" i="10"/>
  <c r="G33" i="10"/>
  <c r="L30" i="10"/>
  <c r="Z30" i="10"/>
  <c r="Y30" i="10"/>
  <c r="X30" i="10"/>
  <c r="W30" i="10"/>
  <c r="AB30" i="10"/>
  <c r="V30" i="10"/>
  <c r="U30" i="10"/>
  <c r="T30" i="10"/>
  <c r="S30" i="10"/>
  <c r="R30" i="10"/>
  <c r="K30" i="10"/>
  <c r="Q30" i="10"/>
  <c r="P30" i="10"/>
  <c r="J30" i="10"/>
  <c r="H30" i="10"/>
  <c r="AA30" i="10"/>
  <c r="I30" i="10"/>
  <c r="O30" i="10"/>
  <c r="N30" i="10"/>
  <c r="G30" i="10"/>
  <c r="L29" i="10"/>
  <c r="Z29" i="10"/>
  <c r="Y29" i="10"/>
  <c r="X29" i="10"/>
  <c r="W29" i="10"/>
  <c r="AB29" i="10"/>
  <c r="V29" i="10"/>
  <c r="U29" i="10"/>
  <c r="T29" i="10"/>
  <c r="S29" i="10"/>
  <c r="R29" i="10"/>
  <c r="K29" i="10"/>
  <c r="Q29" i="10"/>
  <c r="P29" i="10"/>
  <c r="J29" i="10"/>
  <c r="H29" i="10"/>
  <c r="AA29" i="10"/>
  <c r="I29" i="10"/>
  <c r="O29" i="10"/>
  <c r="N29" i="10"/>
  <c r="G29" i="10"/>
  <c r="L28" i="10"/>
  <c r="Z28" i="10"/>
  <c r="Y28" i="10"/>
  <c r="X28" i="10"/>
  <c r="W28" i="10"/>
  <c r="AB28" i="10"/>
  <c r="V28" i="10"/>
  <c r="U28" i="10"/>
  <c r="T28" i="10"/>
  <c r="S28" i="10"/>
  <c r="R28" i="10"/>
  <c r="K28" i="10"/>
  <c r="Q28" i="10"/>
  <c r="P28" i="10"/>
  <c r="J28" i="10"/>
  <c r="H28" i="10"/>
  <c r="AA28" i="10"/>
  <c r="I28" i="10"/>
  <c r="O28" i="10"/>
  <c r="N28" i="10"/>
  <c r="G28" i="10"/>
  <c r="L27" i="10"/>
  <c r="Z27" i="10"/>
  <c r="Y27" i="10"/>
  <c r="X27" i="10"/>
  <c r="W27" i="10"/>
  <c r="AB27" i="10"/>
  <c r="V27" i="10"/>
  <c r="U27" i="10"/>
  <c r="T27" i="10"/>
  <c r="S27" i="10"/>
  <c r="R27" i="10"/>
  <c r="K27" i="10"/>
  <c r="Q27" i="10"/>
  <c r="P27" i="10"/>
  <c r="J27" i="10"/>
  <c r="H27" i="10"/>
  <c r="AA27" i="10"/>
  <c r="I27" i="10"/>
  <c r="O27" i="10"/>
  <c r="N27" i="10"/>
  <c r="G27" i="10"/>
  <c r="L26" i="10"/>
  <c r="Z26" i="10"/>
  <c r="Y26" i="10"/>
  <c r="X26" i="10"/>
  <c r="W26" i="10"/>
  <c r="AB26" i="10"/>
  <c r="V26" i="10"/>
  <c r="U26" i="10"/>
  <c r="T26" i="10"/>
  <c r="S26" i="10"/>
  <c r="R26" i="10"/>
  <c r="K26" i="10"/>
  <c r="Q26" i="10"/>
  <c r="P26" i="10"/>
  <c r="J26" i="10"/>
  <c r="H26" i="10"/>
  <c r="AA26" i="10"/>
  <c r="I26" i="10"/>
  <c r="O26" i="10"/>
  <c r="N26" i="10"/>
  <c r="G26" i="10"/>
  <c r="L25" i="10"/>
  <c r="Z25" i="10"/>
  <c r="Y25" i="10"/>
  <c r="X25" i="10"/>
  <c r="W25" i="10"/>
  <c r="AB25" i="10"/>
  <c r="V25" i="10"/>
  <c r="U25" i="10"/>
  <c r="T25" i="10"/>
  <c r="S25" i="10"/>
  <c r="R25" i="10"/>
  <c r="K25" i="10"/>
  <c r="Q25" i="10"/>
  <c r="P25" i="10"/>
  <c r="J25" i="10"/>
  <c r="H25" i="10"/>
  <c r="AA25" i="10"/>
  <c r="I25" i="10"/>
  <c r="O25" i="10"/>
  <c r="N25" i="10"/>
  <c r="G25" i="10"/>
  <c r="L24" i="10"/>
  <c r="Z24" i="10"/>
  <c r="Y24" i="10"/>
  <c r="X24" i="10"/>
  <c r="W24" i="10"/>
  <c r="AB24" i="10"/>
  <c r="V24" i="10"/>
  <c r="U24" i="10"/>
  <c r="T24" i="10"/>
  <c r="S24" i="10"/>
  <c r="R24" i="10"/>
  <c r="K24" i="10"/>
  <c r="Q24" i="10"/>
  <c r="P24" i="10"/>
  <c r="J24" i="10"/>
  <c r="H24" i="10"/>
  <c r="AA24" i="10"/>
  <c r="I24" i="10"/>
  <c r="O24" i="10"/>
  <c r="N24" i="10"/>
  <c r="G24" i="10"/>
  <c r="C11" i="19" l="1"/>
  <c r="I21" i="19" l="1"/>
  <c r="H21" i="19"/>
  <c r="G21" i="19"/>
  <c r="F21" i="19"/>
  <c r="E21" i="19"/>
  <c r="K21" i="19"/>
  <c r="L21" i="19"/>
  <c r="J21" i="19"/>
  <c r="C12" i="19"/>
  <c r="C13" i="19" l="1"/>
  <c r="C14" i="19" l="1"/>
  <c r="C15" i="19" l="1"/>
  <c r="C16" i="19" l="1"/>
  <c r="C17" i="19" l="1"/>
  <c r="C18" i="19" l="1"/>
  <c r="C19" i="19" l="1"/>
</calcChain>
</file>

<file path=xl/connections.xml><?xml version="1.0" encoding="utf-8"?>
<connections xmlns="http://schemas.openxmlformats.org/spreadsheetml/2006/main">
  <connection id="1" name="Query from AlgoDB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4"/>
    <parameters count="1">
      <parameter name="Parameter1" parameterType="cell" cell="DB_Monitor_NEW!$A$2"/>
    </parameters>
  </connection>
  <connection id="2" name="Query from AlgoDB1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D1"/>
    <parameters count="1">
      <parameter name="Parameter1" parameterType="cell" cell="DB_Monitor_NEW!$A$2"/>
    </parameters>
  </connection>
  <connection id="3" name="Query from AlgoDB1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1"/>
    <parameters count="1">
      <parameter name="Parameter1" parameterType="cell" cell="DB_Monitor_NEW!$A$2"/>
    </parameters>
  </connection>
  <connection id="4" name="Query from AlgoDB1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1"/>
    <parameters count="1">
      <parameter name="Parameter1" parameterType="cell" cell="DB_Monitor_NEW!$A$2"/>
    </parameters>
  </connection>
  <connection id="5" name="Query from AlgoDB1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1"/>
    <parameters count="1">
      <parameter name="Parameter1" parameterType="cell" cell="DB_Monitor_NEW!$A$2"/>
    </parameters>
  </connection>
  <connection id="6" name="Query from AlgoDB11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4"/>
    <parameters count="1">
      <parameter name="Parameter1" parameterType="cell" cell="DB_Monitor_NEW!$A$2"/>
    </parameters>
  </connection>
  <connection id="7" name="Query from AlgoDB11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D1"/>
    <parameters count="1">
      <parameter name="Parameter1" parameterType="cell" cell="DB_Monitor_NEW!$A$2"/>
    </parameters>
  </connection>
  <connection id="8" name="Query from AlgoDB1111111112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4"/>
    <parameters count="1">
      <parameter name="Parameter1" parameterType="cell" cell="DB_Monitor_NEW!$A$2"/>
    </parameters>
  </connection>
  <connection id="9" name="Query from AlgoDB1111111112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D1"/>
    <parameters count="1">
      <parameter name="Parameter1" parameterType="cell" cell="DB_Monitor_NEW!$A$2"/>
    </parameters>
  </connection>
  <connection id="10" name="Query from AlgoDB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M1"/>
    <parameters count="1">
      <parameter name="Parameter1" parameterType="cell" cell="DB_Monitor_NEW!$A$2"/>
    </parameters>
  </connection>
  <connection id="11" name="Query from AlgoDB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M1"/>
    <parameters count="1">
      <parameter name="Parameter1" parameterType="cell" cell="DB_Monitor_NEW!$A$2"/>
    </parameters>
  </connection>
  <connection id="12" name="Query from AlgoDB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M1"/>
    <parameters count="1">
      <parameter name="Parameter1" parameterType="cell" cell="DB_Monitor_NEW!$A$2"/>
    </parameters>
  </connection>
  <connection id="13" name="Query from AlgoDB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4"/>
    <parameters count="1">
      <parameter name="Parameter1" parameterType="cell" cell="DB_Monitor_NEW!$A$2"/>
    </parameters>
  </connection>
  <connection id="14" name="Query from AlgoDB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D1"/>
    <parameters count="1">
      <parameter name="Parameter1" parameterType="cell" cell="DB_Monitor_NEW!$A$2"/>
    </parameters>
  </connection>
  <connection id="15" name="Query from AlgoDB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D1"/>
    <parameters count="1">
      <parameter name="Parameter1" parameterType="cell" cell="DB_Monitor_NEW!$A$2"/>
    </parameters>
  </connection>
  <connection id="16" name="Query from AlgoDB11111112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4"/>
    <parameters count="1">
      <parameter name="Parameter1" parameterType="cell" cell="DB_Monitor_NEW!$A$2"/>
    </parameters>
  </connection>
  <connection id="17" name="Query from AlgoDB1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1"/>
    <parameters count="1">
      <parameter name="Parameter1" parameterType="cell" cell="DB_Monitor_NEW!$A$2"/>
    </parameters>
  </connection>
  <connection id="18" name="Query from AlgoDB11111112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1"/>
    <parameters count="1">
      <parameter name="Parameter1" parameterType="cell" cell="DB_Monitor_NEW!$A$2"/>
    </parameters>
  </connection>
  <connection id="19" name="Query from AlgoDB1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M1"/>
    <parameters count="1">
      <parameter name="Parameter1" parameterType="cell" cell="DB_Monitor_NEW!$A$2"/>
    </parameters>
  </connection>
  <connection id="20" name="Query from AlgoDB11111113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M1"/>
    <parameters count="1">
      <parameter name="Parameter1" parameterType="cell" cell="DB_Monitor_NEW!$A$2"/>
    </parameters>
  </connection>
  <connection id="21" name="Query from AlgoDB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4"/>
    <parameters count="1">
      <parameter name="Parameter1" parameterType="cell" cell="DB_Monitor_NEW!$A$2"/>
    </parameters>
  </connection>
  <connection id="22" name="Query from AlgoDB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D1"/>
    <parameters count="1">
      <parameter name="Parameter1" parameterType="cell" cell="DB_Monitor_NEW!$A$2"/>
    </parameters>
  </connection>
  <connection id="23" name="Query from AlgoDB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1"/>
    <parameters count="1">
      <parameter name="Parameter1" parameterType="cell" cell="DB_Monitor_NEW!$A$2"/>
    </parameters>
  </connection>
  <connection id="24" name="Query from AlgoDB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M1"/>
    <parameters count="1">
      <parameter name="Parameter1" parameterType="cell" cell="DB_Monitor_NEW!$A$2"/>
    </parameters>
  </connection>
  <connection id="25" name="Query from AlgoDB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4"/>
    <parameters count="1">
      <parameter name="Parameter1" parameterType="cell" cell="DB_Monitor_NEW!$A$2"/>
    </parameters>
  </connection>
  <connection id="26" name="Query from AlgoDB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D1"/>
    <parameters count="1">
      <parameter name="Parameter1" parameterType="cell" cell="DB_Monitor_NEW!$A$2"/>
    </parameters>
  </connection>
  <connection id="27" name="Query from AlgoDB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1"/>
    <parameters count="1">
      <parameter name="Parameter1" parameterType="cell" cell="DB_Monitor_NEW!$A$2"/>
    </parameters>
  </connection>
  <connection id="28" name="Query from AlgoDB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M1"/>
    <parameters count="1">
      <parameter name="Parameter1" parameterType="cell" cell="DB_Monitor_NEW!$A$2"/>
    </parameters>
  </connection>
  <connection id="29" name="Query from AlgoDB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4"/>
    <parameters count="1">
      <parameter name="Parameter1" parameterType="cell" cell="DB_Monitor_NEW!$A$2"/>
    </parameters>
  </connection>
  <connection id="30" name="Query from AlgoDB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D1"/>
    <parameters count="1">
      <parameter name="Parameter1" parameterType="cell" cell="DB_Monitor_NEW!$A$2"/>
    </parameters>
  </connection>
  <connection id="31" name="Query from AlgoDB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1"/>
    <parameters count="1">
      <parameter name="Parameter1" parameterType="cell" cell="DB_Monitor_NEW!$A$2"/>
    </parameters>
  </connection>
  <connection id="32" name="Query from AlgoDB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M1"/>
    <parameters count="1">
      <parameter name="Parameter1" parameterType="cell" cell="DB_Monitor_NEW!$A$2"/>
    </parameters>
  </connection>
  <connection id="33" name="Query from AlgoDB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D1"/>
    <parameters count="1">
      <parameter name="Parameter1" parameterType="cell" cell="DB_Monitor_NEW!$A$2"/>
    </parameters>
  </connection>
  <connection id="34" name="Query from AlgoDB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4"/>
    <parameters count="1">
      <parameter name="Parameter1" parameterType="cell" cell="DB_Monitor_NEW!$A$2"/>
    </parameters>
  </connection>
  <connection id="35" name="Query from AlgoDB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1"/>
    <parameters count="1">
      <parameter name="Parameter1" parameterType="cell" cell="DB_Monitor_NEW!$A$2"/>
    </parameters>
  </connection>
  <connection id="36" name="Query from AlgoDB13" type="1" refreshedVersion="5" background="1" saveData="1">
    <dbPr connection="DRIVER={Oracle in OraDB12Home1};SERVER=ALGO;UID=History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M1"/>
    <parameters count="1">
      <parameter name="Parameter1" parameterType="cell" cell="DB_Monitor_NEW!$A$2"/>
    </parameters>
  </connection>
  <connection id="37" name="Query from AlgoDB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4"/>
    <parameters count="2">
      <parameter name="Parameter1" parameterType="cell" cell="DB_Monitor_NEW!$A$2"/>
      <parameter name="Parameter2" parameterType="cell" cell="DB_Monitor_NEW!$A$2"/>
    </parameters>
  </connection>
  <connection id="38" name="Query from AlgoDB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D1"/>
    <parameters count="2">
      <parameter name="Parameter1" parameterType="cell" cell="DB_Monitor_NEW!$A$2"/>
      <parameter name="Parameter2" parameterType="cell" cell="DB_Monitor_NEW!$A$2"/>
    </parameters>
  </connection>
  <connection id="39" name="Query from AlgoDB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1"/>
    <parameters count="2">
      <parameter name="Parameter1" parameterType="cell" cell="DB_Monitor_NEW!$A$2"/>
      <parameter name="Parameter2" parameterType="cell" cell="DB_Monitor_NEW!$A$2"/>
    </parameters>
  </connection>
  <connection id="40" name="Query from AlgoDB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M1"/>
    <parameters count="2">
      <parameter name="Parameter1" parameterType="cell" cell="DB_Monitor_NEW!$A$2"/>
      <parameter name="Parameter2" parameterType="cell" cell="DB_Monitor_NEW!$A$2"/>
    </parameters>
  </connection>
  <connection id="41" name="Query from MyNN1" type="1" refreshedVersion="5" saveData="1">
    <dbPr connection="DSN=MyNN;UID=History;DBQ=MYNN;DBA=W;APA=T;EXC=F;FEN=T;QTO=T;FRC=10;FDL=10;LOB=T;RST=T;BTD=F;BNF=F;BAM=IfAllSuccessful;NUM=NLS;DPM=F;MTS=T;MDI=F;CSR=F;FWC=F;FBS=64000;TLO=O;MLD=0;ODA=F;" command="select * from table(RecordCount)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<sst xmlns="http://schemas.openxmlformats.org/spreadsheetml/2006/main" count="1469" uniqueCount="470">
  <si>
    <t>GBPUSD</t>
  </si>
  <si>
    <t>EURUSD</t>
  </si>
  <si>
    <t>AUDUSD</t>
  </si>
  <si>
    <t>OIL</t>
  </si>
  <si>
    <t>GOLD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</si>
  <si>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</si>
  <si>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</si>
  <si>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</si>
  <si>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</si>
  <si>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</si>
  <si>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</si>
  <si>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</si>
  <si>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</si>
  <si>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</si>
  <si>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</si>
  <si>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</si>
  <si>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</si>
  <si>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</si>
  <si>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</si>
  <si>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</si>
  <si>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char(10)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</si>
  <si>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</si>
  <si>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</si>
  <si>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</si>
  <si>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</si>
  <si>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</si>
  <si>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</si>
  <si>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</si>
  <si>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</si>
  <si>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</si>
  <si>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</si>
  <si>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</si>
  <si>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</si>
  <si>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</si>
  <si>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</si>
  <si>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</si>
  <si>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</si>
  <si>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</si>
  <si>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</si>
  <si>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</si>
  <si>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</si>
  <si>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</si>
  <si>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</si>
  <si>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</si>
  <si>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</si>
  <si>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</si>
  <si>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</si>
  <si>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</si>
  <si>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</si>
  <si>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</si>
  <si>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</si>
  <si>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</si>
  <si>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</si>
  <si>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</si>
  <si>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</si>
  <si>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</si>
  <si>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</si>
  <si>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</si>
  <si>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</si>
  <si>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</si>
  <si>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</si>
  <si>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</si>
  <si>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</si>
  <si>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</si>
  <si>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</si>
  <si>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</si>
  <si>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</si>
  <si>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</si>
  <si>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</si>
  <si>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</si>
  <si>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</si>
  <si>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BASE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</si>
  <si>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</si>
  <si>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</si>
  <si>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</si>
  <si>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</si>
  <si>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</si>
  <si>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</si>
  <si>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</si>
  <si>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</si>
  <si>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</si>
  <si>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</si>
  <si>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</si>
  <si>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</si>
  <si>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</si>
  <si>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</si>
  <si>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</si>
  <si>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</si>
  <si>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</si>
  <si>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</si>
  <si>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</si>
  <si>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</si>
  <si>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</si>
  <si>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</si>
  <si>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</si>
  <si>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</si>
  <si>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</si>
  <si>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</si>
  <si>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</si>
  <si>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</si>
  <si>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</si>
  <si>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</si>
  <si>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</si>
  <si>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</si>
  <si>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</si>
  <si>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</si>
  <si>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</si>
  <si>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</si>
  <si>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</si>
  <si>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</si>
  <si>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</si>
  <si>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</si>
  <si>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</si>
  <si>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</si>
  <si>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</si>
  <si>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</si>
  <si>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</si>
  <si>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</si>
  <si>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</si>
  <si>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</si>
  <si>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</si>
  <si>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</si>
  <si>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</si>
  <si>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</si>
  <si>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</si>
  <si>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</si>
  <si>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</si>
  <si>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</si>
  <si>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</si>
  <si>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</si>
  <si>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</si>
  <si>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</si>
  <si>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</si>
  <si>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</si>
  <si>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</si>
  <si>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</si>
  <si>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</si>
  <si>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</si>
  <si>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</si>
  <si>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</si>
  <si>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</si>
  <si>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</si>
  <si>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</si>
  <si>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</si>
  <si>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</si>
  <si>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</si>
  <si>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</si>
  <si>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</si>
  <si>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</si>
  <si>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</si>
  <si>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</si>
  <si>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</si>
  <si>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</si>
  <si>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</si>
  <si>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</si>
  <si>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</si>
  <si>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</si>
  <si>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</si>
  <si>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</si>
  <si>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</si>
  <si>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</si>
  <si>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</si>
  <si>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</si>
  <si>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</si>
  <si>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</si>
  <si>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</si>
  <si>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</si>
  <si>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</si>
  <si>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</si>
  <si>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</si>
  <si>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</si>
  <si>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</si>
  <si>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</si>
  <si>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</si>
  <si>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</si>
  <si>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</si>
  <si>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</si>
  <si>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</si>
  <si>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</si>
  <si>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</si>
  <si>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</si>
  <si>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</si>
  <si>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</si>
  <si>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</si>
  <si>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</si>
  <si>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</si>
  <si>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</si>
  <si>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</si>
  <si>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</si>
  <si>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</si>
  <si>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</si>
  <si>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</si>
  <si>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</si>
  <si>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</si>
  <si>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</si>
  <si>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</si>
  <si>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</si>
  <si>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</si>
  <si>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</si>
  <si>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</si>
  <si>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</si>
  <si>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NNUser</t>
  </si>
  <si>
    <t>NNPwd</t>
  </si>
  <si>
    <t>History</t>
  </si>
  <si>
    <t>HistoryPwd</t>
  </si>
  <si>
    <t>GAUser</t>
  </si>
  <si>
    <t>GAPwd</t>
  </si>
  <si>
    <t>CCUser</t>
  </si>
  <si>
    <t>CCPwd</t>
  </si>
  <si>
    <t>GridUser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</si>
  <si>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</si>
  <si>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</si>
  <si>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</si>
  <si>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</si>
  <si>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</si>
  <si>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</si>
  <si>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</si>
  <si>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</si>
  <si>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</si>
  <si>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</si>
  <si>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</si>
  <si>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</si>
  <si>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</si>
  <si>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Def.Tbs</t>
  </si>
  <si>
    <t>Pwd</t>
  </si>
  <si>
    <t>FileId</t>
  </si>
  <si>
    <t>Users</t>
  </si>
  <si>
    <t>GridData</t>
  </si>
  <si>
    <t>GridIdx</t>
  </si>
  <si>
    <t>Create</t>
  </si>
  <si>
    <t>Grant DBA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</si>
  <si>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</si>
  <si>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</si>
  <si>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</si>
  <si>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</si>
  <si>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</si>
  <si>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</si>
  <si>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</si>
  <si>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</si>
  <si>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</si>
  <si>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</si>
  <si>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</si>
  <si>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</si>
  <si>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</si>
  <si>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</si>
  <si>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</si>
  <si>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</si>
  <si>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</si>
  <si>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</si>
  <si>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</si>
  <si>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</si>
  <si>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</si>
  <si>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</si>
  <si>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</si>
  <si>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</si>
  <si>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</si>
  <si>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</si>
  <si>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</si>
  <si>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</si>
  <si>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</si>
  <si>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</si>
  <si>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</si>
  <si>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</si>
  <si>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</si>
  <si>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</si>
  <si>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</si>
  <si>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</si>
  <si>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</si>
  <si>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</si>
  <si>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</si>
  <si>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</si>
  <si>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</si>
  <si>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</si>
  <si>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</si>
  <si>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</si>
  <si>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</si>
  <si>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</si>
  <si>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</si>
  <si>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</si>
  <si>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</si>
  <si>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</si>
  <si>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</si>
  <si>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</si>
  <si>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</si>
  <si>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</si>
  <si>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</si>
  <si>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</si>
  <si>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</si>
  <si>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</si>
  <si>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</si>
  <si>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</si>
  <si>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</si>
  <si>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</si>
  <si>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</si>
  <si>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</si>
  <si>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</si>
  <si>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</si>
  <si>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</si>
  <si>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</si>
  <si>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</si>
  <si>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</si>
  <si>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</si>
  <si>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</si>
  <si>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</si>
  <si>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</si>
  <si>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</si>
  <si>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</si>
  <si>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</si>
  <si>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</si>
  <si>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</si>
  <si>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</si>
  <si>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</si>
  <si>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</si>
  <si>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</si>
  <si>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</si>
  <si>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</si>
  <si>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</si>
  <si>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</si>
  <si>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</si>
  <si>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</si>
  <si>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</si>
  <si>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</si>
  <si>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</si>
  <si>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</si>
  <si>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</si>
  <si>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</si>
  <si>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</si>
  <si>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</si>
  <si>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</si>
  <si>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</si>
  <si>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</si>
  <si>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</si>
  <si>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</si>
  <si>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</si>
  <si>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</si>
  <si>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</si>
  <si>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</si>
  <si>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</si>
  <si>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</si>
  <si>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</si>
  <si>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</si>
  <si>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</si>
  <si>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</si>
  <si>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</si>
  <si>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</si>
  <si>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</si>
  <si>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</si>
  <si>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</si>
  <si>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</si>
  <si>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</si>
  <si>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</si>
  <si>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</si>
  <si>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</si>
  <si>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</si>
  <si>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</si>
  <si>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</si>
  <si>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</si>
  <si>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</si>
  <si>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</si>
  <si>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</si>
  <si>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</si>
  <si>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</si>
  <si>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</si>
  <si>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</si>
  <si>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</si>
  <si>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</si>
  <si>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</si>
  <si>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</si>
  <si>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</si>
  <si>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</si>
  <si>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</si>
  <si>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</si>
  <si>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</si>
  <si>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</si>
  <si>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</si>
  <si>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</si>
  <si>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</si>
  <si>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</si>
  <si>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</si>
  <si>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</si>
  <si>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</si>
  <si>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</si>
  <si>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</si>
  <si>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</si>
  <si>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</si>
  <si>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</si>
  <si>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</si>
  <si>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</si>
  <si>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</si>
  <si>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</si>
  <si>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</si>
  <si>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</si>
  <si>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</si>
  <si>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</si>
  <si>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</si>
  <si>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</si>
  <si>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</si>
  <si>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</si>
  <si>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</si>
  <si>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</si>
  <si>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</si>
  <si>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</si>
  <si>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</si>
  <si>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</si>
  <si>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</si>
  <si>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</si>
  <si>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</si>
  <si>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</si>
  <si>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</si>
  <si>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</si>
  <si>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</si>
  <si>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</si>
  <si>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</si>
  <si>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</si>
  <si>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</si>
  <si>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</si>
  <si>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</si>
  <si>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</si>
  <si>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History/HistoryPwd</t>
  </si>
  <si>
    <t>HistoryData Path:</t>
  </si>
  <si>
    <t>D:\Historical_Futures_and_Indices\</t>
  </si>
  <si>
    <t>GBPNZD</t>
  </si>
  <si>
    <t>SPXUSD</t>
  </si>
  <si>
    <t>GBPNZD_D1</t>
  </si>
  <si>
    <t>USDJPY_D1</t>
  </si>
  <si>
    <t>SPX_D1</t>
  </si>
  <si>
    <t>XAUUSD_D1</t>
  </si>
  <si>
    <t>GBPUSD_D1</t>
  </si>
  <si>
    <t>EURUSD_D1</t>
  </si>
  <si>
    <t>AUDUSD_D1</t>
  </si>
  <si>
    <t>GBPNZD_H4</t>
  </si>
  <si>
    <t>USDJPY_H4</t>
  </si>
  <si>
    <t>SPX_H4</t>
  </si>
  <si>
    <t>XAUUSD_H4</t>
  </si>
  <si>
    <t>GBPUSD_H4</t>
  </si>
  <si>
    <t>EURUSD_H4</t>
  </si>
  <si>
    <t>AUDUSD_H4</t>
  </si>
  <si>
    <t>GBPNZD_H1</t>
  </si>
  <si>
    <t>USDJPY_H1</t>
  </si>
  <si>
    <t>SPX_H1</t>
  </si>
  <si>
    <t>XAUUSD_H1</t>
  </si>
  <si>
    <t>GBPUSD_H1</t>
  </si>
  <si>
    <t>EURUSD_H1</t>
  </si>
  <si>
    <t>AUDUSD_H1</t>
  </si>
  <si>
    <t>GBPNZD_M1</t>
  </si>
  <si>
    <t>USDJPY_M1</t>
  </si>
  <si>
    <t>SPX_M1</t>
  </si>
  <si>
    <t>XAUUSD_M1</t>
  </si>
  <si>
    <t>GBPUSD_M1</t>
  </si>
  <si>
    <t>EURUSD_M1</t>
  </si>
  <si>
    <t>AUDUSD_M1</t>
  </si>
  <si>
    <t>Min(NewDateTime)</t>
  </si>
  <si>
    <t>Count</t>
  </si>
  <si>
    <t>Max(NewDateTime)</t>
  </si>
  <si>
    <t>c:\users\gcaglion\downloads\</t>
  </si>
  <si>
    <t>NZDUSD_M1</t>
  </si>
  <si>
    <t>NZDUSD_H1</t>
  </si>
  <si>
    <t>NZDUSD_H4</t>
  </si>
  <si>
    <t>NZDUSD_D1</t>
  </si>
  <si>
    <t>History/HistoryPwd@Algo</t>
  </si>
  <si>
    <t>ETXEUR_M1</t>
  </si>
  <si>
    <t>WTIUSD_M1</t>
  </si>
  <si>
    <t>ETXEUR_H1</t>
  </si>
  <si>
    <t>WTIUSD_H1</t>
  </si>
  <si>
    <t>ETXEUR_H4</t>
  </si>
  <si>
    <t>WTIUSD_H4</t>
  </si>
  <si>
    <t>ETXEUR_D1</t>
  </si>
  <si>
    <t>WTIUSD_D1</t>
  </si>
  <si>
    <t>ETXEUR</t>
  </si>
  <si>
    <t>WTIUSD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</si>
</sst>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3" fillId="4" borderId="0" xfId="0" applyFont="1" applyFill="1"/>
    <xf numFmtId="0" fontId="3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22" fontId="0" fillId="0" borderId="0" xfId="0" applyNumberFormat="1"/>
    <xf numFmtId="22" fontId="0" fillId="0" borderId="0" xfId="0" applyNumberFormat="1" applyFill="1"/>
    <xf numFmtId="2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4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85"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none">
          <fgColor indexed="64"/>
          <bgColor auto="1"/>
        </patternFill>
      </fill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1822.426475115739" createdVersion="5" refreshedVersion="5" minRefreshableVersion="3" recordCount="259">
  <cacheSource type="external" connectionId="41"/>
  <cacheFields count="7">
    <cacheField name="TABLENAME" numFmtId="0" sqlType="12">
      <sharedItems/>
    </cacheField>
    <cacheField name="SYMBOL" numFmtId="0" sqlType="12">
      <sharedItems count="22">
        <s v="AUDUSD"/>
        <s v="CATTLE"/>
        <s v="CORN"/>
        <s v="EURUSD"/>
        <s v="FTSE"/>
        <s v="GBPUSD"/>
        <s v="GOLD"/>
        <s v="HOIL"/>
        <s v="NGAS"/>
        <s v="NZDUSD"/>
        <s v="OIL"/>
        <s v="PLATINUM"/>
        <s v="RICE"/>
        <s v="SBO"/>
        <s v="SOYBEANS"/>
        <s v="SPX"/>
        <s v="SUGAR"/>
        <s v="US10YR"/>
        <s v="USDJPY"/>
        <s v="WHEAT"/>
        <s v="XAUUSD"/>
        <s v="XRB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/>
      </sharedItems>
    </cacheField>
    <cacheField name="TOTALCOUNT" numFmtId="0" sqlType="6">
      <sharedItems containsSemiMixedTypes="0" containsString="0" containsNumber="1" containsInteger="1" minValue="0" maxValue="4462995"/>
    </cacheField>
    <cacheField name="MINDATE" numFmtId="0" sqlType="11">
      <sharedItems containsNonDate="0" containsDate="1" containsString="0" containsBlank="1" minDate="1968-02-02T23:59:00" maxDate="2009-03-16T00:00:00"/>
    </cacheField>
    <cacheField name="MAXDATE" numFmtId="0" sqlType="11">
      <sharedItems containsNonDate="0" containsDate="1" containsString="0" containsBlank="1" minDate="2014-04-03T00:00:00" maxDate="2014-05-30T16:5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s v="AUDUSD_D1"/>
    <x v="0"/>
    <x v="0"/>
    <x v="0"/>
    <n v="4027"/>
    <d v="2000-06-05T00:00:00"/>
    <d v="2014-05-29T00:00:00"/>
  </r>
  <r>
    <s v="AUDUSD_D1_FILLED"/>
    <x v="0"/>
    <x v="0"/>
    <x v="1"/>
    <n v="0"/>
    <m/>
    <m/>
  </r>
  <r>
    <s v="AUDUSD_H1"/>
    <x v="0"/>
    <x v="1"/>
    <x v="0"/>
    <n v="78433"/>
    <d v="2000-06-05T12:00:00"/>
    <d v="2014-05-30T15:00:00"/>
  </r>
  <r>
    <s v="AUDUSD_H1_FILLED"/>
    <x v="0"/>
    <x v="1"/>
    <x v="1"/>
    <n v="0"/>
    <m/>
    <m/>
  </r>
  <r>
    <s v="AUDUSD_H4"/>
    <x v="0"/>
    <x v="2"/>
    <x v="0"/>
    <n v="20412"/>
    <d v="2000-06-05T12:00:00"/>
    <d v="2014-05-30T12:00:00"/>
  </r>
  <r>
    <s v="AUDUSD_H4_FILLED"/>
    <x v="0"/>
    <x v="2"/>
    <x v="1"/>
    <n v="0"/>
    <m/>
    <m/>
  </r>
  <r>
    <s v="AUDUSD_M1"/>
    <x v="0"/>
    <x v="3"/>
    <x v="0"/>
    <n v="3837295"/>
    <d v="2000-06-05T12:03:00"/>
    <d v="2014-05-30T16:58:00"/>
  </r>
  <r>
    <s v="AUDUSD_M15"/>
    <x v="0"/>
    <x v="4"/>
    <x v="0"/>
    <n v="310837"/>
    <d v="2000-06-05T12:00:00"/>
    <d v="2014-05-30T16:30:00"/>
  </r>
  <r>
    <s v="AUDUSD_M15_FILLED"/>
    <x v="0"/>
    <x v="4"/>
    <x v="1"/>
    <n v="0"/>
    <m/>
    <m/>
  </r>
  <r>
    <s v="AUDUSD_M1_FILLED"/>
    <x v="0"/>
    <x v="3"/>
    <x v="1"/>
    <n v="0"/>
    <m/>
    <m/>
  </r>
  <r>
    <s v="AUDUSD_M30"/>
    <x v="0"/>
    <x v="5"/>
    <x v="0"/>
    <n v="156285"/>
    <d v="2000-06-05T12:00:00"/>
    <d v="2014-05-30T16:00:00"/>
  </r>
  <r>
    <s v="AUDUSD_M30_FILLED"/>
    <x v="0"/>
    <x v="5"/>
    <x v="1"/>
    <n v="0"/>
    <m/>
    <m/>
  </r>
  <r>
    <s v="AUDUSD_M5"/>
    <x v="0"/>
    <x v="6"/>
    <x v="0"/>
    <n v="907747"/>
    <d v="2000-06-05T12:00:00"/>
    <d v="2014-05-30T16:50:00"/>
  </r>
  <r>
    <s v="AUDUSD_M5_FILLED"/>
    <x v="0"/>
    <x v="6"/>
    <x v="1"/>
    <n v="0"/>
    <m/>
    <m/>
  </r>
  <r>
    <s v="CATTLE_D1"/>
    <x v="1"/>
    <x v="0"/>
    <x v="0"/>
    <n v="11230"/>
    <d v="1969-08-22T23:59:00"/>
    <d v="2014-04-04T23:59:00"/>
  </r>
  <r>
    <s v="CATTLE_D1_FILLED"/>
    <x v="1"/>
    <x v="0"/>
    <x v="1"/>
    <n v="0"/>
    <m/>
    <m/>
  </r>
  <r>
    <s v="CATTLE_H1"/>
    <x v="1"/>
    <x v="1"/>
    <x v="0"/>
    <n v="20812"/>
    <d v="1997-06-24T13:00:00"/>
    <d v="2014-04-04T15:00:00"/>
  </r>
  <r>
    <s v="CATTLE_H4"/>
    <x v="1"/>
    <x v="2"/>
    <x v="0"/>
    <n v="8466"/>
    <d v="1997-06-24T12:00:00"/>
    <d v="2014-04-04T08:00:00"/>
  </r>
  <r>
    <s v="CATTLE_M1"/>
    <x v="1"/>
    <x v="3"/>
    <x v="0"/>
    <n v="531892"/>
    <d v="1997-06-24T12:49:00"/>
    <d v="2014-04-04T14:14:00"/>
  </r>
  <r>
    <s v="CATTLE_M15"/>
    <x v="1"/>
    <x v="4"/>
    <x v="0"/>
    <n v="68160"/>
    <d v="1997-06-24T13:00:00"/>
    <d v="2014-04-04T14:15:00"/>
  </r>
  <r>
    <s v="CATTLE_M30"/>
    <x v="1"/>
    <x v="5"/>
    <x v="0"/>
    <n v="36582"/>
    <d v="1997-06-24T13:00:00"/>
    <d v="2014-04-04T14:30:00"/>
  </r>
  <r>
    <s v="CATTLE_M5"/>
    <x v="1"/>
    <x v="6"/>
    <x v="0"/>
    <n v="172643"/>
    <d v="1997-06-24T12:50:00"/>
    <d v="2014-04-04T14:15:00"/>
  </r>
  <r>
    <s v="CORN_D1"/>
    <x v="2"/>
    <x v="0"/>
    <x v="0"/>
    <n v="11657"/>
    <d v="1968-02-15T23:59:00"/>
    <d v="2014-04-04T23:59:00"/>
  </r>
  <r>
    <s v="CORN_D1_FILLED"/>
    <x v="2"/>
    <x v="0"/>
    <x v="1"/>
    <n v="0"/>
    <m/>
    <m/>
  </r>
  <r>
    <s v="CORN_H1"/>
    <x v="2"/>
    <x v="1"/>
    <x v="0"/>
    <n v="80961"/>
    <d v="1997-12-01T10:00:00"/>
    <d v="2014-04-04T15:00:00"/>
  </r>
  <r>
    <s v="CORN_H4"/>
    <x v="2"/>
    <x v="2"/>
    <x v="0"/>
    <n v="20695"/>
    <d v="1997-12-01T08:00:00"/>
    <d v="2014-04-04T08:00:00"/>
  </r>
  <r>
    <s v="CORN_M1"/>
    <x v="2"/>
    <x v="3"/>
    <x v="0"/>
    <n v="3290873"/>
    <d v="1997-12-01T10:00:00"/>
    <d v="2014-04-04T14:30:00"/>
  </r>
  <r>
    <s v="CORN_M15"/>
    <x v="2"/>
    <x v="4"/>
    <x v="0"/>
    <n v="292618"/>
    <d v="1997-12-01T10:00:00"/>
    <d v="2014-04-04T14:30:00"/>
  </r>
  <r>
    <s v="CORN_M30"/>
    <x v="2"/>
    <x v="5"/>
    <x v="0"/>
    <n v="154740"/>
    <d v="1997-12-01T10:00:00"/>
    <d v="2014-04-04T14:30:00"/>
  </r>
  <r>
    <s v="CORN_M5"/>
    <x v="2"/>
    <x v="6"/>
    <x v="0"/>
    <n v="808835"/>
    <d v="1997-12-01T10:00:00"/>
    <d v="2014-04-04T14:30:00"/>
  </r>
  <r>
    <s v="EURUSD_D1"/>
    <x v="3"/>
    <x v="0"/>
    <x v="0"/>
    <n v="4271"/>
    <d v="2000-05-30T00:00:00"/>
    <d v="2014-05-29T00:00:00"/>
  </r>
  <r>
    <s v="EURUSD_D1_FILLED"/>
    <x v="3"/>
    <x v="0"/>
    <x v="1"/>
    <n v="0"/>
    <m/>
    <m/>
  </r>
  <r>
    <s v="EURUSD_H1"/>
    <x v="3"/>
    <x v="1"/>
    <x v="0"/>
    <n v="84534"/>
    <d v="2000-05-30T17:00:00"/>
    <d v="2014-05-30T15:00:00"/>
  </r>
  <r>
    <s v="EURUSD_H1_FILLED"/>
    <x v="3"/>
    <x v="1"/>
    <x v="1"/>
    <n v="0"/>
    <m/>
    <m/>
  </r>
  <r>
    <s v="EURUSD_H4"/>
    <x v="3"/>
    <x v="2"/>
    <x v="0"/>
    <n v="21941"/>
    <d v="2000-05-30T16:00:00"/>
    <d v="2014-05-30T12:00:00"/>
  </r>
  <r>
    <s v="EURUSD_H4_FILLED"/>
    <x v="3"/>
    <x v="2"/>
    <x v="1"/>
    <n v="0"/>
    <m/>
    <m/>
  </r>
  <r>
    <s v="EURUSD_M1"/>
    <x v="3"/>
    <x v="3"/>
    <x v="0"/>
    <n v="4462995"/>
    <d v="2000-05-30T17:27:00"/>
    <d v="2014-05-30T16:58:00"/>
  </r>
  <r>
    <s v="EURUSD_M15"/>
    <x v="3"/>
    <x v="4"/>
    <x v="0"/>
    <n v="335843"/>
    <d v="2000-05-30T17:15:00"/>
    <d v="2014-05-30T16:30:00"/>
  </r>
  <r>
    <s v="EURUSD_M15_FILLED"/>
    <x v="3"/>
    <x v="4"/>
    <x v="1"/>
    <n v="0"/>
    <m/>
    <m/>
  </r>
  <r>
    <s v="EURUSD_M1_FILLED"/>
    <x v="3"/>
    <x v="3"/>
    <x v="1"/>
    <n v="0"/>
    <m/>
    <m/>
  </r>
  <r>
    <s v="EURUSD_M30"/>
    <x v="3"/>
    <x v="5"/>
    <x v="0"/>
    <n v="168551"/>
    <d v="2000-05-30T17:00:00"/>
    <d v="2014-05-30T16:00:00"/>
  </r>
  <r>
    <s v="EURUSD_M5"/>
    <x v="3"/>
    <x v="6"/>
    <x v="0"/>
    <n v="994936"/>
    <d v="2000-05-30T17:25:00"/>
    <d v="2014-05-30T16:50:00"/>
  </r>
  <r>
    <s v="EURUSD_M5_FILLED"/>
    <x v="3"/>
    <x v="6"/>
    <x v="1"/>
    <n v="0"/>
    <m/>
    <m/>
  </r>
  <r>
    <s v="FTSE_D1"/>
    <x v="4"/>
    <x v="0"/>
    <x v="0"/>
    <n v="2928"/>
    <d v="2002-09-30T23:59:00"/>
    <d v="2014-04-04T23:59:00"/>
  </r>
  <r>
    <s v="FTSE_D1_FILLED"/>
    <x v="4"/>
    <x v="0"/>
    <x v="1"/>
    <n v="0"/>
    <m/>
    <m/>
  </r>
  <r>
    <s v="FTSE_H1"/>
    <x v="4"/>
    <x v="1"/>
    <x v="0"/>
    <n v="49846"/>
    <d v="1998-08-20T05:00:00"/>
    <d v="2014-04-04T16:00:00"/>
  </r>
  <r>
    <s v="FTSE_H1_FILLED"/>
    <x v="4"/>
    <x v="1"/>
    <x v="1"/>
    <n v="0"/>
    <m/>
    <m/>
  </r>
  <r>
    <s v="FTSE_H4"/>
    <x v="4"/>
    <x v="2"/>
    <x v="0"/>
    <n v="6091"/>
    <d v="1998-08-20T04:00:00"/>
    <d v="2014-04-04T12:00:00"/>
  </r>
  <r>
    <s v="FTSE_H4_FILLED"/>
    <x v="4"/>
    <x v="2"/>
    <x v="1"/>
    <n v="0"/>
    <m/>
    <m/>
  </r>
  <r>
    <s v="FTSE_M1"/>
    <x v="4"/>
    <x v="3"/>
    <x v="0"/>
    <n v="1000358"/>
    <d v="1998-08-20T04:01:00"/>
    <d v="2014-04-04T16:00:00"/>
  </r>
  <r>
    <s v="FTSE_M15"/>
    <x v="4"/>
    <x v="4"/>
    <x v="0"/>
    <n v="75259"/>
    <d v="1998-08-20T04:15:00"/>
    <d v="2014-04-04T16:00:00"/>
  </r>
  <r>
    <s v="FTSE_M15_FILLED"/>
    <x v="4"/>
    <x v="4"/>
    <x v="1"/>
    <n v="0"/>
    <m/>
    <m/>
  </r>
  <r>
    <s v="FTSE_M1_FILLED"/>
    <x v="4"/>
    <x v="3"/>
    <x v="1"/>
    <n v="0"/>
    <m/>
    <m/>
  </r>
  <r>
    <s v="FTSE_M30"/>
    <x v="4"/>
    <x v="5"/>
    <x v="0"/>
    <n v="39385"/>
    <d v="1998-08-20T04:30:00"/>
    <d v="2014-04-04T16:00:00"/>
  </r>
  <r>
    <s v="FTSE_M5"/>
    <x v="4"/>
    <x v="6"/>
    <x v="0"/>
    <n v="212481"/>
    <d v="1998-08-20T04:05:00"/>
    <d v="2014-04-04T16:00:00"/>
  </r>
  <r>
    <s v="FTSE_M5_FILLED"/>
    <x v="4"/>
    <x v="6"/>
    <x v="1"/>
    <n v="0"/>
    <m/>
    <m/>
  </r>
  <r>
    <s v="GBPUSD_D1"/>
    <x v="5"/>
    <x v="0"/>
    <x v="0"/>
    <n v="4274"/>
    <d v="2000-05-30T00:00:00"/>
    <d v="2014-05-29T00:00:00"/>
  </r>
  <r>
    <s v="GBPUSD_D1_FILLED"/>
    <x v="5"/>
    <x v="0"/>
    <x v="1"/>
    <n v="0"/>
    <m/>
    <m/>
  </r>
  <r>
    <s v="GBPUSD_H1"/>
    <x v="5"/>
    <x v="1"/>
    <x v="0"/>
    <n v="84543"/>
    <d v="2000-05-30T17:00:00"/>
    <d v="2014-05-30T15:00:00"/>
  </r>
  <r>
    <s v="GBPUSD_H1_FILLED"/>
    <x v="5"/>
    <x v="1"/>
    <x v="1"/>
    <n v="0"/>
    <m/>
    <m/>
  </r>
  <r>
    <s v="GBPUSD_H4"/>
    <x v="5"/>
    <x v="2"/>
    <x v="0"/>
    <n v="21946"/>
    <d v="2000-05-30T16:00:00"/>
    <d v="2014-05-30T12:00:00"/>
  </r>
  <r>
    <s v="GBPUSD_H4_FILLED"/>
    <x v="5"/>
    <x v="2"/>
    <x v="1"/>
    <n v="0"/>
    <m/>
    <m/>
  </r>
  <r>
    <s v="GBPUSD_M1"/>
    <x v="5"/>
    <x v="3"/>
    <x v="0"/>
    <n v="4347506"/>
    <d v="2000-05-30T17:59:00"/>
    <d v="2014-05-30T16:58:00"/>
  </r>
  <r>
    <s v="GBPUSD_M15"/>
    <x v="5"/>
    <x v="4"/>
    <x v="0"/>
    <n v="335288"/>
    <d v="2000-05-30T17:45:00"/>
    <d v="2014-05-30T16:30:00"/>
  </r>
  <r>
    <s v="GBPUSD_M15_FILLED"/>
    <x v="5"/>
    <x v="4"/>
    <x v="1"/>
    <n v="0"/>
    <m/>
    <m/>
  </r>
  <r>
    <s v="GBPUSD_M1_FILLED"/>
    <x v="5"/>
    <x v="3"/>
    <x v="1"/>
    <n v="0"/>
    <m/>
    <m/>
  </r>
  <r>
    <s v="GBPUSD_M30"/>
    <x v="5"/>
    <x v="5"/>
    <x v="0"/>
    <n v="168517"/>
    <d v="2000-05-30T17:30:00"/>
    <d v="2014-05-30T16:00:00"/>
  </r>
  <r>
    <s v="GBPUSD_M5"/>
    <x v="5"/>
    <x v="6"/>
    <x v="0"/>
    <n v="985555"/>
    <d v="2000-05-30T17:55:00"/>
    <d v="2014-05-30T16:50:00"/>
  </r>
  <r>
    <s v="GBPUSD_M5_FILLED"/>
    <x v="5"/>
    <x v="6"/>
    <x v="1"/>
    <n v="0"/>
    <m/>
    <m/>
  </r>
  <r>
    <s v="GOLD_D1_FILLED"/>
    <x v="6"/>
    <x v="0"/>
    <x v="1"/>
    <n v="0"/>
    <m/>
    <m/>
  </r>
  <r>
    <s v="GOLD_H1_FILLED"/>
    <x v="6"/>
    <x v="1"/>
    <x v="1"/>
    <n v="0"/>
    <m/>
    <m/>
  </r>
  <r>
    <s v="GOLD_H4_FILLED"/>
    <x v="6"/>
    <x v="2"/>
    <x v="1"/>
    <n v="0"/>
    <m/>
    <m/>
  </r>
  <r>
    <s v="GOLD_M15_FILLED"/>
    <x v="6"/>
    <x v="4"/>
    <x v="1"/>
    <n v="0"/>
    <m/>
    <m/>
  </r>
  <r>
    <s v="GOLD_M1_FILLED"/>
    <x v="6"/>
    <x v="3"/>
    <x v="1"/>
    <n v="0"/>
    <m/>
    <m/>
  </r>
  <r>
    <s v="GOLD_M5_FILLED"/>
    <x v="6"/>
    <x v="6"/>
    <x v="1"/>
    <n v="0"/>
    <m/>
    <m/>
  </r>
  <r>
    <s v="HOIL_D1"/>
    <x v="7"/>
    <x v="0"/>
    <x v="0"/>
    <n v="8829"/>
    <d v="1979-03-06T23:59:00"/>
    <d v="2014-04-04T23:59:00"/>
  </r>
  <r>
    <s v="HOIL_D1_FILLED"/>
    <x v="7"/>
    <x v="0"/>
    <x v="1"/>
    <n v="0"/>
    <m/>
    <m/>
  </r>
  <r>
    <s v="HOIL_H1"/>
    <x v="7"/>
    <x v="1"/>
    <x v="0"/>
    <n v="74970"/>
    <d v="1997-12-02T12:00:00"/>
    <d v="2014-04-04T18:00:00"/>
  </r>
  <r>
    <s v="HOIL_H4"/>
    <x v="7"/>
    <x v="2"/>
    <x v="0"/>
    <n v="21023"/>
    <d v="1997-12-02T08:00:00"/>
    <d v="2014-04-04T12:00:00"/>
  </r>
  <r>
    <s v="HOIL_M1"/>
    <x v="7"/>
    <x v="3"/>
    <x v="0"/>
    <n v="1912760"/>
    <d v="1997-12-02T11:06:00"/>
    <d v="2014-04-04T17:13:00"/>
  </r>
  <r>
    <s v="HOIL_M15"/>
    <x v="7"/>
    <x v="4"/>
    <x v="0"/>
    <n v="243328"/>
    <d v="1997-12-02T11:15:00"/>
    <d v="2014-04-04T17:15:00"/>
  </r>
  <r>
    <s v="HOIL_M30"/>
    <x v="7"/>
    <x v="5"/>
    <x v="0"/>
    <n v="136335"/>
    <d v="1997-12-02T11:30:00"/>
    <d v="2014-04-04T17:30:00"/>
  </r>
  <r>
    <s v="HOIL_M5"/>
    <x v="7"/>
    <x v="6"/>
    <x v="0"/>
    <n v="586330"/>
    <d v="1997-12-02T11:10:00"/>
    <d v="2014-04-04T17:15:00"/>
  </r>
  <r>
    <s v="NGAS_D1"/>
    <x v="8"/>
    <x v="0"/>
    <x v="0"/>
    <n v="6046"/>
    <d v="1990-04-03T23:59:00"/>
    <d v="2014-04-04T23:59:00"/>
  </r>
  <r>
    <s v="NGAS_D1_FILLED"/>
    <x v="8"/>
    <x v="0"/>
    <x v="1"/>
    <n v="0"/>
    <m/>
    <m/>
  </r>
  <r>
    <s v="NGAS_H1"/>
    <x v="8"/>
    <x v="1"/>
    <x v="0"/>
    <n v="76483"/>
    <d v="1997-12-02T11:00:00"/>
    <d v="2014-04-04T18:00:00"/>
  </r>
  <r>
    <s v="NGAS_H1_FILLED"/>
    <x v="8"/>
    <x v="1"/>
    <x v="1"/>
    <n v="0"/>
    <m/>
    <m/>
  </r>
  <r>
    <s v="NGAS_H4"/>
    <x v="8"/>
    <x v="2"/>
    <x v="0"/>
    <n v="21326"/>
    <d v="1997-12-02T08:00:00"/>
    <d v="2014-04-04T12:00:00"/>
  </r>
  <r>
    <s v="NGAS_H4_FILLED"/>
    <x v="8"/>
    <x v="2"/>
    <x v="1"/>
    <n v="0"/>
    <m/>
    <m/>
  </r>
  <r>
    <s v="NGAS_M1"/>
    <x v="8"/>
    <x v="3"/>
    <x v="0"/>
    <n v="2243679"/>
    <d v="1997-12-02T10:21:00"/>
    <d v="2014-04-04T17:15:00"/>
  </r>
  <r>
    <s v="NGAS_M15"/>
    <x v="8"/>
    <x v="4"/>
    <x v="0"/>
    <n v="75752"/>
    <d v="1997-12-02T10:30:00"/>
    <d v="2014-04-04T17:15:00"/>
  </r>
  <r>
    <s v="NGAS_M15_FILLED"/>
    <x v="8"/>
    <x v="4"/>
    <x v="1"/>
    <n v="0"/>
    <m/>
    <m/>
  </r>
  <r>
    <s v="NGAS_M1_FILLED"/>
    <x v="8"/>
    <x v="3"/>
    <x v="1"/>
    <n v="0"/>
    <m/>
    <m/>
  </r>
  <r>
    <s v="NGAS_M30"/>
    <x v="8"/>
    <x v="5"/>
    <x v="0"/>
    <n v="142265"/>
    <d v="1997-12-02T10:30:00"/>
    <d v="2014-04-04T17:30:00"/>
  </r>
  <r>
    <s v="NGAS_M5"/>
    <x v="8"/>
    <x v="6"/>
    <x v="0"/>
    <n v="655811"/>
    <d v="1997-12-02T10:25:00"/>
    <d v="2014-04-04T17:15:00"/>
  </r>
  <r>
    <s v="NGAS_M5_FILLED"/>
    <x v="8"/>
    <x v="6"/>
    <x v="1"/>
    <n v="0"/>
    <m/>
    <m/>
  </r>
  <r>
    <s v="NZDUSD_D1"/>
    <x v="9"/>
    <x v="0"/>
    <x v="0"/>
    <n v="2740"/>
    <d v="2005-08-12T00:00:00"/>
    <d v="2014-05-29T00:00:00"/>
  </r>
  <r>
    <s v="NZDUSD_D1_FILLED"/>
    <x v="9"/>
    <x v="0"/>
    <x v="1"/>
    <n v="0"/>
    <m/>
    <m/>
  </r>
  <r>
    <s v="NZDUSD_H1"/>
    <x v="9"/>
    <x v="1"/>
    <x v="0"/>
    <n v="54606"/>
    <d v="2005-08-12T17:00:00"/>
    <d v="2014-05-30T15:00:00"/>
  </r>
  <r>
    <s v="NZDUSD_H1_FILLED"/>
    <x v="9"/>
    <x v="1"/>
    <x v="1"/>
    <n v="0"/>
    <m/>
    <m/>
  </r>
  <r>
    <s v="NZDUSD_H4"/>
    <x v="9"/>
    <x v="2"/>
    <x v="0"/>
    <n v="14117"/>
    <d v="2005-08-12T16:00:00"/>
    <d v="2014-05-30T12:00:00"/>
  </r>
  <r>
    <s v="NZDUSD_H4_FILLED"/>
    <x v="9"/>
    <x v="2"/>
    <x v="1"/>
    <n v="0"/>
    <m/>
    <m/>
  </r>
  <r>
    <s v="NZDUSD_M1"/>
    <x v="9"/>
    <x v="3"/>
    <x v="0"/>
    <n v="2739923"/>
    <d v="2005-08-12T17:01:00"/>
    <d v="2014-05-30T16:57:00"/>
  </r>
  <r>
    <s v="NZDUSD_M15"/>
    <x v="9"/>
    <x v="4"/>
    <x v="0"/>
    <n v="217984"/>
    <d v="2005-08-12T17:00:00"/>
    <d v="2014-05-30T16:30:00"/>
  </r>
  <r>
    <s v="NZDUSD_M15_FILLED"/>
    <x v="9"/>
    <x v="4"/>
    <x v="1"/>
    <n v="0"/>
    <m/>
    <m/>
  </r>
  <r>
    <s v="NZDUSD_M1_FILLED"/>
    <x v="9"/>
    <x v="3"/>
    <x v="1"/>
    <n v="0"/>
    <m/>
    <m/>
  </r>
  <r>
    <s v="NZDUSD_M30"/>
    <x v="9"/>
    <x v="5"/>
    <x v="0"/>
    <n v="109128"/>
    <d v="2005-08-12T17:00:00"/>
    <d v="2014-05-30T16:00:00"/>
  </r>
  <r>
    <s v="NZDUSD_M5"/>
    <x v="9"/>
    <x v="6"/>
    <x v="0"/>
    <n v="642507"/>
    <d v="2005-08-12T17:00:00"/>
    <d v="2014-05-30T16:50:00"/>
  </r>
  <r>
    <s v="NZDUSD_M5_FILLED"/>
    <x v="9"/>
    <x v="6"/>
    <x v="1"/>
    <n v="0"/>
    <m/>
    <m/>
  </r>
  <r>
    <s v="OIL_D1"/>
    <x v="10"/>
    <x v="0"/>
    <x v="0"/>
    <n v="7812"/>
    <d v="1983-03-30T23:59:00"/>
    <d v="2014-04-04T23:59:00"/>
  </r>
  <r>
    <s v="OIL_D1_FILLED"/>
    <x v="10"/>
    <x v="0"/>
    <x v="1"/>
    <n v="0"/>
    <m/>
    <m/>
  </r>
  <r>
    <s v="OIL_H1"/>
    <x v="10"/>
    <x v="1"/>
    <x v="0"/>
    <n v="80333"/>
    <d v="1997-12-01T10:00:00"/>
    <d v="2014-04-04T18:00:00"/>
  </r>
  <r>
    <s v="OIL_H1_FILLED"/>
    <x v="10"/>
    <x v="1"/>
    <x v="1"/>
    <n v="0"/>
    <m/>
    <m/>
  </r>
  <r>
    <s v="OIL_H4"/>
    <x v="10"/>
    <x v="2"/>
    <x v="0"/>
    <n v="21239"/>
    <d v="1997-12-01T08:00:00"/>
    <d v="2014-04-04T12:00:00"/>
  </r>
  <r>
    <s v="OIL_H4_FILLED"/>
    <x v="10"/>
    <x v="2"/>
    <x v="1"/>
    <n v="0"/>
    <m/>
    <m/>
  </r>
  <r>
    <s v="OIL_M1"/>
    <x v="10"/>
    <x v="3"/>
    <x v="0"/>
    <n v="3453224"/>
    <d v="1997-12-01T10:00:00"/>
    <d v="2014-04-04T17:15:00"/>
  </r>
  <r>
    <s v="OIL_M15"/>
    <x v="10"/>
    <x v="4"/>
    <x v="0"/>
    <n v="300717"/>
    <d v="1997-12-01T10:00:00"/>
    <d v="2014-04-04T17:15:00"/>
  </r>
  <r>
    <s v="OIL_M15_FILLED"/>
    <x v="10"/>
    <x v="4"/>
    <x v="1"/>
    <n v="0"/>
    <m/>
    <m/>
  </r>
  <r>
    <s v="OIL_M1_FILLED"/>
    <x v="10"/>
    <x v="3"/>
    <x v="1"/>
    <n v="0"/>
    <m/>
    <m/>
  </r>
  <r>
    <s v="OIL_M30"/>
    <x v="10"/>
    <x v="5"/>
    <x v="0"/>
    <n v="155605"/>
    <d v="1997-12-01T10:00:00"/>
    <d v="2014-04-04T17:30:00"/>
  </r>
  <r>
    <s v="OIL_M5"/>
    <x v="10"/>
    <x v="6"/>
    <x v="0"/>
    <n v="841607"/>
    <d v="1997-12-01T10:00:00"/>
    <d v="2014-04-04T17:15:00"/>
  </r>
  <r>
    <s v="OIL_M5_FILLED"/>
    <x v="10"/>
    <x v="6"/>
    <x v="1"/>
    <n v="0"/>
    <m/>
    <m/>
  </r>
  <r>
    <s v="PLATINUM_D1"/>
    <x v="11"/>
    <x v="0"/>
    <x v="0"/>
    <n v="10462"/>
    <d v="1972-08-22T23:59:00"/>
    <d v="2014-04-04T23:59:00"/>
  </r>
  <r>
    <s v="PLATINUM_D1_FILLED"/>
    <x v="11"/>
    <x v="0"/>
    <x v="1"/>
    <n v="0"/>
    <m/>
    <m/>
  </r>
  <r>
    <s v="PLATINUM_H1"/>
    <x v="11"/>
    <x v="1"/>
    <x v="0"/>
    <n v="62818"/>
    <d v="1997-12-05T14:00:00"/>
    <d v="2014-04-04T18:00:00"/>
  </r>
  <r>
    <s v="PLATINUM_H1_FILLED"/>
    <x v="11"/>
    <x v="1"/>
    <x v="1"/>
    <n v="0"/>
    <m/>
    <m/>
  </r>
  <r>
    <s v="PLATINUM_H4"/>
    <x v="11"/>
    <x v="2"/>
    <x v="0"/>
    <n v="19308"/>
    <d v="1997-12-05T12:00:00"/>
    <d v="2014-04-04T12:00:00"/>
  </r>
  <r>
    <s v="PLATINUM_H4_FILLED"/>
    <x v="11"/>
    <x v="2"/>
    <x v="1"/>
    <n v="0"/>
    <m/>
    <m/>
  </r>
  <r>
    <s v="PLATINUM_M1"/>
    <x v="11"/>
    <x v="3"/>
    <x v="0"/>
    <n v="1076015"/>
    <d v="1997-12-05T13:22:00"/>
    <d v="2014-04-04T17:15:00"/>
  </r>
  <r>
    <s v="PLATINUM_M15"/>
    <x v="11"/>
    <x v="4"/>
    <x v="0"/>
    <n v="192752"/>
    <d v="1997-12-05T13:30:00"/>
    <d v="2014-04-04T17:15:00"/>
  </r>
  <r>
    <s v="PLATINUM_M15_FILLED"/>
    <x v="11"/>
    <x v="4"/>
    <x v="1"/>
    <n v="0"/>
    <m/>
    <m/>
  </r>
  <r>
    <s v="PLATINUM_M1_FILLED"/>
    <x v="11"/>
    <x v="3"/>
    <x v="1"/>
    <n v="0"/>
    <m/>
    <m/>
  </r>
  <r>
    <s v="PLATINUM_M30"/>
    <x v="11"/>
    <x v="5"/>
    <x v="0"/>
    <n v="111699"/>
    <d v="1997-12-05T13:30:00"/>
    <d v="2014-04-04T17:30:00"/>
  </r>
  <r>
    <s v="PLATINUM_M5"/>
    <x v="11"/>
    <x v="6"/>
    <x v="0"/>
    <n v="428345"/>
    <d v="1997-12-05T13:25:00"/>
    <d v="2014-04-04T17:15:00"/>
  </r>
  <r>
    <s v="PLATINUM_M5_FILLED"/>
    <x v="11"/>
    <x v="6"/>
    <x v="1"/>
    <n v="0"/>
    <m/>
    <m/>
  </r>
  <r>
    <s v="RICE_D1"/>
    <x v="12"/>
    <x v="0"/>
    <x v="0"/>
    <n v="4407"/>
    <d v="1996-09-12T23:59:00"/>
    <d v="2014-04-04T23:59:00"/>
  </r>
  <r>
    <s v="RICE_D1_FILLED"/>
    <x v="12"/>
    <x v="0"/>
    <x v="1"/>
    <n v="0"/>
    <m/>
    <m/>
  </r>
  <r>
    <s v="RICE_H1"/>
    <x v="12"/>
    <x v="1"/>
    <x v="0"/>
    <n v="14207"/>
    <d v="1998-04-07T11:00:00"/>
    <d v="2014-04-04T15:00:00"/>
  </r>
  <r>
    <s v="RICE_H1_FILLED"/>
    <x v="12"/>
    <x v="1"/>
    <x v="1"/>
    <n v="0"/>
    <m/>
    <m/>
  </r>
  <r>
    <s v="RICE_H4"/>
    <x v="12"/>
    <x v="2"/>
    <x v="0"/>
    <n v="7159"/>
    <d v="1998-04-07T08:00:00"/>
    <d v="2014-04-03T12:00:00"/>
  </r>
  <r>
    <s v="RICE_H4_FILLED"/>
    <x v="12"/>
    <x v="2"/>
    <x v="1"/>
    <n v="0"/>
    <m/>
    <m/>
  </r>
  <r>
    <s v="RICE_M1"/>
    <x v="12"/>
    <x v="3"/>
    <x v="0"/>
    <n v="59581"/>
    <d v="1998-04-07T10:28:00"/>
    <d v="2014-04-04T14:28:00"/>
  </r>
  <r>
    <s v="RICE_M15"/>
    <x v="12"/>
    <x v="4"/>
    <x v="0"/>
    <n v="30361"/>
    <d v="1998-04-07T10:30:00"/>
    <d v="2014-04-04T14:30:00"/>
  </r>
  <r>
    <s v="RICE_M15_FILLED"/>
    <x v="12"/>
    <x v="4"/>
    <x v="1"/>
    <n v="0"/>
    <m/>
    <m/>
  </r>
  <r>
    <s v="RICE_M1_FILLED"/>
    <x v="12"/>
    <x v="3"/>
    <x v="1"/>
    <n v="0"/>
    <m/>
    <m/>
  </r>
  <r>
    <s v="RICE_M30"/>
    <x v="12"/>
    <x v="5"/>
    <x v="0"/>
    <n v="22490"/>
    <d v="1998-04-07T10:30:00"/>
    <d v="2014-04-04T14:30:00"/>
  </r>
  <r>
    <s v="RICE_M5"/>
    <x v="12"/>
    <x v="6"/>
    <x v="0"/>
    <n v="44447"/>
    <d v="1998-04-07T10:30:00"/>
    <d v="2014-04-04T14:30:00"/>
  </r>
  <r>
    <s v="RICE_M5_FILLED"/>
    <x v="12"/>
    <x v="6"/>
    <x v="1"/>
    <n v="0"/>
    <m/>
    <m/>
  </r>
  <r>
    <s v="SBO_D1"/>
    <x v="13"/>
    <x v="0"/>
    <x v="0"/>
    <n v="11610"/>
    <d v="1968-03-04T23:59:00"/>
    <d v="2014-04-04T23:59:00"/>
  </r>
  <r>
    <s v="SBO_D1_FILLED"/>
    <x v="13"/>
    <x v="0"/>
    <x v="1"/>
    <n v="0"/>
    <m/>
    <m/>
  </r>
  <r>
    <s v="SBO_H1"/>
    <x v="13"/>
    <x v="1"/>
    <x v="0"/>
    <n v="21186"/>
    <d v="1997-12-02T11:00:00"/>
    <d v="2014-04-04T15:00:00"/>
  </r>
  <r>
    <s v="SBO_H1_FILLED"/>
    <x v="13"/>
    <x v="1"/>
    <x v="1"/>
    <n v="0"/>
    <m/>
    <m/>
  </r>
  <r>
    <s v="SBO_H4"/>
    <x v="13"/>
    <x v="2"/>
    <x v="0"/>
    <n v="8954"/>
    <d v="1997-12-02T08:00:00"/>
    <d v="2014-04-04T08:00:00"/>
  </r>
  <r>
    <s v="SBO_H4_FILLED"/>
    <x v="13"/>
    <x v="2"/>
    <x v="1"/>
    <n v="0"/>
    <m/>
    <m/>
  </r>
  <r>
    <s v="SBO_M1"/>
    <x v="13"/>
    <x v="3"/>
    <x v="0"/>
    <n v="402283"/>
    <d v="1997-12-02T10:37:00"/>
    <d v="2014-04-04T14:28:00"/>
  </r>
  <r>
    <s v="SBO_M15"/>
    <x v="13"/>
    <x v="4"/>
    <x v="0"/>
    <n v="62032"/>
    <d v="1997-12-02T10:45:00"/>
    <d v="2014-04-04T14:30:00"/>
  </r>
  <r>
    <s v="SBO_M15_FILLED"/>
    <x v="13"/>
    <x v="4"/>
    <x v="1"/>
    <n v="0"/>
    <m/>
    <m/>
  </r>
  <r>
    <s v="SBO_M1_FILLED"/>
    <x v="13"/>
    <x v="3"/>
    <x v="1"/>
    <n v="0"/>
    <m/>
    <m/>
  </r>
  <r>
    <s v="SBO_M30"/>
    <x v="13"/>
    <x v="5"/>
    <x v="0"/>
    <n v="34895"/>
    <d v="1997-12-02T11:00:00"/>
    <d v="2014-04-04T14:30:00"/>
  </r>
  <r>
    <s v="SBO_M5"/>
    <x v="13"/>
    <x v="6"/>
    <x v="0"/>
    <n v="147562"/>
    <d v="1997-12-02T10:40:00"/>
    <d v="2014-04-04T14:30:00"/>
  </r>
  <r>
    <s v="SBO_M5_FILLED"/>
    <x v="13"/>
    <x v="6"/>
    <x v="1"/>
    <n v="0"/>
    <m/>
    <m/>
  </r>
  <r>
    <s v="SOYBEANS_D1"/>
    <x v="14"/>
    <x v="0"/>
    <x v="0"/>
    <n v="11636"/>
    <d v="1968-02-02T23:59:00"/>
    <d v="2014-04-04T23:59:00"/>
  </r>
  <r>
    <s v="SOYBEANS_D1_FILLED"/>
    <x v="14"/>
    <x v="0"/>
    <x v="1"/>
    <n v="0"/>
    <m/>
    <m/>
  </r>
  <r>
    <s v="SOYBEANS_H1"/>
    <x v="14"/>
    <x v="1"/>
    <x v="0"/>
    <n v="38642"/>
    <d v="1997-12-03T10:00:00"/>
    <d v="2014-04-04T15:00:00"/>
  </r>
  <r>
    <s v="SOYBEANS_H1_FILLED"/>
    <x v="14"/>
    <x v="1"/>
    <x v="1"/>
    <n v="0"/>
    <m/>
    <m/>
  </r>
  <r>
    <s v="SOYBEANS_H4"/>
    <x v="14"/>
    <x v="2"/>
    <x v="0"/>
    <n v="11580"/>
    <d v="1997-12-03T08:00:00"/>
    <d v="2014-04-04T08:00:00"/>
  </r>
  <r>
    <s v="SOYBEANS_H4_FILLED"/>
    <x v="14"/>
    <x v="2"/>
    <x v="1"/>
    <n v="0"/>
    <m/>
    <m/>
  </r>
  <r>
    <s v="SOYBEANS_M1"/>
    <x v="14"/>
    <x v="3"/>
    <x v="0"/>
    <n v="1257089"/>
    <d v="1997-12-03T09:42:00"/>
    <d v="2014-04-04T14:28:00"/>
  </r>
  <r>
    <s v="SOYBEANS_M15"/>
    <x v="14"/>
    <x v="4"/>
    <x v="0"/>
    <n v="119600"/>
    <d v="1997-12-03T09:45:00"/>
    <d v="2014-04-04T14:30:00"/>
  </r>
  <r>
    <s v="SOYBEANS_M15_FILLED"/>
    <x v="14"/>
    <x v="4"/>
    <x v="1"/>
    <n v="0"/>
    <m/>
    <m/>
  </r>
  <r>
    <s v="SOYBEANS_M1_FILLED"/>
    <x v="14"/>
    <x v="3"/>
    <x v="1"/>
    <n v="0"/>
    <m/>
    <m/>
  </r>
  <r>
    <s v="SOYBEANS_M30"/>
    <x v="14"/>
    <x v="5"/>
    <x v="0"/>
    <n v="67270"/>
    <d v="1997-12-03T10:00:00"/>
    <d v="2014-04-04T14:30:00"/>
  </r>
  <r>
    <s v="SOYBEANS_M5"/>
    <x v="14"/>
    <x v="6"/>
    <x v="0"/>
    <n v="315232"/>
    <d v="1997-12-03T09:45:00"/>
    <d v="2014-04-04T14:30:00"/>
  </r>
  <r>
    <s v="SOYBEANS_M5_FILLED"/>
    <x v="14"/>
    <x v="6"/>
    <x v="1"/>
    <n v="0"/>
    <m/>
    <m/>
  </r>
  <r>
    <s v="SPX_D1"/>
    <x v="15"/>
    <x v="0"/>
    <x v="0"/>
    <n v="4121"/>
    <d v="1997-11-11T00:00:00"/>
    <d v="2014-04-03T00:00:00"/>
  </r>
  <r>
    <s v="SPX_D1_FILLED"/>
    <x v="15"/>
    <x v="0"/>
    <x v="1"/>
    <n v="0"/>
    <m/>
    <m/>
  </r>
  <r>
    <s v="SPX_H1"/>
    <x v="15"/>
    <x v="1"/>
    <x v="0"/>
    <n v="32841"/>
    <d v="1997-11-11T10:00:00"/>
    <d v="2014-04-04T17:00:00"/>
  </r>
  <r>
    <s v="SPX_H1_FILLED"/>
    <x v="15"/>
    <x v="1"/>
    <x v="1"/>
    <n v="0"/>
    <m/>
    <m/>
  </r>
  <r>
    <s v="SPX_H4"/>
    <x v="15"/>
    <x v="2"/>
    <x v="0"/>
    <n v="12319"/>
    <d v="1997-11-11T08:00:00"/>
    <d v="2014-04-04T12:00:00"/>
  </r>
  <r>
    <s v="SPX_H4_FILLED"/>
    <x v="15"/>
    <x v="2"/>
    <x v="1"/>
    <n v="0"/>
    <m/>
    <m/>
  </r>
  <r>
    <s v="SPX_M1"/>
    <x v="15"/>
    <x v="3"/>
    <x v="0"/>
    <n v="1597756"/>
    <d v="1997-11-11T09:30:00"/>
    <d v="2014-04-04T16:07:00"/>
  </r>
  <r>
    <s v="SPX_M15"/>
    <x v="15"/>
    <x v="4"/>
    <x v="0"/>
    <n v="112757"/>
    <d v="1997-11-11T09:30:00"/>
    <d v="2014-04-04T16:15:00"/>
  </r>
  <r>
    <s v="SPX_M15_FILLED"/>
    <x v="15"/>
    <x v="4"/>
    <x v="1"/>
    <n v="0"/>
    <m/>
    <m/>
  </r>
  <r>
    <s v="SPX_M1_FILLED"/>
    <x v="15"/>
    <x v="3"/>
    <x v="1"/>
    <n v="0"/>
    <m/>
    <m/>
  </r>
  <r>
    <s v="SPX_M30"/>
    <x v="15"/>
    <x v="5"/>
    <x v="0"/>
    <n v="58862"/>
    <d v="1997-11-11T09:30:00"/>
    <d v="2014-04-04T16:30:00"/>
  </r>
  <r>
    <s v="SPX_M5"/>
    <x v="15"/>
    <x v="6"/>
    <x v="0"/>
    <n v="328553"/>
    <d v="1997-11-11T09:30:00"/>
    <d v="2014-04-04T16:10:00"/>
  </r>
  <r>
    <s v="SPX_M5_FILLED"/>
    <x v="15"/>
    <x v="6"/>
    <x v="1"/>
    <n v="0"/>
    <m/>
    <m/>
  </r>
  <r>
    <s v="SUGAR_D1"/>
    <x v="16"/>
    <x v="0"/>
    <x v="0"/>
    <n v="10627"/>
    <d v="1971-10-06T23:59:00"/>
    <d v="2014-04-04T23:59:00"/>
  </r>
  <r>
    <s v="SUGAR_D1_FILLED"/>
    <x v="16"/>
    <x v="0"/>
    <x v="1"/>
    <n v="0"/>
    <m/>
    <m/>
  </r>
  <r>
    <s v="SUGAR_H1"/>
    <x v="16"/>
    <x v="1"/>
    <x v="0"/>
    <n v="32700"/>
    <d v="1997-12-03T10:00:00"/>
    <d v="2014-04-04T14:00:00"/>
  </r>
  <r>
    <s v="SUGAR_H1_FILLED"/>
    <x v="16"/>
    <x v="1"/>
    <x v="1"/>
    <n v="0"/>
    <m/>
    <m/>
  </r>
  <r>
    <s v="SUGAR_H4"/>
    <x v="16"/>
    <x v="2"/>
    <x v="0"/>
    <n v="11810"/>
    <d v="1997-12-03T08:00:00"/>
    <d v="2014-04-04T08:00:00"/>
  </r>
  <r>
    <s v="SUGAR_H4_FILLED"/>
    <x v="16"/>
    <x v="2"/>
    <x v="1"/>
    <n v="0"/>
    <m/>
    <m/>
  </r>
  <r>
    <s v="SUGAR_M1"/>
    <x v="16"/>
    <x v="3"/>
    <x v="0"/>
    <n v="1325048"/>
    <d v="1997-12-03T09:42:00"/>
    <d v="2014-04-04T13:11:00"/>
  </r>
  <r>
    <s v="SUGAR_M15"/>
    <x v="16"/>
    <x v="4"/>
    <x v="0"/>
    <n v="117206"/>
    <d v="1997-12-03T09:45:00"/>
    <d v="2014-04-04T13:15:00"/>
  </r>
  <r>
    <s v="SUGAR_M15_FILLED"/>
    <x v="16"/>
    <x v="4"/>
    <x v="1"/>
    <n v="0"/>
    <m/>
    <m/>
  </r>
  <r>
    <s v="SUGAR_M1_FILLED"/>
    <x v="16"/>
    <x v="3"/>
    <x v="1"/>
    <n v="0"/>
    <m/>
    <m/>
  </r>
  <r>
    <s v="SUGAR_M30"/>
    <x v="16"/>
    <x v="5"/>
    <x v="0"/>
    <n v="60676"/>
    <d v="1997-12-03T10:00:00"/>
    <d v="2014-04-04T13:30:00"/>
  </r>
  <r>
    <s v="SUGAR_M5"/>
    <x v="16"/>
    <x v="6"/>
    <x v="0"/>
    <n v="327960"/>
    <d v="1997-12-03T09:45:00"/>
    <d v="2014-04-04T13:15:00"/>
  </r>
  <r>
    <s v="SUGAR_M5_FILLED"/>
    <x v="16"/>
    <x v="6"/>
    <x v="1"/>
    <n v="0"/>
    <m/>
    <m/>
  </r>
  <r>
    <s v="US10YR_D1"/>
    <x v="17"/>
    <x v="0"/>
    <x v="0"/>
    <n v="8040"/>
    <d v="1982-05-03T23:59:00"/>
    <d v="2014-04-04T23:59:00"/>
  </r>
  <r>
    <s v="US10YR_D1_FILLED"/>
    <x v="17"/>
    <x v="0"/>
    <x v="1"/>
    <n v="0"/>
    <m/>
    <m/>
  </r>
  <r>
    <s v="US10YR_H1"/>
    <x v="17"/>
    <x v="1"/>
    <x v="0"/>
    <n v="26047"/>
    <d v="1998-04-13T16:00:00"/>
    <d v="2014-04-04T16:00:00"/>
  </r>
  <r>
    <s v="US10YR_H1_FILLED"/>
    <x v="17"/>
    <x v="1"/>
    <x v="1"/>
    <n v="0"/>
    <m/>
    <m/>
  </r>
  <r>
    <s v="US10YR_H4"/>
    <x v="17"/>
    <x v="2"/>
    <x v="0"/>
    <n v="7793"/>
    <d v="1998-04-13T12:00:00"/>
    <d v="2014-04-04T08:00:00"/>
  </r>
  <r>
    <s v="US10YR_H4_FILLED"/>
    <x v="17"/>
    <x v="2"/>
    <x v="1"/>
    <n v="0"/>
    <m/>
    <m/>
  </r>
  <r>
    <s v="US10YR_M1"/>
    <x v="17"/>
    <x v="3"/>
    <x v="0"/>
    <n v="545698"/>
    <d v="1998-04-13T15:03:00"/>
    <d v="2014-04-04T15:02:00"/>
  </r>
  <r>
    <s v="US10YR_M15"/>
    <x v="17"/>
    <x v="4"/>
    <x v="0"/>
    <n v="75027"/>
    <d v="1998-04-13T15:15:00"/>
    <d v="2014-04-04T15:15:00"/>
  </r>
  <r>
    <s v="US10YR_M15_FILLED"/>
    <x v="17"/>
    <x v="4"/>
    <x v="1"/>
    <n v="0"/>
    <m/>
    <m/>
  </r>
  <r>
    <s v="US10YR_M1_FILLED"/>
    <x v="17"/>
    <x v="3"/>
    <x v="1"/>
    <n v="0"/>
    <m/>
    <m/>
  </r>
  <r>
    <s v="US10YR_M30"/>
    <x v="17"/>
    <x v="5"/>
    <x v="0"/>
    <n v="44030"/>
    <d v="1998-04-13T15:30:00"/>
    <d v="2014-04-04T15:30:00"/>
  </r>
  <r>
    <s v="US10YR_M5"/>
    <x v="17"/>
    <x v="6"/>
    <x v="0"/>
    <n v="182628"/>
    <d v="1998-04-13T15:05:00"/>
    <d v="2014-04-04T15:05:00"/>
  </r>
  <r>
    <s v="US10YR_M5_FILLED"/>
    <x v="17"/>
    <x v="6"/>
    <x v="1"/>
    <n v="0"/>
    <m/>
    <m/>
  </r>
  <r>
    <s v="USDJPY_D1"/>
    <x v="18"/>
    <x v="0"/>
    <x v="0"/>
    <n v="4276"/>
    <d v="2000-05-30T00:00:00"/>
    <d v="2014-05-29T00:00:00"/>
  </r>
  <r>
    <s v="USDJPY_D1_FILLED"/>
    <x v="18"/>
    <x v="0"/>
    <x v="1"/>
    <n v="0"/>
    <m/>
    <m/>
  </r>
  <r>
    <s v="USDJPY_H1"/>
    <x v="18"/>
    <x v="1"/>
    <x v="0"/>
    <n v="84628"/>
    <d v="2000-05-30T17:00:00"/>
    <d v="2014-05-30T15:00:00"/>
  </r>
  <r>
    <s v="USDJPY_H1_FILLED"/>
    <x v="18"/>
    <x v="1"/>
    <x v="1"/>
    <n v="0"/>
    <m/>
    <m/>
  </r>
  <r>
    <s v="USDJPY_H4"/>
    <x v="18"/>
    <x v="2"/>
    <x v="0"/>
    <n v="21964"/>
    <d v="2000-05-30T16:00:00"/>
    <d v="2014-05-30T12:00:00"/>
  </r>
  <r>
    <s v="USDJPY_H4_FILLED"/>
    <x v="18"/>
    <x v="2"/>
    <x v="1"/>
    <n v="0"/>
    <m/>
    <m/>
  </r>
  <r>
    <s v="USDJPY_M1"/>
    <x v="18"/>
    <x v="3"/>
    <x v="0"/>
    <n v="4427667"/>
    <d v="2000-05-30T17:58:00"/>
    <d v="2014-05-30T16:58:00"/>
  </r>
  <r>
    <s v="USDJPY_M15"/>
    <x v="18"/>
    <x v="4"/>
    <x v="0"/>
    <n v="336286"/>
    <d v="2000-05-30T17:45:00"/>
    <d v="2014-05-30T16:30:00"/>
  </r>
  <r>
    <s v="USDJPY_M15_FILLED"/>
    <x v="18"/>
    <x v="4"/>
    <x v="1"/>
    <n v="0"/>
    <m/>
    <m/>
  </r>
  <r>
    <s v="USDJPY_M1_FILLED"/>
    <x v="18"/>
    <x v="3"/>
    <x v="1"/>
    <n v="0"/>
    <m/>
    <m/>
  </r>
  <r>
    <s v="USDJPY_M30"/>
    <x v="18"/>
    <x v="5"/>
    <x v="0"/>
    <n v="168724"/>
    <d v="2000-05-30T17:30:00"/>
    <d v="2014-05-30T16:00:00"/>
  </r>
  <r>
    <s v="USDJPY_M5"/>
    <x v="18"/>
    <x v="6"/>
    <x v="0"/>
    <n v="998049"/>
    <d v="2000-05-30T17:55:00"/>
    <d v="2014-05-30T16:50:00"/>
  </r>
  <r>
    <s v="USDJPY_M5_FILLED"/>
    <x v="18"/>
    <x v="6"/>
    <x v="1"/>
    <n v="0"/>
    <m/>
    <m/>
  </r>
  <r>
    <s v="WHEAT_D1"/>
    <x v="19"/>
    <x v="0"/>
    <x v="0"/>
    <n v="11591"/>
    <d v="1968-04-01T23:59:00"/>
    <d v="2014-04-04T23:59:00"/>
  </r>
  <r>
    <s v="WHEAT_D1_FILLED"/>
    <x v="19"/>
    <x v="0"/>
    <x v="1"/>
    <n v="0"/>
    <m/>
    <m/>
  </r>
  <r>
    <s v="WHEAT_H1"/>
    <x v="19"/>
    <x v="1"/>
    <x v="0"/>
    <n v="21149"/>
    <d v="1997-12-03T11:00:00"/>
    <d v="2014-04-04T15:00:00"/>
  </r>
  <r>
    <s v="WHEAT_H1_FILLED"/>
    <x v="19"/>
    <x v="1"/>
    <x v="1"/>
    <n v="0"/>
    <m/>
    <m/>
  </r>
  <r>
    <s v="WHEAT_H4"/>
    <x v="19"/>
    <x v="2"/>
    <x v="0"/>
    <n v="9582"/>
    <d v="1997-12-03T08:00:00"/>
    <d v="2014-04-03T12:00:00"/>
  </r>
  <r>
    <s v="WHEAT_H4_FILLED"/>
    <x v="19"/>
    <x v="2"/>
    <x v="1"/>
    <n v="0"/>
    <m/>
    <m/>
  </r>
  <r>
    <s v="WHEAT_M1"/>
    <x v="19"/>
    <x v="3"/>
    <x v="0"/>
    <n v="440723"/>
    <d v="1997-12-03T10:31:00"/>
    <d v="2014-04-04T14:28:00"/>
  </r>
  <r>
    <s v="WHEAT_M15"/>
    <x v="19"/>
    <x v="4"/>
    <x v="0"/>
    <n v="58470"/>
    <d v="1997-12-03T10:45:00"/>
    <d v="2014-04-04T14:30:00"/>
  </r>
  <r>
    <s v="WHEAT_M15_FILLED"/>
    <x v="19"/>
    <x v="4"/>
    <x v="1"/>
    <n v="0"/>
    <m/>
    <m/>
  </r>
  <r>
    <s v="WHEAT_M1_FILLED"/>
    <x v="19"/>
    <x v="3"/>
    <x v="1"/>
    <n v="0"/>
    <m/>
    <m/>
  </r>
  <r>
    <s v="WHEAT_M30"/>
    <x v="19"/>
    <x v="5"/>
    <x v="0"/>
    <n v="33398"/>
    <d v="1997-12-03T11:00:00"/>
    <d v="2014-04-04T14:30:00"/>
  </r>
  <r>
    <s v="WHEAT_M5"/>
    <x v="19"/>
    <x v="6"/>
    <x v="0"/>
    <n v="142070"/>
    <d v="1997-12-03T10:35:00"/>
    <d v="2014-04-04T14:30:00"/>
  </r>
  <r>
    <s v="WHEAT_M5_FILLED"/>
    <x v="19"/>
    <x v="6"/>
    <x v="1"/>
    <n v="0"/>
    <m/>
    <m/>
  </r>
  <r>
    <s v="XAUUSD_D1"/>
    <x v="20"/>
    <x v="0"/>
    <x v="0"/>
    <n v="1624"/>
    <d v="2009-03-15T00:00:00"/>
    <d v="2014-05-29T00:00:00"/>
  </r>
  <r>
    <s v="XAUUSD_H1"/>
    <x v="20"/>
    <x v="1"/>
    <x v="0"/>
    <n v="31992"/>
    <d v="2009-03-15T17:00:00"/>
    <d v="2014-05-30T15:00:00"/>
  </r>
  <r>
    <s v="XAUUSD_H4"/>
    <x v="20"/>
    <x v="2"/>
    <x v="0"/>
    <n v="8361"/>
    <d v="2009-03-15T16:00:00"/>
    <d v="2014-05-30T12:00:00"/>
  </r>
  <r>
    <s v="XAUUSD_M1"/>
    <x v="20"/>
    <x v="3"/>
    <x v="0"/>
    <n v="1830597"/>
    <d v="2009-03-15T17:00:00"/>
    <d v="2014-05-30T16:58:00"/>
  </r>
  <r>
    <s v="XAUUSD_M15"/>
    <x v="20"/>
    <x v="4"/>
    <x v="0"/>
    <n v="125483"/>
    <d v="2009-03-15T17:00:00"/>
    <d v="2014-05-30T16:30:00"/>
  </r>
  <r>
    <s v="XAUUSD_M30"/>
    <x v="20"/>
    <x v="5"/>
    <x v="0"/>
    <n v="63118"/>
    <d v="2009-03-15T17:00:00"/>
    <d v="2014-05-30T16:00:00"/>
  </r>
  <r>
    <s v="XAUUSD_M5"/>
    <x v="20"/>
    <x v="6"/>
    <x v="0"/>
    <n v="373900"/>
    <d v="2009-03-15T17:00:00"/>
    <d v="2014-05-30T16:50:00"/>
  </r>
  <r>
    <s v="XRB_D1"/>
    <x v="21"/>
    <x v="0"/>
    <x v="0"/>
    <n v="7385"/>
    <d v="1984-12-03T23:59:00"/>
    <d v="2014-04-04T23:59:00"/>
  </r>
  <r>
    <s v="XRB_D1_FILLED"/>
    <x v="21"/>
    <x v="0"/>
    <x v="1"/>
    <n v="0"/>
    <m/>
    <m/>
  </r>
  <r>
    <s v="XRB_H1"/>
    <x v="21"/>
    <x v="1"/>
    <x v="0"/>
    <n v="73289"/>
    <d v="1997-12-04T11:00:00"/>
    <d v="2014-04-04T18:00:00"/>
  </r>
  <r>
    <s v="XRB_H1_FILLED"/>
    <x v="21"/>
    <x v="1"/>
    <x v="1"/>
    <n v="0"/>
    <m/>
    <m/>
  </r>
  <r>
    <s v="XRB_H4"/>
    <x v="21"/>
    <x v="2"/>
    <x v="0"/>
    <n v="20868"/>
    <d v="1997-12-04T08:00:00"/>
    <d v="2014-04-04T12:00:00"/>
  </r>
  <r>
    <s v="XRB_H4_FILLED"/>
    <x v="21"/>
    <x v="2"/>
    <x v="1"/>
    <n v="0"/>
    <m/>
    <m/>
  </r>
  <r>
    <s v="XRB_M1"/>
    <x v="21"/>
    <x v="3"/>
    <x v="0"/>
    <n v="1693758"/>
    <d v="1997-12-04T10:58:00"/>
    <d v="2014-04-04T17:15:00"/>
  </r>
  <r>
    <s v="XRB_M15"/>
    <x v="21"/>
    <x v="4"/>
    <x v="0"/>
    <n v="229682"/>
    <d v="1997-12-04T11:00:00"/>
    <d v="2014-04-04T17:15:00"/>
  </r>
  <r>
    <s v="XRB_M15_FILLED"/>
    <x v="21"/>
    <x v="4"/>
    <x v="1"/>
    <n v="0"/>
    <m/>
    <m/>
  </r>
  <r>
    <s v="XRB_M1_FILLED"/>
    <x v="21"/>
    <x v="3"/>
    <x v="1"/>
    <n v="0"/>
    <m/>
    <m/>
  </r>
  <r>
    <s v="XRB_M30"/>
    <x v="21"/>
    <x v="5"/>
    <x v="0"/>
    <n v="131339"/>
    <d v="1997-12-04T11:00:00"/>
    <d v="2014-04-04T17:30:00"/>
  </r>
  <r>
    <s v="XRB_M5"/>
    <x v="21"/>
    <x v="6"/>
    <x v="0"/>
    <n v="534828"/>
    <d v="1997-12-04T11:00:00"/>
    <d v="2014-04-04T17:15:00"/>
  </r>
  <r>
    <s v="XRB_M5_FILLED"/>
    <x v="21"/>
    <x v="6"/>
    <x v="1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V20" firstHeaderRow="1" firstDataRow="3" firstDataCol="1" rowPageCount="1" colPageCount="1"/>
  <pivotFields count="7">
    <pivotField showAll="0"/>
    <pivotField axis="axisRow" showAll="0" sortType="ascending">
      <items count="23">
        <item h="1" x="0"/>
        <item x="1"/>
        <item x="2"/>
        <item h="1" x="3"/>
        <item x="4"/>
        <item h="1" x="5"/>
        <item x="6"/>
        <item x="7"/>
        <item x="8"/>
        <item h="1" x="9"/>
        <item x="10"/>
        <item x="11"/>
        <item x="12"/>
        <item x="13"/>
        <item x="14"/>
        <item x="15"/>
        <item x="16"/>
        <item x="17"/>
        <item h="1" x="18"/>
        <item x="19"/>
        <item h="1" x="20"/>
        <item x="21"/>
        <item t="default"/>
      </items>
    </pivotField>
    <pivotField axis="axisCol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5">
    <i>
      <x v="1"/>
    </i>
    <i>
      <x v="2"/>
    </i>
    <i>
      <x v="4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</rowItems>
  <colFields count="2">
    <field x="2"/>
    <field x="-2"/>
  </colFields>
  <colItems count="21"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</colItems>
  <pageFields count="1">
    <pageField fld="3" item="0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AlgoDB" headers="0" growShrinkType="overwriteClear" adjustColumnWidth="0" connectionId="40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0.xml><?xml version="1.0" encoding="utf-8"?>
<queryTable xmlns="http://schemas.openxmlformats.org/spreadsheetml/2006/main" name="Query from AlgoDB_12" headers="0" growShrinkType="overwriteClear" adjustColumnWidth="0" connectionId="3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1.xml><?xml version="1.0" encoding="utf-8"?>
<queryTable xmlns="http://schemas.openxmlformats.org/spreadsheetml/2006/main" name="Query from AlgoDB_14" headers="0" growShrinkType="overwriteClear" adjustColumnWidth="0" connectionId="2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2.xml><?xml version="1.0" encoding="utf-8"?>
<queryTable xmlns="http://schemas.openxmlformats.org/spreadsheetml/2006/main" name="Query from AlgoDB_15" headers="0" growShrinkType="overwriteClear" adjustColumnWidth="0" connectionId="2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3.xml><?xml version="1.0" encoding="utf-8"?>
<queryTable xmlns="http://schemas.openxmlformats.org/spreadsheetml/2006/main" name="Query from AlgoDB_16" headers="0" growShrinkType="overwriteClear" adjustColumnWidth="0" connectionId="1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4.xml><?xml version="1.0" encoding="utf-8"?>
<queryTable xmlns="http://schemas.openxmlformats.org/spreadsheetml/2006/main" name="Query from AlgoDB_17" headers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5.xml><?xml version="1.0" encoding="utf-8"?>
<queryTable xmlns="http://schemas.openxmlformats.org/spreadsheetml/2006/main" name="Query from AlgoDB_25" headers="0" growShrinkType="overwriteClear" adjustColumnWidth="0" connectionId="37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6.xml><?xml version="1.0" encoding="utf-8"?>
<queryTable xmlns="http://schemas.openxmlformats.org/spreadsheetml/2006/main" name="Query from AlgoDB_24" headers="0" growShrinkType="overwriteClear" adjustColumnWidth="0" connectionId="3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7.xml><?xml version="1.0" encoding="utf-8"?>
<queryTable xmlns="http://schemas.openxmlformats.org/spreadsheetml/2006/main" name="Query from AlgoDB_23" headers="0" growShrinkType="overwriteClear" adjustColumnWidth="0" connectionId="2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8.xml><?xml version="1.0" encoding="utf-8"?>
<queryTable xmlns="http://schemas.openxmlformats.org/spreadsheetml/2006/main" name="Query from AlgoDB_21" headers="0" growShrinkType="overwriteClear" adjustColumnWidth="0" connectionId="2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9.xml><?xml version="1.0" encoding="utf-8"?>
<queryTable xmlns="http://schemas.openxmlformats.org/spreadsheetml/2006/main" name="Query from AlgoDB_20" headers="0" growShrinkType="overwriteClear" adjustColumnWidth="0" connectionId="2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.xml><?xml version="1.0" encoding="utf-8"?>
<queryTable xmlns="http://schemas.openxmlformats.org/spreadsheetml/2006/main" name="Query from AlgoDB_2" headers="0" growShrinkType="overwriteClear" adjustColumnWidth="0" connectionId="3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0.xml><?xml version="1.0" encoding="utf-8"?>
<queryTable xmlns="http://schemas.openxmlformats.org/spreadsheetml/2006/main" name="Query from AlgoDB_19" headers="0" growShrinkType="overwriteClear" adjustColumnWidth="0" connectionId="1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1.xml><?xml version="1.0" encoding="utf-8"?>
<queryTable xmlns="http://schemas.openxmlformats.org/spreadsheetml/2006/main" name="Query from AlgoDB_18" headers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2.xml><?xml version="1.0" encoding="utf-8"?>
<queryTable xmlns="http://schemas.openxmlformats.org/spreadsheetml/2006/main" name="Query from AlgoDB_26" headers="0" growShrinkType="overwriteClear" adjustColumnWidth="0" connectionId="38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23.xml><?xml version="1.0" encoding="utf-8"?>
<queryTable xmlns="http://schemas.openxmlformats.org/spreadsheetml/2006/main" name="Query from AlgoDB_27" headers="0" growShrinkType="overwriteClear" adjustColumnWidth="0" connectionId="3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4.xml><?xml version="1.0" encoding="utf-8"?>
<queryTable xmlns="http://schemas.openxmlformats.org/spreadsheetml/2006/main" name="Query from AlgoDB_28" headers="0" growShrinkType="overwriteClear" adjustColumnWidth="0" connectionId="3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5.xml><?xml version="1.0" encoding="utf-8"?>
<queryTable xmlns="http://schemas.openxmlformats.org/spreadsheetml/2006/main" name="Query from AlgoDB_30" headers="0" growShrinkType="overwriteClear" adjustColumnWidth="0" connectionId="2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6.xml><?xml version="1.0" encoding="utf-8"?>
<queryTable xmlns="http://schemas.openxmlformats.org/spreadsheetml/2006/main" name="Query from AlgoDB_31" headers="0" growShrinkType="overwriteClear" adjustColumnWidth="0" connectionId="2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7.xml><?xml version="1.0" encoding="utf-8"?>
<queryTable xmlns="http://schemas.openxmlformats.org/spreadsheetml/2006/main" name="Query from AlgoDB_32" headers="0" growShrinkType="overwriteClear" adjustColumnWidth="0" connectionId="1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8.xml><?xml version="1.0" encoding="utf-8"?>
<queryTable xmlns="http://schemas.openxmlformats.org/spreadsheetml/2006/main" name="Query from AlgoDB_33" headers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9.xml><?xml version="1.0" encoding="utf-8"?>
<queryTable xmlns="http://schemas.openxmlformats.org/spreadsheetml/2006/main" name="Query from AlgoDB_34" headers="0" growShrinkType="overwriteClear" adjustColumnWidth="0" connectionId="2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.xml><?xml version="1.0" encoding="utf-8"?>
<queryTable xmlns="http://schemas.openxmlformats.org/spreadsheetml/2006/main" name="Query from AlgoDB_4" headers="0" growShrinkType="overwriteClear" adjustColumnWidth="0" connectionId="3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0.xml><?xml version="1.0" encoding="utf-8"?>
<queryTable xmlns="http://schemas.openxmlformats.org/spreadsheetml/2006/main" name="Query from AlgoDB_35" headers="0" growShrinkType="overwriteClear" adjustColumnWidth="0" connectionId="1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1.xml><?xml version="1.0" encoding="utf-8"?>
<queryTable xmlns="http://schemas.openxmlformats.org/spreadsheetml/2006/main" name="Query from AlgoDB_36" headers="0" growShrinkType="overwriteClear" adjustColumnWidth="0" connectionId="1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2.xml><?xml version="1.0" encoding="utf-8"?>
<queryTable xmlns="http://schemas.openxmlformats.org/spreadsheetml/2006/main" name="Query from AlgoDB_37" headers="0" growShrinkType="overwriteClear" adjustColumnWidth="0" connectionId="1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3.xml><?xml version="1.0" encoding="utf-8"?>
<queryTable xmlns="http://schemas.openxmlformats.org/spreadsheetml/2006/main" name="Query from AlgoDB_38" headers="0" growShrinkType="overwriteClear" adjustColumnWidth="0" connectionId="1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4.xml><?xml version="1.0" encoding="utf-8"?>
<queryTable xmlns="http://schemas.openxmlformats.org/spreadsheetml/2006/main" name="Query from AlgoDB_39" headers="0" growShrinkType="overwriteClear" adjustColumnWidth="0" connectionId="1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5.xml><?xml version="1.0" encoding="utf-8"?>
<queryTable xmlns="http://schemas.openxmlformats.org/spreadsheetml/2006/main" name="Query from AlgoDB_40" headers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6.xml><?xml version="1.0" encoding="utf-8"?>
<queryTable xmlns="http://schemas.openxmlformats.org/spreadsheetml/2006/main" name="Query from AlgoDB_41" headers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7.xml><?xml version="1.0" encoding="utf-8"?>
<queryTable xmlns="http://schemas.openxmlformats.org/spreadsheetml/2006/main" name="Query from AlgoDB_42" headers="0" growShrinkType="overwriteClear" adjustColumnWidth="0" connectionId="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8.xml><?xml version="1.0" encoding="utf-8"?>
<queryTable xmlns="http://schemas.openxmlformats.org/spreadsheetml/2006/main" name="Query from AlgoDB_43" headers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9.xml><?xml version="1.0" encoding="utf-8"?>
<queryTable xmlns="http://schemas.openxmlformats.org/spreadsheetml/2006/main" name="Query from AlgoDB_45" headers="0" growShrinkType="overwriteClear" adjustColumnWidth="0" connectionId="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.xml><?xml version="1.0" encoding="utf-8"?>
<queryTable xmlns="http://schemas.openxmlformats.org/spreadsheetml/2006/main" name="Query from AlgoDB_5" headers="0" growShrinkType="overwriteClear" adjustColumnWidth="0" connectionId="2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0.xml><?xml version="1.0" encoding="utf-8"?>
<queryTable xmlns="http://schemas.openxmlformats.org/spreadsheetml/2006/main" name="Query from AlgoDB_44" headers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5.xml><?xml version="1.0" encoding="utf-8"?>
<queryTable xmlns="http://schemas.openxmlformats.org/spreadsheetml/2006/main" name="Query from AlgoDB_7" headers="0" growShrinkType="overwriteClear" adjustColumnWidth="0" connectionId="2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6.xml><?xml version="1.0" encoding="utf-8"?>
<queryTable xmlns="http://schemas.openxmlformats.org/spreadsheetml/2006/main" name="Query from AlgoDB_8" headers="0" growShrinkType="overwriteClear" adjustColumnWidth="0" connectionId="1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7.xml><?xml version="1.0" encoding="utf-8"?>
<queryTable xmlns="http://schemas.openxmlformats.org/spreadsheetml/2006/main" name="Query from AlgoDB_9" headers="0" growShrinkType="overwriteClear" adjustColumnWidth="0" connectionId="1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8.xml><?xml version="1.0" encoding="utf-8"?>
<queryTable xmlns="http://schemas.openxmlformats.org/spreadsheetml/2006/main" name="Query from AlgoDB_10" headers="0" growShrinkType="overwriteClear" adjustColumnWidth="0" connectionId="39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9.xml><?xml version="1.0" encoding="utf-8"?>
<queryTable xmlns="http://schemas.openxmlformats.org/spreadsheetml/2006/main" name="Query from AlgoDB_11" headers="0" growShrinkType="overwriteClear" adjustColumnWidth="0" connectionId="3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8" name="Table_Query_from_AlgoDB29" displayName="Table_Query_from_AlgoDB29" ref="C2:E2" tableType="queryTable" headerRowCount="0" totalsRowShown="0" headerRowDxfId="284">
  <tableColumns count="3">
    <tableColumn id="1" uniqueName="1" name="MAX(NEWDATETIME)" queryTableFieldId="1" headerRowDxfId="283" dataDxfId="52"/>
    <tableColumn id="2" uniqueName="2" name="COUNT(NEWDATETIME)" queryTableFieldId="2" headerRowDxfId="282" dataDxfId="51"/>
    <tableColumn id="3" uniqueName="3" name="MIN(NEWDATETIME)" queryTableFieldId="3" headerRowDxfId="281" dataDxfId="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8" name="Table_Query_from_AlgoDB5676" displayName="Table_Query_from_AlgoDB5676" ref="C16:E16" tableType="queryTable" headerRowCount="0" totalsRowShown="0" headerRowDxfId="226">
  <tableColumns count="3">
    <tableColumn id="1" uniqueName="1" name="MAX(NEWDATETIME)" queryTableFieldId="1" headerRowDxfId="225" dataDxfId="224"/>
    <tableColumn id="2" uniqueName="2" name="COUNT(NEWDATETIME)" queryTableFieldId="2" headerRowDxfId="223" dataDxfId="222"/>
    <tableColumn id="3" uniqueName="3" name="MIN(NEWDATETIME)" queryTableFieldId="3" headerRowDxfId="221" dataDxfId="2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0" name="Table_Query_from_AlgoDB567814" displayName="Table_Query_from_AlgoDB567814" ref="C17:E17" tableType="queryTable" headerRowCount="0" totalsRowShown="0" headerRowDxfId="219">
  <tableColumns count="3">
    <tableColumn id="1" uniqueName="1" name="MAX(NEWDATETIME)" queryTableFieldId="1" headerRowDxfId="218" dataDxfId="217"/>
    <tableColumn id="2" uniqueName="2" name="COUNT(NEWDATETIME)" queryTableFieldId="2" headerRowDxfId="216" dataDxfId="215"/>
    <tableColumn id="3" uniqueName="3" name="MIN(NEWDATETIME)" queryTableFieldId="3" headerRowDxfId="214" dataDxfId="2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1" name="Table_Query_from_AlgoDB567891015" displayName="Table_Query_from_AlgoDB567891015" ref="C18:E18" tableType="queryTable" headerRowCount="0" totalsRowShown="0" headerRowDxfId="212" dataDxfId="211">
  <tableColumns count="3">
    <tableColumn id="1" uniqueName="1" name="MAX(NEWDATETIME)" queryTableFieldId="1" headerRowDxfId="210" dataDxfId="209"/>
    <tableColumn id="2" uniqueName="2" name="COUNT(NEWDATETIME)" queryTableFieldId="2" headerRowDxfId="208" dataDxfId="207"/>
    <tableColumn id="3" uniqueName="3" name="MIN(NEWDATETIME)" queryTableFieldId="3" headerRowDxfId="206" dataDxfId="20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2" name="Table_Query_from_AlgoDB56789101116" displayName="Table_Query_from_AlgoDB56789101116" ref="C19:E19" tableType="queryTable" headerRowCount="0" totalsRowShown="0" headerRowDxfId="204">
  <tableColumns count="3">
    <tableColumn id="1" uniqueName="1" name="MAX(NEWDATETIME)" queryTableFieldId="1" headerRowDxfId="203" dataDxfId="202"/>
    <tableColumn id="2" uniqueName="2" name="COUNT(NEWDATETIME)" queryTableFieldId="2" headerRowDxfId="201" dataDxfId="200"/>
    <tableColumn id="3" uniqueName="3" name="MIN(NEWDATETIME)" queryTableFieldId="3" headerRowDxfId="199" dataDxfId="1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3" name="Table_Query_from_AlgoDB5678910111217" displayName="Table_Query_from_AlgoDB5678910111217" ref="C21:E21" tableType="queryTable" headerRowCount="0" totalsRowShown="0" headerRowDxfId="197">
  <tableColumns count="3">
    <tableColumn id="1" uniqueName="1" name="MAX(NEWDATETIME)" queryTableFieldId="1" headerRowDxfId="196" dataDxfId="195"/>
    <tableColumn id="2" uniqueName="2" name="COUNT(NEWDATETIME)" queryTableFieldId="2" headerRowDxfId="194" dataDxfId="193"/>
    <tableColumn id="3" uniqueName="3" name="MIN(NEWDATETIME)" queryTableFieldId="3" headerRowDxfId="192" dataDxfId="19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4" name="Table_Query_from_AlgoDB218" displayName="Table_Query_from_AlgoDB218" ref="C25:E25" tableType="queryTable" headerRowCount="0" totalsRowShown="0" headerRowDxfId="190">
  <tableColumns count="3">
    <tableColumn id="1" uniqueName="1" name="MAX(NEWDATETIME)" queryTableFieldId="1" headerRowDxfId="189" dataDxfId="188"/>
    <tableColumn id="2" uniqueName="2" name="COUNT(NEWDATETIME)" queryTableFieldId="2" headerRowDxfId="187" dataDxfId="186"/>
    <tableColumn id="3" uniqueName="3" name="MIN(NEWDATETIME)" queryTableFieldId="3" headerRowDxfId="185" dataDxfId="1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5" name="Table_Query_from_AlgoDB5319" displayName="Table_Query_from_AlgoDB5319" ref="C26:E26" tableType="queryTable" headerRowCount="0" totalsRowShown="0" headerRowDxfId="183">
  <tableColumns count="3">
    <tableColumn id="1" uniqueName="1" name="MAX(NEWDATETIME)" queryTableFieldId="1" headerRowDxfId="182" dataDxfId="181"/>
    <tableColumn id="2" uniqueName="2" name="COUNT(NEWDATETIME)" queryTableFieldId="2" headerRowDxfId="180" dataDxfId="179"/>
    <tableColumn id="3" uniqueName="3" name="MIN(NEWDATETIME)" queryTableFieldId="3" headerRowDxfId="178" dataDxfId="17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6" name="Table_Query_from_AlgoDB567620" displayName="Table_Query_from_AlgoDB567620" ref="C27:E27" tableType="queryTable" headerRowCount="0" totalsRowShown="0" headerRowDxfId="176">
  <tableColumns count="3">
    <tableColumn id="1" uniqueName="1" name="MAX(NEWDATETIME)" queryTableFieldId="1" headerRowDxfId="175" dataDxfId="174"/>
    <tableColumn id="2" uniqueName="2" name="COUNT(NEWDATETIME)" queryTableFieldId="2" headerRowDxfId="173" dataDxfId="172"/>
    <tableColumn id="3" uniqueName="3" name="MIN(NEWDATETIME)" queryTableFieldId="3" headerRowDxfId="171" dataDxfId="17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8" name="Table_Query_from_AlgoDB56781422" displayName="Table_Query_from_AlgoDB56781422" ref="C28:E28" tableType="queryTable" headerRowCount="0" totalsRowShown="0" headerRowDxfId="169">
  <tableColumns count="3">
    <tableColumn id="1" uniqueName="1" name="MAX(NEWDATETIME)" queryTableFieldId="1" headerRowDxfId="168" dataDxfId="167"/>
    <tableColumn id="2" uniqueName="2" name="COUNT(NEWDATETIME)" queryTableFieldId="2" headerRowDxfId="166" dataDxfId="165"/>
    <tableColumn id="3" uniqueName="3" name="MIN(NEWDATETIME)" queryTableFieldId="3" headerRowDxfId="164" dataDxfId="16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9" name="Table_Query_from_AlgoDB56789101523" displayName="Table_Query_from_AlgoDB56789101523" ref="C29:E29" tableType="queryTable" headerRowCount="0" totalsRowShown="0" headerRowDxfId="162" dataDxfId="161">
  <tableColumns count="3">
    <tableColumn id="1" uniqueName="1" name="MAX(NEWDATETIME)" queryTableFieldId="1" headerRowDxfId="160" dataDxfId="159"/>
    <tableColumn id="2" uniqueName="2" name="COUNT(NEWDATETIME)" queryTableFieldId="2" headerRowDxfId="158" dataDxfId="157"/>
    <tableColumn id="3" uniqueName="3" name="MIN(NEWDATETIME)" queryTableFieldId="3" headerRowDxfId="156" dataDxfId="1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9" name="Table_Query_from_AlgoDB5" displayName="Table_Query_from_AlgoDB5" ref="C3:E3" tableType="queryTable" headerRowCount="0" totalsRowShown="0" headerRowDxfId="280">
  <tableColumns count="3">
    <tableColumn id="1" uniqueName="1" name="MAX(NEWDATETIME)" queryTableFieldId="1" headerRowDxfId="279" dataDxfId="278"/>
    <tableColumn id="2" uniqueName="2" name="COUNT(NEWDATETIME)" queryTableFieldId="2" headerRowDxfId="277" dataDxfId="276"/>
    <tableColumn id="3" uniqueName="3" name="MIN(NEWDATETIME)" queryTableFieldId="3" headerRowDxfId="275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0" name="Table_Query_from_AlgoDB5678910111624" displayName="Table_Query_from_AlgoDB5678910111624" ref="C30:E30" tableType="queryTable" headerRowCount="0" totalsRowShown="0" headerRowDxfId="154">
  <tableColumns count="3">
    <tableColumn id="1" uniqueName="1" name="MAX(NEWDATETIME)" queryTableFieldId="1" headerRowDxfId="153" dataDxfId="152"/>
    <tableColumn id="2" uniqueName="2" name="COUNT(NEWDATETIME)" queryTableFieldId="2" headerRowDxfId="151" dataDxfId="150"/>
    <tableColumn id="3" uniqueName="3" name="MIN(NEWDATETIME)" queryTableFieldId="3" headerRowDxfId="149" dataDxfId="1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1" name="Table_Query_from_AlgoDB567891011121725" displayName="Table_Query_from_AlgoDB567891011121725" ref="C32:E32" tableType="queryTable" headerRowCount="0" totalsRowShown="0" headerRowDxfId="147">
  <tableColumns count="3">
    <tableColumn id="1" uniqueName="1" name="MAX(NEWDATETIME)" queryTableFieldId="1" headerRowDxfId="146" dataDxfId="145"/>
    <tableColumn id="2" uniqueName="2" name="COUNT(NEWDATETIME)" queryTableFieldId="2" headerRowDxfId="144" dataDxfId="143"/>
    <tableColumn id="3" uniqueName="3" name="MIN(NEWDATETIME)" queryTableFieldId="3" headerRowDxfId="142" dataDxfId="1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2" name="Table_Query_from_AlgoDB21826" displayName="Table_Query_from_AlgoDB21826" ref="C36:E36" tableType="queryTable" headerRowCount="0" totalsRowShown="0" headerRowDxfId="140">
  <tableColumns count="3">
    <tableColumn id="1" uniqueName="1" name="MAX(NEWDATETIME)" queryTableFieldId="1" headerRowDxfId="139" dataDxfId="138"/>
    <tableColumn id="2" uniqueName="2" name="COUNT(NEWDATETIME)" queryTableFieldId="2" headerRowDxfId="137" dataDxfId="136"/>
    <tableColumn id="3" uniqueName="3" name="MIN(NEWDATETIME)" queryTableFieldId="3" headerRowDxfId="135" dataDxfId="13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3" name="Table_Query_from_AlgoDB531927" displayName="Table_Query_from_AlgoDB531927" ref="C37:E37" tableType="queryTable" headerRowCount="0" totalsRowShown="0" headerRowDxfId="133">
  <tableColumns count="3">
    <tableColumn id="1" uniqueName="1" name="MAX(NEWDATETIME)" queryTableFieldId="1" headerRowDxfId="132" dataDxfId="131"/>
    <tableColumn id="2" uniqueName="2" name="COUNT(NEWDATETIME)" queryTableFieldId="2" headerRowDxfId="130" dataDxfId="129"/>
    <tableColumn id="3" uniqueName="3" name="MIN(NEWDATETIME)" queryTableFieldId="3" headerRowDxfId="128" dataDxfId="12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54" name="Table_Query_from_AlgoDB56762028" displayName="Table_Query_from_AlgoDB56762028" ref="C38:E38" tableType="queryTable" headerRowCount="0" totalsRowShown="0" headerRowDxfId="126">
  <tableColumns count="3">
    <tableColumn id="1" uniqueName="1" name="MAX(NEWDATETIME)" queryTableFieldId="1" headerRowDxfId="125" dataDxfId="124"/>
    <tableColumn id="2" uniqueName="2" name="COUNT(NEWDATETIME)" queryTableFieldId="2" headerRowDxfId="123" dataDxfId="122"/>
    <tableColumn id="3" uniqueName="3" name="MIN(NEWDATETIME)" queryTableFieldId="3" headerRowDxfId="121" dataDxfId="12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6" name="Table_Query_from_AlgoDB5678142230" displayName="Table_Query_from_AlgoDB5678142230" ref="C39:E39" tableType="queryTable" headerRowCount="0" totalsRowShown="0" headerRowDxfId="119">
  <tableColumns count="3">
    <tableColumn id="1" uniqueName="1" name="MAX(NEWDATETIME)" queryTableFieldId="1" headerRowDxfId="118" dataDxfId="117"/>
    <tableColumn id="2" uniqueName="2" name="COUNT(NEWDATETIME)" queryTableFieldId="2" headerRowDxfId="116" dataDxfId="115"/>
    <tableColumn id="3" uniqueName="3" name="MIN(NEWDATETIME)" queryTableFieldId="3" headerRowDxfId="114" dataDxfId="11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7" name="Table_Query_from_AlgoDB5678910152331" displayName="Table_Query_from_AlgoDB5678910152331" ref="C40:E40" tableType="queryTable" headerRowCount="0" totalsRowShown="0" headerRowDxfId="112" dataDxfId="111">
  <tableColumns count="3">
    <tableColumn id="1" uniqueName="1" name="MAX(NEWDATETIME)" queryTableFieldId="1" headerRowDxfId="110" dataDxfId="109"/>
    <tableColumn id="2" uniqueName="2" name="COUNT(NEWDATETIME)" queryTableFieldId="2" headerRowDxfId="108" dataDxfId="107"/>
    <tableColumn id="3" uniqueName="3" name="MIN(NEWDATETIME)" queryTableFieldId="3" headerRowDxfId="106" dataDxfId="10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8" name="Table_Query_from_AlgoDB567891011162432" displayName="Table_Query_from_AlgoDB567891011162432" ref="C41:E41" tableType="queryTable" headerRowCount="0" totalsRowShown="0" headerRowDxfId="104">
  <tableColumns count="3">
    <tableColumn id="1" uniqueName="1" name="MAX(NEWDATETIME)" queryTableFieldId="1" headerRowDxfId="103" dataDxfId="102"/>
    <tableColumn id="2" uniqueName="2" name="COUNT(NEWDATETIME)" queryTableFieldId="2" headerRowDxfId="101" dataDxfId="100"/>
    <tableColumn id="3" uniqueName="3" name="MIN(NEWDATETIME)" queryTableFieldId="3" headerRowDxfId="99" dataDxfId="9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59" name="Table_Query_from_AlgoDB56789101112172533" displayName="Table_Query_from_AlgoDB56789101112172533" ref="C43:E43" tableType="queryTable" headerRowCount="0" totalsRowShown="0" headerRowDxfId="97">
  <tableColumns count="3">
    <tableColumn id="1" uniqueName="1" name="MAX(NEWDATETIME)" queryTableFieldId="1" headerRowDxfId="96" dataDxfId="95"/>
    <tableColumn id="2" uniqueName="2" name="COUNT(NEWDATETIME)" queryTableFieldId="2" headerRowDxfId="94" dataDxfId="93"/>
    <tableColumn id="3" uniqueName="3" name="MIN(NEWDATETIME)" queryTableFieldId="3" headerRowDxfId="92" dataDxfId="9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1" name="Table_Query_from_AlgoDB5678910112" displayName="Table_Query_from_AlgoDB5678910112" ref="C8:E8" tableType="queryTable" headerRowCount="0" totalsRowShown="0" headerRowDxfId="90">
  <tableColumns count="3">
    <tableColumn id="1" uniqueName="1" name="MAX(NEWDATETIME)" queryTableFieldId="1" headerRowDxfId="89" dataDxfId="88"/>
    <tableColumn id="2" uniqueName="2" name="COUNT(NEWDATETIME)" queryTableFieldId="2" headerRowDxfId="87" dataDxfId="86"/>
    <tableColumn id="3" uniqueName="3" name="MIN(NEWDATETIME)" queryTableFieldId="3" headerRowDxfId="85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0" name="Table_Query_from_AlgoDB567" displayName="Table_Query_from_AlgoDB567" ref="C4:E4" tableType="queryTable" headerRowCount="0" totalsRowShown="0" headerRowDxfId="273">
  <tableColumns count="3">
    <tableColumn id="1" uniqueName="1" name="MAX(NEWDATETIME)" queryTableFieldId="1" headerRowDxfId="272" dataDxfId="271"/>
    <tableColumn id="2" uniqueName="2" name="COUNT(NEWDATETIME)" queryTableFieldId="2" headerRowDxfId="270" dataDxfId="269"/>
    <tableColumn id="3" uniqueName="3" name="MIN(NEWDATETIME)" queryTableFieldId="3" headerRowDxfId="268" dataDxfId="2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" name="Table_Query_from_AlgoDB567891011163" displayName="Table_Query_from_AlgoDB567891011163" ref="C20:E20" tableType="queryTable" headerRowCount="0" totalsRowShown="0" headerRowDxfId="83">
  <tableColumns count="3">
    <tableColumn id="1" uniqueName="1" name="MAX(NEWDATETIME)" queryTableFieldId="1" headerRowDxfId="82" dataDxfId="81"/>
    <tableColumn id="2" uniqueName="2" name="COUNT(NEWDATETIME)" queryTableFieldId="2" headerRowDxfId="80" dataDxfId="79"/>
    <tableColumn id="3" uniqueName="3" name="MIN(NEWDATETIME)" queryTableFieldId="3" headerRowDxfId="78" dataDxfId="7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" name="Table_Query_from_AlgoDB56789101116244" displayName="Table_Query_from_AlgoDB56789101116244" ref="C31:E31" tableType="queryTable" headerRowCount="0" totalsRowShown="0" headerRowDxfId="76">
  <tableColumns count="3">
    <tableColumn id="1" uniqueName="1" name="MAX(NEWDATETIME)" queryTableFieldId="1" headerRowDxfId="75" dataDxfId="74"/>
    <tableColumn id="2" uniqueName="2" name="COUNT(NEWDATETIME)" queryTableFieldId="2" headerRowDxfId="73" dataDxfId="72"/>
    <tableColumn id="3" uniqueName="3" name="MIN(NEWDATETIME)" queryTableFieldId="3" headerRowDxfId="71" dataDxfId="7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" name="Table_Query_from_AlgoDB5678910111624325" displayName="Table_Query_from_AlgoDB5678910111624325" ref="C42:E42" tableType="queryTable" headerRowCount="0" totalsRowShown="0" headerRowDxfId="69">
  <tableColumns count="3">
    <tableColumn id="1" uniqueName="1" name="MAX(NEWDATETIME)" queryTableFieldId="1" headerRowDxfId="68" dataDxfId="67"/>
    <tableColumn id="2" uniqueName="2" name="COUNT(NEWDATETIME)" queryTableFieldId="2" headerRowDxfId="66" dataDxfId="65"/>
    <tableColumn id="3" uniqueName="3" name="MIN(NEWDATETIME)" queryTableFieldId="3" headerRowDxfId="64" dataDxfId="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" name="Table_Query_from_AlgoDB567891011126" displayName="Table_Query_from_AlgoDB567891011126" ref="C10:E10" tableType="queryTable" headerRowCount="0" totalsRowShown="0" headerRowDxfId="62">
  <tableColumns count="3">
    <tableColumn id="1" uniqueName="1" name="MAX(NEWDATETIME)" queryTableFieldId="1" headerRowDxfId="61" dataDxfId="58"/>
    <tableColumn id="2" uniqueName="2" name="COUNT(NEWDATETIME)" queryTableFieldId="2" headerRowDxfId="60" dataDxfId="57"/>
    <tableColumn id="3" uniqueName="3" name="MIN(NEWDATETIME)" queryTableFieldId="3" headerRowDxfId="59" dataDxfId="5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6" name="Table_Query_from_AlgoDB5678910111267" displayName="Table_Query_from_AlgoDB5678910111267" ref="C11:E11" tableType="queryTable" headerRowCount="0" totalsRowShown="0" headerRowDxfId="49">
  <tableColumns count="3">
    <tableColumn id="1" uniqueName="1" name="MAX(NEWDATETIME)" queryTableFieldId="1" headerRowDxfId="48" dataDxfId="45"/>
    <tableColumn id="2" uniqueName="2" name="COUNT(NEWDATETIME)" queryTableFieldId="2" headerRowDxfId="47" dataDxfId="44"/>
    <tableColumn id="3" uniqueName="3" name="MIN(NEWDATETIME)" queryTableFieldId="3" headerRowDxfId="46" dataDxfId="4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7" name="Table_Query_from_AlgoDB56789101112178" displayName="Table_Query_from_AlgoDB56789101112178" ref="C22:E22" tableType="queryTable" headerRowCount="0" totalsRowShown="0" headerRowDxfId="42">
  <tableColumns count="3">
    <tableColumn id="1" uniqueName="1" name="MAX(NEWDATETIME)" queryTableFieldId="1" headerRowDxfId="41" dataDxfId="37"/>
    <tableColumn id="2" uniqueName="2" name="COUNT(NEWDATETIME)" queryTableFieldId="2" headerRowDxfId="40" dataDxfId="36"/>
    <tableColumn id="3" uniqueName="3" name="MIN(NEWDATETIME)" queryTableFieldId="3" headerRowDxfId="39" dataDxfId="3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9" name="Table_Query_from_AlgoDB5678910111217810" displayName="Table_Query_from_AlgoDB5678910111217810" ref="C23:E23" tableType="queryTable" headerRowCount="0" totalsRowShown="0" headerRowDxfId="34">
  <tableColumns count="3">
    <tableColumn id="1" uniqueName="1" name="MAX(NEWDATETIME)" queryTableFieldId="1" headerRowDxfId="33" dataDxfId="30"/>
    <tableColumn id="2" uniqueName="2" name="COUNT(NEWDATETIME)" queryTableFieldId="2" headerRowDxfId="32" dataDxfId="29"/>
    <tableColumn id="3" uniqueName="3" name="MIN(NEWDATETIME)" queryTableFieldId="3" headerRowDxfId="31" dataDxfId="2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10" name="Table_Query_from_AlgoDB5678910111217811" displayName="Table_Query_from_AlgoDB5678910111217811" ref="C33:E33" tableType="queryTable" headerRowCount="0" totalsRowShown="0" headerRowDxfId="27">
  <tableColumns count="3">
    <tableColumn id="1" uniqueName="1" name="MAX(NEWDATETIME)" queryTableFieldId="1" headerRowDxfId="26" dataDxfId="23"/>
    <tableColumn id="2" uniqueName="2" name="COUNT(NEWDATETIME)" queryTableFieldId="2" headerRowDxfId="25" dataDxfId="22"/>
    <tableColumn id="3" uniqueName="3" name="MIN(NEWDATETIME)" queryTableFieldId="3" headerRowDxfId="24" dataDxfId="2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11" name="Table_Query_from_AlgoDB567891011121781012" displayName="Table_Query_from_AlgoDB567891011121781012" ref="C34:E34" tableType="queryTable" headerRowCount="0" totalsRowShown="0" headerRowDxfId="20">
  <tableColumns count="3">
    <tableColumn id="1" uniqueName="1" name="MAX(NEWDATETIME)" queryTableFieldId="1" headerRowDxfId="19" dataDxfId="16"/>
    <tableColumn id="2" uniqueName="2" name="COUNT(NEWDATETIME)" queryTableFieldId="2" headerRowDxfId="18" dataDxfId="15"/>
    <tableColumn id="3" uniqueName="3" name="MIN(NEWDATETIME)" queryTableFieldId="3" headerRowDxfId="17" dataDxfId="1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12" name="Table_Query_from_AlgoDB567891011121781113" displayName="Table_Query_from_AlgoDB567891011121781113" ref="C44:E44" tableType="queryTable" headerRowCount="0" totalsRowShown="0" headerRowDxfId="13">
  <tableColumns count="3">
    <tableColumn id="1" uniqueName="1" name="MAX(NEWDATETIME)" queryTableFieldId="1" headerRowDxfId="12" dataDxfId="5"/>
    <tableColumn id="2" uniqueName="2" name="COUNT(NEWDATETIME)" queryTableFieldId="2" headerRowDxfId="11" dataDxfId="4"/>
    <tableColumn id="3" uniqueName="3" name="MIN(NEWDATETIME)" queryTableFieldId="3" headerRowDxfId="10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1" name="Table_Query_from_AlgoDB5678" displayName="Table_Query_from_AlgoDB5678" ref="C5:E5" tableType="queryTable" headerRowCount="0" totalsRowShown="0" headerRowDxfId="266">
  <tableColumns count="3">
    <tableColumn id="1" uniqueName="1" name="MAX(NEWDATETIME)" queryTableFieldId="1" headerRowDxfId="265" dataDxfId="264"/>
    <tableColumn id="2" uniqueName="2" name="COUNT(NEWDATETIME)" queryTableFieldId="2" headerRowDxfId="263" dataDxfId="262"/>
    <tableColumn id="3" uniqueName="3" name="MIN(NEWDATETIME)" queryTableFieldId="3" headerRowDxfId="261" dataDxfId="260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13" name="Table_Query_from_AlgoDB56789101112178101214" displayName="Table_Query_from_AlgoDB56789101112178101214" ref="C45:E45" tableType="queryTable" headerRowCount="0" totalsRowShown="0" headerRowDxfId="9">
  <tableColumns count="3">
    <tableColumn id="1" uniqueName="1" name="MAX(NEWDATETIME)" queryTableFieldId="1" headerRowDxfId="8" dataDxfId="2"/>
    <tableColumn id="2" uniqueName="2" name="COUNT(NEWDATETIME)" queryTableFieldId="2" headerRowDxfId="7" dataDxfId="1"/>
    <tableColumn id="3" uniqueName="3" name="MIN(NEWDATETIME)" queryTableFieldId="3" headerRowDxfId="6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3" name="Table_Query_from_AlgoDB5678910" displayName="Table_Query_from_AlgoDB5678910" ref="C6:E6" tableType="queryTable" headerRowCount="0" totalsRowShown="0" headerRowDxfId="259" dataDxfId="258">
  <tableColumns count="3">
    <tableColumn id="1" uniqueName="1" name="MAX(NEWDATETIME)" queryTableFieldId="1" headerRowDxfId="257" dataDxfId="256"/>
    <tableColumn id="2" uniqueName="2" name="COUNT(NEWDATETIME)" queryTableFieldId="2" headerRowDxfId="255" dataDxfId="254"/>
    <tableColumn id="3" uniqueName="3" name="MIN(NEWDATETIME)" queryTableFieldId="3" headerRowDxfId="253" dataDxfId="2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4" name="Table_Query_from_AlgoDB567891011" displayName="Table_Query_from_AlgoDB567891011" ref="C7:E7" tableType="queryTable" headerRowCount="0" totalsRowShown="0" headerRowDxfId="251">
  <tableColumns count="3">
    <tableColumn id="1" uniqueName="1" name="MAX(NEWDATETIME)" queryTableFieldId="1" headerRowDxfId="250" dataDxfId="249"/>
    <tableColumn id="2" uniqueName="2" name="COUNT(NEWDATETIME)" queryTableFieldId="2" headerRowDxfId="248" dataDxfId="247"/>
    <tableColumn id="3" uniqueName="3" name="MIN(NEWDATETIME)" queryTableFieldId="3" headerRowDxfId="246" dataDxfId="2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5" name="Table_Query_from_AlgoDB56789101112" displayName="Table_Query_from_AlgoDB56789101112" ref="C9:E9" tableType="queryTable" headerRowCount="0" totalsRowShown="0" headerRowDxfId="244">
  <tableColumns count="3">
    <tableColumn id="1" uniqueName="1" name="MAX(NEWDATETIME)" queryTableFieldId="1" headerRowDxfId="243" dataDxfId="55"/>
    <tableColumn id="2" uniqueName="2" name="COUNT(NEWDATETIME)" queryTableFieldId="2" headerRowDxfId="242" dataDxfId="54"/>
    <tableColumn id="3" uniqueName="3" name="MIN(NEWDATETIME)" queryTableFieldId="3" headerRowDxfId="241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6" name="Table_Query_from_AlgoDB2" displayName="Table_Query_from_AlgoDB2" ref="C14:E14" tableType="queryTable" headerRowCount="0" totalsRowShown="0" headerRowDxfId="240">
  <tableColumns count="3">
    <tableColumn id="1" uniqueName="1" name="MAX(NEWDATETIME)" queryTableFieldId="1" headerRowDxfId="239" dataDxfId="238"/>
    <tableColumn id="2" uniqueName="2" name="COUNT(NEWDATETIME)" queryTableFieldId="2" headerRowDxfId="237" dataDxfId="236"/>
    <tableColumn id="3" uniqueName="3" name="MIN(NEWDATETIME)" queryTableFieldId="3" headerRowDxfId="235" dataDxfId="2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7" name="Table_Query_from_AlgoDB53" displayName="Table_Query_from_AlgoDB53" ref="C15:E15" tableType="queryTable" headerRowCount="0" totalsRowShown="0" headerRowDxfId="233">
  <tableColumns count="3">
    <tableColumn id="1" uniqueName="1" name="MAX(NEWDATETIME)" queryTableFieldId="1" headerRowDxfId="232" dataDxfId="231"/>
    <tableColumn id="2" uniqueName="2" name="COUNT(NEWDATETIME)" queryTableFieldId="2" headerRowDxfId="230" dataDxfId="229"/>
    <tableColumn id="3" uniqueName="3" name="MIN(NEWDATETIME)" queryTableFieldId="3" headerRowDxfId="228" dataDxfId="2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istory/HistoryPwd@Alg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5" x14ac:dyDescent="0.25"/>
  <cols>
    <col min="1" max="1" width="19.5703125" customWidth="1"/>
    <col min="2" max="2" width="32.42578125" customWidth="1"/>
    <col min="3" max="3" width="11.28515625" bestFit="1" customWidth="1"/>
    <col min="4" max="4" width="11.28515625" customWidth="1"/>
    <col min="5" max="5" width="3.42578125" style="42" customWidth="1"/>
    <col min="6" max="6" width="11.28515625" bestFit="1" customWidth="1"/>
  </cols>
  <sheetData>
    <row r="1" spans="1:9" x14ac:dyDescent="0.25">
      <c r="A1" s="1" t="s">
        <v>221</v>
      </c>
    </row>
    <row r="2" spans="1:9" x14ac:dyDescent="0.25">
      <c r="A2" t="s">
        <v>220</v>
      </c>
      <c r="B2" s="43" t="s">
        <v>215</v>
      </c>
      <c r="C2" s="1" t="s">
        <v>219</v>
      </c>
      <c r="D2" s="1"/>
      <c r="E2" s="44" t="s">
        <v>225</v>
      </c>
      <c r="F2" s="22" t="s">
        <v>218</v>
      </c>
    </row>
    <row r="3" spans="1:9" x14ac:dyDescent="0.25">
      <c r="B3" t="str">
        <f>"drop tablespace "&amp;C3&amp;";"</f>
        <v>drop tablespace HistoryData;</v>
      </c>
      <c r="C3" t="s">
        <v>213</v>
      </c>
      <c r="E3" s="42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9" x14ac:dyDescent="0.25">
      <c r="B4" t="str">
        <f t="shared" ref="B4:B8" si="1">"drop tablespace "&amp;C4&amp;";"</f>
        <v>drop tablespace HistoryIdx;</v>
      </c>
      <c r="C4" t="s">
        <v>214</v>
      </c>
      <c r="E4" s="42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9" x14ac:dyDescent="0.25">
      <c r="B5" t="str">
        <f t="shared" si="1"/>
        <v>drop tablespace GAData;</v>
      </c>
      <c r="C5" t="s">
        <v>216</v>
      </c>
      <c r="E5" s="42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9" x14ac:dyDescent="0.25">
      <c r="B6" t="str">
        <f t="shared" si="1"/>
        <v>drop tablespace GAIdx;</v>
      </c>
      <c r="C6" t="s">
        <v>217</v>
      </c>
      <c r="E6" s="42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9" x14ac:dyDescent="0.25">
      <c r="B7" t="str">
        <f t="shared" si="1"/>
        <v>drop tablespace GridData;</v>
      </c>
      <c r="C7" t="s">
        <v>227</v>
      </c>
      <c r="E7" s="42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9" x14ac:dyDescent="0.25">
      <c r="B8" t="str">
        <f t="shared" si="1"/>
        <v>drop tablespace GridIdx;</v>
      </c>
      <c r="C8" t="s">
        <v>228</v>
      </c>
      <c r="E8" s="42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9" x14ac:dyDescent="0.25">
      <c r="A10" s="1" t="s">
        <v>222</v>
      </c>
      <c r="C10" s="1" t="s">
        <v>219</v>
      </c>
      <c r="D10" s="1" t="s">
        <v>224</v>
      </c>
      <c r="F10" s="1" t="s">
        <v>223</v>
      </c>
      <c r="G10" s="1" t="s">
        <v>229</v>
      </c>
      <c r="H10" s="1" t="s">
        <v>230</v>
      </c>
      <c r="I10" s="1"/>
    </row>
    <row r="11" spans="1:9" x14ac:dyDescent="0.25">
      <c r="B11" t="str">
        <f>"drop user "&amp;C11&amp;" cascade;"</f>
        <v>drop user History cascade;</v>
      </c>
      <c r="C11" t="s">
        <v>203</v>
      </c>
      <c r="D11" t="s">
        <v>204</v>
      </c>
      <c r="F11" t="s">
        <v>216</v>
      </c>
      <c r="G11" t="str">
        <f>"create user "&amp;C11&amp;" identified by "&amp;D11&amp;" default tablespace "&amp;F11&amp;";"</f>
        <v>create user History identified by HistoryPwd default tablespace GAData;</v>
      </c>
      <c r="H11" t="str">
        <f>"grant dba to "&amp;C11&amp;";"</f>
        <v>grant dba to History;</v>
      </c>
    </row>
    <row r="12" spans="1:9" x14ac:dyDescent="0.25">
      <c r="B12" t="str">
        <f t="shared" ref="B12:B15" si="2">"drop user "&amp;C12&amp;" cascade;"</f>
        <v>drop user GAUser cascade;</v>
      </c>
      <c r="C12" t="s">
        <v>205</v>
      </c>
      <c r="D12" t="s">
        <v>206</v>
      </c>
      <c r="F12" t="s">
        <v>213</v>
      </c>
      <c r="G12" t="str">
        <f t="shared" ref="G12:G15" si="3">"create user "&amp;C12&amp;" identified by "&amp;D12&amp;" default tablespace "&amp;F12&amp;";"</f>
        <v>create user GAUser identified by GAPwd default tablespace HistoryData;</v>
      </c>
      <c r="H12" t="str">
        <f t="shared" ref="H12:H15" si="4">"grant dba to "&amp;C12&amp;";"</f>
        <v>grant dba to GAUser;</v>
      </c>
    </row>
    <row r="13" spans="1:9" x14ac:dyDescent="0.25">
      <c r="B13" t="str">
        <f t="shared" si="2"/>
        <v>drop user NNUser cascade;</v>
      </c>
      <c r="C13" t="s">
        <v>201</v>
      </c>
      <c r="D13" t="s">
        <v>202</v>
      </c>
      <c r="F13" t="s">
        <v>226</v>
      </c>
      <c r="G13" t="str">
        <f t="shared" si="3"/>
        <v>create user NNUser identified by NNPwd default tablespace Users;</v>
      </c>
      <c r="H13" t="str">
        <f t="shared" si="4"/>
        <v>grant dba to NNUser;</v>
      </c>
    </row>
    <row r="14" spans="1:9" x14ac:dyDescent="0.25">
      <c r="B14" t="str">
        <f t="shared" si="2"/>
        <v>drop user CCUser cascade;</v>
      </c>
      <c r="C14" t="s">
        <v>207</v>
      </c>
      <c r="D14" t="s">
        <v>208</v>
      </c>
      <c r="F14" t="s">
        <v>226</v>
      </c>
      <c r="G14" t="str">
        <f t="shared" si="3"/>
        <v>create user CCUser identified by CCPwd default tablespace Users;</v>
      </c>
      <c r="H14" t="str">
        <f t="shared" si="4"/>
        <v>grant dba to CCUser;</v>
      </c>
    </row>
    <row r="15" spans="1:9" x14ac:dyDescent="0.25">
      <c r="B15" t="str">
        <f t="shared" si="2"/>
        <v>drop user GridUser cascade;</v>
      </c>
      <c r="C15" t="s">
        <v>209</v>
      </c>
      <c r="D15" t="s">
        <v>210</v>
      </c>
      <c r="F15" t="s">
        <v>227</v>
      </c>
      <c r="G15" t="str">
        <f t="shared" si="3"/>
        <v>create user GridUser identified by GridPwd default tablespace GridData;</v>
      </c>
      <c r="H15" t="str">
        <f t="shared" si="4"/>
        <v>grant dba to GridUser;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11" width="13.42578125" bestFit="1" customWidth="1"/>
    <col min="12" max="14" width="14.42578125" bestFit="1" customWidth="1"/>
    <col min="16" max="16" width="45.85546875" bestFit="1" customWidth="1"/>
    <col min="17" max="17" width="47.42578125" bestFit="1" customWidth="1"/>
  </cols>
  <sheetData>
    <row r="1" spans="1:15" x14ac:dyDescent="0.25">
      <c r="A1" t="s">
        <v>74</v>
      </c>
      <c r="B1" t="s">
        <v>121</v>
      </c>
    </row>
    <row r="3" spans="1:15" x14ac:dyDescent="0.25">
      <c r="A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170</v>
      </c>
    </row>
    <row r="4" spans="1:15" x14ac:dyDescent="0.25">
      <c r="A4" t="s">
        <v>2</v>
      </c>
      <c r="B4" t="s">
        <v>94</v>
      </c>
      <c r="C4" t="s">
        <v>106</v>
      </c>
      <c r="O4" t="s">
        <v>76</v>
      </c>
    </row>
    <row r="5" spans="1:15" x14ac:dyDescent="0.25">
      <c r="A5" t="s">
        <v>1</v>
      </c>
      <c r="B5" t="s">
        <v>95</v>
      </c>
      <c r="C5" t="s">
        <v>106</v>
      </c>
      <c r="O5" t="s">
        <v>76</v>
      </c>
    </row>
    <row r="6" spans="1:15" x14ac:dyDescent="0.25">
      <c r="A6" t="s">
        <v>0</v>
      </c>
      <c r="B6" t="s">
        <v>96</v>
      </c>
      <c r="C6" t="s">
        <v>106</v>
      </c>
      <c r="O6" t="s">
        <v>76</v>
      </c>
    </row>
    <row r="7" spans="1:15" x14ac:dyDescent="0.25">
      <c r="A7" t="s">
        <v>182</v>
      </c>
      <c r="B7" t="s">
        <v>107</v>
      </c>
      <c r="C7" t="s">
        <v>106</v>
      </c>
      <c r="O7" t="s">
        <v>76</v>
      </c>
    </row>
    <row r="8" spans="1:15" x14ac:dyDescent="0.25">
      <c r="A8" t="s">
        <v>55</v>
      </c>
      <c r="B8" t="s">
        <v>97</v>
      </c>
      <c r="C8" t="s">
        <v>106</v>
      </c>
      <c r="O8" t="s">
        <v>76</v>
      </c>
    </row>
    <row r="9" spans="1:15" x14ac:dyDescent="0.25">
      <c r="A9" t="s">
        <v>69</v>
      </c>
      <c r="B9" t="s">
        <v>178</v>
      </c>
      <c r="C9" t="s">
        <v>106</v>
      </c>
      <c r="O9" t="s">
        <v>76</v>
      </c>
    </row>
    <row r="10" spans="1:15" x14ac:dyDescent="0.25">
      <c r="A10" t="s">
        <v>59</v>
      </c>
      <c r="B10" t="s">
        <v>173</v>
      </c>
      <c r="C10" t="s">
        <v>75</v>
      </c>
      <c r="D10" t="s">
        <v>98</v>
      </c>
      <c r="E10" t="s">
        <v>99</v>
      </c>
      <c r="F10" t="s">
        <v>100</v>
      </c>
      <c r="O10" t="s">
        <v>77</v>
      </c>
    </row>
    <row r="11" spans="1:15" x14ac:dyDescent="0.25">
      <c r="A11" t="s">
        <v>60</v>
      </c>
      <c r="B11" t="s">
        <v>103</v>
      </c>
      <c r="C11" t="s">
        <v>102</v>
      </c>
      <c r="D11" t="s">
        <v>31</v>
      </c>
      <c r="E11" t="s">
        <v>101</v>
      </c>
      <c r="F11" t="s">
        <v>100</v>
      </c>
      <c r="O11" t="s">
        <v>77</v>
      </c>
    </row>
    <row r="12" spans="1:15" x14ac:dyDescent="0.25">
      <c r="A12" t="s">
        <v>61</v>
      </c>
      <c r="B12" t="s">
        <v>109</v>
      </c>
      <c r="C12" t="s">
        <v>75</v>
      </c>
      <c r="D12" t="s">
        <v>98</v>
      </c>
      <c r="E12" t="s">
        <v>101</v>
      </c>
      <c r="F12" t="s">
        <v>108</v>
      </c>
      <c r="O12" t="s">
        <v>77</v>
      </c>
    </row>
    <row r="13" spans="1:15" x14ac:dyDescent="0.25">
      <c r="A13" t="s">
        <v>57</v>
      </c>
      <c r="B13" t="s">
        <v>110</v>
      </c>
      <c r="C13" t="s">
        <v>75</v>
      </c>
      <c r="D13" t="s">
        <v>98</v>
      </c>
      <c r="E13" t="s">
        <v>101</v>
      </c>
      <c r="F13" t="s">
        <v>108</v>
      </c>
      <c r="O13" t="s">
        <v>77</v>
      </c>
    </row>
    <row r="14" spans="1:15" x14ac:dyDescent="0.25">
      <c r="A14" t="s">
        <v>3</v>
      </c>
      <c r="B14" t="s">
        <v>113</v>
      </c>
      <c r="C14" t="s">
        <v>75</v>
      </c>
      <c r="D14" t="s">
        <v>98</v>
      </c>
      <c r="E14" t="s">
        <v>101</v>
      </c>
      <c r="F14" t="s">
        <v>108</v>
      </c>
      <c r="O14" t="s">
        <v>77</v>
      </c>
    </row>
    <row r="15" spans="1:15" x14ac:dyDescent="0.25">
      <c r="A15" t="s">
        <v>62</v>
      </c>
      <c r="B15" t="s">
        <v>111</v>
      </c>
      <c r="C15" t="s">
        <v>114</v>
      </c>
      <c r="D15" t="s">
        <v>115</v>
      </c>
      <c r="E15" t="s">
        <v>117</v>
      </c>
      <c r="F15" t="s">
        <v>116</v>
      </c>
      <c r="O15" t="s">
        <v>77</v>
      </c>
    </row>
    <row r="16" spans="1:15" x14ac:dyDescent="0.25">
      <c r="A16" t="s">
        <v>63</v>
      </c>
      <c r="B16" t="s">
        <v>118</v>
      </c>
      <c r="C16" t="s">
        <v>102</v>
      </c>
      <c r="D16" t="s">
        <v>31</v>
      </c>
      <c r="E16" t="s">
        <v>101</v>
      </c>
      <c r="F16" t="s">
        <v>108</v>
      </c>
      <c r="O16" t="s">
        <v>77</v>
      </c>
    </row>
    <row r="17" spans="1:17" x14ac:dyDescent="0.25">
      <c r="A17" t="s">
        <v>64</v>
      </c>
      <c r="B17" t="s">
        <v>119</v>
      </c>
      <c r="C17" t="s">
        <v>100</v>
      </c>
      <c r="D17" t="s">
        <v>31</v>
      </c>
      <c r="E17" t="s">
        <v>101</v>
      </c>
      <c r="O17" t="s">
        <v>77</v>
      </c>
    </row>
    <row r="18" spans="1:17" x14ac:dyDescent="0.25">
      <c r="A18" t="s">
        <v>65</v>
      </c>
      <c r="B18" t="s">
        <v>104</v>
      </c>
      <c r="C18" t="s">
        <v>108</v>
      </c>
      <c r="D18" t="s">
        <v>31</v>
      </c>
      <c r="E18" t="s">
        <v>101</v>
      </c>
      <c r="O18" t="s">
        <v>77</v>
      </c>
    </row>
    <row r="19" spans="1:17" x14ac:dyDescent="0.25">
      <c r="A19" t="s">
        <v>66</v>
      </c>
      <c r="B19" t="s">
        <v>112</v>
      </c>
      <c r="C19" t="s">
        <v>114</v>
      </c>
      <c r="D19" t="s">
        <v>31</v>
      </c>
      <c r="E19" t="s">
        <v>101</v>
      </c>
      <c r="O19" t="s">
        <v>77</v>
      </c>
    </row>
    <row r="20" spans="1:17" x14ac:dyDescent="0.25">
      <c r="A20" t="s">
        <v>67</v>
      </c>
      <c r="B20" t="s">
        <v>120</v>
      </c>
      <c r="C20" t="s">
        <v>102</v>
      </c>
      <c r="D20" t="s">
        <v>31</v>
      </c>
      <c r="E20" t="s">
        <v>99</v>
      </c>
      <c r="F20" t="s">
        <v>100</v>
      </c>
      <c r="O20" t="s">
        <v>77</v>
      </c>
    </row>
    <row r="21" spans="1:17" x14ac:dyDescent="0.25">
      <c r="A21" t="s">
        <v>68</v>
      </c>
      <c r="B21" t="s">
        <v>105</v>
      </c>
      <c r="C21" t="s">
        <v>102</v>
      </c>
      <c r="D21" t="s">
        <v>31</v>
      </c>
      <c r="E21" t="s">
        <v>101</v>
      </c>
      <c r="F21" t="s">
        <v>100</v>
      </c>
      <c r="O21" t="s">
        <v>77</v>
      </c>
    </row>
    <row r="22" spans="1:17" x14ac:dyDescent="0.25">
      <c r="A22" t="s">
        <v>58</v>
      </c>
      <c r="B22" t="s">
        <v>58</v>
      </c>
      <c r="C22" t="s">
        <v>75</v>
      </c>
      <c r="D22" t="s">
        <v>98</v>
      </c>
      <c r="E22" t="s">
        <v>101</v>
      </c>
      <c r="F22" t="s">
        <v>108</v>
      </c>
      <c r="O22" t="s">
        <v>77</v>
      </c>
    </row>
    <row r="23" spans="1:17" x14ac:dyDescent="0.25">
      <c r="A23" t="s">
        <v>5</v>
      </c>
      <c r="B23" t="s">
        <v>200</v>
      </c>
      <c r="C23" t="s">
        <v>102</v>
      </c>
      <c r="D23" t="s">
        <v>31</v>
      </c>
      <c r="E23" t="s">
        <v>99</v>
      </c>
      <c r="F23" t="s">
        <v>100</v>
      </c>
      <c r="O23" t="s">
        <v>77</v>
      </c>
    </row>
    <row r="24" spans="1:17" x14ac:dyDescent="0.25">
      <c r="A24" t="s">
        <v>8</v>
      </c>
      <c r="B24" t="s">
        <v>79</v>
      </c>
      <c r="O24" t="s">
        <v>78</v>
      </c>
    </row>
    <row r="25" spans="1:17" x14ac:dyDescent="0.25">
      <c r="A25" t="s">
        <v>182</v>
      </c>
      <c r="B25" t="s">
        <v>107</v>
      </c>
      <c r="C25" t="s">
        <v>106</v>
      </c>
    </row>
    <row r="26" spans="1:17" x14ac:dyDescent="0.25">
      <c r="P26" t="s">
        <v>123</v>
      </c>
      <c r="Q26" t="s">
        <v>124</v>
      </c>
    </row>
    <row r="27" spans="1:17" x14ac:dyDescent="0.25">
      <c r="P27" t="s">
        <v>125</v>
      </c>
      <c r="Q27" t="s">
        <v>126</v>
      </c>
    </row>
    <row r="28" spans="1:17" x14ac:dyDescent="0.25">
      <c r="P28" t="s">
        <v>127</v>
      </c>
      <c r="Q28" t="s">
        <v>128</v>
      </c>
    </row>
    <row r="29" spans="1:17" x14ac:dyDescent="0.25">
      <c r="P29" t="s">
        <v>129</v>
      </c>
      <c r="Q29" t="s">
        <v>130</v>
      </c>
    </row>
    <row r="30" spans="1:17" x14ac:dyDescent="0.25">
      <c r="P30" t="s">
        <v>131</v>
      </c>
      <c r="Q30" t="s">
        <v>132</v>
      </c>
    </row>
    <row r="31" spans="1:17" x14ac:dyDescent="0.25">
      <c r="P31" t="s">
        <v>133</v>
      </c>
      <c r="Q31" t="s">
        <v>134</v>
      </c>
    </row>
    <row r="32" spans="1:17" x14ac:dyDescent="0.25">
      <c r="P32" t="s">
        <v>135</v>
      </c>
      <c r="Q32" t="s">
        <v>136</v>
      </c>
    </row>
    <row r="33" spans="16:17" x14ac:dyDescent="0.25">
      <c r="P33" t="s">
        <v>137</v>
      </c>
      <c r="Q33" t="s">
        <v>138</v>
      </c>
    </row>
    <row r="34" spans="16:17" x14ac:dyDescent="0.25">
      <c r="P34" t="s">
        <v>139</v>
      </c>
      <c r="Q34" t="s">
        <v>140</v>
      </c>
    </row>
    <row r="35" spans="16:17" x14ac:dyDescent="0.25">
      <c r="P35" t="s">
        <v>141</v>
      </c>
      <c r="Q35" t="s">
        <v>142</v>
      </c>
    </row>
    <row r="36" spans="16:17" x14ac:dyDescent="0.25">
      <c r="P36" t="s">
        <v>143</v>
      </c>
      <c r="Q36" t="s">
        <v>144</v>
      </c>
    </row>
    <row r="37" spans="16:17" x14ac:dyDescent="0.25">
      <c r="P37" t="s">
        <v>145</v>
      </c>
      <c r="Q37" t="s">
        <v>146</v>
      </c>
    </row>
    <row r="38" spans="16:17" x14ac:dyDescent="0.25">
      <c r="P38" t="s">
        <v>148</v>
      </c>
      <c r="Q38" t="s">
        <v>147</v>
      </c>
    </row>
    <row r="39" spans="16:17" x14ac:dyDescent="0.25">
      <c r="P39" t="s">
        <v>150</v>
      </c>
      <c r="Q39" t="s">
        <v>149</v>
      </c>
    </row>
    <row r="40" spans="16:17" x14ac:dyDescent="0.25">
      <c r="P40" t="s">
        <v>152</v>
      </c>
      <c r="Q40" t="s">
        <v>151</v>
      </c>
    </row>
    <row r="41" spans="16:17" x14ac:dyDescent="0.25">
      <c r="P41" t="s">
        <v>154</v>
      </c>
      <c r="Q41" t="s">
        <v>153</v>
      </c>
    </row>
    <row r="42" spans="16:17" x14ac:dyDescent="0.25">
      <c r="P42" t="s">
        <v>156</v>
      </c>
      <c r="Q42" t="s">
        <v>155</v>
      </c>
    </row>
    <row r="43" spans="16:17" x14ac:dyDescent="0.25">
      <c r="P43" t="s">
        <v>158</v>
      </c>
      <c r="Q43" t="s">
        <v>157</v>
      </c>
    </row>
    <row r="44" spans="16:17" x14ac:dyDescent="0.25">
      <c r="P44" t="s">
        <v>160</v>
      </c>
      <c r="Q44" t="s">
        <v>159</v>
      </c>
    </row>
    <row r="45" spans="16:17" x14ac:dyDescent="0.25">
      <c r="P45" t="s">
        <v>163</v>
      </c>
      <c r="Q45" t="s">
        <v>161</v>
      </c>
    </row>
    <row r="46" spans="16:17" x14ac:dyDescent="0.25">
      <c r="P46" t="s">
        <v>165</v>
      </c>
      <c r="Q46" t="s">
        <v>162</v>
      </c>
    </row>
    <row r="47" spans="16:17" x14ac:dyDescent="0.25">
      <c r="P47" t="s">
        <v>167</v>
      </c>
      <c r="Q47" t="s">
        <v>164</v>
      </c>
    </row>
    <row r="48" spans="16:17" x14ac:dyDescent="0.25">
      <c r="P48" t="s">
        <v>169</v>
      </c>
      <c r="Q48" t="s">
        <v>166</v>
      </c>
    </row>
    <row r="49" spans="17:17" x14ac:dyDescent="0.25">
      <c r="Q49" t="s">
        <v>168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5" x14ac:dyDescent="0.25"/>
  <cols>
    <col min="2" max="4" width="16.42578125" customWidth="1"/>
    <col min="8" max="8" width="16.42578125" customWidth="1"/>
  </cols>
  <sheetData>
    <row r="1" spans="1:11" x14ac:dyDescent="0.25">
      <c r="A1" s="1" t="s">
        <v>50</v>
      </c>
      <c r="G1" t="s">
        <v>48</v>
      </c>
      <c r="H1" t="s">
        <v>48</v>
      </c>
      <c r="I1" t="s">
        <v>48</v>
      </c>
      <c r="J1" t="s">
        <v>48</v>
      </c>
      <c r="K1" t="s">
        <v>48</v>
      </c>
    </row>
    <row r="2" spans="1:11" x14ac:dyDescent="0.25">
      <c r="B2" t="s">
        <v>40</v>
      </c>
      <c r="C2" t="s">
        <v>47</v>
      </c>
      <c r="D2" t="s">
        <v>46</v>
      </c>
      <c r="E2" t="s">
        <v>45</v>
      </c>
      <c r="F2" t="s">
        <v>44</v>
      </c>
      <c r="G2" t="s">
        <v>40</v>
      </c>
      <c r="H2" t="s">
        <v>47</v>
      </c>
      <c r="I2" t="s">
        <v>46</v>
      </c>
      <c r="J2" t="s">
        <v>45</v>
      </c>
      <c r="K2" t="s">
        <v>44</v>
      </c>
    </row>
    <row r="3" spans="1:11" x14ac:dyDescent="0.25">
      <c r="A3" t="s">
        <v>39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25">
      <c r="A4" t="s">
        <v>38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25">
      <c r="A5" t="s">
        <v>37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25">
      <c r="A6" t="s">
        <v>36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25">
      <c r="A7" t="s">
        <v>35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25">
      <c r="A8" t="s">
        <v>34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25">
      <c r="A9" t="s">
        <v>33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25">
      <c r="D10" s="15"/>
    </row>
    <row r="11" spans="1:11" x14ac:dyDescent="0.25">
      <c r="A11" s="1" t="s">
        <v>49</v>
      </c>
      <c r="D11" s="15"/>
      <c r="G11" t="s">
        <v>48</v>
      </c>
      <c r="H11" t="s">
        <v>48</v>
      </c>
      <c r="I11" t="s">
        <v>48</v>
      </c>
      <c r="J11" t="s">
        <v>48</v>
      </c>
      <c r="K11" t="s">
        <v>48</v>
      </c>
    </row>
    <row r="12" spans="1:11" x14ac:dyDescent="0.25">
      <c r="A12" s="15">
        <v>41274</v>
      </c>
      <c r="B12" t="s">
        <v>40</v>
      </c>
      <c r="C12" t="s">
        <v>47</v>
      </c>
      <c r="D12" t="s">
        <v>46</v>
      </c>
      <c r="E12" t="s">
        <v>45</v>
      </c>
      <c r="F12" t="s">
        <v>44</v>
      </c>
      <c r="G12" t="s">
        <v>40</v>
      </c>
      <c r="H12" t="s">
        <v>47</v>
      </c>
      <c r="I12" t="s">
        <v>46</v>
      </c>
      <c r="J12" t="s">
        <v>45</v>
      </c>
      <c r="K12" t="s">
        <v>44</v>
      </c>
    </row>
    <row r="13" spans="1:11" x14ac:dyDescent="0.25">
      <c r="A13" t="s">
        <v>39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25">
      <c r="A14" t="s">
        <v>38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25">
      <c r="A15" t="s">
        <v>37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25">
      <c r="A16" t="s">
        <v>36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25">
      <c r="A17" t="s">
        <v>35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25">
      <c r="A18" t="s">
        <v>34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25">
      <c r="A19" t="s">
        <v>33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25">
      <c r="A21" s="1" t="s">
        <v>43</v>
      </c>
    </row>
    <row r="22" spans="1:11" x14ac:dyDescent="0.25">
      <c r="A22" t="s">
        <v>42</v>
      </c>
    </row>
    <row r="25" spans="1:11" x14ac:dyDescent="0.25">
      <c r="A25" s="1" t="s">
        <v>41</v>
      </c>
      <c r="D25" s="15"/>
    </row>
    <row r="26" spans="1:11" x14ac:dyDescent="0.25">
      <c r="B26" t="s">
        <v>40</v>
      </c>
    </row>
    <row r="27" spans="1:11" x14ac:dyDescent="0.25">
      <c r="A27" t="s">
        <v>39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25">
      <c r="A28" t="s">
        <v>38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25">
      <c r="A29" t="s">
        <v>37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25">
      <c r="A30" t="s">
        <v>36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25">
      <c r="A31" t="s">
        <v>35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25">
      <c r="A32" t="s">
        <v>34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25">
      <c r="A33" t="s">
        <v>33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25">
      <c r="B34" t="s">
        <v>28</v>
      </c>
    </row>
    <row r="36" spans="1:4" x14ac:dyDescent="0.25">
      <c r="A36" s="1" t="s">
        <v>51</v>
      </c>
      <c r="D36" s="15"/>
    </row>
    <row r="37" spans="1:4" x14ac:dyDescent="0.25">
      <c r="B37" t="s">
        <v>40</v>
      </c>
    </row>
    <row r="38" spans="1:4" x14ac:dyDescent="0.25">
      <c r="A38" t="s">
        <v>39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25">
      <c r="A39" t="s">
        <v>38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25">
      <c r="A40" t="s">
        <v>37</v>
      </c>
      <c r="B40" t="str">
        <f t="shared" si="2"/>
        <v>alter table audusd_m1 add constraint audusd_m1_pk primary key (NewDateTime) using index tablespace MyNNIDX;</v>
      </c>
    </row>
    <row r="41" spans="1:4" x14ac:dyDescent="0.25">
      <c r="A41" t="s">
        <v>36</v>
      </c>
      <c r="B41" t="str">
        <f t="shared" si="2"/>
        <v>alter table oil_m1 add constraint oil_m1_pk primary key (NewDateTime) using index tablespace MyNNIDX;</v>
      </c>
    </row>
    <row r="42" spans="1:4" x14ac:dyDescent="0.25">
      <c r="A42" t="s">
        <v>35</v>
      </c>
      <c r="B42" t="str">
        <f t="shared" si="2"/>
        <v>alter table gold_m1 add constraint gold_m1_pk primary key (NewDateTime) using index tablespace MyNNIDX;</v>
      </c>
    </row>
    <row r="43" spans="1:4" x14ac:dyDescent="0.25">
      <c r="A43" t="s">
        <v>34</v>
      </c>
      <c r="B43" t="str">
        <f t="shared" si="2"/>
        <v>alter table ftse_m1 add constraint ftse_m1_pk primary key (NewDateTime) using index tablespace MyNNIDX;</v>
      </c>
    </row>
    <row r="44" spans="1:4" x14ac:dyDescent="0.25">
      <c r="A44" t="s">
        <v>33</v>
      </c>
      <c r="B44" t="str">
        <f t="shared" si="2"/>
        <v>alter table spx_m1 add constraint spx_m1_pk primary key (NewDateTime) using index tablespace MyNNIDX;</v>
      </c>
    </row>
    <row r="46" spans="1:4" x14ac:dyDescent="0.25">
      <c r="A46" s="1" t="s">
        <v>52</v>
      </c>
    </row>
    <row r="47" spans="1:4" x14ac:dyDescent="0.25">
      <c r="B47" t="s">
        <v>40</v>
      </c>
    </row>
    <row r="48" spans="1:4" x14ac:dyDescent="0.25">
      <c r="A48" t="s">
        <v>39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25">
      <c r="A49" t="s">
        <v>38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25">
      <c r="A50" t="s">
        <v>37</v>
      </c>
      <c r="B50" t="str">
        <f t="shared" si="3"/>
        <v>alter table audusd_m1_filled drop constraint audusd_m1_filled_pk;</v>
      </c>
    </row>
    <row r="51" spans="1:2" x14ac:dyDescent="0.25">
      <c r="A51" t="s">
        <v>36</v>
      </c>
      <c r="B51" t="str">
        <f t="shared" si="3"/>
        <v>alter table oil_m1_filled drop constraint oil_m1_filled_pk;</v>
      </c>
    </row>
    <row r="52" spans="1:2" x14ac:dyDescent="0.25">
      <c r="A52" t="s">
        <v>35</v>
      </c>
      <c r="B52" t="str">
        <f t="shared" si="3"/>
        <v>alter table gold_m1_filled drop constraint gold_m1_filled_pk;</v>
      </c>
    </row>
    <row r="53" spans="1:2" x14ac:dyDescent="0.25">
      <c r="A53" t="s">
        <v>34</v>
      </c>
      <c r="B53" t="str">
        <f t="shared" si="3"/>
        <v>alter table ftse_m1_filled drop constraint ftse_m1_filled_pk;</v>
      </c>
    </row>
    <row r="54" spans="1:2" x14ac:dyDescent="0.25">
      <c r="A54" t="s">
        <v>33</v>
      </c>
      <c r="B54" t="str">
        <f t="shared" si="3"/>
        <v>alter table spx_m1_filled drop constraint spx_m1_filled_pk;</v>
      </c>
    </row>
    <row r="55" spans="1:2" x14ac:dyDescent="0.25">
      <c r="A55" t="s">
        <v>56</v>
      </c>
      <c r="B55" t="str">
        <f t="shared" si="3"/>
        <v>alter table nzdusd_m1_filled drop constraint nzdusd_m1_filled_pk;</v>
      </c>
    </row>
    <row r="56" spans="1:2" x14ac:dyDescent="0.25">
      <c r="A56" s="1" t="s">
        <v>53</v>
      </c>
    </row>
    <row r="57" spans="1:2" x14ac:dyDescent="0.25">
      <c r="B57" t="s">
        <v>40</v>
      </c>
    </row>
    <row r="58" spans="1:2" x14ac:dyDescent="0.25">
      <c r="A58" t="s">
        <v>39</v>
      </c>
      <c r="B58" t="str">
        <f>"execute DataFill('"&amp;UPPER(A58)&amp;"','"&amp;UPPER(B$57)&amp;"')"</f>
        <v>execute DataFill('GBPUSD','M1')</v>
      </c>
    </row>
    <row r="59" spans="1:2" x14ac:dyDescent="0.25">
      <c r="A59" t="s">
        <v>38</v>
      </c>
      <c r="B59" t="str">
        <f t="shared" ref="B59:B64" si="4">"execute DataFill('"&amp;UPPER(A59)&amp;"','"&amp;UPPER(B$57)&amp;"')"</f>
        <v>execute DataFill('EURUSD','M1')</v>
      </c>
    </row>
    <row r="60" spans="1:2" x14ac:dyDescent="0.25">
      <c r="A60" t="s">
        <v>37</v>
      </c>
      <c r="B60" t="str">
        <f t="shared" si="4"/>
        <v>execute DataFill('AUDUSD','M1')</v>
      </c>
    </row>
    <row r="61" spans="1:2" x14ac:dyDescent="0.25">
      <c r="A61" t="s">
        <v>36</v>
      </c>
      <c r="B61" t="str">
        <f t="shared" si="4"/>
        <v>execute DataFill('OIL','M1')</v>
      </c>
    </row>
    <row r="62" spans="1:2" x14ac:dyDescent="0.25">
      <c r="A62" t="s">
        <v>35</v>
      </c>
      <c r="B62" t="str">
        <f t="shared" si="4"/>
        <v>execute DataFill('GOLD','M1')</v>
      </c>
    </row>
    <row r="63" spans="1:2" x14ac:dyDescent="0.25">
      <c r="A63" t="s">
        <v>34</v>
      </c>
      <c r="B63" t="str">
        <f t="shared" si="4"/>
        <v>execute DataFill('FTSE','M1')</v>
      </c>
    </row>
    <row r="64" spans="1:2" x14ac:dyDescent="0.25">
      <c r="A64" t="s">
        <v>33</v>
      </c>
      <c r="B64" t="str">
        <f t="shared" si="4"/>
        <v>execute DataFill('SPX','M1')</v>
      </c>
    </row>
    <row r="66" spans="1:2" x14ac:dyDescent="0.25">
      <c r="A66" s="1" t="s">
        <v>54</v>
      </c>
    </row>
    <row r="67" spans="1:2" x14ac:dyDescent="0.25">
      <c r="B67" t="s">
        <v>40</v>
      </c>
    </row>
    <row r="68" spans="1:2" x14ac:dyDescent="0.25">
      <c r="A68" t="s">
        <v>39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25">
      <c r="A69" t="s">
        <v>38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25">
      <c r="A70" t="s">
        <v>37</v>
      </c>
      <c r="B70" t="str">
        <f t="shared" si="5"/>
        <v>alter table audusd_m1_filled add constraint audusd_m1_filled_pk primary key (NewDateTime) using index tablespace MyNNIDX;</v>
      </c>
    </row>
    <row r="71" spans="1:2" x14ac:dyDescent="0.25">
      <c r="A71" t="s">
        <v>36</v>
      </c>
      <c r="B71" t="str">
        <f t="shared" si="5"/>
        <v>alter table oil_m1_filled add constraint oil_m1_filled_pk primary key (NewDateTime) using index tablespace MyNNIDX;</v>
      </c>
    </row>
    <row r="72" spans="1:2" x14ac:dyDescent="0.25">
      <c r="A72" t="s">
        <v>35</v>
      </c>
      <c r="B72" t="str">
        <f t="shared" si="5"/>
        <v>alter table gold_m1_filled add constraint gold_m1_filled_pk primary key (NewDateTime) using index tablespace MyNNIDX;</v>
      </c>
    </row>
    <row r="73" spans="1:2" x14ac:dyDescent="0.25">
      <c r="A73" t="s">
        <v>34</v>
      </c>
      <c r="B73" t="str">
        <f t="shared" si="5"/>
        <v>alter table ftse_m1_filled add constraint ftse_m1_filled_pk primary key (NewDateTime) using index tablespace MyNNIDX;</v>
      </c>
    </row>
    <row r="74" spans="1:2" x14ac:dyDescent="0.25">
      <c r="A74" t="s">
        <v>33</v>
      </c>
      <c r="B74" t="str">
        <f t="shared" si="5"/>
        <v>alter table spx_m1_filled add constraint spx_m1_filled_pk primary key (NewDateTime) using index tablespace MyNNIDX;</v>
      </c>
    </row>
    <row r="75" spans="1:2" x14ac:dyDescent="0.25">
      <c r="A75" t="s">
        <v>56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tr">
        <f>"connect "&amp;Tablespaces_and_Users!C11&amp;"/"&amp;Tablespaces_and_Users!D11</f>
        <v>connect History/HistoryPwd</v>
      </c>
    </row>
    <row r="3" spans="1:5" x14ac:dyDescent="0.25">
      <c r="A3" t="s">
        <v>231</v>
      </c>
    </row>
    <row r="4" spans="1:5" x14ac:dyDescent="0.25">
      <c r="A4" t="s">
        <v>232</v>
      </c>
    </row>
    <row r="5" spans="1:5" x14ac:dyDescent="0.25">
      <c r="B5" t="s">
        <v>233</v>
      </c>
      <c r="C5" t="s">
        <v>234</v>
      </c>
    </row>
    <row r="6" spans="1:5" x14ac:dyDescent="0.25">
      <c r="B6" t="s">
        <v>235</v>
      </c>
      <c r="C6" t="s">
        <v>236</v>
      </c>
    </row>
    <row r="7" spans="1:5" x14ac:dyDescent="0.25">
      <c r="B7" t="s">
        <v>237</v>
      </c>
      <c r="D7" t="s">
        <v>238</v>
      </c>
    </row>
    <row r="8" spans="1:5" x14ac:dyDescent="0.25">
      <c r="B8" t="s">
        <v>239</v>
      </c>
      <c r="D8" t="s">
        <v>240</v>
      </c>
    </row>
    <row r="9" spans="1:5" x14ac:dyDescent="0.25">
      <c r="B9" t="s">
        <v>241</v>
      </c>
      <c r="C9" t="s">
        <v>234</v>
      </c>
    </row>
    <row r="10" spans="1:5" x14ac:dyDescent="0.25">
      <c r="B10" t="s">
        <v>242</v>
      </c>
      <c r="C10" t="s">
        <v>236</v>
      </c>
    </row>
    <row r="11" spans="1:5" x14ac:dyDescent="0.25">
      <c r="B11" t="s">
        <v>243</v>
      </c>
      <c r="C11" t="s">
        <v>244</v>
      </c>
    </row>
    <row r="12" spans="1:5" x14ac:dyDescent="0.25">
      <c r="B12" t="s">
        <v>245</v>
      </c>
      <c r="C12" t="s">
        <v>244</v>
      </c>
    </row>
    <row r="13" spans="1:5" x14ac:dyDescent="0.25">
      <c r="B13" t="s">
        <v>246</v>
      </c>
      <c r="E13" t="s">
        <v>244</v>
      </c>
    </row>
    <row r="14" spans="1:5" x14ac:dyDescent="0.25">
      <c r="B14" t="s">
        <v>247</v>
      </c>
      <c r="E14" t="s">
        <v>244</v>
      </c>
    </row>
    <row r="15" spans="1:5" x14ac:dyDescent="0.25">
      <c r="B15" t="s">
        <v>248</v>
      </c>
      <c r="E15" t="s">
        <v>244</v>
      </c>
    </row>
    <row r="16" spans="1:5" x14ac:dyDescent="0.25">
      <c r="B16" t="s">
        <v>249</v>
      </c>
      <c r="E16" t="s">
        <v>250</v>
      </c>
    </row>
    <row r="17" spans="1:1" x14ac:dyDescent="0.25">
      <c r="A17" t="s">
        <v>251</v>
      </c>
    </row>
    <row r="18" spans="1:1" x14ac:dyDescent="0.25">
      <c r="A18" t="s">
        <v>252</v>
      </c>
    </row>
    <row r="19" spans="1:1" x14ac:dyDescent="0.25">
      <c r="A19" t="s">
        <v>253</v>
      </c>
    </row>
    <row r="20" spans="1:1" x14ac:dyDescent="0.25">
      <c r="A20" t="s">
        <v>254</v>
      </c>
    </row>
    <row r="21" spans="1:1" x14ac:dyDescent="0.25">
      <c r="A2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5" x14ac:dyDescent="0.25"/>
  <sheetData>
    <row r="1" spans="1:3" x14ac:dyDescent="0.25">
      <c r="A1" t="str">
        <f>"connect "&amp;Tablespaces_and_Users!C11&amp;"/"&amp;Tablespaces_and_Users!D11</f>
        <v>connect History/HistoryPwd</v>
      </c>
    </row>
    <row r="3" spans="1:3" x14ac:dyDescent="0.25">
      <c r="A3" t="str">
        <f>"grant select any table to "&amp;Tablespaces_and_Users!C12&amp;";"</f>
        <v>grant select any table to GAUser;</v>
      </c>
    </row>
    <row r="4" spans="1:3" x14ac:dyDescent="0.25">
      <c r="A4" t="str">
        <f>"grant select any table to "&amp;Tablespaces_and_Users!C13&amp;";"</f>
        <v>grant select any table to NNUser;</v>
      </c>
    </row>
    <row r="5" spans="1:3" x14ac:dyDescent="0.25">
      <c r="A5" t="str">
        <f>"grant select any table to "&amp;Tablespaces_and_Users!C14&amp;";"</f>
        <v>grant select any table to CCUser;</v>
      </c>
    </row>
    <row r="6" spans="1:3" x14ac:dyDescent="0.25">
      <c r="A6" t="str">
        <f>"grant select any table to "&amp;Tablespaces_and_Users!C15&amp;";"</f>
        <v>grant select any table to GridUser;</v>
      </c>
    </row>
    <row r="8" spans="1:3" x14ac:dyDescent="0.25">
      <c r="A8" t="s">
        <v>256</v>
      </c>
    </row>
    <row r="9" spans="1:3" x14ac:dyDescent="0.25">
      <c r="A9" t="s">
        <v>257</v>
      </c>
      <c r="B9" t="s">
        <v>258</v>
      </c>
    </row>
    <row r="10" spans="1:3" x14ac:dyDescent="0.25">
      <c r="A10" t="s">
        <v>259</v>
      </c>
      <c r="C10" t="s">
        <v>260</v>
      </c>
    </row>
    <row r="11" spans="1:3" x14ac:dyDescent="0.25">
      <c r="A11" t="s">
        <v>261</v>
      </c>
      <c r="C11" t="s">
        <v>262</v>
      </c>
    </row>
    <row r="12" spans="1:3" x14ac:dyDescent="0.25">
      <c r="A12" t="s">
        <v>263</v>
      </c>
      <c r="C12" t="s">
        <v>264</v>
      </c>
    </row>
    <row r="13" spans="1:3" x14ac:dyDescent="0.25">
      <c r="A13" t="s">
        <v>265</v>
      </c>
      <c r="C13" t="s">
        <v>266</v>
      </c>
    </row>
    <row r="14" spans="1:3" x14ac:dyDescent="0.25">
      <c r="A14" t="s">
        <v>267</v>
      </c>
      <c r="C14" t="s">
        <v>268</v>
      </c>
    </row>
    <row r="15" spans="1:3" x14ac:dyDescent="0.25">
      <c r="A15" t="s">
        <v>269</v>
      </c>
      <c r="B15" t="s">
        <v>270</v>
      </c>
    </row>
    <row r="16" spans="1:3" x14ac:dyDescent="0.25">
      <c r="A16" t="s">
        <v>271</v>
      </c>
      <c r="C16" t="s">
        <v>272</v>
      </c>
    </row>
    <row r="17" spans="1:3" x14ac:dyDescent="0.25">
      <c r="A17" t="s">
        <v>273</v>
      </c>
      <c r="C17" t="s">
        <v>274</v>
      </c>
    </row>
    <row r="18" spans="1:3" x14ac:dyDescent="0.25">
      <c r="A18" t="s">
        <v>275</v>
      </c>
      <c r="B18" t="s">
        <v>276</v>
      </c>
    </row>
    <row r="19" spans="1:3" x14ac:dyDescent="0.25">
      <c r="A19" t="s">
        <v>277</v>
      </c>
      <c r="C19" t="s">
        <v>278</v>
      </c>
    </row>
    <row r="20" spans="1:3" x14ac:dyDescent="0.25">
      <c r="A20" t="s">
        <v>279</v>
      </c>
      <c r="C20" t="s">
        <v>280</v>
      </c>
    </row>
    <row r="21" spans="1:3" x14ac:dyDescent="0.25">
      <c r="A21" t="s">
        <v>281</v>
      </c>
      <c r="B21" t="s">
        <v>282</v>
      </c>
    </row>
    <row r="22" spans="1:3" x14ac:dyDescent="0.25">
      <c r="A22" t="s">
        <v>283</v>
      </c>
      <c r="B22" t="s">
        <v>284</v>
      </c>
    </row>
    <row r="23" spans="1:3" x14ac:dyDescent="0.25">
      <c r="A23" t="s">
        <v>285</v>
      </c>
      <c r="B23" t="s">
        <v>286</v>
      </c>
    </row>
    <row r="24" spans="1:3" x14ac:dyDescent="0.25">
      <c r="A24" t="s">
        <v>287</v>
      </c>
      <c r="B24" t="s">
        <v>288</v>
      </c>
    </row>
    <row r="25" spans="1:3" x14ac:dyDescent="0.25">
      <c r="A25" t="s">
        <v>289</v>
      </c>
      <c r="B25" t="s">
        <v>290</v>
      </c>
    </row>
    <row r="26" spans="1:3" x14ac:dyDescent="0.25">
      <c r="A26" t="s">
        <v>291</v>
      </c>
      <c r="B26" t="s">
        <v>292</v>
      </c>
    </row>
    <row r="27" spans="1:3" x14ac:dyDescent="0.25">
      <c r="A27" t="s">
        <v>293</v>
      </c>
      <c r="C27" t="s">
        <v>294</v>
      </c>
    </row>
    <row r="28" spans="1:3" x14ac:dyDescent="0.25">
      <c r="A28" t="s">
        <v>295</v>
      </c>
      <c r="C28" t="s">
        <v>296</v>
      </c>
    </row>
    <row r="29" spans="1:3" x14ac:dyDescent="0.25">
      <c r="A29" t="s">
        <v>257</v>
      </c>
      <c r="B29" t="s">
        <v>297</v>
      </c>
    </row>
    <row r="30" spans="1:3" x14ac:dyDescent="0.25">
      <c r="A30" t="s">
        <v>259</v>
      </c>
      <c r="C30" t="s">
        <v>298</v>
      </c>
    </row>
    <row r="31" spans="1:3" x14ac:dyDescent="0.25">
      <c r="A31" t="s">
        <v>261</v>
      </c>
      <c r="C31" t="s">
        <v>299</v>
      </c>
    </row>
    <row r="32" spans="1:3" x14ac:dyDescent="0.25">
      <c r="A32" t="s">
        <v>263</v>
      </c>
      <c r="C32" t="s">
        <v>300</v>
      </c>
    </row>
    <row r="33" spans="1:3" x14ac:dyDescent="0.25">
      <c r="A33" t="s">
        <v>265</v>
      </c>
      <c r="C33" t="s">
        <v>301</v>
      </c>
    </row>
    <row r="34" spans="1:3" x14ac:dyDescent="0.25">
      <c r="A34" t="s">
        <v>267</v>
      </c>
      <c r="C34" t="s">
        <v>302</v>
      </c>
    </row>
    <row r="35" spans="1:3" x14ac:dyDescent="0.25">
      <c r="A35" t="s">
        <v>269</v>
      </c>
      <c r="B35" t="s">
        <v>303</v>
      </c>
    </row>
    <row r="36" spans="1:3" x14ac:dyDescent="0.25">
      <c r="A36" t="s">
        <v>271</v>
      </c>
      <c r="C36" t="s">
        <v>304</v>
      </c>
    </row>
    <row r="37" spans="1:3" x14ac:dyDescent="0.25">
      <c r="A37" t="s">
        <v>273</v>
      </c>
      <c r="C37" t="s">
        <v>305</v>
      </c>
    </row>
    <row r="38" spans="1:3" x14ac:dyDescent="0.25">
      <c r="A38" t="s">
        <v>275</v>
      </c>
      <c r="B38" t="s">
        <v>306</v>
      </c>
    </row>
    <row r="39" spans="1:3" x14ac:dyDescent="0.25">
      <c r="A39" t="s">
        <v>277</v>
      </c>
      <c r="C39" t="s">
        <v>307</v>
      </c>
    </row>
    <row r="40" spans="1:3" x14ac:dyDescent="0.25">
      <c r="A40" t="s">
        <v>279</v>
      </c>
      <c r="C40" t="s">
        <v>308</v>
      </c>
    </row>
    <row r="41" spans="1:3" x14ac:dyDescent="0.25">
      <c r="A41" t="s">
        <v>281</v>
      </c>
      <c r="B41" t="s">
        <v>309</v>
      </c>
    </row>
    <row r="42" spans="1:3" x14ac:dyDescent="0.25">
      <c r="A42" t="s">
        <v>283</v>
      </c>
      <c r="B42" t="s">
        <v>310</v>
      </c>
    </row>
    <row r="43" spans="1:3" x14ac:dyDescent="0.25">
      <c r="A43" t="s">
        <v>285</v>
      </c>
      <c r="B43" t="s">
        <v>311</v>
      </c>
    </row>
    <row r="44" spans="1:3" x14ac:dyDescent="0.25">
      <c r="A44" t="s">
        <v>287</v>
      </c>
      <c r="B44" t="s">
        <v>312</v>
      </c>
    </row>
    <row r="45" spans="1:3" x14ac:dyDescent="0.25">
      <c r="A45" t="s">
        <v>289</v>
      </c>
      <c r="B45" t="s">
        <v>313</v>
      </c>
    </row>
    <row r="46" spans="1:3" x14ac:dyDescent="0.25">
      <c r="A46" t="s">
        <v>291</v>
      </c>
      <c r="B46" t="s">
        <v>314</v>
      </c>
    </row>
    <row r="47" spans="1:3" x14ac:dyDescent="0.25">
      <c r="A47" t="s">
        <v>293</v>
      </c>
      <c r="C47" t="s">
        <v>315</v>
      </c>
    </row>
    <row r="48" spans="1:3" x14ac:dyDescent="0.25">
      <c r="A48" t="s">
        <v>295</v>
      </c>
      <c r="C48" t="s">
        <v>316</v>
      </c>
    </row>
    <row r="49" spans="1:3" x14ac:dyDescent="0.25">
      <c r="A49" t="s">
        <v>257</v>
      </c>
      <c r="B49" t="s">
        <v>317</v>
      </c>
    </row>
    <row r="50" spans="1:3" x14ac:dyDescent="0.25">
      <c r="A50" t="s">
        <v>259</v>
      </c>
      <c r="C50" t="s">
        <v>318</v>
      </c>
    </row>
    <row r="51" spans="1:3" x14ac:dyDescent="0.25">
      <c r="A51" t="s">
        <v>261</v>
      </c>
      <c r="C51" t="s">
        <v>319</v>
      </c>
    </row>
    <row r="52" spans="1:3" x14ac:dyDescent="0.25">
      <c r="A52" t="s">
        <v>263</v>
      </c>
      <c r="C52" t="s">
        <v>320</v>
      </c>
    </row>
    <row r="53" spans="1:3" x14ac:dyDescent="0.25">
      <c r="A53" t="s">
        <v>265</v>
      </c>
      <c r="C53" t="s">
        <v>321</v>
      </c>
    </row>
    <row r="54" spans="1:3" x14ac:dyDescent="0.25">
      <c r="A54" t="s">
        <v>267</v>
      </c>
      <c r="C54" t="s">
        <v>322</v>
      </c>
    </row>
    <row r="55" spans="1:3" x14ac:dyDescent="0.25">
      <c r="A55" t="s">
        <v>269</v>
      </c>
      <c r="B55" t="s">
        <v>323</v>
      </c>
    </row>
    <row r="56" spans="1:3" x14ac:dyDescent="0.25">
      <c r="A56" t="s">
        <v>271</v>
      </c>
      <c r="C56" t="s">
        <v>324</v>
      </c>
    </row>
    <row r="57" spans="1:3" x14ac:dyDescent="0.25">
      <c r="A57" t="s">
        <v>273</v>
      </c>
      <c r="C57" t="s">
        <v>325</v>
      </c>
    </row>
    <row r="58" spans="1:3" x14ac:dyDescent="0.25">
      <c r="A58" t="s">
        <v>275</v>
      </c>
      <c r="B58" t="s">
        <v>326</v>
      </c>
    </row>
    <row r="59" spans="1:3" x14ac:dyDescent="0.25">
      <c r="A59" t="s">
        <v>277</v>
      </c>
      <c r="C59" t="s">
        <v>327</v>
      </c>
    </row>
    <row r="60" spans="1:3" x14ac:dyDescent="0.25">
      <c r="A60" t="s">
        <v>279</v>
      </c>
      <c r="C60" t="s">
        <v>328</v>
      </c>
    </row>
    <row r="61" spans="1:3" x14ac:dyDescent="0.25">
      <c r="A61" t="s">
        <v>281</v>
      </c>
      <c r="B61" t="s">
        <v>329</v>
      </c>
    </row>
    <row r="62" spans="1:3" x14ac:dyDescent="0.25">
      <c r="A62" t="s">
        <v>283</v>
      </c>
      <c r="B62" t="s">
        <v>330</v>
      </c>
    </row>
    <row r="63" spans="1:3" x14ac:dyDescent="0.25">
      <c r="A63" t="s">
        <v>285</v>
      </c>
      <c r="B63" t="s">
        <v>331</v>
      </c>
    </row>
    <row r="64" spans="1:3" x14ac:dyDescent="0.25">
      <c r="A64" t="s">
        <v>287</v>
      </c>
      <c r="B64" t="s">
        <v>332</v>
      </c>
    </row>
    <row r="65" spans="1:3" x14ac:dyDescent="0.25">
      <c r="A65" t="s">
        <v>289</v>
      </c>
      <c r="B65" t="s">
        <v>333</v>
      </c>
    </row>
    <row r="66" spans="1:3" x14ac:dyDescent="0.25">
      <c r="A66" t="s">
        <v>291</v>
      </c>
      <c r="B66" t="s">
        <v>334</v>
      </c>
    </row>
    <row r="67" spans="1:3" x14ac:dyDescent="0.25">
      <c r="A67" t="s">
        <v>293</v>
      </c>
      <c r="C67" t="s">
        <v>335</v>
      </c>
    </row>
    <row r="68" spans="1:3" x14ac:dyDescent="0.25">
      <c r="A68" t="s">
        <v>295</v>
      </c>
      <c r="C68" t="s">
        <v>336</v>
      </c>
    </row>
    <row r="69" spans="1:3" x14ac:dyDescent="0.25">
      <c r="A69" t="s">
        <v>257</v>
      </c>
      <c r="B69" t="s">
        <v>337</v>
      </c>
    </row>
    <row r="70" spans="1:3" x14ac:dyDescent="0.25">
      <c r="A70" t="s">
        <v>259</v>
      </c>
      <c r="C70" t="s">
        <v>338</v>
      </c>
    </row>
    <row r="71" spans="1:3" x14ac:dyDescent="0.25">
      <c r="A71" t="s">
        <v>261</v>
      </c>
      <c r="C71" t="s">
        <v>339</v>
      </c>
    </row>
    <row r="72" spans="1:3" x14ac:dyDescent="0.25">
      <c r="A72" t="s">
        <v>263</v>
      </c>
      <c r="C72" t="s">
        <v>340</v>
      </c>
    </row>
    <row r="73" spans="1:3" x14ac:dyDescent="0.25">
      <c r="A73" t="s">
        <v>265</v>
      </c>
      <c r="C73" t="s">
        <v>341</v>
      </c>
    </row>
    <row r="74" spans="1:3" x14ac:dyDescent="0.25">
      <c r="A74" t="s">
        <v>267</v>
      </c>
      <c r="C74" t="s">
        <v>342</v>
      </c>
    </row>
    <row r="75" spans="1:3" x14ac:dyDescent="0.25">
      <c r="A75" t="s">
        <v>269</v>
      </c>
      <c r="B75" t="s">
        <v>343</v>
      </c>
    </row>
    <row r="76" spans="1:3" x14ac:dyDescent="0.25">
      <c r="A76" t="s">
        <v>271</v>
      </c>
      <c r="C76" t="s">
        <v>344</v>
      </c>
    </row>
    <row r="77" spans="1:3" x14ac:dyDescent="0.25">
      <c r="A77" t="s">
        <v>273</v>
      </c>
      <c r="C77" t="s">
        <v>345</v>
      </c>
    </row>
    <row r="78" spans="1:3" x14ac:dyDescent="0.25">
      <c r="A78" t="s">
        <v>275</v>
      </c>
      <c r="B78" t="s">
        <v>346</v>
      </c>
    </row>
    <row r="79" spans="1:3" x14ac:dyDescent="0.25">
      <c r="A79" t="s">
        <v>277</v>
      </c>
      <c r="C79" t="s">
        <v>347</v>
      </c>
    </row>
    <row r="80" spans="1:3" x14ac:dyDescent="0.25">
      <c r="A80" t="s">
        <v>279</v>
      </c>
      <c r="C80" t="s">
        <v>348</v>
      </c>
    </row>
    <row r="81" spans="1:3" x14ac:dyDescent="0.25">
      <c r="A81" t="s">
        <v>281</v>
      </c>
      <c r="B81" t="s">
        <v>349</v>
      </c>
    </row>
    <row r="82" spans="1:3" x14ac:dyDescent="0.25">
      <c r="A82" t="s">
        <v>283</v>
      </c>
      <c r="B82" t="s">
        <v>350</v>
      </c>
    </row>
    <row r="83" spans="1:3" x14ac:dyDescent="0.25">
      <c r="A83" t="s">
        <v>285</v>
      </c>
      <c r="B83" t="s">
        <v>351</v>
      </c>
    </row>
    <row r="84" spans="1:3" x14ac:dyDescent="0.25">
      <c r="A84" t="s">
        <v>287</v>
      </c>
      <c r="B84" t="s">
        <v>352</v>
      </c>
    </row>
    <row r="85" spans="1:3" x14ac:dyDescent="0.25">
      <c r="A85" t="s">
        <v>289</v>
      </c>
      <c r="B85" t="s">
        <v>353</v>
      </c>
    </row>
    <row r="86" spans="1:3" x14ac:dyDescent="0.25">
      <c r="A86" t="s">
        <v>291</v>
      </c>
      <c r="B86" t="s">
        <v>354</v>
      </c>
    </row>
    <row r="87" spans="1:3" x14ac:dyDescent="0.25">
      <c r="A87" t="s">
        <v>293</v>
      </c>
      <c r="C87" t="s">
        <v>355</v>
      </c>
    </row>
    <row r="88" spans="1:3" x14ac:dyDescent="0.25">
      <c r="A88" t="s">
        <v>295</v>
      </c>
      <c r="C88" t="s">
        <v>356</v>
      </c>
    </row>
    <row r="89" spans="1:3" x14ac:dyDescent="0.25">
      <c r="A89" t="s">
        <v>257</v>
      </c>
      <c r="B89" t="s">
        <v>357</v>
      </c>
    </row>
    <row r="90" spans="1:3" x14ac:dyDescent="0.25">
      <c r="A90" t="s">
        <v>259</v>
      </c>
      <c r="C90" t="s">
        <v>358</v>
      </c>
    </row>
    <row r="91" spans="1:3" x14ac:dyDescent="0.25">
      <c r="A91" t="s">
        <v>261</v>
      </c>
      <c r="C91" t="s">
        <v>359</v>
      </c>
    </row>
    <row r="92" spans="1:3" x14ac:dyDescent="0.25">
      <c r="A92" t="s">
        <v>263</v>
      </c>
      <c r="C92" t="s">
        <v>360</v>
      </c>
    </row>
    <row r="93" spans="1:3" x14ac:dyDescent="0.25">
      <c r="A93" t="s">
        <v>265</v>
      </c>
      <c r="C93" t="s">
        <v>361</v>
      </c>
    </row>
    <row r="94" spans="1:3" x14ac:dyDescent="0.25">
      <c r="A94" t="s">
        <v>267</v>
      </c>
      <c r="C94" t="s">
        <v>362</v>
      </c>
    </row>
    <row r="95" spans="1:3" x14ac:dyDescent="0.25">
      <c r="A95" t="s">
        <v>269</v>
      </c>
      <c r="B95" t="s">
        <v>363</v>
      </c>
    </row>
    <row r="96" spans="1:3" x14ac:dyDescent="0.25">
      <c r="A96" t="s">
        <v>271</v>
      </c>
      <c r="C96" t="s">
        <v>364</v>
      </c>
    </row>
    <row r="97" spans="1:3" x14ac:dyDescent="0.25">
      <c r="A97" t="s">
        <v>273</v>
      </c>
      <c r="C97" t="s">
        <v>365</v>
      </c>
    </row>
    <row r="98" spans="1:3" x14ac:dyDescent="0.25">
      <c r="A98" t="s">
        <v>275</v>
      </c>
      <c r="B98" t="s">
        <v>366</v>
      </c>
    </row>
    <row r="99" spans="1:3" x14ac:dyDescent="0.25">
      <c r="A99" t="s">
        <v>277</v>
      </c>
      <c r="C99" t="s">
        <v>367</v>
      </c>
    </row>
    <row r="100" spans="1:3" x14ac:dyDescent="0.25">
      <c r="A100" t="s">
        <v>279</v>
      </c>
      <c r="C100" t="s">
        <v>368</v>
      </c>
    </row>
    <row r="101" spans="1:3" x14ac:dyDescent="0.25">
      <c r="A101" t="s">
        <v>281</v>
      </c>
      <c r="B101" t="s">
        <v>369</v>
      </c>
    </row>
    <row r="102" spans="1:3" x14ac:dyDescent="0.25">
      <c r="A102" t="s">
        <v>283</v>
      </c>
      <c r="B102" t="s">
        <v>370</v>
      </c>
    </row>
    <row r="103" spans="1:3" x14ac:dyDescent="0.25">
      <c r="A103" t="s">
        <v>285</v>
      </c>
      <c r="B103" t="s">
        <v>371</v>
      </c>
    </row>
    <row r="104" spans="1:3" x14ac:dyDescent="0.25">
      <c r="A104" t="s">
        <v>287</v>
      </c>
      <c r="B104" t="s">
        <v>372</v>
      </c>
    </row>
    <row r="105" spans="1:3" x14ac:dyDescent="0.25">
      <c r="A105" t="s">
        <v>289</v>
      </c>
      <c r="B105" t="s">
        <v>373</v>
      </c>
    </row>
    <row r="106" spans="1:3" x14ac:dyDescent="0.25">
      <c r="A106" t="s">
        <v>291</v>
      </c>
      <c r="B106" t="s">
        <v>374</v>
      </c>
    </row>
    <row r="107" spans="1:3" x14ac:dyDescent="0.25">
      <c r="A107" t="s">
        <v>293</v>
      </c>
      <c r="C107" t="s">
        <v>375</v>
      </c>
    </row>
    <row r="108" spans="1:3" x14ac:dyDescent="0.25">
      <c r="A108" t="s">
        <v>295</v>
      </c>
      <c r="C108" t="s">
        <v>376</v>
      </c>
    </row>
    <row r="109" spans="1:3" x14ac:dyDescent="0.25">
      <c r="A109" t="s">
        <v>257</v>
      </c>
      <c r="B109" t="s">
        <v>377</v>
      </c>
    </row>
    <row r="110" spans="1:3" x14ac:dyDescent="0.25">
      <c r="A110" t="s">
        <v>259</v>
      </c>
      <c r="C110" t="s">
        <v>378</v>
      </c>
    </row>
    <row r="111" spans="1:3" x14ac:dyDescent="0.25">
      <c r="A111" t="s">
        <v>261</v>
      </c>
      <c r="C111" t="s">
        <v>379</v>
      </c>
    </row>
    <row r="112" spans="1:3" x14ac:dyDescent="0.25">
      <c r="A112" t="s">
        <v>263</v>
      </c>
      <c r="C112" t="s">
        <v>380</v>
      </c>
    </row>
    <row r="113" spans="1:3" x14ac:dyDescent="0.25">
      <c r="A113" t="s">
        <v>265</v>
      </c>
      <c r="C113" t="s">
        <v>381</v>
      </c>
    </row>
    <row r="114" spans="1:3" x14ac:dyDescent="0.25">
      <c r="A114" t="s">
        <v>267</v>
      </c>
      <c r="C114" t="s">
        <v>382</v>
      </c>
    </row>
    <row r="115" spans="1:3" x14ac:dyDescent="0.25">
      <c r="A115" t="s">
        <v>269</v>
      </c>
      <c r="B115" t="s">
        <v>383</v>
      </c>
    </row>
    <row r="116" spans="1:3" x14ac:dyDescent="0.25">
      <c r="A116" t="s">
        <v>271</v>
      </c>
      <c r="C116" t="s">
        <v>384</v>
      </c>
    </row>
    <row r="117" spans="1:3" x14ac:dyDescent="0.25">
      <c r="A117" t="s">
        <v>273</v>
      </c>
      <c r="C117" t="s">
        <v>385</v>
      </c>
    </row>
    <row r="118" spans="1:3" x14ac:dyDescent="0.25">
      <c r="A118" t="s">
        <v>275</v>
      </c>
      <c r="B118" t="s">
        <v>386</v>
      </c>
    </row>
    <row r="119" spans="1:3" x14ac:dyDescent="0.25">
      <c r="A119" t="s">
        <v>277</v>
      </c>
      <c r="C119" t="s">
        <v>387</v>
      </c>
    </row>
    <row r="120" spans="1:3" x14ac:dyDescent="0.25">
      <c r="A120" t="s">
        <v>279</v>
      </c>
      <c r="C120" t="s">
        <v>388</v>
      </c>
    </row>
    <row r="121" spans="1:3" x14ac:dyDescent="0.25">
      <c r="A121" t="s">
        <v>281</v>
      </c>
      <c r="B121" t="s">
        <v>389</v>
      </c>
    </row>
    <row r="122" spans="1:3" x14ac:dyDescent="0.25">
      <c r="A122" t="s">
        <v>283</v>
      </c>
      <c r="B122" t="s">
        <v>390</v>
      </c>
    </row>
    <row r="123" spans="1:3" x14ac:dyDescent="0.25">
      <c r="A123" t="s">
        <v>285</v>
      </c>
      <c r="B123" t="s">
        <v>391</v>
      </c>
    </row>
    <row r="124" spans="1:3" x14ac:dyDescent="0.25">
      <c r="A124" t="s">
        <v>287</v>
      </c>
      <c r="B124" t="s">
        <v>392</v>
      </c>
    </row>
    <row r="125" spans="1:3" x14ac:dyDescent="0.25">
      <c r="A125" t="s">
        <v>289</v>
      </c>
      <c r="B125" t="s">
        <v>393</v>
      </c>
    </row>
    <row r="126" spans="1:3" x14ac:dyDescent="0.25">
      <c r="A126" t="s">
        <v>291</v>
      </c>
      <c r="B126" t="s">
        <v>394</v>
      </c>
    </row>
    <row r="127" spans="1:3" x14ac:dyDescent="0.25">
      <c r="A127" t="s">
        <v>293</v>
      </c>
      <c r="C127" t="s">
        <v>395</v>
      </c>
    </row>
    <row r="128" spans="1:3" x14ac:dyDescent="0.25">
      <c r="A128" t="s">
        <v>295</v>
      </c>
      <c r="C128" t="s">
        <v>396</v>
      </c>
    </row>
    <row r="129" spans="1:3" x14ac:dyDescent="0.25">
      <c r="A129" t="s">
        <v>257</v>
      </c>
      <c r="B129" t="s">
        <v>397</v>
      </c>
    </row>
    <row r="130" spans="1:3" x14ac:dyDescent="0.25">
      <c r="A130" t="s">
        <v>259</v>
      </c>
      <c r="C130" t="s">
        <v>398</v>
      </c>
    </row>
    <row r="131" spans="1:3" x14ac:dyDescent="0.25">
      <c r="A131" t="s">
        <v>261</v>
      </c>
      <c r="C131" t="s">
        <v>399</v>
      </c>
    </row>
    <row r="132" spans="1:3" x14ac:dyDescent="0.25">
      <c r="A132" t="s">
        <v>263</v>
      </c>
      <c r="C132" t="s">
        <v>400</v>
      </c>
    </row>
    <row r="133" spans="1:3" x14ac:dyDescent="0.25">
      <c r="A133" t="s">
        <v>265</v>
      </c>
      <c r="C133" t="s">
        <v>401</v>
      </c>
    </row>
    <row r="134" spans="1:3" x14ac:dyDescent="0.25">
      <c r="A134" t="s">
        <v>267</v>
      </c>
      <c r="C134" t="s">
        <v>402</v>
      </c>
    </row>
    <row r="135" spans="1:3" x14ac:dyDescent="0.25">
      <c r="A135" t="s">
        <v>269</v>
      </c>
      <c r="B135" t="s">
        <v>403</v>
      </c>
    </row>
    <row r="136" spans="1:3" x14ac:dyDescent="0.25">
      <c r="A136" t="s">
        <v>271</v>
      </c>
      <c r="C136" t="s">
        <v>404</v>
      </c>
    </row>
    <row r="137" spans="1:3" x14ac:dyDescent="0.25">
      <c r="A137" t="s">
        <v>273</v>
      </c>
      <c r="C137" t="s">
        <v>405</v>
      </c>
    </row>
    <row r="138" spans="1:3" x14ac:dyDescent="0.25">
      <c r="A138" t="s">
        <v>275</v>
      </c>
      <c r="B138" t="s">
        <v>406</v>
      </c>
    </row>
    <row r="139" spans="1:3" x14ac:dyDescent="0.25">
      <c r="A139" t="s">
        <v>277</v>
      </c>
      <c r="C139" t="s">
        <v>407</v>
      </c>
    </row>
    <row r="140" spans="1:3" x14ac:dyDescent="0.25">
      <c r="A140" t="s">
        <v>279</v>
      </c>
      <c r="C140" t="s">
        <v>408</v>
      </c>
    </row>
    <row r="141" spans="1:3" x14ac:dyDescent="0.25">
      <c r="A141" t="s">
        <v>281</v>
      </c>
      <c r="B141" t="s">
        <v>409</v>
      </c>
    </row>
    <row r="142" spans="1:3" x14ac:dyDescent="0.25">
      <c r="A142" t="s">
        <v>283</v>
      </c>
      <c r="B142" t="s">
        <v>410</v>
      </c>
    </row>
    <row r="143" spans="1:3" x14ac:dyDescent="0.25">
      <c r="A143" t="s">
        <v>285</v>
      </c>
      <c r="B143" t="s">
        <v>411</v>
      </c>
    </row>
    <row r="144" spans="1:3" x14ac:dyDescent="0.25">
      <c r="A144" t="s">
        <v>287</v>
      </c>
      <c r="B144" t="s">
        <v>412</v>
      </c>
    </row>
    <row r="145" spans="1:3" x14ac:dyDescent="0.25">
      <c r="A145" t="s">
        <v>289</v>
      </c>
      <c r="B145" t="s">
        <v>413</v>
      </c>
    </row>
    <row r="146" spans="1:3" x14ac:dyDescent="0.25">
      <c r="A146" t="s">
        <v>291</v>
      </c>
      <c r="B146" t="s">
        <v>414</v>
      </c>
    </row>
    <row r="147" spans="1:3" x14ac:dyDescent="0.25">
      <c r="A147" t="s">
        <v>293</v>
      </c>
      <c r="C147" t="s">
        <v>415</v>
      </c>
    </row>
    <row r="148" spans="1:3" x14ac:dyDescent="0.25">
      <c r="A148" t="s">
        <v>295</v>
      </c>
      <c r="C148" t="s">
        <v>416</v>
      </c>
    </row>
    <row r="149" spans="1:3" x14ac:dyDescent="0.25">
      <c r="A149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workbookViewId="0">
      <pane xSplit="6" ySplit="13" topLeftCell="K14" activePane="bottomRight" state="frozen"/>
      <selection pane="topRight" activeCell="G1" sqref="G1"/>
      <selection pane="bottomLeft" activeCell="A14" sqref="A14"/>
      <selection pane="bottomRight" activeCell="AB15" sqref="AB15"/>
    </sheetView>
  </sheetViews>
  <sheetFormatPr defaultRowHeight="15" x14ac:dyDescent="0.25"/>
  <cols>
    <col min="1" max="1" width="17" bestFit="1" customWidth="1"/>
    <col min="2" max="2" width="37.28515625" bestFit="1" customWidth="1"/>
    <col min="3" max="3" width="4.42578125" customWidth="1"/>
    <col min="4" max="4" width="13.85546875" bestFit="1" customWidth="1"/>
    <col min="5" max="5" width="13.140625" bestFit="1" customWidth="1"/>
    <col min="6" max="6" width="14.5703125" bestFit="1" customWidth="1"/>
    <col min="7" max="7" width="12.5703125" customWidth="1"/>
  </cols>
  <sheetData>
    <row r="1" spans="1:28" x14ac:dyDescent="0.25">
      <c r="A1" t="s">
        <v>26</v>
      </c>
      <c r="B1" s="1" t="s">
        <v>213</v>
      </c>
    </row>
    <row r="2" spans="1:28" x14ac:dyDescent="0.25">
      <c r="A2" t="s">
        <v>27</v>
      </c>
      <c r="B2" s="1" t="s">
        <v>214</v>
      </c>
    </row>
    <row r="4" spans="1:28" x14ac:dyDescent="0.25">
      <c r="A4" s="52" t="s">
        <v>10</v>
      </c>
      <c r="B4" s="52"/>
      <c r="C4" s="14"/>
      <c r="D4" s="52" t="s">
        <v>11</v>
      </c>
      <c r="E4" s="52"/>
    </row>
    <row r="5" spans="1:28" x14ac:dyDescent="0.25">
      <c r="A5" s="2" t="s">
        <v>12</v>
      </c>
      <c r="B5" s="3" t="s">
        <v>20</v>
      </c>
      <c r="C5" s="9"/>
      <c r="D5" s="2" t="s">
        <v>19</v>
      </c>
      <c r="E5" s="3" t="s">
        <v>23</v>
      </c>
    </row>
    <row r="6" spans="1:28" x14ac:dyDescent="0.25">
      <c r="A6" s="4" t="s">
        <v>13</v>
      </c>
      <c r="B6" s="5" t="s">
        <v>20</v>
      </c>
      <c r="C6" s="8"/>
      <c r="D6" s="4" t="s">
        <v>14</v>
      </c>
      <c r="E6" s="5" t="s">
        <v>21</v>
      </c>
    </row>
    <row r="7" spans="1:28" x14ac:dyDescent="0.25">
      <c r="A7" s="4" t="s">
        <v>14</v>
      </c>
      <c r="B7" s="5" t="s">
        <v>21</v>
      </c>
      <c r="C7" s="8"/>
      <c r="D7" s="4" t="s">
        <v>15</v>
      </c>
      <c r="E7" s="5" t="s">
        <v>21</v>
      </c>
    </row>
    <row r="8" spans="1:28" x14ac:dyDescent="0.25">
      <c r="A8" s="4" t="s">
        <v>15</v>
      </c>
      <c r="B8" s="5" t="s">
        <v>21</v>
      </c>
      <c r="C8" s="8"/>
      <c r="D8" s="4" t="s">
        <v>16</v>
      </c>
      <c r="E8" s="5" t="s">
        <v>21</v>
      </c>
    </row>
    <row r="9" spans="1:28" x14ac:dyDescent="0.25">
      <c r="A9" s="4" t="s">
        <v>16</v>
      </c>
      <c r="B9" s="5" t="s">
        <v>21</v>
      </c>
      <c r="C9" s="8"/>
      <c r="D9" s="4" t="s">
        <v>17</v>
      </c>
      <c r="E9" s="5" t="s">
        <v>21</v>
      </c>
    </row>
    <row r="10" spans="1:28" x14ac:dyDescent="0.25">
      <c r="A10" s="4" t="s">
        <v>17</v>
      </c>
      <c r="B10" s="5" t="s">
        <v>21</v>
      </c>
      <c r="C10" s="8"/>
      <c r="D10" s="4" t="s">
        <v>18</v>
      </c>
      <c r="E10" s="5" t="s">
        <v>22</v>
      </c>
    </row>
    <row r="11" spans="1:28" x14ac:dyDescent="0.25">
      <c r="A11" s="4" t="s">
        <v>18</v>
      </c>
      <c r="B11" s="5" t="s">
        <v>22</v>
      </c>
      <c r="C11" s="8"/>
      <c r="D11" s="6" t="s">
        <v>24</v>
      </c>
      <c r="E11" s="7" t="s">
        <v>25</v>
      </c>
    </row>
    <row r="12" spans="1:28" x14ac:dyDescent="0.25">
      <c r="A12" s="6" t="s">
        <v>19</v>
      </c>
      <c r="B12" s="7" t="s">
        <v>23</v>
      </c>
      <c r="C12" s="8"/>
    </row>
    <row r="13" spans="1:28" x14ac:dyDescent="0.25">
      <c r="G13" s="1" t="s">
        <v>2</v>
      </c>
      <c r="H13" s="1" t="s">
        <v>0</v>
      </c>
      <c r="I13" s="1" t="s">
        <v>1</v>
      </c>
      <c r="J13" s="1" t="s">
        <v>182</v>
      </c>
      <c r="K13" s="1" t="s">
        <v>55</v>
      </c>
      <c r="L13" s="1" t="s">
        <v>69</v>
      </c>
      <c r="M13" s="1" t="s">
        <v>421</v>
      </c>
      <c r="N13" s="1" t="s">
        <v>59</v>
      </c>
      <c r="O13" s="1" t="s">
        <v>60</v>
      </c>
      <c r="P13" s="1" t="s">
        <v>61</v>
      </c>
      <c r="Q13" s="1" t="s">
        <v>57</v>
      </c>
      <c r="R13" s="1" t="s">
        <v>3</v>
      </c>
      <c r="S13" s="1" t="s">
        <v>62</v>
      </c>
      <c r="T13" s="1" t="s">
        <v>63</v>
      </c>
      <c r="U13" s="1" t="s">
        <v>64</v>
      </c>
      <c r="V13" s="1" t="s">
        <v>65</v>
      </c>
      <c r="W13" s="1" t="s">
        <v>66</v>
      </c>
      <c r="X13" s="1" t="s">
        <v>67</v>
      </c>
      <c r="Y13" s="1" t="s">
        <v>68</v>
      </c>
      <c r="Z13" s="1" t="s">
        <v>58</v>
      </c>
      <c r="AA13" s="1" t="s">
        <v>5</v>
      </c>
      <c r="AB13" s="1" t="s">
        <v>8</v>
      </c>
    </row>
    <row r="14" spans="1:28" x14ac:dyDescent="0.25">
      <c r="A14" s="52"/>
      <c r="B14" s="52"/>
      <c r="D14" s="1"/>
      <c r="E14" s="1"/>
      <c r="F14" s="1" t="s">
        <v>172</v>
      </c>
    </row>
    <row r="15" spans="1:28" x14ac:dyDescent="0.25">
      <c r="A15" s="8"/>
      <c r="B15" s="11"/>
      <c r="D15" s="10"/>
      <c r="E15" s="10"/>
      <c r="F15" s="1" t="s">
        <v>9</v>
      </c>
      <c r="G15" t="str">
        <f t="shared" ref="G15:Q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 t="shared" si="0"/>
        <v>drop table CATTLE_M1;</v>
      </c>
      <c r="O15" t="str">
        <f t="shared" si="0"/>
        <v>drop table CORN_M1;</v>
      </c>
      <c r="P15" t="str">
        <f t="shared" si="0"/>
        <v>drop table HOIL_M1;</v>
      </c>
      <c r="Q15" t="str">
        <f t="shared" si="0"/>
        <v>drop table NGAS_M1;</v>
      </c>
      <c r="R15" t="str">
        <f t="shared" ref="R15:AB21" si="1">"drop table "&amp;R$13&amp;"_"&amp;$F15&amp;";"</f>
        <v>drop table OIL_M1;</v>
      </c>
      <c r="S15" t="str">
        <f t="shared" si="1"/>
        <v>drop table PLATINUM_M1;</v>
      </c>
      <c r="T15" t="str">
        <f t="shared" si="1"/>
        <v>drop table RICE_M1;</v>
      </c>
      <c r="U15" t="str">
        <f t="shared" si="1"/>
        <v>drop table SBO_M1;</v>
      </c>
      <c r="V15" t="str">
        <f t="shared" si="1"/>
        <v>drop table SOYBEANS_M1;</v>
      </c>
      <c r="W15" t="str">
        <f t="shared" si="1"/>
        <v>drop table SUGAR_M1;</v>
      </c>
      <c r="X15" t="str">
        <f t="shared" si="1"/>
        <v>drop table US10YR_M1;</v>
      </c>
      <c r="Y15" t="str">
        <f t="shared" si="1"/>
        <v>drop table WHEAT_M1;</v>
      </c>
      <c r="Z15" t="str">
        <f t="shared" si="1"/>
        <v>drop table XRB_M1;</v>
      </c>
      <c r="AA15" t="str">
        <f t="shared" si="1"/>
        <v>drop table FTSE_M1;</v>
      </c>
      <c r="AB15" t="str">
        <f t="shared" si="1"/>
        <v>drop table SPX_M1;</v>
      </c>
    </row>
    <row r="16" spans="1:28" x14ac:dyDescent="0.25">
      <c r="A16" s="8"/>
      <c r="B16" s="11"/>
      <c r="D16" s="10"/>
      <c r="E16" s="10"/>
      <c r="F16" s="1" t="s">
        <v>29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 t="shared" si="0"/>
        <v>drop table CATTLE_M5;</v>
      </c>
      <c r="O16" t="str">
        <f t="shared" si="0"/>
        <v>drop table CORN_M5;</v>
      </c>
      <c r="P16" t="str">
        <f t="shared" si="0"/>
        <v>drop table HOIL_M5;</v>
      </c>
      <c r="Q16" t="str">
        <f t="shared" si="0"/>
        <v>drop table NGAS_M5;</v>
      </c>
      <c r="R16" t="str">
        <f t="shared" si="1"/>
        <v>drop table OIL_M5;</v>
      </c>
      <c r="S16" t="str">
        <f t="shared" si="1"/>
        <v>drop table PLATINUM_M5;</v>
      </c>
      <c r="T16" t="str">
        <f t="shared" si="1"/>
        <v>drop table RICE_M5;</v>
      </c>
      <c r="U16" t="str">
        <f t="shared" si="1"/>
        <v>drop table SBO_M5;</v>
      </c>
      <c r="V16" t="str">
        <f t="shared" si="1"/>
        <v>drop table SOYBEANS_M5;</v>
      </c>
      <c r="W16" t="str">
        <f t="shared" si="1"/>
        <v>drop table SUGAR_M5;</v>
      </c>
      <c r="X16" t="str">
        <f t="shared" si="1"/>
        <v>drop table US10YR_M5;</v>
      </c>
      <c r="Y16" t="str">
        <f t="shared" si="1"/>
        <v>drop table WHEAT_M5;</v>
      </c>
      <c r="Z16" t="str">
        <f t="shared" si="1"/>
        <v>drop table XRB_M5;</v>
      </c>
      <c r="AA16" t="str">
        <f t="shared" si="1"/>
        <v>drop table FTSE_M5;</v>
      </c>
      <c r="AB16" t="str">
        <f t="shared" si="1"/>
        <v>drop table SPX_M5;</v>
      </c>
    </row>
    <row r="17" spans="1:28" x14ac:dyDescent="0.25">
      <c r="A17" s="8"/>
      <c r="B17" s="11"/>
      <c r="D17" s="10"/>
      <c r="E17" s="10"/>
      <c r="F17" s="1" t="s">
        <v>6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 t="shared" si="0"/>
        <v>drop table CATTLE_M15;</v>
      </c>
      <c r="O17" t="str">
        <f t="shared" si="0"/>
        <v>drop table CORN_M15;</v>
      </c>
      <c r="P17" t="str">
        <f t="shared" si="0"/>
        <v>drop table HOIL_M15;</v>
      </c>
      <c r="Q17" t="str">
        <f t="shared" si="0"/>
        <v>drop table NGAS_M15;</v>
      </c>
      <c r="R17" t="str">
        <f t="shared" si="1"/>
        <v>drop table OIL_M15;</v>
      </c>
      <c r="S17" t="str">
        <f t="shared" si="1"/>
        <v>drop table PLATINUM_M15;</v>
      </c>
      <c r="T17" t="str">
        <f t="shared" si="1"/>
        <v>drop table RICE_M15;</v>
      </c>
      <c r="U17" t="str">
        <f t="shared" si="1"/>
        <v>drop table SBO_M15;</v>
      </c>
      <c r="V17" t="str">
        <f t="shared" si="1"/>
        <v>drop table SOYBEANS_M15;</v>
      </c>
      <c r="W17" t="str">
        <f t="shared" si="1"/>
        <v>drop table SUGAR_M15;</v>
      </c>
      <c r="X17" t="str">
        <f t="shared" si="1"/>
        <v>drop table US10YR_M15;</v>
      </c>
      <c r="Y17" t="str">
        <f t="shared" si="1"/>
        <v>drop table WHEAT_M15;</v>
      </c>
      <c r="Z17" t="str">
        <f t="shared" si="1"/>
        <v>drop table XRB_M15;</v>
      </c>
      <c r="AA17" t="str">
        <f t="shared" si="1"/>
        <v>drop table FTSE_M15;</v>
      </c>
      <c r="AB17" t="str">
        <f t="shared" si="1"/>
        <v>drop table SPX_M15;</v>
      </c>
    </row>
    <row r="18" spans="1:28" x14ac:dyDescent="0.25">
      <c r="A18" s="8"/>
      <c r="B18" s="11"/>
      <c r="D18" s="10"/>
      <c r="E18" s="10"/>
      <c r="F18" s="1" t="s">
        <v>7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 t="shared" si="0"/>
        <v>drop table CATTLE_M30;</v>
      </c>
      <c r="O18" t="str">
        <f t="shared" si="0"/>
        <v>drop table CORN_M30;</v>
      </c>
      <c r="P18" t="str">
        <f t="shared" si="0"/>
        <v>drop table HOIL_M30;</v>
      </c>
      <c r="Q18" t="str">
        <f t="shared" si="0"/>
        <v>drop table NGAS_M30;</v>
      </c>
      <c r="R18" t="str">
        <f t="shared" si="1"/>
        <v>drop table OIL_M30;</v>
      </c>
      <c r="S18" t="str">
        <f t="shared" si="1"/>
        <v>drop table PLATINUM_M30;</v>
      </c>
      <c r="T18" t="str">
        <f t="shared" si="1"/>
        <v>drop table RICE_M30;</v>
      </c>
      <c r="U18" t="str">
        <f t="shared" si="1"/>
        <v>drop table SBO_M30;</v>
      </c>
      <c r="V18" t="str">
        <f t="shared" si="1"/>
        <v>drop table SOYBEANS_M30;</v>
      </c>
      <c r="W18" t="str">
        <f t="shared" si="1"/>
        <v>drop table SUGAR_M30;</v>
      </c>
      <c r="X18" t="str">
        <f t="shared" si="1"/>
        <v>drop table US10YR_M30;</v>
      </c>
      <c r="Y18" t="str">
        <f t="shared" si="1"/>
        <v>drop table WHEAT_M30;</v>
      </c>
      <c r="Z18" t="str">
        <f t="shared" si="1"/>
        <v>drop table XRB_M30;</v>
      </c>
      <c r="AA18" t="str">
        <f t="shared" si="1"/>
        <v>drop table FTSE_M30;</v>
      </c>
      <c r="AB18" t="str">
        <f t="shared" si="1"/>
        <v>drop table SPX_M30;</v>
      </c>
    </row>
    <row r="19" spans="1:28" x14ac:dyDescent="0.25">
      <c r="A19" s="8"/>
      <c r="B19" s="11"/>
      <c r="D19" s="10"/>
      <c r="E19" s="10"/>
      <c r="F19" s="1" t="s">
        <v>30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 t="shared" si="0"/>
        <v>drop table CATTLE_H1;</v>
      </c>
      <c r="O19" t="str">
        <f t="shared" si="0"/>
        <v>drop table CORN_H1;</v>
      </c>
      <c r="P19" t="str">
        <f t="shared" si="0"/>
        <v>drop table HOIL_H1;</v>
      </c>
      <c r="Q19" t="str">
        <f t="shared" si="0"/>
        <v>drop table NGAS_H1;</v>
      </c>
      <c r="R19" t="str">
        <f t="shared" si="1"/>
        <v>drop table OIL_H1;</v>
      </c>
      <c r="S19" t="str">
        <f t="shared" si="1"/>
        <v>drop table PLATINUM_H1;</v>
      </c>
      <c r="T19" t="str">
        <f t="shared" si="1"/>
        <v>drop table RICE_H1;</v>
      </c>
      <c r="U19" t="str">
        <f t="shared" si="1"/>
        <v>drop table SBO_H1;</v>
      </c>
      <c r="V19" t="str">
        <f t="shared" si="1"/>
        <v>drop table SOYBEANS_H1;</v>
      </c>
      <c r="W19" t="str">
        <f t="shared" si="1"/>
        <v>drop table SUGAR_H1;</v>
      </c>
      <c r="X19" t="str">
        <f t="shared" si="1"/>
        <v>drop table US10YR_H1;</v>
      </c>
      <c r="Y19" t="str">
        <f t="shared" si="1"/>
        <v>drop table WHEAT_H1;</v>
      </c>
      <c r="Z19" t="str">
        <f t="shared" si="1"/>
        <v>drop table XRB_H1;</v>
      </c>
      <c r="AA19" t="str">
        <f t="shared" si="1"/>
        <v>drop table FTSE_H1;</v>
      </c>
      <c r="AB19" t="str">
        <f t="shared" si="1"/>
        <v>drop table SPX_H1;</v>
      </c>
    </row>
    <row r="20" spans="1:28" x14ac:dyDescent="0.25">
      <c r="A20" s="8"/>
      <c r="B20" s="11"/>
      <c r="D20" s="10"/>
      <c r="E20" s="10"/>
      <c r="F20" s="1" t="s">
        <v>31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 t="shared" si="0"/>
        <v>drop table CATTLE_H4;</v>
      </c>
      <c r="O20" t="str">
        <f t="shared" si="0"/>
        <v>drop table CORN_H4;</v>
      </c>
      <c r="P20" t="str">
        <f t="shared" si="0"/>
        <v>drop table HOIL_H4;</v>
      </c>
      <c r="Q20" t="str">
        <f t="shared" si="0"/>
        <v>drop table NGAS_H4;</v>
      </c>
      <c r="R20" t="str">
        <f t="shared" si="1"/>
        <v>drop table OIL_H4;</v>
      </c>
      <c r="S20" t="str">
        <f t="shared" si="1"/>
        <v>drop table PLATINUM_H4;</v>
      </c>
      <c r="T20" t="str">
        <f t="shared" si="1"/>
        <v>drop table RICE_H4;</v>
      </c>
      <c r="U20" t="str">
        <f t="shared" si="1"/>
        <v>drop table SBO_H4;</v>
      </c>
      <c r="V20" t="str">
        <f t="shared" si="1"/>
        <v>drop table SOYBEANS_H4;</v>
      </c>
      <c r="W20" t="str">
        <f t="shared" si="1"/>
        <v>drop table SUGAR_H4;</v>
      </c>
      <c r="X20" t="str">
        <f t="shared" si="1"/>
        <v>drop table US10YR_H4;</v>
      </c>
      <c r="Y20" t="str">
        <f t="shared" si="1"/>
        <v>drop table WHEAT_H4;</v>
      </c>
      <c r="Z20" t="str">
        <f t="shared" si="1"/>
        <v>drop table XRB_H4;</v>
      </c>
      <c r="AA20" t="str">
        <f t="shared" si="1"/>
        <v>drop table FTSE_H4;</v>
      </c>
      <c r="AB20" t="str">
        <f t="shared" si="1"/>
        <v>drop table SPX_H4;</v>
      </c>
    </row>
    <row r="21" spans="1:28" x14ac:dyDescent="0.25">
      <c r="A21" s="8"/>
      <c r="B21" s="11"/>
      <c r="D21" s="10"/>
      <c r="E21" s="10"/>
      <c r="F21" s="1" t="s">
        <v>32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 t="shared" si="0"/>
        <v>drop table CATTLE_D1;</v>
      </c>
      <c r="O21" t="str">
        <f t="shared" si="0"/>
        <v>drop table CORN_D1;</v>
      </c>
      <c r="P21" t="str">
        <f t="shared" si="0"/>
        <v>drop table HOIL_D1;</v>
      </c>
      <c r="Q21" t="str">
        <f t="shared" si="0"/>
        <v>drop table NGAS_D1;</v>
      </c>
      <c r="R21" t="str">
        <f t="shared" si="1"/>
        <v>drop table OIL_D1;</v>
      </c>
      <c r="S21" t="str">
        <f t="shared" si="1"/>
        <v>drop table PLATINUM_D1;</v>
      </c>
      <c r="T21" t="str">
        <f t="shared" si="1"/>
        <v>drop table RICE_D1;</v>
      </c>
      <c r="U21" t="str">
        <f t="shared" si="1"/>
        <v>drop table SBO_D1;</v>
      </c>
      <c r="V21" t="str">
        <f t="shared" si="1"/>
        <v>drop table SOYBEANS_D1;</v>
      </c>
      <c r="W21" t="str">
        <f t="shared" si="1"/>
        <v>drop table SUGAR_D1;</v>
      </c>
      <c r="X21" t="str">
        <f t="shared" si="1"/>
        <v>drop table US10YR_D1;</v>
      </c>
      <c r="Y21" t="str">
        <f t="shared" si="1"/>
        <v>drop table WHEAT_D1;</v>
      </c>
      <c r="Z21" t="str">
        <f t="shared" si="1"/>
        <v>drop table XRB_D1;</v>
      </c>
      <c r="AA21" t="str">
        <f t="shared" si="1"/>
        <v>drop table FTSE_D1;</v>
      </c>
      <c r="AB21" t="str">
        <f t="shared" si="1"/>
        <v>drop table SPX_D1;</v>
      </c>
    </row>
    <row r="22" spans="1:28" x14ac:dyDescent="0.25">
      <c r="A22" s="8"/>
      <c r="B22" s="11"/>
      <c r="D22" s="10"/>
      <c r="E22" s="10"/>
      <c r="F22" s="1"/>
    </row>
    <row r="23" spans="1:28" x14ac:dyDescent="0.25">
      <c r="A23" s="8"/>
      <c r="B23" s="11"/>
      <c r="D23" s="10"/>
      <c r="E23" s="10"/>
      <c r="F23" s="1" t="s">
        <v>195</v>
      </c>
    </row>
    <row r="24" spans="1:28" x14ac:dyDescent="0.25">
      <c r="A24" s="8"/>
      <c r="B24" s="13"/>
      <c r="F24" s="1" t="s">
        <v>9</v>
      </c>
      <c r="G24" t="str">
        <f t="shared" ref="G24:Q30" si="2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char(10), OrigTime char(10), Open number(10,5), High number(10,5), Low number(10,5), Close number(10,5), Volume number(8), NewDateTime date) tablespace HistoryData;</v>
      </c>
      <c r="H24" t="str">
        <f t="shared" si="2"/>
        <v>create table GBPUSD_M1 (OrigDate char(10), OrigTime char(10), Open number(10,5), High number(10,5), Low number(10,5), Close number(10,5), Volume number(8), NewDateTime date) tablespace HistoryData;</v>
      </c>
      <c r="I24" t="str">
        <f t="shared" si="2"/>
        <v>create table EURUSD_M1 (OrigDate char(10), OrigTime char(10), Open number(10,5), High number(10,5), Low number(10,5), Close number(10,5), Volume number(8), NewDateTime date) tablespace HistoryData;</v>
      </c>
      <c r="J24" t="str">
        <f t="shared" si="2"/>
        <v>create table XAUUSD_M1 (OrigDate char(10), OrigTime char(10), Open number(10,5), High number(10,5), Low number(10,5), Close number(10,5), Volume number(8), NewDateTime date) tablespace HistoryData;</v>
      </c>
      <c r="K24" t="str">
        <f t="shared" si="2"/>
        <v>create table NZDUSD_M1 (OrigDate char(10), OrigTime char(10), Open number(10,5), High number(10,5), Low number(10,5), Close number(10,5), Volume number(8), NewDateTime date) tablespace HistoryData;</v>
      </c>
      <c r="L24" t="str">
        <f t="shared" si="2"/>
        <v>create table USDJPY_M1 (OrigDate char(10), OrigTime char(10), Open number(10,5), High number(10,5), Low number(10,5), Close number(10,5), Volume number(8), NewDateTime date) tablespace HistoryData;</v>
      </c>
      <c r="M24" t="str">
        <f t="shared" si="2"/>
        <v>create table GBPNZD_M1 (OrigDate char(10), OrigTime char(10), Open number(10,5), High number(10,5), Low number(10,5), Close number(10,5), Volume number(8), NewDateTime date) tablespace HistoryData;</v>
      </c>
      <c r="N24" t="str">
        <f t="shared" si="2"/>
        <v>create table CATTLE_M1 (OrigDate char(10), OrigTime char(10), Open number(10,5), High number(10,5), Low number(10,5), Close number(10,5), Volume number(8), NewDateTime date) tablespace HistoryData;</v>
      </c>
      <c r="O24" t="str">
        <f t="shared" si="2"/>
        <v>create table CORN_M1 (OrigDate char(10), OrigTime char(10), Open number(10,5), High number(10,5), Low number(10,5), Close number(10,5), Volume number(8), NewDateTime date) tablespace HistoryData;</v>
      </c>
      <c r="P24" t="str">
        <f t="shared" si="2"/>
        <v>create table HOIL_M1 (OrigDate char(10), OrigTime char(10), Open number(10,5), High number(10,5), Low number(10,5), Close number(10,5), Volume number(8), NewDateTime date) tablespace HistoryData;</v>
      </c>
      <c r="Q24" t="str">
        <f t="shared" si="2"/>
        <v>create table NGAS_M1 (OrigDate char(10), OrigTime char(10), Open number(10,5), High number(10,5), Low number(10,5), Close number(10,5), Volume number(8), NewDateTime date) tablespace HistoryData;</v>
      </c>
      <c r="R24" t="str">
        <f t="shared" ref="R24:AB30" si="3">"create table "&amp;R$13&amp;"_"&amp;$F24&amp;"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OIL_M1 (OrigDate char(10), OrigTime char(10), Open number(10,5), High number(10,5), Low number(10,5), Close number(10,5), Volume number(8), NewDateTime date) tablespace HistoryData;</v>
      </c>
      <c r="S24" t="str">
        <f t="shared" si="3"/>
        <v>create table PLATINUM_M1 (OrigDate char(10), OrigTime char(10), Open number(10,5), High number(10,5), Low number(10,5), Close number(10,5), Volume number(8), NewDateTime date) tablespace HistoryData;</v>
      </c>
      <c r="T24" t="str">
        <f t="shared" si="3"/>
        <v>create table RICE_M1 (OrigDate char(10), OrigTime char(10), Open number(10,5), High number(10,5), Low number(10,5), Close number(10,5), Volume number(8), NewDateTime date) tablespace HistoryData;</v>
      </c>
      <c r="U24" t="str">
        <f t="shared" si="3"/>
        <v>create table SBO_M1 (OrigDate char(10), OrigTime char(10), Open number(10,5), High number(10,5), Low number(10,5), Close number(10,5), Volume number(8), NewDateTime date) tablespace HistoryData;</v>
      </c>
      <c r="V24" t="str">
        <f t="shared" si="3"/>
        <v>create table SOYBEANS_M1 (OrigDate char(10), OrigTime char(10), Open number(10,5), High number(10,5), Low number(10,5), Close number(10,5), Volume number(8), NewDateTime date) tablespace HistoryData;</v>
      </c>
      <c r="W24" t="str">
        <f t="shared" si="3"/>
        <v>create table SUGAR_M1 (OrigDate char(10), OrigTime char(10), Open number(10,5), High number(10,5), Low number(10,5), Close number(10,5), Volume number(8), NewDateTime date) tablespace HistoryData;</v>
      </c>
      <c r="X24" t="str">
        <f t="shared" si="3"/>
        <v>create table US10YR_M1 (OrigDate char(10), OrigTime char(10), Open number(10,5), High number(10,5), Low number(10,5), Close number(10,5), Volume number(8), NewDateTime date) tablespace HistoryData;</v>
      </c>
      <c r="Y24" t="str">
        <f t="shared" si="3"/>
        <v>create table WHEAT_M1 (OrigDate char(10), OrigTime char(10), Open number(10,5), High number(10,5), Low number(10,5), Close number(10,5), Volume number(8), NewDateTime date) tablespace HistoryData;</v>
      </c>
      <c r="Z24" t="str">
        <f t="shared" si="3"/>
        <v>create table XRB_M1 (OrigDate char(10), OrigTime char(10), Open number(10,5), High number(10,5), Low number(10,5), Close number(10,5), Volume number(8), NewDateTime date) tablespace HistoryData;</v>
      </c>
      <c r="AA24" t="str">
        <f t="shared" si="3"/>
        <v>create table FTSE_M1 (OrigDate char(10), OrigTime char(10), Open number(10,5), High number(10,5), Low number(10,5), Close number(10,5), Volume number(8), NewDateTime date) tablespace HistoryData;</v>
      </c>
      <c r="AB24" t="str">
        <f t="shared" si="3"/>
        <v>create table SPX_M1 (OrigDate char(10), OrigTime char(10), Open number(10,5), High number(10,5), Low number(10,5), Close number(10,5), Volume number(8), NewDateTime date) tablespace HistoryData;</v>
      </c>
    </row>
    <row r="25" spans="1:28" x14ac:dyDescent="0.25">
      <c r="A25" s="8"/>
      <c r="B25" s="13"/>
      <c r="F25" s="1" t="s">
        <v>29</v>
      </c>
      <c r="G25" t="str">
        <f t="shared" si="2"/>
        <v>create table AUDUSD_M5 (OrigDate char(10), OrigTime char(10), Open number(10,5), High number(10,5), Low number(10,5), Close number(10,5), Volume number(8), NewDateTime date) tablespace HistoryData;</v>
      </c>
      <c r="H25" t="str">
        <f t="shared" si="2"/>
        <v>create table GBPUSD_M5 (OrigDate char(10), OrigTime char(10), Open number(10,5), High number(10,5), Low number(10,5), Close number(10,5), Volume number(8), NewDateTime date) tablespace HistoryData;</v>
      </c>
      <c r="I25" t="str">
        <f t="shared" si="2"/>
        <v>create table EURUSD_M5 (OrigDate char(10), OrigTime char(10), Open number(10,5), High number(10,5), Low number(10,5), Close number(10,5), Volume number(8), NewDateTime date) tablespace HistoryData;</v>
      </c>
      <c r="J25" t="str">
        <f t="shared" si="2"/>
        <v>create table XAUUSD_M5 (OrigDate char(10), OrigTime char(10), Open number(10,5), High number(10,5), Low number(10,5), Close number(10,5), Volume number(8), NewDateTime date) tablespace HistoryData;</v>
      </c>
      <c r="K25" t="str">
        <f t="shared" si="2"/>
        <v>create table NZDUSD_M5 (OrigDate char(10), OrigTime char(10), Open number(10,5), High number(10,5), Low number(10,5), Close number(10,5), Volume number(8), NewDateTime date) tablespace HistoryData;</v>
      </c>
      <c r="L25" t="str">
        <f t="shared" si="2"/>
        <v>create table USDJPY_M5 (OrigDate char(10), OrigTime char(10), Open number(10,5), High number(10,5), Low number(10,5), Close number(10,5), Volume number(8), NewDateTime date) tablespace HistoryData;</v>
      </c>
      <c r="M25" t="str">
        <f t="shared" si="2"/>
        <v>create table GBPNZD_M5 (OrigDate char(10), OrigTime char(10), Open number(10,5), High number(10,5), Low number(10,5), Close number(10,5), Volume number(8), NewDateTime date) tablespace HistoryData;</v>
      </c>
      <c r="N25" t="str">
        <f t="shared" si="2"/>
        <v>create table CATTLE_M5 (OrigDate char(10), OrigTime char(10), Open number(10,5), High number(10,5), Low number(10,5), Close number(10,5), Volume number(8), NewDateTime date) tablespace HistoryData;</v>
      </c>
      <c r="O25" t="str">
        <f t="shared" si="2"/>
        <v>create table CORN_M5 (OrigDate char(10), OrigTime char(10), Open number(10,5), High number(10,5), Low number(10,5), Close number(10,5), Volume number(8), NewDateTime date) tablespace HistoryData;</v>
      </c>
      <c r="P25" t="str">
        <f t="shared" si="2"/>
        <v>create table HOIL_M5 (OrigDate char(10), OrigTime char(10), Open number(10,5), High number(10,5), Low number(10,5), Close number(10,5), Volume number(8), NewDateTime date) tablespace HistoryData;</v>
      </c>
      <c r="Q25" t="str">
        <f t="shared" si="2"/>
        <v>create table NGAS_M5 (OrigDate char(10), OrigTime char(10), Open number(10,5), High number(10,5), Low number(10,5), Close number(10,5), Volume number(8), NewDateTime date) tablespace HistoryData;</v>
      </c>
      <c r="R25" t="str">
        <f t="shared" si="3"/>
        <v>create table OIL_M5 (OrigDate char(10), OrigTime char(10), Open number(10,5), High number(10,5), Low number(10,5), Close number(10,5), Volume number(8), NewDateTime date) tablespace HistoryData;</v>
      </c>
      <c r="S25" t="str">
        <f t="shared" si="3"/>
        <v>create table PLATINUM_M5 (OrigDate char(10), OrigTime char(10), Open number(10,5), High number(10,5), Low number(10,5), Close number(10,5), Volume number(8), NewDateTime date) tablespace HistoryData;</v>
      </c>
      <c r="T25" t="str">
        <f t="shared" si="3"/>
        <v>create table RICE_M5 (OrigDate char(10), OrigTime char(10), Open number(10,5), High number(10,5), Low number(10,5), Close number(10,5), Volume number(8), NewDateTime date) tablespace HistoryData;</v>
      </c>
      <c r="U25" t="str">
        <f t="shared" si="3"/>
        <v>create table SBO_M5 (OrigDate char(10), OrigTime char(10), Open number(10,5), High number(10,5), Low number(10,5), Close number(10,5), Volume number(8), NewDateTime date) tablespace HistoryData;</v>
      </c>
      <c r="V25" t="str">
        <f t="shared" si="3"/>
        <v>create table SOYBEANS_M5 (OrigDate char(10), OrigTime char(10), Open number(10,5), High number(10,5), Low number(10,5), Close number(10,5), Volume number(8), NewDateTime date) tablespace HistoryData;</v>
      </c>
      <c r="W25" t="str">
        <f t="shared" si="3"/>
        <v>create table SUGAR_M5 (OrigDate char(10), OrigTime char(10), Open number(10,5), High number(10,5), Low number(10,5), Close number(10,5), Volume number(8), NewDateTime date) tablespace HistoryData;</v>
      </c>
      <c r="X25" t="str">
        <f t="shared" si="3"/>
        <v>create table US10YR_M5 (OrigDate char(10), OrigTime char(10), Open number(10,5), High number(10,5), Low number(10,5), Close number(10,5), Volume number(8), NewDateTime date) tablespace HistoryData;</v>
      </c>
      <c r="Y25" t="str">
        <f t="shared" si="3"/>
        <v>create table WHEAT_M5 (OrigDate char(10), OrigTime char(10), Open number(10,5), High number(10,5), Low number(10,5), Close number(10,5), Volume number(8), NewDateTime date) tablespace HistoryData;</v>
      </c>
      <c r="Z25" t="str">
        <f t="shared" si="3"/>
        <v>create table XRB_M5 (OrigDate char(10), OrigTime char(10), Open number(10,5), High number(10,5), Low number(10,5), Close number(10,5), Volume number(8), NewDateTime date) tablespace HistoryData;</v>
      </c>
      <c r="AA25" t="str">
        <f t="shared" si="3"/>
        <v>create table FTSE_M5 (OrigDate char(10), OrigTime char(10), Open number(10,5), High number(10,5), Low number(10,5), Close number(10,5), Volume number(8), NewDateTime date) tablespace HistoryData;</v>
      </c>
      <c r="AB25" t="str">
        <f t="shared" si="3"/>
        <v>create table SPX_M5 (OrigDate char(10), OrigTime char(10), Open number(10,5), High number(10,5), Low number(10,5), Close number(10,5), Volume number(8), NewDateTime date) tablespace HistoryData;</v>
      </c>
    </row>
    <row r="26" spans="1:28" x14ac:dyDescent="0.25">
      <c r="A26" s="8"/>
      <c r="B26" s="13"/>
      <c r="F26" s="1" t="s">
        <v>6</v>
      </c>
      <c r="G26" t="str">
        <f t="shared" si="2"/>
        <v>create table AUDUSD_M15 (OrigDate char(10), OrigTime char(10), Open number(10,5), High number(10,5), Low number(10,5), Close number(10,5), Volume number(8), NewDateTime date) tablespace HistoryData;</v>
      </c>
      <c r="H26" t="str">
        <f t="shared" si="2"/>
        <v>create table GBPUSD_M15 (OrigDate char(10), OrigTime char(10), Open number(10,5), High number(10,5), Low number(10,5), Close number(10,5), Volume number(8), NewDateTime date) tablespace HistoryData;</v>
      </c>
      <c r="I26" t="str">
        <f t="shared" si="2"/>
        <v>create table EURUSD_M15 (OrigDate char(10), OrigTime char(10), Open number(10,5), High number(10,5), Low number(10,5), Close number(10,5), Volume number(8), NewDateTime date) tablespace HistoryData;</v>
      </c>
      <c r="J26" t="str">
        <f t="shared" si="2"/>
        <v>create table XAUUSD_M15 (OrigDate char(10), OrigTime char(10), Open number(10,5), High number(10,5), Low number(10,5), Close number(10,5), Volume number(8), NewDateTime date) tablespace HistoryData;</v>
      </c>
      <c r="K26" t="str">
        <f t="shared" si="2"/>
        <v>create table NZDUSD_M15 (OrigDate char(10), OrigTime char(10), Open number(10,5), High number(10,5), Low number(10,5), Close number(10,5), Volume number(8), NewDateTime date) tablespace HistoryData;</v>
      </c>
      <c r="L26" t="str">
        <f t="shared" si="2"/>
        <v>create table USDJPY_M15 (OrigDate char(10), OrigTime char(10), Open number(10,5), High number(10,5), Low number(10,5), Close number(10,5), Volume number(8), NewDateTime date) tablespace HistoryData;</v>
      </c>
      <c r="M26" t="str">
        <f t="shared" si="2"/>
        <v>create table GBPNZD_M15 (OrigDate char(10), OrigTime char(10), Open number(10,5), High number(10,5), Low number(10,5), Close number(10,5), Volume number(8), NewDateTime date) tablespace HistoryData;</v>
      </c>
      <c r="N26" t="str">
        <f t="shared" si="2"/>
        <v>create table CATTLE_M15 (OrigDate char(10), OrigTime char(10), Open number(10,5), High number(10,5), Low number(10,5), Close number(10,5), Volume number(8), NewDateTime date) tablespace HistoryData;</v>
      </c>
      <c r="O26" t="str">
        <f t="shared" si="2"/>
        <v>create table CORN_M15 (OrigDate char(10), OrigTime char(10), Open number(10,5), High number(10,5), Low number(10,5), Close number(10,5), Volume number(8), NewDateTime date) tablespace HistoryData;</v>
      </c>
      <c r="P26" t="str">
        <f t="shared" si="2"/>
        <v>create table HOIL_M15 (OrigDate char(10), OrigTime char(10), Open number(10,5), High number(10,5), Low number(10,5), Close number(10,5), Volume number(8), NewDateTime date) tablespace HistoryData;</v>
      </c>
      <c r="Q26" t="str">
        <f t="shared" si="2"/>
        <v>create table NGAS_M15 (OrigDate char(10), OrigTime char(10), Open number(10,5), High number(10,5), Low number(10,5), Close number(10,5), Volume number(8), NewDateTime date) tablespace HistoryData;</v>
      </c>
      <c r="R26" t="str">
        <f t="shared" si="3"/>
        <v>create table OIL_M15 (OrigDate char(10), OrigTime char(10), Open number(10,5), High number(10,5), Low number(10,5), Close number(10,5), Volume number(8), NewDateTime date) tablespace HistoryData;</v>
      </c>
      <c r="S26" t="str">
        <f t="shared" si="3"/>
        <v>create table PLATINUM_M15 (OrigDate char(10), OrigTime char(10), Open number(10,5), High number(10,5), Low number(10,5), Close number(10,5), Volume number(8), NewDateTime date) tablespace HistoryData;</v>
      </c>
      <c r="T26" t="str">
        <f t="shared" si="3"/>
        <v>create table RICE_M15 (OrigDate char(10), OrigTime char(10), Open number(10,5), High number(10,5), Low number(10,5), Close number(10,5), Volume number(8), NewDateTime date) tablespace HistoryData;</v>
      </c>
      <c r="U26" t="str">
        <f t="shared" si="3"/>
        <v>create table SBO_M15 (OrigDate char(10), OrigTime char(10), Open number(10,5), High number(10,5), Low number(10,5), Close number(10,5), Volume number(8), NewDateTime date) tablespace HistoryData;</v>
      </c>
      <c r="V26" t="str">
        <f t="shared" si="3"/>
        <v>create table SOYBEANS_M15 (OrigDate char(10), OrigTime char(10), Open number(10,5), High number(10,5), Low number(10,5), Close number(10,5), Volume number(8), NewDateTime date) tablespace HistoryData;</v>
      </c>
      <c r="W26" t="str">
        <f t="shared" si="3"/>
        <v>create table SUGAR_M15 (OrigDate char(10), OrigTime char(10), Open number(10,5), High number(10,5), Low number(10,5), Close number(10,5), Volume number(8), NewDateTime date) tablespace HistoryData;</v>
      </c>
      <c r="X26" t="str">
        <f t="shared" si="3"/>
        <v>create table US10YR_M15 (OrigDate char(10), OrigTime char(10), Open number(10,5), High number(10,5), Low number(10,5), Close number(10,5), Volume number(8), NewDateTime date) tablespace HistoryData;</v>
      </c>
      <c r="Y26" t="str">
        <f t="shared" si="3"/>
        <v>create table WHEAT_M15 (OrigDate char(10), OrigTime char(10), Open number(10,5), High number(10,5), Low number(10,5), Close number(10,5), Volume number(8), NewDateTime date) tablespace HistoryData;</v>
      </c>
      <c r="Z26" t="str">
        <f t="shared" si="3"/>
        <v>create table XRB_M15 (OrigDate char(10), OrigTime char(10), Open number(10,5), High number(10,5), Low number(10,5), Close number(10,5), Volume number(8), NewDateTime date) tablespace HistoryData;</v>
      </c>
      <c r="AA26" t="str">
        <f t="shared" si="3"/>
        <v>create table FTSE_M15 (OrigDate char(10), OrigTime char(10), Open number(10,5), High number(10,5), Low number(10,5), Close number(10,5), Volume number(8), NewDateTime date) tablespace HistoryData;</v>
      </c>
      <c r="AB26" t="str">
        <f t="shared" si="3"/>
        <v>create table SPX_M15 (OrigDate char(10), OrigTime char(10), Open number(10,5), High number(10,5), Low number(10,5), Close number(10,5), Volume number(8), NewDateTime date) tablespace HistoryData;</v>
      </c>
    </row>
    <row r="27" spans="1:28" x14ac:dyDescent="0.25">
      <c r="A27" s="8"/>
      <c r="B27" s="13"/>
      <c r="F27" s="1" t="s">
        <v>7</v>
      </c>
      <c r="G27" t="str">
        <f t="shared" si="2"/>
        <v>create table AUDUSD_M30 (OrigDate char(10), OrigTime char(10), Open number(10,5), High number(10,5), Low number(10,5), Close number(10,5), Volume number(8), NewDateTime date) tablespace HistoryData;</v>
      </c>
      <c r="H27" t="str">
        <f t="shared" si="2"/>
        <v>create table GBPUSD_M30 (OrigDate char(10), OrigTime char(10), Open number(10,5), High number(10,5), Low number(10,5), Close number(10,5), Volume number(8), NewDateTime date) tablespace HistoryData;</v>
      </c>
      <c r="I27" t="str">
        <f t="shared" si="2"/>
        <v>create table EURUSD_M30 (OrigDate char(10), OrigTime char(10), Open number(10,5), High number(10,5), Low number(10,5), Close number(10,5), Volume number(8), NewDateTime date) tablespace HistoryData;</v>
      </c>
      <c r="J27" t="str">
        <f t="shared" si="2"/>
        <v>create table XAUUSD_M30 (OrigDate char(10), OrigTime char(10), Open number(10,5), High number(10,5), Low number(10,5), Close number(10,5), Volume number(8), NewDateTime date) tablespace HistoryData;</v>
      </c>
      <c r="K27" t="str">
        <f t="shared" si="2"/>
        <v>create table NZDUSD_M30 (OrigDate char(10), OrigTime char(10), Open number(10,5), High number(10,5), Low number(10,5), Close number(10,5), Volume number(8), NewDateTime date) tablespace HistoryData;</v>
      </c>
      <c r="L27" t="str">
        <f t="shared" si="2"/>
        <v>create table USDJPY_M30 (OrigDate char(10), OrigTime char(10), Open number(10,5), High number(10,5), Low number(10,5), Close number(10,5), Volume number(8), NewDateTime date) tablespace HistoryData;</v>
      </c>
      <c r="M27" t="str">
        <f t="shared" si="2"/>
        <v>create table GBPNZD_M30 (OrigDate char(10), OrigTime char(10), Open number(10,5), High number(10,5), Low number(10,5), Close number(10,5), Volume number(8), NewDateTime date) tablespace HistoryData;</v>
      </c>
      <c r="N27" t="str">
        <f t="shared" si="2"/>
        <v>create table CATTLE_M30 (OrigDate char(10), OrigTime char(10), Open number(10,5), High number(10,5), Low number(10,5), Close number(10,5), Volume number(8), NewDateTime date) tablespace HistoryData;</v>
      </c>
      <c r="O27" t="str">
        <f t="shared" si="2"/>
        <v>create table CORN_M30 (OrigDate char(10), OrigTime char(10), Open number(10,5), High number(10,5), Low number(10,5), Close number(10,5), Volume number(8), NewDateTime date) tablespace HistoryData;</v>
      </c>
      <c r="P27" t="str">
        <f t="shared" si="2"/>
        <v>create table HOIL_M30 (OrigDate char(10), OrigTime char(10), Open number(10,5), High number(10,5), Low number(10,5), Close number(10,5), Volume number(8), NewDateTime date) tablespace HistoryData;</v>
      </c>
      <c r="Q27" t="str">
        <f t="shared" si="2"/>
        <v>create table NGAS_M30 (OrigDate char(10), OrigTime char(10), Open number(10,5), High number(10,5), Low number(10,5), Close number(10,5), Volume number(8), NewDateTime date) tablespace HistoryData;</v>
      </c>
      <c r="R27" t="str">
        <f t="shared" si="3"/>
        <v>create table OIL_M30 (OrigDate char(10), OrigTime char(10), Open number(10,5), High number(10,5), Low number(10,5), Close number(10,5), Volume number(8), NewDateTime date) tablespace HistoryData;</v>
      </c>
      <c r="S27" t="str">
        <f t="shared" si="3"/>
        <v>create table PLATINUM_M30 (OrigDate char(10), OrigTime char(10), Open number(10,5), High number(10,5), Low number(10,5), Close number(10,5), Volume number(8), NewDateTime date) tablespace HistoryData;</v>
      </c>
      <c r="T27" t="str">
        <f t="shared" si="3"/>
        <v>create table RICE_M30 (OrigDate char(10), OrigTime char(10), Open number(10,5), High number(10,5), Low number(10,5), Close number(10,5), Volume number(8), NewDateTime date) tablespace HistoryData;</v>
      </c>
      <c r="U27" t="str">
        <f t="shared" si="3"/>
        <v>create table SBO_M30 (OrigDate char(10), OrigTime char(10), Open number(10,5), High number(10,5), Low number(10,5), Close number(10,5), Volume number(8), NewDateTime date) tablespace HistoryData;</v>
      </c>
      <c r="V27" t="str">
        <f t="shared" si="3"/>
        <v>create table SOYBEANS_M30 (OrigDate char(10), OrigTime char(10), Open number(10,5), High number(10,5), Low number(10,5), Close number(10,5), Volume number(8), NewDateTime date) tablespace HistoryData;</v>
      </c>
      <c r="W27" t="str">
        <f t="shared" si="3"/>
        <v>create table SUGAR_M30 (OrigDate char(10), OrigTime char(10), Open number(10,5), High number(10,5), Low number(10,5), Close number(10,5), Volume number(8), NewDateTime date) tablespace HistoryData;</v>
      </c>
      <c r="X27" t="str">
        <f t="shared" si="3"/>
        <v>create table US10YR_M30 (OrigDate char(10), OrigTime char(10), Open number(10,5), High number(10,5), Low number(10,5), Close number(10,5), Volume number(8), NewDateTime date) tablespace HistoryData;</v>
      </c>
      <c r="Y27" t="str">
        <f t="shared" si="3"/>
        <v>create table WHEAT_M30 (OrigDate char(10), OrigTime char(10), Open number(10,5), High number(10,5), Low number(10,5), Close number(10,5), Volume number(8), NewDateTime date) tablespace HistoryData;</v>
      </c>
      <c r="Z27" t="str">
        <f t="shared" si="3"/>
        <v>create table XRB_M30 (OrigDate char(10), OrigTime char(10), Open number(10,5), High number(10,5), Low number(10,5), Close number(10,5), Volume number(8), NewDateTime date) tablespace HistoryData;</v>
      </c>
      <c r="AA27" t="str">
        <f t="shared" si="3"/>
        <v>create table FTSE_M30 (OrigDate char(10), OrigTime char(10), Open number(10,5), High number(10,5), Low number(10,5), Close number(10,5), Volume number(8), NewDateTime date) tablespace HistoryData;</v>
      </c>
      <c r="AB27" t="str">
        <f t="shared" si="3"/>
        <v>create table SPX_M30 (OrigDate char(10), OrigTime char(10), Open number(10,5), High number(10,5), Low number(10,5), Close number(10,5), Volume number(8), NewDateTime date) tablespace HistoryData;</v>
      </c>
    </row>
    <row r="28" spans="1:28" x14ac:dyDescent="0.25">
      <c r="A28" s="13"/>
      <c r="B28" s="13"/>
      <c r="F28" s="1" t="s">
        <v>30</v>
      </c>
      <c r="G28" t="str">
        <f t="shared" si="2"/>
        <v>create table AUDUSD_H1 (OrigDate char(10), OrigTime char(10), Open number(10,5), High number(10,5), Low number(10,5), Close number(10,5), Volume number(8), NewDateTime date) tablespace HistoryData;</v>
      </c>
      <c r="H28" t="str">
        <f t="shared" si="2"/>
        <v>create table GBPUSD_H1 (OrigDate char(10), OrigTime char(10), Open number(10,5), High number(10,5), Low number(10,5), Close number(10,5), Volume number(8), NewDateTime date) tablespace HistoryData;</v>
      </c>
      <c r="I28" t="str">
        <f t="shared" si="2"/>
        <v>create table EURUSD_H1 (OrigDate char(10), OrigTime char(10), Open number(10,5), High number(10,5), Low number(10,5), Close number(10,5), Volume number(8), NewDateTime date) tablespace HistoryData;</v>
      </c>
      <c r="J28" t="str">
        <f t="shared" si="2"/>
        <v>create table XAUUSD_H1 (OrigDate char(10), OrigTime char(10), Open number(10,5), High number(10,5), Low number(10,5), Close number(10,5), Volume number(8), NewDateTime date) tablespace HistoryData;</v>
      </c>
      <c r="K28" t="str">
        <f t="shared" si="2"/>
        <v>create table NZDUSD_H1 (OrigDate char(10), OrigTime char(10), Open number(10,5), High number(10,5), Low number(10,5), Close number(10,5), Volume number(8), NewDateTime date) tablespace HistoryData;</v>
      </c>
      <c r="L28" t="str">
        <f t="shared" si="2"/>
        <v>create table USDJPY_H1 (OrigDate char(10), OrigTime char(10), Open number(10,5), High number(10,5), Low number(10,5), Close number(10,5), Volume number(8), NewDateTime date) tablespace HistoryData;</v>
      </c>
      <c r="M28" t="str">
        <f t="shared" si="2"/>
        <v>create table GBPNZD_H1 (OrigDate char(10), OrigTime char(10), Open number(10,5), High number(10,5), Low number(10,5), Close number(10,5), Volume number(8), NewDateTime date) tablespace HistoryData;</v>
      </c>
      <c r="N28" t="str">
        <f t="shared" si="2"/>
        <v>create table CATTLE_H1 (OrigDate char(10), OrigTime char(10), Open number(10,5), High number(10,5), Low number(10,5), Close number(10,5), Volume number(8), NewDateTime date) tablespace HistoryData;</v>
      </c>
      <c r="O28" t="str">
        <f t="shared" si="2"/>
        <v>create table CORN_H1 (OrigDate char(10), OrigTime char(10), Open number(10,5), High number(10,5), Low number(10,5), Close number(10,5), Volume number(8), NewDateTime date) tablespace HistoryData;</v>
      </c>
      <c r="P28" t="str">
        <f t="shared" si="2"/>
        <v>create table HOIL_H1 (OrigDate char(10), OrigTime char(10), Open number(10,5), High number(10,5), Low number(10,5), Close number(10,5), Volume number(8), NewDateTime date) tablespace HistoryData;</v>
      </c>
      <c r="Q28" t="str">
        <f t="shared" si="2"/>
        <v>create table NGAS_H1 (OrigDate char(10), OrigTime char(10), Open number(10,5), High number(10,5), Low number(10,5), Close number(10,5), Volume number(8), NewDateTime date) tablespace HistoryData;</v>
      </c>
      <c r="R28" t="str">
        <f t="shared" si="3"/>
        <v>create table OIL_H1 (OrigDate char(10), OrigTime char(10), Open number(10,5), High number(10,5), Low number(10,5), Close number(10,5), Volume number(8), NewDateTime date) tablespace HistoryData;</v>
      </c>
      <c r="S28" t="str">
        <f t="shared" si="3"/>
        <v>create table PLATINUM_H1 (OrigDate char(10), OrigTime char(10), Open number(10,5), High number(10,5), Low number(10,5), Close number(10,5), Volume number(8), NewDateTime date) tablespace HistoryData;</v>
      </c>
      <c r="T28" t="str">
        <f t="shared" si="3"/>
        <v>create table RICE_H1 (OrigDate char(10), OrigTime char(10), Open number(10,5), High number(10,5), Low number(10,5), Close number(10,5), Volume number(8), NewDateTime date) tablespace HistoryData;</v>
      </c>
      <c r="U28" t="str">
        <f t="shared" si="3"/>
        <v>create table SBO_H1 (OrigDate char(10), OrigTime char(10), Open number(10,5), High number(10,5), Low number(10,5), Close number(10,5), Volume number(8), NewDateTime date) tablespace HistoryData;</v>
      </c>
      <c r="V28" t="str">
        <f t="shared" si="3"/>
        <v>create table SOYBEANS_H1 (OrigDate char(10), OrigTime char(10), Open number(10,5), High number(10,5), Low number(10,5), Close number(10,5), Volume number(8), NewDateTime date) tablespace HistoryData;</v>
      </c>
      <c r="W28" t="str">
        <f t="shared" si="3"/>
        <v>create table SUGAR_H1 (OrigDate char(10), OrigTime char(10), Open number(10,5), High number(10,5), Low number(10,5), Close number(10,5), Volume number(8), NewDateTime date) tablespace HistoryData;</v>
      </c>
      <c r="X28" t="str">
        <f t="shared" si="3"/>
        <v>create table US10YR_H1 (OrigDate char(10), OrigTime char(10), Open number(10,5), High number(10,5), Low number(10,5), Close number(10,5), Volume number(8), NewDateTime date) tablespace HistoryData;</v>
      </c>
      <c r="Y28" t="str">
        <f t="shared" si="3"/>
        <v>create table WHEAT_H1 (OrigDate char(10), OrigTime char(10), Open number(10,5), High number(10,5), Low number(10,5), Close number(10,5), Volume number(8), NewDateTime date) tablespace HistoryData;</v>
      </c>
      <c r="Z28" t="str">
        <f t="shared" si="3"/>
        <v>create table XRB_H1 (OrigDate char(10), OrigTime char(10), Open number(10,5), High number(10,5), Low number(10,5), Close number(10,5), Volume number(8), NewDateTime date) tablespace HistoryData;</v>
      </c>
      <c r="AA28" t="str">
        <f t="shared" si="3"/>
        <v>create table FTSE_H1 (OrigDate char(10), OrigTime char(10), Open number(10,5), High number(10,5), Low number(10,5), Close number(10,5), Volume number(8), NewDateTime date) tablespace HistoryData;</v>
      </c>
      <c r="AB28" t="str">
        <f t="shared" si="3"/>
        <v>create table SPX_H1 (OrigDate char(10), OrigTime char(10), Open number(10,5), High number(10,5), Low number(10,5), Close number(10,5), Volume number(8), NewDateTime date) tablespace HistoryData;</v>
      </c>
    </row>
    <row r="29" spans="1:28" x14ac:dyDescent="0.25">
      <c r="A29" s="52"/>
      <c r="B29" s="52"/>
      <c r="F29" s="1" t="s">
        <v>31</v>
      </c>
      <c r="G29" t="str">
        <f t="shared" si="2"/>
        <v>create table AUDUSD_H4 (OrigDate char(10), OrigTime char(10), Open number(10,5), High number(10,5), Low number(10,5), Close number(10,5), Volume number(8), NewDateTime date) tablespace HistoryData;</v>
      </c>
      <c r="H29" t="str">
        <f t="shared" si="2"/>
        <v>create table GBPUSD_H4 (OrigDate char(10), OrigTime char(10), Open number(10,5), High number(10,5), Low number(10,5), Close number(10,5), Volume number(8), NewDateTime date) tablespace HistoryData;</v>
      </c>
      <c r="I29" t="str">
        <f t="shared" si="2"/>
        <v>create table EURUSD_H4 (OrigDate char(10), OrigTime char(10), Open number(10,5), High number(10,5), Low number(10,5), Close number(10,5), Volume number(8), NewDateTime date) tablespace HistoryData;</v>
      </c>
      <c r="J29" t="str">
        <f t="shared" si="2"/>
        <v>create table XAUUSD_H4 (OrigDate char(10), OrigTime char(10), Open number(10,5), High number(10,5), Low number(10,5), Close number(10,5), Volume number(8), NewDateTime date) tablespace HistoryData;</v>
      </c>
      <c r="K29" t="str">
        <f t="shared" si="2"/>
        <v>create table NZDUSD_H4 (OrigDate char(10), OrigTime char(10), Open number(10,5), High number(10,5), Low number(10,5), Close number(10,5), Volume number(8), NewDateTime date) tablespace HistoryData;</v>
      </c>
      <c r="L29" t="str">
        <f t="shared" si="2"/>
        <v>create table USDJPY_H4 (OrigDate char(10), OrigTime char(10), Open number(10,5), High number(10,5), Low number(10,5), Close number(10,5), Volume number(8), NewDateTime date) tablespace HistoryData;</v>
      </c>
      <c r="M29" t="str">
        <f t="shared" si="2"/>
        <v>create table GBPNZD_H4 (OrigDate char(10), OrigTime char(10), Open number(10,5), High number(10,5), Low number(10,5), Close number(10,5), Volume number(8), NewDateTime date) tablespace HistoryData;</v>
      </c>
      <c r="N29" t="str">
        <f t="shared" si="2"/>
        <v>create table CATTLE_H4 (OrigDate char(10), OrigTime char(10), Open number(10,5), High number(10,5), Low number(10,5), Close number(10,5), Volume number(8), NewDateTime date) tablespace HistoryData;</v>
      </c>
      <c r="O29" t="str">
        <f t="shared" si="2"/>
        <v>create table CORN_H4 (OrigDate char(10), OrigTime char(10), Open number(10,5), High number(10,5), Low number(10,5), Close number(10,5), Volume number(8), NewDateTime date) tablespace HistoryData;</v>
      </c>
      <c r="P29" t="str">
        <f t="shared" si="2"/>
        <v>create table HOIL_H4 (OrigDate char(10), OrigTime char(10), Open number(10,5), High number(10,5), Low number(10,5), Close number(10,5), Volume number(8), NewDateTime date) tablespace HistoryData;</v>
      </c>
      <c r="Q29" t="str">
        <f t="shared" si="2"/>
        <v>create table NGAS_H4 (OrigDate char(10), OrigTime char(10), Open number(10,5), High number(10,5), Low number(10,5), Close number(10,5), Volume number(8), NewDateTime date) tablespace HistoryData;</v>
      </c>
      <c r="R29" t="str">
        <f t="shared" si="3"/>
        <v>create table OIL_H4 (OrigDate char(10), OrigTime char(10), Open number(10,5), High number(10,5), Low number(10,5), Close number(10,5), Volume number(8), NewDateTime date) tablespace HistoryData;</v>
      </c>
      <c r="S29" t="str">
        <f t="shared" si="3"/>
        <v>create table PLATINUM_H4 (OrigDate char(10), OrigTime char(10), Open number(10,5), High number(10,5), Low number(10,5), Close number(10,5), Volume number(8), NewDateTime date) tablespace HistoryData;</v>
      </c>
      <c r="T29" t="str">
        <f t="shared" si="3"/>
        <v>create table RICE_H4 (OrigDate char(10), OrigTime char(10), Open number(10,5), High number(10,5), Low number(10,5), Close number(10,5), Volume number(8), NewDateTime date) tablespace HistoryData;</v>
      </c>
      <c r="U29" t="str">
        <f t="shared" si="3"/>
        <v>create table SBO_H4 (OrigDate char(10), OrigTime char(10), Open number(10,5), High number(10,5), Low number(10,5), Close number(10,5), Volume number(8), NewDateTime date) tablespace HistoryData;</v>
      </c>
      <c r="V29" t="str">
        <f t="shared" si="3"/>
        <v>create table SOYBEANS_H4 (OrigDate char(10), OrigTime char(10), Open number(10,5), High number(10,5), Low number(10,5), Close number(10,5), Volume number(8), NewDateTime date) tablespace HistoryData;</v>
      </c>
      <c r="W29" t="str">
        <f t="shared" si="3"/>
        <v>create table SUGAR_H4 (OrigDate char(10), OrigTime char(10), Open number(10,5), High number(10,5), Low number(10,5), Close number(10,5), Volume number(8), NewDateTime date) tablespace HistoryData;</v>
      </c>
      <c r="X29" t="str">
        <f t="shared" si="3"/>
        <v>create table US10YR_H4 (OrigDate char(10), OrigTime char(10), Open number(10,5), High number(10,5), Low number(10,5), Close number(10,5), Volume number(8), NewDateTime date) tablespace HistoryData;</v>
      </c>
      <c r="Y29" t="str">
        <f t="shared" si="3"/>
        <v>create table WHEAT_H4 (OrigDate char(10), OrigTime char(10), Open number(10,5), High number(10,5), Low number(10,5), Close number(10,5), Volume number(8), NewDateTime date) tablespace HistoryData;</v>
      </c>
      <c r="Z29" t="str">
        <f t="shared" si="3"/>
        <v>create table XRB_H4 (OrigDate char(10), OrigTime char(10), Open number(10,5), High number(10,5), Low number(10,5), Close number(10,5), Volume number(8), NewDateTime date) tablespace HistoryData;</v>
      </c>
      <c r="AA29" t="str">
        <f t="shared" si="3"/>
        <v>create table FTSE_H4 (OrigDate char(10), OrigTime char(10), Open number(10,5), High number(10,5), Low number(10,5), Close number(10,5), Volume number(8), NewDateTime date) tablespace HistoryData;</v>
      </c>
      <c r="AB29" t="str">
        <f t="shared" si="3"/>
        <v>create table SPX_H4 (OrigDate char(10), OrigTime char(10), Open number(10,5), High number(10,5), Low number(10,5), Close number(10,5), Volume number(8), NewDateTime date) tablespace HistoryData;</v>
      </c>
    </row>
    <row r="30" spans="1:28" x14ac:dyDescent="0.25">
      <c r="A30" s="8"/>
      <c r="B30" s="12"/>
      <c r="F30" s="1" t="s">
        <v>32</v>
      </c>
      <c r="G30" t="str">
        <f t="shared" si="2"/>
        <v>create table AUDUSD_D1 (OrigDate char(10), OrigTime char(10), Open number(10,5), High number(10,5), Low number(10,5), Close number(10,5), Volume number(8), NewDateTime date) tablespace HistoryData;</v>
      </c>
      <c r="H30" t="str">
        <f t="shared" si="2"/>
        <v>create table GBPUSD_D1 (OrigDate char(10), OrigTime char(10), Open number(10,5), High number(10,5), Low number(10,5), Close number(10,5), Volume number(8), NewDateTime date) tablespace HistoryData;</v>
      </c>
      <c r="I30" t="str">
        <f t="shared" si="2"/>
        <v>create table EURUSD_D1 (OrigDate char(10), OrigTime char(10), Open number(10,5), High number(10,5), Low number(10,5), Close number(10,5), Volume number(8), NewDateTime date) tablespace HistoryData;</v>
      </c>
      <c r="J30" t="str">
        <f t="shared" si="2"/>
        <v>create table XAUUSD_D1 (OrigDate char(10), OrigTime char(10), Open number(10,5), High number(10,5), Low number(10,5), Close number(10,5), Volume number(8), NewDateTime date) tablespace HistoryData;</v>
      </c>
      <c r="K30" t="str">
        <f t="shared" si="2"/>
        <v>create table NZDUSD_D1 (OrigDate char(10), OrigTime char(10), Open number(10,5), High number(10,5), Low number(10,5), Close number(10,5), Volume number(8), NewDateTime date) tablespace HistoryData;</v>
      </c>
      <c r="L30" t="str">
        <f t="shared" si="2"/>
        <v>create table USDJPY_D1 (OrigDate char(10), OrigTime char(10), Open number(10,5), High number(10,5), Low number(10,5), Close number(10,5), Volume number(8), NewDateTime date) tablespace HistoryData;</v>
      </c>
      <c r="M30" t="str">
        <f t="shared" si="2"/>
        <v>create table GBPNZD_D1 (OrigDate char(10), OrigTime char(10), Open number(10,5), High number(10,5), Low number(10,5), Close number(10,5), Volume number(8), NewDateTime date) tablespace HistoryData;</v>
      </c>
      <c r="N30" t="str">
        <f t="shared" si="2"/>
        <v>create table CATTLE_D1 (OrigDate char(10), OrigTime char(10), Open number(10,5), High number(10,5), Low number(10,5), Close number(10,5), Volume number(8), NewDateTime date) tablespace HistoryData;</v>
      </c>
      <c r="O30" t="str">
        <f t="shared" si="2"/>
        <v>create table CORN_D1 (OrigDate char(10), OrigTime char(10), Open number(10,5), High number(10,5), Low number(10,5), Close number(10,5), Volume number(8), NewDateTime date) tablespace HistoryData;</v>
      </c>
      <c r="P30" t="str">
        <f t="shared" si="2"/>
        <v>create table HOIL_D1 (OrigDate char(10), OrigTime char(10), Open number(10,5), High number(10,5), Low number(10,5), Close number(10,5), Volume number(8), NewDateTime date) tablespace HistoryData;</v>
      </c>
      <c r="Q30" t="str">
        <f t="shared" si="2"/>
        <v>create table NGAS_D1 (OrigDate char(10), OrigTime char(10), Open number(10,5), High number(10,5), Low number(10,5), Close number(10,5), Volume number(8), NewDateTime date) tablespace HistoryData;</v>
      </c>
      <c r="R30" t="str">
        <f t="shared" si="3"/>
        <v>create table OIL_D1 (OrigDate char(10), OrigTime char(10), Open number(10,5), High number(10,5), Low number(10,5), Close number(10,5), Volume number(8), NewDateTime date) tablespace HistoryData;</v>
      </c>
      <c r="S30" t="str">
        <f t="shared" si="3"/>
        <v>create table PLATINUM_D1 (OrigDate char(10), OrigTime char(10), Open number(10,5), High number(10,5), Low number(10,5), Close number(10,5), Volume number(8), NewDateTime date) tablespace HistoryData;</v>
      </c>
      <c r="T30" t="str">
        <f t="shared" si="3"/>
        <v>create table RICE_D1 (OrigDate char(10), OrigTime char(10), Open number(10,5), High number(10,5), Low number(10,5), Close number(10,5), Volume number(8), NewDateTime date) tablespace HistoryData;</v>
      </c>
      <c r="U30" t="str">
        <f t="shared" si="3"/>
        <v>create table SBO_D1 (OrigDate char(10), OrigTime char(10), Open number(10,5), High number(10,5), Low number(10,5), Close number(10,5), Volume number(8), NewDateTime date) tablespace HistoryData;</v>
      </c>
      <c r="V30" t="str">
        <f t="shared" si="3"/>
        <v>create table SOYBEANS_D1 (OrigDate char(10), OrigTime char(10), Open number(10,5), High number(10,5), Low number(10,5), Close number(10,5), Volume number(8), NewDateTime date) tablespace HistoryData;</v>
      </c>
      <c r="W30" t="str">
        <f t="shared" si="3"/>
        <v>create table SUGAR_D1 (OrigDate char(10), OrigTime char(10), Open number(10,5), High number(10,5), Low number(10,5), Close number(10,5), Volume number(8), NewDateTime date) tablespace HistoryData;</v>
      </c>
      <c r="X30" t="str">
        <f t="shared" si="3"/>
        <v>create table US10YR_D1 (OrigDate char(10), OrigTime char(10), Open number(10,5), High number(10,5), Low number(10,5), Close number(10,5), Volume number(8), NewDateTime date) tablespace HistoryData;</v>
      </c>
      <c r="Y30" t="str">
        <f t="shared" si="3"/>
        <v>create table WHEAT_D1 (OrigDate char(10), OrigTime char(10), Open number(10,5), High number(10,5), Low number(10,5), Close number(10,5), Volume number(8), NewDateTime date) tablespace HistoryData;</v>
      </c>
      <c r="Z30" t="str">
        <f t="shared" si="3"/>
        <v>create table XRB_D1 (OrigDate char(10), OrigTime char(10), Open number(10,5), High number(10,5), Low number(10,5), Close number(10,5), Volume number(8), NewDateTime date) tablespace HistoryData;</v>
      </c>
      <c r="AA30" t="str">
        <f t="shared" si="3"/>
        <v>create table FTSE_D1 (OrigDate char(10), OrigTime char(10), Open number(10,5), High number(10,5), Low number(10,5), Close number(10,5), Volume number(8), NewDateTime date) tablespace HistoryData;</v>
      </c>
      <c r="AB30" t="str">
        <f t="shared" si="3"/>
        <v>create table SPX_D1 (OrigDate char(10), OrigTime char(10), Open number(10,5), High number(10,5), Low number(10,5), Close number(10,5), Volume number(8), NewDateTime date) tablespace HistoryData;</v>
      </c>
    </row>
    <row r="31" spans="1:28" x14ac:dyDescent="0.25">
      <c r="A31" s="8"/>
      <c r="B31" s="11"/>
      <c r="D31" s="10"/>
      <c r="E31" s="10"/>
      <c r="F31" s="10"/>
    </row>
    <row r="32" spans="1:28" x14ac:dyDescent="0.25">
      <c r="A32" s="8"/>
      <c r="B32" s="11"/>
      <c r="D32" s="10"/>
      <c r="E32" s="10"/>
      <c r="F32" s="21" t="s">
        <v>171</v>
      </c>
    </row>
    <row r="33" spans="1:28" x14ac:dyDescent="0.25">
      <c r="A33" s="8"/>
      <c r="B33" s="11"/>
      <c r="D33" s="10"/>
      <c r="E33" s="10"/>
      <c r="F33" s="1" t="s">
        <v>9</v>
      </c>
      <c r="G33" t="str">
        <f t="shared" ref="G33:Q39" si="4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HistoryIdx;</v>
      </c>
      <c r="H33" t="str">
        <f t="shared" si="4"/>
        <v>alter table GBPUSD_M1 add constraint GBPUSD_M1_PK primary key(NewDateTime) using index tablespace HistoryIdx;</v>
      </c>
      <c r="I33" t="str">
        <f t="shared" si="4"/>
        <v>alter table EURUSD_M1 add constraint EURUSD_M1_PK primary key(NewDateTime) using index tablespace HistoryIdx;</v>
      </c>
      <c r="J33" t="str">
        <f t="shared" si="4"/>
        <v>alter table XAUUSD_M1 add constraint XAUUSD_M1_PK primary key(NewDateTime) using index tablespace HistoryIdx;</v>
      </c>
      <c r="K33" t="str">
        <f t="shared" si="4"/>
        <v>alter table NZDUSD_M1 add constraint NZDUSD_M1_PK primary key(NewDateTime) using index tablespace HistoryIdx;</v>
      </c>
      <c r="L33" t="str">
        <f t="shared" si="4"/>
        <v>alter table USDJPY_M1 add constraint USDJPY_M1_PK primary key(NewDateTime) using index tablespace HistoryIdx;</v>
      </c>
      <c r="M33" t="str">
        <f t="shared" si="4"/>
        <v>alter table GBPNZD_M1 add constraint GBPNZD_M1_PK primary key(NewDateTime) using index tablespace HistoryIdx;</v>
      </c>
      <c r="N33" t="str">
        <f t="shared" si="4"/>
        <v>alter table CATTLE_M1 add constraint CATTLE_M1_PK primary key(NewDateTime) using index tablespace HistoryIdx;</v>
      </c>
      <c r="O33" t="str">
        <f t="shared" si="4"/>
        <v>alter table CORN_M1 add constraint CORN_M1_PK primary key(NewDateTime) using index tablespace HistoryIdx;</v>
      </c>
      <c r="P33" t="str">
        <f t="shared" si="4"/>
        <v>alter table HOIL_M1 add constraint HOIL_M1_PK primary key(NewDateTime) using index tablespace HistoryIdx;</v>
      </c>
      <c r="Q33" t="str">
        <f t="shared" si="4"/>
        <v>alter table NGAS_M1 add constraint NGAS_M1_PK primary key(NewDateTime) using index tablespace HistoryIdx;</v>
      </c>
      <c r="R33" t="str">
        <f t="shared" ref="R33:AB39" si="5">"alter table "&amp;R$13&amp;"_"&amp;$F33&amp;" add constraint "&amp;R$13&amp;"_"&amp;$F33&amp;"_PK primary key(NewDateTime) using index tablespace "&amp;$B$2&amp;";"</f>
        <v>alter table OIL_M1 add constraint OIL_M1_PK primary key(NewDateTime) using index tablespace HistoryIdx;</v>
      </c>
      <c r="S33" t="str">
        <f t="shared" si="5"/>
        <v>alter table PLATINUM_M1 add constraint PLATINUM_M1_PK primary key(NewDateTime) using index tablespace HistoryIdx;</v>
      </c>
      <c r="T33" t="str">
        <f t="shared" si="5"/>
        <v>alter table RICE_M1 add constraint RICE_M1_PK primary key(NewDateTime) using index tablespace HistoryIdx;</v>
      </c>
      <c r="U33" t="str">
        <f t="shared" si="5"/>
        <v>alter table SBO_M1 add constraint SBO_M1_PK primary key(NewDateTime) using index tablespace HistoryIdx;</v>
      </c>
      <c r="V33" t="str">
        <f t="shared" si="5"/>
        <v>alter table SOYBEANS_M1 add constraint SOYBEANS_M1_PK primary key(NewDateTime) using index tablespace HistoryIdx;</v>
      </c>
      <c r="W33" t="str">
        <f t="shared" si="5"/>
        <v>alter table SUGAR_M1 add constraint SUGAR_M1_PK primary key(NewDateTime) using index tablespace HistoryIdx;</v>
      </c>
      <c r="X33" t="str">
        <f t="shared" si="5"/>
        <v>alter table US10YR_M1 add constraint US10YR_M1_PK primary key(NewDateTime) using index tablespace HistoryIdx;</v>
      </c>
      <c r="Y33" t="str">
        <f t="shared" si="5"/>
        <v>alter table WHEAT_M1 add constraint WHEAT_M1_PK primary key(NewDateTime) using index tablespace HistoryIdx;</v>
      </c>
      <c r="Z33" t="str">
        <f t="shared" si="5"/>
        <v>alter table XRB_M1 add constraint XRB_M1_PK primary key(NewDateTime) using index tablespace HistoryIdx;</v>
      </c>
      <c r="AA33" t="str">
        <f t="shared" si="5"/>
        <v>alter table FTSE_M1 add constraint FTSE_M1_PK primary key(NewDateTime) using index tablespace HistoryIdx;</v>
      </c>
      <c r="AB33" t="str">
        <f t="shared" si="5"/>
        <v>alter table SPX_M1 add constraint SPX_M1_PK primary key(NewDateTime) using index tablespace HistoryIdx;</v>
      </c>
    </row>
    <row r="34" spans="1:28" x14ac:dyDescent="0.25">
      <c r="A34" s="8"/>
      <c r="B34" s="11"/>
      <c r="D34" s="10"/>
      <c r="E34" s="10"/>
      <c r="F34" s="1" t="s">
        <v>29</v>
      </c>
      <c r="G34" t="str">
        <f t="shared" si="4"/>
        <v>alter table AUDUSD_M5 add constraint AUDUSD_M5_PK primary key(NewDateTime) using index tablespace HistoryIdx;</v>
      </c>
      <c r="H34" t="str">
        <f t="shared" si="4"/>
        <v>alter table GBPUSD_M5 add constraint GBPUSD_M5_PK primary key(NewDateTime) using index tablespace HistoryIdx;</v>
      </c>
      <c r="I34" t="str">
        <f t="shared" si="4"/>
        <v>alter table EURUSD_M5 add constraint EURUSD_M5_PK primary key(NewDateTime) using index tablespace HistoryIdx;</v>
      </c>
      <c r="J34" t="str">
        <f t="shared" si="4"/>
        <v>alter table XAUUSD_M5 add constraint XAUUSD_M5_PK primary key(NewDateTime) using index tablespace HistoryIdx;</v>
      </c>
      <c r="K34" t="str">
        <f t="shared" si="4"/>
        <v>alter table NZDUSD_M5 add constraint NZDUSD_M5_PK primary key(NewDateTime) using index tablespace HistoryIdx;</v>
      </c>
      <c r="L34" t="str">
        <f t="shared" si="4"/>
        <v>alter table USDJPY_M5 add constraint USDJPY_M5_PK primary key(NewDateTime) using index tablespace HistoryIdx;</v>
      </c>
      <c r="M34" t="str">
        <f t="shared" si="4"/>
        <v>alter table GBPNZD_M5 add constraint GBPNZD_M5_PK primary key(NewDateTime) using index tablespace HistoryIdx;</v>
      </c>
      <c r="N34" t="str">
        <f t="shared" si="4"/>
        <v>alter table CATTLE_M5 add constraint CATTLE_M5_PK primary key(NewDateTime) using index tablespace HistoryIdx;</v>
      </c>
      <c r="O34" t="str">
        <f t="shared" si="4"/>
        <v>alter table CORN_M5 add constraint CORN_M5_PK primary key(NewDateTime) using index tablespace HistoryIdx;</v>
      </c>
      <c r="P34" t="str">
        <f t="shared" si="4"/>
        <v>alter table HOIL_M5 add constraint HOIL_M5_PK primary key(NewDateTime) using index tablespace HistoryIdx;</v>
      </c>
      <c r="Q34" t="str">
        <f t="shared" si="4"/>
        <v>alter table NGAS_M5 add constraint NGAS_M5_PK primary key(NewDateTime) using index tablespace HistoryIdx;</v>
      </c>
      <c r="R34" t="str">
        <f t="shared" si="5"/>
        <v>alter table OIL_M5 add constraint OIL_M5_PK primary key(NewDateTime) using index tablespace HistoryIdx;</v>
      </c>
      <c r="S34" t="str">
        <f t="shared" si="5"/>
        <v>alter table PLATINUM_M5 add constraint PLATINUM_M5_PK primary key(NewDateTime) using index tablespace HistoryIdx;</v>
      </c>
      <c r="T34" t="str">
        <f t="shared" si="5"/>
        <v>alter table RICE_M5 add constraint RICE_M5_PK primary key(NewDateTime) using index tablespace HistoryIdx;</v>
      </c>
      <c r="U34" t="str">
        <f t="shared" si="5"/>
        <v>alter table SBO_M5 add constraint SBO_M5_PK primary key(NewDateTime) using index tablespace HistoryIdx;</v>
      </c>
      <c r="V34" t="str">
        <f t="shared" si="5"/>
        <v>alter table SOYBEANS_M5 add constraint SOYBEANS_M5_PK primary key(NewDateTime) using index tablespace HistoryIdx;</v>
      </c>
      <c r="W34" t="str">
        <f t="shared" si="5"/>
        <v>alter table SUGAR_M5 add constraint SUGAR_M5_PK primary key(NewDateTime) using index tablespace HistoryIdx;</v>
      </c>
      <c r="X34" t="str">
        <f t="shared" si="5"/>
        <v>alter table US10YR_M5 add constraint US10YR_M5_PK primary key(NewDateTime) using index tablespace HistoryIdx;</v>
      </c>
      <c r="Y34" t="str">
        <f t="shared" si="5"/>
        <v>alter table WHEAT_M5 add constraint WHEAT_M5_PK primary key(NewDateTime) using index tablespace HistoryIdx;</v>
      </c>
      <c r="Z34" t="str">
        <f t="shared" si="5"/>
        <v>alter table XRB_M5 add constraint XRB_M5_PK primary key(NewDateTime) using index tablespace HistoryIdx;</v>
      </c>
      <c r="AA34" t="str">
        <f t="shared" si="5"/>
        <v>alter table FTSE_M5 add constraint FTSE_M5_PK primary key(NewDateTime) using index tablespace HistoryIdx;</v>
      </c>
      <c r="AB34" t="str">
        <f t="shared" si="5"/>
        <v>alter table SPX_M5 add constraint SPX_M5_PK primary key(NewDateTime) using index tablespace HistoryIdx;</v>
      </c>
    </row>
    <row r="35" spans="1:28" x14ac:dyDescent="0.25">
      <c r="A35" s="8"/>
      <c r="B35" s="11"/>
      <c r="D35" s="10"/>
      <c r="E35" s="10"/>
      <c r="F35" s="1" t="s">
        <v>6</v>
      </c>
      <c r="G35" t="str">
        <f t="shared" si="4"/>
        <v>alter table AUDUSD_M15 add constraint AUDUSD_M15_PK primary key(NewDateTime) using index tablespace HistoryIdx;</v>
      </c>
      <c r="H35" t="str">
        <f t="shared" si="4"/>
        <v>alter table GBPUSD_M15 add constraint GBPUSD_M15_PK primary key(NewDateTime) using index tablespace HistoryIdx;</v>
      </c>
      <c r="I35" t="str">
        <f t="shared" si="4"/>
        <v>alter table EURUSD_M15 add constraint EURUSD_M15_PK primary key(NewDateTime) using index tablespace HistoryIdx;</v>
      </c>
      <c r="J35" t="str">
        <f t="shared" si="4"/>
        <v>alter table XAUUSD_M15 add constraint XAUUSD_M15_PK primary key(NewDateTime) using index tablespace HistoryIdx;</v>
      </c>
      <c r="K35" t="str">
        <f t="shared" si="4"/>
        <v>alter table NZDUSD_M15 add constraint NZDUSD_M15_PK primary key(NewDateTime) using index tablespace HistoryIdx;</v>
      </c>
      <c r="L35" t="str">
        <f t="shared" si="4"/>
        <v>alter table USDJPY_M15 add constraint USDJPY_M15_PK primary key(NewDateTime) using index tablespace HistoryIdx;</v>
      </c>
      <c r="M35" t="str">
        <f t="shared" si="4"/>
        <v>alter table GBPNZD_M15 add constraint GBPNZD_M15_PK primary key(NewDateTime) using index tablespace HistoryIdx;</v>
      </c>
      <c r="N35" t="str">
        <f t="shared" si="4"/>
        <v>alter table CATTLE_M15 add constraint CATTLE_M15_PK primary key(NewDateTime) using index tablespace HistoryIdx;</v>
      </c>
      <c r="O35" t="str">
        <f t="shared" si="4"/>
        <v>alter table CORN_M15 add constraint CORN_M15_PK primary key(NewDateTime) using index tablespace HistoryIdx;</v>
      </c>
      <c r="P35" t="str">
        <f t="shared" si="4"/>
        <v>alter table HOIL_M15 add constraint HOIL_M15_PK primary key(NewDateTime) using index tablespace HistoryIdx;</v>
      </c>
      <c r="Q35" t="str">
        <f t="shared" si="4"/>
        <v>alter table NGAS_M15 add constraint NGAS_M15_PK primary key(NewDateTime) using index tablespace HistoryIdx;</v>
      </c>
      <c r="R35" t="str">
        <f t="shared" si="5"/>
        <v>alter table OIL_M15 add constraint OIL_M15_PK primary key(NewDateTime) using index tablespace HistoryIdx;</v>
      </c>
      <c r="S35" t="str">
        <f t="shared" si="5"/>
        <v>alter table PLATINUM_M15 add constraint PLATINUM_M15_PK primary key(NewDateTime) using index tablespace HistoryIdx;</v>
      </c>
      <c r="T35" t="str">
        <f t="shared" si="5"/>
        <v>alter table RICE_M15 add constraint RICE_M15_PK primary key(NewDateTime) using index tablespace HistoryIdx;</v>
      </c>
      <c r="U35" t="str">
        <f t="shared" si="5"/>
        <v>alter table SBO_M15 add constraint SBO_M15_PK primary key(NewDateTime) using index tablespace HistoryIdx;</v>
      </c>
      <c r="V35" t="str">
        <f t="shared" si="5"/>
        <v>alter table SOYBEANS_M15 add constraint SOYBEANS_M15_PK primary key(NewDateTime) using index tablespace HistoryIdx;</v>
      </c>
      <c r="W35" t="str">
        <f t="shared" si="5"/>
        <v>alter table SUGAR_M15 add constraint SUGAR_M15_PK primary key(NewDateTime) using index tablespace HistoryIdx;</v>
      </c>
      <c r="X35" t="str">
        <f t="shared" si="5"/>
        <v>alter table US10YR_M15 add constraint US10YR_M15_PK primary key(NewDateTime) using index tablespace HistoryIdx;</v>
      </c>
      <c r="Y35" t="str">
        <f t="shared" si="5"/>
        <v>alter table WHEAT_M15 add constraint WHEAT_M15_PK primary key(NewDateTime) using index tablespace HistoryIdx;</v>
      </c>
      <c r="Z35" t="str">
        <f t="shared" si="5"/>
        <v>alter table XRB_M15 add constraint XRB_M15_PK primary key(NewDateTime) using index tablespace HistoryIdx;</v>
      </c>
      <c r="AA35" t="str">
        <f t="shared" si="5"/>
        <v>alter table FTSE_M15 add constraint FTSE_M15_PK primary key(NewDateTime) using index tablespace HistoryIdx;</v>
      </c>
      <c r="AB35" t="str">
        <f t="shared" si="5"/>
        <v>alter table SPX_M15 add constraint SPX_M15_PK primary key(NewDateTime) using index tablespace HistoryIdx;</v>
      </c>
    </row>
    <row r="36" spans="1:28" x14ac:dyDescent="0.25">
      <c r="A36" s="8"/>
      <c r="B36" s="11"/>
      <c r="D36" s="10"/>
      <c r="E36" s="10"/>
      <c r="F36" s="1" t="s">
        <v>7</v>
      </c>
      <c r="G36" t="str">
        <f t="shared" si="4"/>
        <v>alter table AUDUSD_M30 add constraint AUDUSD_M30_PK primary key(NewDateTime) using index tablespace HistoryIdx;</v>
      </c>
      <c r="H36" t="str">
        <f t="shared" si="4"/>
        <v>alter table GBPUSD_M30 add constraint GBPUSD_M30_PK primary key(NewDateTime) using index tablespace HistoryIdx;</v>
      </c>
      <c r="I36" t="str">
        <f t="shared" si="4"/>
        <v>alter table EURUSD_M30 add constraint EURUSD_M30_PK primary key(NewDateTime) using index tablespace HistoryIdx;</v>
      </c>
      <c r="J36" t="str">
        <f t="shared" si="4"/>
        <v>alter table XAUUSD_M30 add constraint XAUUSD_M30_PK primary key(NewDateTime) using index tablespace HistoryIdx;</v>
      </c>
      <c r="K36" t="str">
        <f t="shared" si="4"/>
        <v>alter table NZDUSD_M30 add constraint NZDUSD_M30_PK primary key(NewDateTime) using index tablespace HistoryIdx;</v>
      </c>
      <c r="L36" t="str">
        <f t="shared" si="4"/>
        <v>alter table USDJPY_M30 add constraint USDJPY_M30_PK primary key(NewDateTime) using index tablespace HistoryIdx;</v>
      </c>
      <c r="M36" t="str">
        <f t="shared" si="4"/>
        <v>alter table GBPNZD_M30 add constraint GBPNZD_M30_PK primary key(NewDateTime) using index tablespace HistoryIdx;</v>
      </c>
      <c r="N36" t="str">
        <f t="shared" si="4"/>
        <v>alter table CATTLE_M30 add constraint CATTLE_M30_PK primary key(NewDateTime) using index tablespace HistoryIdx;</v>
      </c>
      <c r="O36" t="str">
        <f t="shared" si="4"/>
        <v>alter table CORN_M30 add constraint CORN_M30_PK primary key(NewDateTime) using index tablespace HistoryIdx;</v>
      </c>
      <c r="P36" t="str">
        <f t="shared" si="4"/>
        <v>alter table HOIL_M30 add constraint HOIL_M30_PK primary key(NewDateTime) using index tablespace HistoryIdx;</v>
      </c>
      <c r="Q36" t="str">
        <f t="shared" si="4"/>
        <v>alter table NGAS_M30 add constraint NGAS_M30_PK primary key(NewDateTime) using index tablespace HistoryIdx;</v>
      </c>
      <c r="R36" t="str">
        <f t="shared" si="5"/>
        <v>alter table OIL_M30 add constraint OIL_M30_PK primary key(NewDateTime) using index tablespace HistoryIdx;</v>
      </c>
      <c r="S36" t="str">
        <f t="shared" si="5"/>
        <v>alter table PLATINUM_M30 add constraint PLATINUM_M30_PK primary key(NewDateTime) using index tablespace HistoryIdx;</v>
      </c>
      <c r="T36" t="str">
        <f t="shared" si="5"/>
        <v>alter table RICE_M30 add constraint RICE_M30_PK primary key(NewDateTime) using index tablespace HistoryIdx;</v>
      </c>
      <c r="U36" t="str">
        <f t="shared" si="5"/>
        <v>alter table SBO_M30 add constraint SBO_M30_PK primary key(NewDateTime) using index tablespace HistoryIdx;</v>
      </c>
      <c r="V36" t="str">
        <f t="shared" si="5"/>
        <v>alter table SOYBEANS_M30 add constraint SOYBEANS_M30_PK primary key(NewDateTime) using index tablespace HistoryIdx;</v>
      </c>
      <c r="W36" t="str">
        <f t="shared" si="5"/>
        <v>alter table SUGAR_M30 add constraint SUGAR_M30_PK primary key(NewDateTime) using index tablespace HistoryIdx;</v>
      </c>
      <c r="X36" t="str">
        <f t="shared" si="5"/>
        <v>alter table US10YR_M30 add constraint US10YR_M30_PK primary key(NewDateTime) using index tablespace HistoryIdx;</v>
      </c>
      <c r="Y36" t="str">
        <f t="shared" si="5"/>
        <v>alter table WHEAT_M30 add constraint WHEAT_M30_PK primary key(NewDateTime) using index tablespace HistoryIdx;</v>
      </c>
      <c r="Z36" t="str">
        <f t="shared" si="5"/>
        <v>alter table XRB_M30 add constraint XRB_M30_PK primary key(NewDateTime) using index tablespace HistoryIdx;</v>
      </c>
      <c r="AA36" t="str">
        <f t="shared" si="5"/>
        <v>alter table FTSE_M30 add constraint FTSE_M30_PK primary key(NewDateTime) using index tablespace HistoryIdx;</v>
      </c>
      <c r="AB36" t="str">
        <f t="shared" si="5"/>
        <v>alter table SPX_M30 add constraint SPX_M30_PK primary key(NewDateTime) using index tablespace HistoryIdx;</v>
      </c>
    </row>
    <row r="37" spans="1:28" x14ac:dyDescent="0.25">
      <c r="A37" s="8"/>
      <c r="B37" s="11"/>
      <c r="D37" s="10"/>
      <c r="E37" s="10"/>
      <c r="F37" s="1" t="s">
        <v>30</v>
      </c>
      <c r="G37" t="str">
        <f t="shared" si="4"/>
        <v>alter table AUDUSD_H1 add constraint AUDUSD_H1_PK primary key(NewDateTime) using index tablespace HistoryIdx;</v>
      </c>
      <c r="H37" t="str">
        <f t="shared" si="4"/>
        <v>alter table GBPUSD_H1 add constraint GBPUSD_H1_PK primary key(NewDateTime) using index tablespace HistoryIdx;</v>
      </c>
      <c r="I37" t="str">
        <f t="shared" si="4"/>
        <v>alter table EURUSD_H1 add constraint EURUSD_H1_PK primary key(NewDateTime) using index tablespace HistoryIdx;</v>
      </c>
      <c r="J37" t="str">
        <f t="shared" si="4"/>
        <v>alter table XAUUSD_H1 add constraint XAUUSD_H1_PK primary key(NewDateTime) using index tablespace HistoryIdx;</v>
      </c>
      <c r="K37" t="str">
        <f t="shared" si="4"/>
        <v>alter table NZDUSD_H1 add constraint NZDUSD_H1_PK primary key(NewDateTime) using index tablespace HistoryIdx;</v>
      </c>
      <c r="L37" t="str">
        <f t="shared" si="4"/>
        <v>alter table USDJPY_H1 add constraint USDJPY_H1_PK primary key(NewDateTime) using index tablespace HistoryIdx;</v>
      </c>
      <c r="M37" t="str">
        <f t="shared" si="4"/>
        <v>alter table GBPNZD_H1 add constraint GBPNZD_H1_PK primary key(NewDateTime) using index tablespace HistoryIdx;</v>
      </c>
      <c r="N37" t="str">
        <f t="shared" si="4"/>
        <v>alter table CATTLE_H1 add constraint CATTLE_H1_PK primary key(NewDateTime) using index tablespace HistoryIdx;</v>
      </c>
      <c r="O37" t="str">
        <f t="shared" si="4"/>
        <v>alter table CORN_H1 add constraint CORN_H1_PK primary key(NewDateTime) using index tablespace HistoryIdx;</v>
      </c>
      <c r="P37" t="str">
        <f t="shared" si="4"/>
        <v>alter table HOIL_H1 add constraint HOIL_H1_PK primary key(NewDateTime) using index tablespace HistoryIdx;</v>
      </c>
      <c r="Q37" t="str">
        <f t="shared" si="4"/>
        <v>alter table NGAS_H1 add constraint NGAS_H1_PK primary key(NewDateTime) using index tablespace HistoryIdx;</v>
      </c>
      <c r="R37" t="str">
        <f t="shared" si="5"/>
        <v>alter table OIL_H1 add constraint OIL_H1_PK primary key(NewDateTime) using index tablespace HistoryIdx;</v>
      </c>
      <c r="S37" t="str">
        <f t="shared" si="5"/>
        <v>alter table PLATINUM_H1 add constraint PLATINUM_H1_PK primary key(NewDateTime) using index tablespace HistoryIdx;</v>
      </c>
      <c r="T37" t="str">
        <f t="shared" si="5"/>
        <v>alter table RICE_H1 add constraint RICE_H1_PK primary key(NewDateTime) using index tablespace HistoryIdx;</v>
      </c>
      <c r="U37" t="str">
        <f t="shared" si="5"/>
        <v>alter table SBO_H1 add constraint SBO_H1_PK primary key(NewDateTime) using index tablespace HistoryIdx;</v>
      </c>
      <c r="V37" t="str">
        <f t="shared" si="5"/>
        <v>alter table SOYBEANS_H1 add constraint SOYBEANS_H1_PK primary key(NewDateTime) using index tablespace HistoryIdx;</v>
      </c>
      <c r="W37" t="str">
        <f t="shared" si="5"/>
        <v>alter table SUGAR_H1 add constraint SUGAR_H1_PK primary key(NewDateTime) using index tablespace HistoryIdx;</v>
      </c>
      <c r="X37" t="str">
        <f t="shared" si="5"/>
        <v>alter table US10YR_H1 add constraint US10YR_H1_PK primary key(NewDateTime) using index tablespace HistoryIdx;</v>
      </c>
      <c r="Y37" t="str">
        <f t="shared" si="5"/>
        <v>alter table WHEAT_H1 add constraint WHEAT_H1_PK primary key(NewDateTime) using index tablespace HistoryIdx;</v>
      </c>
      <c r="Z37" t="str">
        <f t="shared" si="5"/>
        <v>alter table XRB_H1 add constraint XRB_H1_PK primary key(NewDateTime) using index tablespace HistoryIdx;</v>
      </c>
      <c r="AA37" t="str">
        <f t="shared" si="5"/>
        <v>alter table FTSE_H1 add constraint FTSE_H1_PK primary key(NewDateTime) using index tablespace HistoryIdx;</v>
      </c>
      <c r="AB37" t="str">
        <f t="shared" si="5"/>
        <v>alter table SPX_H1 add constraint SPX_H1_PK primary key(NewDateTime) using index tablespace HistoryIdx;</v>
      </c>
    </row>
    <row r="38" spans="1:28" x14ac:dyDescent="0.25">
      <c r="A38" s="8"/>
      <c r="B38" s="11"/>
      <c r="D38" s="10"/>
      <c r="E38" s="10"/>
      <c r="F38" s="1" t="s">
        <v>31</v>
      </c>
      <c r="G38" t="str">
        <f t="shared" si="4"/>
        <v>alter table AUDUSD_H4 add constraint AUDUSD_H4_PK primary key(NewDateTime) using index tablespace HistoryIdx;</v>
      </c>
      <c r="H38" t="str">
        <f t="shared" si="4"/>
        <v>alter table GBPUSD_H4 add constraint GBPUSD_H4_PK primary key(NewDateTime) using index tablespace HistoryIdx;</v>
      </c>
      <c r="I38" t="str">
        <f t="shared" si="4"/>
        <v>alter table EURUSD_H4 add constraint EURUSD_H4_PK primary key(NewDateTime) using index tablespace HistoryIdx;</v>
      </c>
      <c r="J38" t="str">
        <f t="shared" si="4"/>
        <v>alter table XAUUSD_H4 add constraint XAUUSD_H4_PK primary key(NewDateTime) using index tablespace HistoryIdx;</v>
      </c>
      <c r="K38" t="str">
        <f t="shared" si="4"/>
        <v>alter table NZDUSD_H4 add constraint NZDUSD_H4_PK primary key(NewDateTime) using index tablespace HistoryIdx;</v>
      </c>
      <c r="L38" t="str">
        <f t="shared" si="4"/>
        <v>alter table USDJPY_H4 add constraint USDJPY_H4_PK primary key(NewDateTime) using index tablespace HistoryIdx;</v>
      </c>
      <c r="M38" t="str">
        <f t="shared" si="4"/>
        <v>alter table GBPNZD_H4 add constraint GBPNZD_H4_PK primary key(NewDateTime) using index tablespace HistoryIdx;</v>
      </c>
      <c r="N38" t="str">
        <f t="shared" si="4"/>
        <v>alter table CATTLE_H4 add constraint CATTLE_H4_PK primary key(NewDateTime) using index tablespace HistoryIdx;</v>
      </c>
      <c r="O38" t="str">
        <f t="shared" si="4"/>
        <v>alter table CORN_H4 add constraint CORN_H4_PK primary key(NewDateTime) using index tablespace HistoryIdx;</v>
      </c>
      <c r="P38" t="str">
        <f t="shared" si="4"/>
        <v>alter table HOIL_H4 add constraint HOIL_H4_PK primary key(NewDateTime) using index tablespace HistoryIdx;</v>
      </c>
      <c r="Q38" t="str">
        <f t="shared" si="4"/>
        <v>alter table NGAS_H4 add constraint NGAS_H4_PK primary key(NewDateTime) using index tablespace HistoryIdx;</v>
      </c>
      <c r="R38" t="str">
        <f t="shared" si="5"/>
        <v>alter table OIL_H4 add constraint OIL_H4_PK primary key(NewDateTime) using index tablespace HistoryIdx;</v>
      </c>
      <c r="S38" t="str">
        <f t="shared" si="5"/>
        <v>alter table PLATINUM_H4 add constraint PLATINUM_H4_PK primary key(NewDateTime) using index tablespace HistoryIdx;</v>
      </c>
      <c r="T38" t="str">
        <f t="shared" si="5"/>
        <v>alter table RICE_H4 add constraint RICE_H4_PK primary key(NewDateTime) using index tablespace HistoryIdx;</v>
      </c>
      <c r="U38" t="str">
        <f t="shared" si="5"/>
        <v>alter table SBO_H4 add constraint SBO_H4_PK primary key(NewDateTime) using index tablespace HistoryIdx;</v>
      </c>
      <c r="V38" t="str">
        <f t="shared" si="5"/>
        <v>alter table SOYBEANS_H4 add constraint SOYBEANS_H4_PK primary key(NewDateTime) using index tablespace HistoryIdx;</v>
      </c>
      <c r="W38" t="str">
        <f t="shared" si="5"/>
        <v>alter table SUGAR_H4 add constraint SUGAR_H4_PK primary key(NewDateTime) using index tablespace HistoryIdx;</v>
      </c>
      <c r="X38" t="str">
        <f t="shared" si="5"/>
        <v>alter table US10YR_H4 add constraint US10YR_H4_PK primary key(NewDateTime) using index tablespace HistoryIdx;</v>
      </c>
      <c r="Y38" t="str">
        <f t="shared" si="5"/>
        <v>alter table WHEAT_H4 add constraint WHEAT_H4_PK primary key(NewDateTime) using index tablespace HistoryIdx;</v>
      </c>
      <c r="Z38" t="str">
        <f t="shared" si="5"/>
        <v>alter table XRB_H4 add constraint XRB_H4_PK primary key(NewDateTime) using index tablespace HistoryIdx;</v>
      </c>
      <c r="AA38" t="str">
        <f t="shared" si="5"/>
        <v>alter table FTSE_H4 add constraint FTSE_H4_PK primary key(NewDateTime) using index tablespace HistoryIdx;</v>
      </c>
      <c r="AB38" t="str">
        <f t="shared" si="5"/>
        <v>alter table SPX_H4 add constraint SPX_H4_PK primary key(NewDateTime) using index tablespace HistoryIdx;</v>
      </c>
    </row>
    <row r="39" spans="1:28" x14ac:dyDescent="0.25">
      <c r="A39" s="8"/>
      <c r="B39" s="11"/>
      <c r="D39" s="10"/>
      <c r="E39" s="10"/>
      <c r="F39" s="1" t="s">
        <v>32</v>
      </c>
      <c r="G39" t="str">
        <f t="shared" si="4"/>
        <v>alter table AUDUSD_D1 add constraint AUDUSD_D1_PK primary key(NewDateTime) using index tablespace HistoryIdx;</v>
      </c>
      <c r="H39" t="str">
        <f t="shared" si="4"/>
        <v>alter table GBPUSD_D1 add constraint GBPUSD_D1_PK primary key(NewDateTime) using index tablespace HistoryIdx;</v>
      </c>
      <c r="I39" t="str">
        <f t="shared" si="4"/>
        <v>alter table EURUSD_D1 add constraint EURUSD_D1_PK primary key(NewDateTime) using index tablespace HistoryIdx;</v>
      </c>
      <c r="J39" t="str">
        <f t="shared" si="4"/>
        <v>alter table XAUUSD_D1 add constraint XAUUSD_D1_PK primary key(NewDateTime) using index tablespace HistoryIdx;</v>
      </c>
      <c r="K39" t="str">
        <f t="shared" si="4"/>
        <v>alter table NZDUSD_D1 add constraint NZDUSD_D1_PK primary key(NewDateTime) using index tablespace HistoryIdx;</v>
      </c>
      <c r="L39" t="str">
        <f t="shared" si="4"/>
        <v>alter table USDJPY_D1 add constraint USDJPY_D1_PK primary key(NewDateTime) using index tablespace HistoryIdx;</v>
      </c>
      <c r="M39" t="str">
        <f t="shared" si="4"/>
        <v>alter table GBPNZD_D1 add constraint GBPNZD_D1_PK primary key(NewDateTime) using index tablespace HistoryIdx;</v>
      </c>
      <c r="N39" t="str">
        <f t="shared" si="4"/>
        <v>alter table CATTLE_D1 add constraint CATTLE_D1_PK primary key(NewDateTime) using index tablespace HistoryIdx;</v>
      </c>
      <c r="O39" t="str">
        <f t="shared" si="4"/>
        <v>alter table CORN_D1 add constraint CORN_D1_PK primary key(NewDateTime) using index tablespace HistoryIdx;</v>
      </c>
      <c r="P39" t="str">
        <f t="shared" si="4"/>
        <v>alter table HOIL_D1 add constraint HOIL_D1_PK primary key(NewDateTime) using index tablespace HistoryIdx;</v>
      </c>
      <c r="Q39" t="str">
        <f t="shared" si="4"/>
        <v>alter table NGAS_D1 add constraint NGAS_D1_PK primary key(NewDateTime) using index tablespace HistoryIdx;</v>
      </c>
      <c r="R39" t="str">
        <f t="shared" si="5"/>
        <v>alter table OIL_D1 add constraint OIL_D1_PK primary key(NewDateTime) using index tablespace HistoryIdx;</v>
      </c>
      <c r="S39" t="str">
        <f t="shared" si="5"/>
        <v>alter table PLATINUM_D1 add constraint PLATINUM_D1_PK primary key(NewDateTime) using index tablespace HistoryIdx;</v>
      </c>
      <c r="T39" t="str">
        <f t="shared" si="5"/>
        <v>alter table RICE_D1 add constraint RICE_D1_PK primary key(NewDateTime) using index tablespace HistoryIdx;</v>
      </c>
      <c r="U39" t="str">
        <f t="shared" si="5"/>
        <v>alter table SBO_D1 add constraint SBO_D1_PK primary key(NewDateTime) using index tablespace HistoryIdx;</v>
      </c>
      <c r="V39" t="str">
        <f t="shared" si="5"/>
        <v>alter table SOYBEANS_D1 add constraint SOYBEANS_D1_PK primary key(NewDateTime) using index tablespace HistoryIdx;</v>
      </c>
      <c r="W39" t="str">
        <f t="shared" si="5"/>
        <v>alter table SUGAR_D1 add constraint SUGAR_D1_PK primary key(NewDateTime) using index tablespace HistoryIdx;</v>
      </c>
      <c r="X39" t="str">
        <f t="shared" si="5"/>
        <v>alter table US10YR_D1 add constraint US10YR_D1_PK primary key(NewDateTime) using index tablespace HistoryIdx;</v>
      </c>
      <c r="Y39" t="str">
        <f t="shared" si="5"/>
        <v>alter table WHEAT_D1 add constraint WHEAT_D1_PK primary key(NewDateTime) using index tablespace HistoryIdx;</v>
      </c>
      <c r="Z39" t="str">
        <f t="shared" si="5"/>
        <v>alter table XRB_D1 add constraint XRB_D1_PK primary key(NewDateTime) using index tablespace HistoryIdx;</v>
      </c>
      <c r="AA39" t="str">
        <f t="shared" si="5"/>
        <v>alter table FTSE_D1 add constraint FTSE_D1_PK primary key(NewDateTime) using index tablespace HistoryIdx;</v>
      </c>
      <c r="AB39" t="str">
        <f t="shared" si="5"/>
        <v>alter table SPX_D1 add constraint SPX_D1_PK primary key(NewDateTime) using index tablespace HistoryIdx;</v>
      </c>
    </row>
    <row r="40" spans="1:28" x14ac:dyDescent="0.25">
      <c r="A40" s="8"/>
      <c r="B40" s="11"/>
      <c r="D40" s="10"/>
      <c r="E40" s="10"/>
      <c r="F40" s="1"/>
    </row>
    <row r="41" spans="1:28" x14ac:dyDescent="0.25">
      <c r="A41" s="8"/>
      <c r="B41" s="11"/>
      <c r="D41" s="10"/>
      <c r="E41" s="10"/>
      <c r="F41" s="1" t="s">
        <v>193</v>
      </c>
    </row>
    <row r="42" spans="1:28" x14ac:dyDescent="0.25">
      <c r="A42" s="8"/>
      <c r="B42" s="11"/>
      <c r="D42" s="10"/>
      <c r="E42" s="10">
        <v>5</v>
      </c>
      <c r="F42" s="1" t="s">
        <v>29</v>
      </c>
      <c r="G42" t="str">
        <f t="shared" ref="G42:M42" si="6">"execute DataCompact('"&amp;G$13&amp;"_M1','"&amp;G$13&amp;"_"&amp;$F42&amp;"',"&amp;$E42&amp;");"</f>
        <v>execute DataCompact('AUDUSD_M1','AUDUSD_M5',5);</v>
      </c>
      <c r="H42" t="str">
        <f t="shared" si="6"/>
        <v>execute DataCompact('GBPUSD_M1','GBPUSD_M5',5);</v>
      </c>
      <c r="I42" t="str">
        <f t="shared" si="6"/>
        <v>execute DataCompact('EURUSD_M1','EURUSD_M5',5);</v>
      </c>
      <c r="J42" t="str">
        <f t="shared" si="6"/>
        <v>execute DataCompact('XAUUSD_M1','XAUUSD_M5',5);</v>
      </c>
      <c r="K42" t="str">
        <f t="shared" si="6"/>
        <v>execute DataCompact('NZDUSD_M1','NZDUSD_M5',5);</v>
      </c>
      <c r="L42" t="str">
        <f t="shared" si="6"/>
        <v>execute DataCompact('USDJPY_M1','USDJPY_M5',5);</v>
      </c>
      <c r="M42" t="str">
        <f t="shared" si="6"/>
        <v>execute DataCompact('GBPNZD_M1','GBPNZD_M5',5);</v>
      </c>
      <c r="N42" t="str">
        <f t="shared" ref="N42:Z47" si="7">"execute DataCompact('"&amp;N$13&amp;"_M1','"&amp;N$13&amp;"_"&amp;$F42&amp;"',"&amp;$E42&amp;");"</f>
        <v>execute DataCompact('CATTLE_M1','CATTLE_M5',5);</v>
      </c>
      <c r="O42" t="str">
        <f t="shared" si="7"/>
        <v>execute DataCompact('CORN_M1','CORN_M5',5);</v>
      </c>
      <c r="P42" t="str">
        <f t="shared" si="7"/>
        <v>execute DataCompact('HOIL_M1','HOIL_M5',5);</v>
      </c>
      <c r="Q42" t="str">
        <f t="shared" si="7"/>
        <v>execute DataCompact('NGAS_M1','NGAS_M5',5);</v>
      </c>
      <c r="R42" t="str">
        <f t="shared" si="7"/>
        <v>execute DataCompact('OIL_M1','OIL_M5',5);</v>
      </c>
      <c r="S42" t="str">
        <f t="shared" si="7"/>
        <v>execute DataCompact('PLATINUM_M1','PLATINUM_M5',5);</v>
      </c>
      <c r="T42" t="str">
        <f t="shared" si="7"/>
        <v>execute DataCompact('RICE_M1','RICE_M5',5);</v>
      </c>
      <c r="U42" t="str">
        <f t="shared" si="7"/>
        <v>execute DataCompact('SBO_M1','SBO_M5',5);</v>
      </c>
      <c r="V42" t="str">
        <f t="shared" si="7"/>
        <v>execute DataCompact('SOYBEANS_M1','SOYBEANS_M5',5);</v>
      </c>
      <c r="W42" t="str">
        <f t="shared" si="7"/>
        <v>execute DataCompact('SUGAR_M1','SUGAR_M5',5);</v>
      </c>
      <c r="X42" t="str">
        <f t="shared" si="7"/>
        <v>execute DataCompact('US10YR_M1','US10YR_M5',5);</v>
      </c>
      <c r="Y42" t="str">
        <f t="shared" si="7"/>
        <v>execute DataCompact('WHEAT_M1','WHEAT_M5',5);</v>
      </c>
      <c r="Z42" t="str">
        <f t="shared" si="7"/>
        <v>execute DataCompact('XRB_M1','XRB_M5',5);</v>
      </c>
      <c r="AA42" t="str">
        <f t="shared" ref="AA42:AB47" si="8">"execute DataCompact('"&amp;AA$13&amp;"_M1','"&amp;AA$13&amp;"_"&amp;$F42&amp;"',"&amp;$E42&amp;");"</f>
        <v>execute DataCompact('FTSE_M1','FTSE_M5',5);</v>
      </c>
      <c r="AB42" t="str">
        <f t="shared" si="8"/>
        <v>execute DataCompact('SPX_M1','SPX_M5',5);</v>
      </c>
    </row>
    <row r="43" spans="1:28" x14ac:dyDescent="0.25">
      <c r="A43" s="8"/>
      <c r="B43" s="11"/>
      <c r="D43" s="10"/>
      <c r="E43" s="10">
        <v>15</v>
      </c>
      <c r="F43" s="1" t="s">
        <v>6</v>
      </c>
      <c r="G43" t="str">
        <f t="shared" ref="G43:V47" si="9">"execute DataCompact('"&amp;G$13&amp;"_M1','"&amp;G$13&amp;"_"&amp;$F43&amp;"',"&amp;$E43&amp;");"</f>
        <v>execute DataCompact('AUDUSD_M1','AUDUSD_M15',15);</v>
      </c>
      <c r="H43" t="str">
        <f t="shared" ref="H43:M47" si="10">"execute DataCompact('"&amp;H$13&amp;"_M1','"&amp;H$13&amp;"_"&amp;$F43&amp;"',"&amp;$E43&amp;");"</f>
        <v>execute DataCompact('GBPUSD_M1','GBPUSD_M15',15);</v>
      </c>
      <c r="I43" t="str">
        <f t="shared" si="10"/>
        <v>execute DataCompact('EURUSD_M1','EURUSD_M15',15);</v>
      </c>
      <c r="J43" t="str">
        <f t="shared" si="10"/>
        <v>execute DataCompact('XAUUSD_M1','XAUUSD_M15',15);</v>
      </c>
      <c r="K43" t="str">
        <f t="shared" si="10"/>
        <v>execute DataCompact('NZDUSD_M1','NZDUSD_M15',15);</v>
      </c>
      <c r="L43" t="str">
        <f t="shared" si="10"/>
        <v>execute DataCompact('USDJPY_M1','USDJPY_M15',15);</v>
      </c>
      <c r="M43" t="str">
        <f t="shared" si="10"/>
        <v>execute DataCompact('GBPNZD_M1','GBPNZD_M15',15);</v>
      </c>
      <c r="N43" t="str">
        <f t="shared" si="9"/>
        <v>execute DataCompact('CATTLE_M1','CATTLE_M15',15);</v>
      </c>
      <c r="O43" t="str">
        <f t="shared" si="9"/>
        <v>execute DataCompact('CORN_M1','CORN_M15',15);</v>
      </c>
      <c r="P43" t="str">
        <f t="shared" si="9"/>
        <v>execute DataCompact('HOIL_M1','HOIL_M15',15);</v>
      </c>
      <c r="Q43" t="str">
        <f t="shared" si="9"/>
        <v>execute DataCompact('NGAS_M1','NGAS_M15',15);</v>
      </c>
      <c r="R43" t="str">
        <f t="shared" si="9"/>
        <v>execute DataCompact('OIL_M1','OIL_M15',15);</v>
      </c>
      <c r="S43" t="str">
        <f t="shared" si="9"/>
        <v>execute DataCompact('PLATINUM_M1','PLATINUM_M15',15);</v>
      </c>
      <c r="T43" t="str">
        <f t="shared" si="9"/>
        <v>execute DataCompact('RICE_M1','RICE_M15',15);</v>
      </c>
      <c r="U43" t="str">
        <f t="shared" si="9"/>
        <v>execute DataCompact('SBO_M1','SBO_M15',15);</v>
      </c>
      <c r="V43" t="str">
        <f t="shared" si="9"/>
        <v>execute DataCompact('SOYBEANS_M1','SOYBEANS_M15',15);</v>
      </c>
      <c r="W43" t="str">
        <f t="shared" si="7"/>
        <v>execute DataCompact('SUGAR_M1','SUGAR_M15',15);</v>
      </c>
      <c r="X43" t="str">
        <f t="shared" si="7"/>
        <v>execute DataCompact('US10YR_M1','US10YR_M15',15);</v>
      </c>
      <c r="Y43" t="str">
        <f t="shared" si="7"/>
        <v>execute DataCompact('WHEAT_M1','WHEAT_M15',15);</v>
      </c>
      <c r="Z43" t="str">
        <f t="shared" si="7"/>
        <v>execute DataCompact('XRB_M1','XRB_M15',15);</v>
      </c>
      <c r="AA43" t="str">
        <f t="shared" si="8"/>
        <v>execute DataCompact('FTSE_M1','FTSE_M15',15);</v>
      </c>
      <c r="AB43" t="str">
        <f t="shared" si="8"/>
        <v>execute DataCompact('SPX_M1','SPX_M15',15);</v>
      </c>
    </row>
    <row r="44" spans="1:28" x14ac:dyDescent="0.25">
      <c r="A44" s="8"/>
      <c r="B44" s="11"/>
      <c r="D44" s="10"/>
      <c r="E44" s="10">
        <v>30</v>
      </c>
      <c r="F44" s="1" t="s">
        <v>7</v>
      </c>
      <c r="G44" t="str">
        <f t="shared" si="9"/>
        <v>execute DataCompact('AUDUSD_M1','AUDUSD_M30',30);</v>
      </c>
      <c r="H44" t="str">
        <f t="shared" si="10"/>
        <v>execute DataCompact('GBPUSD_M1','GBPUSD_M30',30);</v>
      </c>
      <c r="I44" t="str">
        <f t="shared" si="10"/>
        <v>execute DataCompact('EURUSD_M1','EURUSD_M30',30);</v>
      </c>
      <c r="J44" t="str">
        <f t="shared" si="10"/>
        <v>execute DataCompact('XAUUSD_M1','XAUUSD_M30',30);</v>
      </c>
      <c r="K44" t="str">
        <f t="shared" si="10"/>
        <v>execute DataCompact('NZDUSD_M1','NZDUSD_M30',30);</v>
      </c>
      <c r="L44" t="str">
        <f t="shared" si="10"/>
        <v>execute DataCompact('USDJPY_M1','USDJPY_M30',30);</v>
      </c>
      <c r="M44" t="str">
        <f t="shared" si="10"/>
        <v>execute DataCompact('GBPNZD_M1','GBPNZD_M30',30);</v>
      </c>
      <c r="N44" t="str">
        <f t="shared" si="7"/>
        <v>execute DataCompact('CATTLE_M1','CATTLE_M30',30);</v>
      </c>
      <c r="O44" t="str">
        <f t="shared" si="7"/>
        <v>execute DataCompact('CORN_M1','CORN_M30',30);</v>
      </c>
      <c r="P44" t="str">
        <f t="shared" si="7"/>
        <v>execute DataCompact('HOIL_M1','HOIL_M30',30);</v>
      </c>
      <c r="Q44" t="str">
        <f t="shared" si="7"/>
        <v>execute DataCompact('NGAS_M1','NGAS_M30',30);</v>
      </c>
      <c r="R44" t="str">
        <f t="shared" si="7"/>
        <v>execute DataCompact('OIL_M1','OIL_M30',30);</v>
      </c>
      <c r="S44" t="str">
        <f t="shared" si="7"/>
        <v>execute DataCompact('PLATINUM_M1','PLATINUM_M30',30);</v>
      </c>
      <c r="T44" t="str">
        <f t="shared" si="7"/>
        <v>execute DataCompact('RICE_M1','RICE_M30',30);</v>
      </c>
      <c r="U44" t="str">
        <f t="shared" si="7"/>
        <v>execute DataCompact('SBO_M1','SBO_M30',30);</v>
      </c>
      <c r="V44" t="str">
        <f t="shared" si="7"/>
        <v>execute DataCompact('SOYBEANS_M1','SOYBEANS_M30',30);</v>
      </c>
      <c r="W44" t="str">
        <f t="shared" si="7"/>
        <v>execute DataCompact('SUGAR_M1','SUGAR_M30',30);</v>
      </c>
      <c r="X44" t="str">
        <f t="shared" si="7"/>
        <v>execute DataCompact('US10YR_M1','US10YR_M30',30);</v>
      </c>
      <c r="Y44" t="str">
        <f t="shared" si="7"/>
        <v>execute DataCompact('WHEAT_M1','WHEAT_M30',30);</v>
      </c>
      <c r="Z44" t="str">
        <f t="shared" si="7"/>
        <v>execute DataCompact('XRB_M1','XRB_M30',30);</v>
      </c>
      <c r="AA44" t="str">
        <f t="shared" si="8"/>
        <v>execute DataCompact('FTSE_M1','FTSE_M30',30);</v>
      </c>
      <c r="AB44" t="str">
        <f t="shared" si="8"/>
        <v>execute DataCompact('SPX_M1','SPX_M30',30);</v>
      </c>
    </row>
    <row r="45" spans="1:28" x14ac:dyDescent="0.25">
      <c r="A45" s="8"/>
      <c r="B45" s="11"/>
      <c r="D45" s="10"/>
      <c r="E45" s="10">
        <v>60</v>
      </c>
      <c r="F45" s="1" t="s">
        <v>30</v>
      </c>
      <c r="G45" t="str">
        <f t="shared" si="9"/>
        <v>execute DataCompact('AUDUSD_M1','AUDUSD_H1',60);</v>
      </c>
      <c r="H45" t="str">
        <f t="shared" si="10"/>
        <v>execute DataCompact('GBPUSD_M1','GBPUSD_H1',60);</v>
      </c>
      <c r="I45" t="str">
        <f t="shared" si="10"/>
        <v>execute DataCompact('EURUSD_M1','EURUSD_H1',60);</v>
      </c>
      <c r="J45" t="str">
        <f t="shared" si="10"/>
        <v>execute DataCompact('XAUUSD_M1','XAUUSD_H1',60);</v>
      </c>
      <c r="K45" t="str">
        <f t="shared" si="10"/>
        <v>execute DataCompact('NZDUSD_M1','NZDUSD_H1',60);</v>
      </c>
      <c r="L45" t="str">
        <f t="shared" si="10"/>
        <v>execute DataCompact('USDJPY_M1','USDJPY_H1',60);</v>
      </c>
      <c r="M45" t="str">
        <f t="shared" si="10"/>
        <v>execute DataCompact('GBPNZD_M1','GBPNZD_H1',60);</v>
      </c>
      <c r="N45" t="str">
        <f t="shared" si="7"/>
        <v>execute DataCompact('CATTLE_M1','CATTLE_H1',60);</v>
      </c>
      <c r="O45" t="str">
        <f t="shared" si="7"/>
        <v>execute DataCompact('CORN_M1','CORN_H1',60);</v>
      </c>
      <c r="P45" t="str">
        <f t="shared" si="7"/>
        <v>execute DataCompact('HOIL_M1','HOIL_H1',60);</v>
      </c>
      <c r="Q45" t="str">
        <f t="shared" si="7"/>
        <v>execute DataCompact('NGAS_M1','NGAS_H1',60);</v>
      </c>
      <c r="R45" t="str">
        <f t="shared" si="7"/>
        <v>execute DataCompact('OIL_M1','OIL_H1',60);</v>
      </c>
      <c r="S45" t="str">
        <f t="shared" si="7"/>
        <v>execute DataCompact('PLATINUM_M1','PLATINUM_H1',60);</v>
      </c>
      <c r="T45" t="str">
        <f t="shared" si="7"/>
        <v>execute DataCompact('RICE_M1','RICE_H1',60);</v>
      </c>
      <c r="U45" t="str">
        <f t="shared" si="7"/>
        <v>execute DataCompact('SBO_M1','SBO_H1',60);</v>
      </c>
      <c r="V45" t="str">
        <f t="shared" si="7"/>
        <v>execute DataCompact('SOYBEANS_M1','SOYBEANS_H1',60);</v>
      </c>
      <c r="W45" t="str">
        <f t="shared" si="7"/>
        <v>execute DataCompact('SUGAR_M1','SUGAR_H1',60);</v>
      </c>
      <c r="X45" t="str">
        <f t="shared" si="7"/>
        <v>execute DataCompact('US10YR_M1','US10YR_H1',60);</v>
      </c>
      <c r="Y45" t="str">
        <f t="shared" si="7"/>
        <v>execute DataCompact('WHEAT_M1','WHEAT_H1',60);</v>
      </c>
      <c r="Z45" t="str">
        <f t="shared" si="7"/>
        <v>execute DataCompact('XRB_M1','XRB_H1',60);</v>
      </c>
      <c r="AA45" t="str">
        <f t="shared" si="8"/>
        <v>execute DataCompact('FTSE_M1','FTSE_H1',60);</v>
      </c>
      <c r="AB45" t="str">
        <f t="shared" si="8"/>
        <v>execute DataCompact('SPX_M1','SPX_H1',60);</v>
      </c>
    </row>
    <row r="46" spans="1:28" x14ac:dyDescent="0.25">
      <c r="A46" s="8"/>
      <c r="B46" s="11"/>
      <c r="D46" s="10"/>
      <c r="E46" s="10">
        <v>240</v>
      </c>
      <c r="F46" s="1" t="s">
        <v>31</v>
      </c>
      <c r="G46" t="str">
        <f t="shared" si="9"/>
        <v>execute DataCompact('AUDUSD_M1','AUDUSD_H4',240);</v>
      </c>
      <c r="H46" t="str">
        <f t="shared" si="10"/>
        <v>execute DataCompact('GBPUSD_M1','GBPUSD_H4',240);</v>
      </c>
      <c r="I46" t="str">
        <f t="shared" si="10"/>
        <v>execute DataCompact('EURUSD_M1','EURUSD_H4',240);</v>
      </c>
      <c r="J46" t="str">
        <f t="shared" si="10"/>
        <v>execute DataCompact('XAUUSD_M1','XAUUSD_H4',240);</v>
      </c>
      <c r="K46" t="str">
        <f t="shared" si="10"/>
        <v>execute DataCompact('NZDUSD_M1','NZDUSD_H4',240);</v>
      </c>
      <c r="L46" t="str">
        <f t="shared" si="10"/>
        <v>execute DataCompact('USDJPY_M1','USDJPY_H4',240);</v>
      </c>
      <c r="M46" t="str">
        <f t="shared" si="10"/>
        <v>execute DataCompact('GBPNZD_M1','GBPNZD_H4',240);</v>
      </c>
      <c r="N46" t="str">
        <f t="shared" si="7"/>
        <v>execute DataCompact('CATTLE_M1','CATTLE_H4',240);</v>
      </c>
      <c r="O46" t="str">
        <f t="shared" si="7"/>
        <v>execute DataCompact('CORN_M1','CORN_H4',240);</v>
      </c>
      <c r="P46" t="str">
        <f t="shared" si="7"/>
        <v>execute DataCompact('HOIL_M1','HOIL_H4',240);</v>
      </c>
      <c r="Q46" t="str">
        <f t="shared" si="7"/>
        <v>execute DataCompact('NGAS_M1','NGAS_H4',240);</v>
      </c>
      <c r="R46" t="str">
        <f t="shared" si="7"/>
        <v>execute DataCompact('OIL_M1','OIL_H4',240);</v>
      </c>
      <c r="S46" t="str">
        <f t="shared" si="7"/>
        <v>execute DataCompact('PLATINUM_M1','PLATINUM_H4',240);</v>
      </c>
      <c r="T46" t="str">
        <f t="shared" si="7"/>
        <v>execute DataCompact('RICE_M1','RICE_H4',240);</v>
      </c>
      <c r="U46" t="str">
        <f t="shared" si="7"/>
        <v>execute DataCompact('SBO_M1','SBO_H4',240);</v>
      </c>
      <c r="V46" t="str">
        <f t="shared" si="7"/>
        <v>execute DataCompact('SOYBEANS_M1','SOYBEANS_H4',240);</v>
      </c>
      <c r="W46" t="str">
        <f t="shared" si="7"/>
        <v>execute DataCompact('SUGAR_M1','SUGAR_H4',240);</v>
      </c>
      <c r="X46" t="str">
        <f t="shared" si="7"/>
        <v>execute DataCompact('US10YR_M1','US10YR_H4',240);</v>
      </c>
      <c r="Y46" t="str">
        <f t="shared" si="7"/>
        <v>execute DataCompact('WHEAT_M1','WHEAT_H4',240);</v>
      </c>
      <c r="Z46" t="str">
        <f t="shared" si="7"/>
        <v>execute DataCompact('XRB_M1','XRB_H4',240);</v>
      </c>
      <c r="AA46" t="str">
        <f t="shared" si="8"/>
        <v>execute DataCompact('FTSE_M1','FTSE_H4',240);</v>
      </c>
      <c r="AB46" t="str">
        <f t="shared" si="8"/>
        <v>execute DataCompact('SPX_M1','SPX_H4',240);</v>
      </c>
    </row>
    <row r="47" spans="1:28" x14ac:dyDescent="0.25">
      <c r="A47" s="8"/>
      <c r="B47" s="11"/>
      <c r="D47" s="10"/>
      <c r="E47" s="10">
        <v>1440</v>
      </c>
      <c r="F47" s="1" t="s">
        <v>32</v>
      </c>
      <c r="G47" t="str">
        <f t="shared" si="9"/>
        <v>execute DataCompact('AUDUSD_M1','AUDUSD_D1',1440);</v>
      </c>
      <c r="H47" t="str">
        <f t="shared" si="10"/>
        <v>execute DataCompact('GBPUSD_M1','GBPUSD_D1',1440);</v>
      </c>
      <c r="I47" t="str">
        <f t="shared" si="10"/>
        <v>execute DataCompact('EURUSD_M1','EURUSD_D1',1440);</v>
      </c>
      <c r="J47" t="str">
        <f t="shared" si="10"/>
        <v>execute DataCompact('XAUUSD_M1','XAUUSD_D1',1440);</v>
      </c>
      <c r="K47" t="str">
        <f t="shared" si="10"/>
        <v>execute DataCompact('NZDUSD_M1','NZDUSD_D1',1440);</v>
      </c>
      <c r="L47" t="str">
        <f t="shared" si="10"/>
        <v>execute DataCompact('USDJPY_M1','USDJPY_D1',1440);</v>
      </c>
      <c r="M47" t="str">
        <f t="shared" si="10"/>
        <v>execute DataCompact('GBPNZD_M1','GBPNZD_D1',1440);</v>
      </c>
      <c r="N47" t="str">
        <f t="shared" si="7"/>
        <v>execute DataCompact('CATTLE_M1','CATTLE_D1',1440);</v>
      </c>
      <c r="O47" t="str">
        <f t="shared" si="7"/>
        <v>execute DataCompact('CORN_M1','CORN_D1',1440);</v>
      </c>
      <c r="P47" t="str">
        <f t="shared" si="7"/>
        <v>execute DataCompact('HOIL_M1','HOIL_D1',1440);</v>
      </c>
      <c r="Q47" t="str">
        <f t="shared" si="7"/>
        <v>execute DataCompact('NGAS_M1','NGAS_D1',1440);</v>
      </c>
      <c r="R47" t="str">
        <f t="shared" si="7"/>
        <v>execute DataCompact('OIL_M1','OIL_D1',1440);</v>
      </c>
      <c r="S47" t="str">
        <f t="shared" si="7"/>
        <v>execute DataCompact('PLATINUM_M1','PLATINUM_D1',1440);</v>
      </c>
      <c r="T47" t="str">
        <f t="shared" si="7"/>
        <v>execute DataCompact('RICE_M1','RICE_D1',1440);</v>
      </c>
      <c r="U47" t="str">
        <f t="shared" si="7"/>
        <v>execute DataCompact('SBO_M1','SBO_D1',1440);</v>
      </c>
      <c r="V47" t="str">
        <f t="shared" si="7"/>
        <v>execute DataCompact('SOYBEANS_M1','SOYBEANS_D1',1440);</v>
      </c>
      <c r="W47" t="str">
        <f t="shared" si="7"/>
        <v>execute DataCompact('SUGAR_M1','SUGAR_D1',1440);</v>
      </c>
      <c r="X47" t="str">
        <f t="shared" si="7"/>
        <v>execute DataCompact('US10YR_M1','US10YR_D1',1440);</v>
      </c>
      <c r="Y47" t="str">
        <f t="shared" si="7"/>
        <v>execute DataCompact('WHEAT_M1','WHEAT_D1',1440);</v>
      </c>
      <c r="Z47" t="str">
        <f t="shared" si="7"/>
        <v>execute DataCompact('XRB_M1','XRB_D1',1440);</v>
      </c>
      <c r="AA47" t="str">
        <f t="shared" si="8"/>
        <v>execute DataCompact('FTSE_M1','FTSE_D1',1440);</v>
      </c>
      <c r="AB47" t="str">
        <f t="shared" si="8"/>
        <v>execute DataCompact('SPX_M1','SPX_D1',1440);</v>
      </c>
    </row>
    <row r="48" spans="1:28" x14ac:dyDescent="0.25">
      <c r="A48" s="8"/>
      <c r="B48" s="11"/>
      <c r="D48" s="10"/>
      <c r="E48" s="10"/>
      <c r="F48" s="1"/>
    </row>
    <row r="49" spans="1:28" x14ac:dyDescent="0.25">
      <c r="A49" s="8"/>
      <c r="B49" s="11"/>
      <c r="D49" s="10"/>
      <c r="E49" s="10"/>
      <c r="F49" s="1"/>
    </row>
    <row r="50" spans="1:28" ht="15.75" x14ac:dyDescent="0.25">
      <c r="A50" s="8"/>
      <c r="B50" s="13"/>
      <c r="D50" s="10"/>
      <c r="E50" s="10"/>
      <c r="F50" s="17" t="s">
        <v>194</v>
      </c>
      <c r="G50" s="1"/>
      <c r="H50" s="1"/>
      <c r="I50" s="1"/>
      <c r="J50" s="1"/>
      <c r="N50" s="1"/>
      <c r="O50" s="1"/>
      <c r="P50" s="1"/>
      <c r="Q50" s="1"/>
      <c r="AA50" s="1"/>
    </row>
    <row r="51" spans="1:28" x14ac:dyDescent="0.25">
      <c r="A51" s="8"/>
      <c r="B51" s="13"/>
      <c r="F51" s="1" t="s">
        <v>9</v>
      </c>
      <c r="G51" t="str">
        <f t="shared" ref="G51:M51" si="11">"drop table "&amp;G$13&amp;"_"&amp;$F51&amp;"_FILLED;"</f>
        <v>drop table AUDUSD_M1_FILLED;</v>
      </c>
      <c r="H51" t="str">
        <f t="shared" si="11"/>
        <v>drop table GBPUSD_M1_FILLED;</v>
      </c>
      <c r="I51" t="str">
        <f t="shared" si="11"/>
        <v>drop table EURUSD_M1_FILLED;</v>
      </c>
      <c r="J51" t="str">
        <f t="shared" si="11"/>
        <v>drop table XAUUSD_M1_FILLED;</v>
      </c>
      <c r="K51" t="str">
        <f t="shared" si="11"/>
        <v>drop table NZDUSD_M1_FILLED;</v>
      </c>
      <c r="L51" t="str">
        <f t="shared" si="11"/>
        <v>drop table USDJPY_M1_FILLED;</v>
      </c>
      <c r="M51" t="str">
        <f t="shared" si="11"/>
        <v>drop table GBPNZD_M1_FILLED;</v>
      </c>
      <c r="N51" t="str">
        <f t="shared" ref="N51:W56" si="12">"drop table "&amp;N$13&amp;"_"&amp;$F51&amp;"_FILLED;"</f>
        <v>drop table CATTLE_M1_FILLED;</v>
      </c>
      <c r="O51" t="str">
        <f t="shared" si="12"/>
        <v>drop table CORN_M1_FILLED;</v>
      </c>
      <c r="P51" t="str">
        <f t="shared" si="12"/>
        <v>drop table HOIL_M1_FILLED;</v>
      </c>
      <c r="Q51" t="str">
        <f t="shared" si="12"/>
        <v>drop table NGAS_M1_FILLED;</v>
      </c>
      <c r="R51" t="str">
        <f t="shared" si="12"/>
        <v>drop table OIL_M1_FILLED;</v>
      </c>
      <c r="S51" t="str">
        <f t="shared" si="12"/>
        <v>drop table PLATINUM_M1_FILLED;</v>
      </c>
      <c r="T51" t="str">
        <f t="shared" si="12"/>
        <v>drop table RICE_M1_FILLED;</v>
      </c>
      <c r="U51" t="str">
        <f t="shared" si="12"/>
        <v>drop table SBO_M1_FILLED;</v>
      </c>
      <c r="V51" t="str">
        <f t="shared" si="12"/>
        <v>drop table SOYBEANS_M1_FILLED;</v>
      </c>
      <c r="W51" t="str">
        <f t="shared" si="12"/>
        <v>drop table SUGAR_M1_FILLED;</v>
      </c>
      <c r="X51" t="str">
        <f t="shared" ref="X51:Z56" si="13">"drop table "&amp;X$13&amp;"_"&amp;$F51&amp;"_FILLED;"</f>
        <v>drop table US10YR_M1_FILLED;</v>
      </c>
      <c r="Y51" t="str">
        <f t="shared" si="13"/>
        <v>drop table WHEAT_M1_FILLED;</v>
      </c>
      <c r="Z51" t="str">
        <f t="shared" si="13"/>
        <v>drop table XRB_M1_FILLED;</v>
      </c>
      <c r="AA51" t="str">
        <f t="shared" ref="AA51:AB56" si="14">"drop table "&amp;AA$13&amp;"_"&amp;$F51&amp;"_FILLED;"</f>
        <v>drop table FTSE_M1_FILLED;</v>
      </c>
      <c r="AB51" t="str">
        <f t="shared" si="14"/>
        <v>drop table SPX_M1_FILLED;</v>
      </c>
    </row>
    <row r="52" spans="1:28" x14ac:dyDescent="0.25">
      <c r="A52" s="8"/>
      <c r="B52" s="13"/>
      <c r="F52" s="1" t="s">
        <v>29</v>
      </c>
      <c r="G52" t="str">
        <f t="shared" ref="G52:G56" si="15">"drop table "&amp;G$13&amp;"_"&amp;$F52&amp;"_FILLED;"</f>
        <v>drop table AUDUSD_M5_FILLED;</v>
      </c>
      <c r="H52" t="str">
        <f t="shared" ref="H52:M56" si="16">"drop table "&amp;H$13&amp;"_"&amp;$F52&amp;"_FILLED;"</f>
        <v>drop table GBPUSD_M5_FILLED;</v>
      </c>
      <c r="I52" t="str">
        <f t="shared" si="16"/>
        <v>drop table EURUSD_M5_FILLED;</v>
      </c>
      <c r="J52" t="str">
        <f t="shared" si="16"/>
        <v>drop table XAUUSD_M5_FILLED;</v>
      </c>
      <c r="K52" t="str">
        <f t="shared" si="16"/>
        <v>drop table NZDUSD_M5_FILLED;</v>
      </c>
      <c r="L52" t="str">
        <f t="shared" si="16"/>
        <v>drop table USDJPY_M5_FILLED;</v>
      </c>
      <c r="M52" t="str">
        <f t="shared" si="16"/>
        <v>drop table GBPNZD_M5_FILLED;</v>
      </c>
      <c r="N52" t="str">
        <f t="shared" si="12"/>
        <v>drop table CATTLE_M5_FILLED;</v>
      </c>
      <c r="O52" t="str">
        <f t="shared" si="12"/>
        <v>drop table CORN_M5_FILLED;</v>
      </c>
      <c r="P52" t="str">
        <f t="shared" si="12"/>
        <v>drop table HOIL_M5_FILLED;</v>
      </c>
      <c r="Q52" t="str">
        <f t="shared" si="12"/>
        <v>drop table NGAS_M5_FILLED;</v>
      </c>
      <c r="R52" t="str">
        <f t="shared" si="12"/>
        <v>drop table OIL_M5_FILLED;</v>
      </c>
      <c r="S52" t="str">
        <f t="shared" si="12"/>
        <v>drop table PLATINUM_M5_FILLED;</v>
      </c>
      <c r="T52" t="str">
        <f t="shared" si="12"/>
        <v>drop table RICE_M5_FILLED;</v>
      </c>
      <c r="U52" t="str">
        <f t="shared" si="12"/>
        <v>drop table SBO_M5_FILLED;</v>
      </c>
      <c r="V52" t="str">
        <f t="shared" si="12"/>
        <v>drop table SOYBEANS_M5_FILLED;</v>
      </c>
      <c r="W52" t="str">
        <f t="shared" si="12"/>
        <v>drop table SUGAR_M5_FILLED;</v>
      </c>
      <c r="X52" t="str">
        <f t="shared" si="13"/>
        <v>drop table US10YR_M5_FILLED;</v>
      </c>
      <c r="Y52" t="str">
        <f t="shared" si="13"/>
        <v>drop table WHEAT_M5_FILLED;</v>
      </c>
      <c r="Z52" t="str">
        <f t="shared" si="13"/>
        <v>drop table XRB_M5_FILLED;</v>
      </c>
      <c r="AA52" t="str">
        <f t="shared" si="14"/>
        <v>drop table FTSE_M5_FILLED;</v>
      </c>
      <c r="AB52" t="str">
        <f t="shared" si="14"/>
        <v>drop table SPX_M5_FILLED;</v>
      </c>
    </row>
    <row r="53" spans="1:28" x14ac:dyDescent="0.25">
      <c r="A53" s="13"/>
      <c r="B53" s="13"/>
      <c r="F53" s="1" t="s">
        <v>6</v>
      </c>
      <c r="G53" t="str">
        <f t="shared" si="15"/>
        <v>drop table AUDUSD_M15_FILLED;</v>
      </c>
      <c r="H53" t="str">
        <f t="shared" si="16"/>
        <v>drop table GBPUSD_M15_FILLED;</v>
      </c>
      <c r="I53" t="str">
        <f t="shared" si="16"/>
        <v>drop table EURUSD_M15_FILLED;</v>
      </c>
      <c r="J53" t="str">
        <f t="shared" si="16"/>
        <v>drop table XAUUSD_M15_FILLED;</v>
      </c>
      <c r="K53" t="str">
        <f t="shared" si="16"/>
        <v>drop table NZDUSD_M15_FILLED;</v>
      </c>
      <c r="L53" t="str">
        <f t="shared" si="16"/>
        <v>drop table USDJPY_M15_FILLED;</v>
      </c>
      <c r="M53" t="str">
        <f t="shared" si="16"/>
        <v>drop table GBPNZD_M15_FILLED;</v>
      </c>
      <c r="N53" t="str">
        <f t="shared" si="12"/>
        <v>drop table CATTLE_M15_FILLED;</v>
      </c>
      <c r="O53" t="str">
        <f t="shared" si="12"/>
        <v>drop table CORN_M15_FILLED;</v>
      </c>
      <c r="P53" t="str">
        <f t="shared" si="12"/>
        <v>drop table HOIL_M15_FILLED;</v>
      </c>
      <c r="Q53" t="str">
        <f t="shared" si="12"/>
        <v>drop table NGAS_M15_FILLED;</v>
      </c>
      <c r="R53" t="str">
        <f t="shared" si="12"/>
        <v>drop table OIL_M15_FILLED;</v>
      </c>
      <c r="S53" t="str">
        <f t="shared" si="12"/>
        <v>drop table PLATINUM_M15_FILLED;</v>
      </c>
      <c r="T53" t="str">
        <f t="shared" si="12"/>
        <v>drop table RICE_M15_FILLED;</v>
      </c>
      <c r="U53" t="str">
        <f t="shared" si="12"/>
        <v>drop table SBO_M15_FILLED;</v>
      </c>
      <c r="V53" t="str">
        <f t="shared" si="12"/>
        <v>drop table SOYBEANS_M15_FILLED;</v>
      </c>
      <c r="W53" t="str">
        <f t="shared" si="12"/>
        <v>drop table SUGAR_M15_FILLED;</v>
      </c>
      <c r="X53" t="str">
        <f t="shared" si="13"/>
        <v>drop table US10YR_M15_FILLED;</v>
      </c>
      <c r="Y53" t="str">
        <f t="shared" si="13"/>
        <v>drop table WHEAT_M15_FILLED;</v>
      </c>
      <c r="Z53" t="str">
        <f t="shared" si="13"/>
        <v>drop table XRB_M15_FILLED;</v>
      </c>
      <c r="AA53" t="str">
        <f t="shared" si="14"/>
        <v>drop table FTSE_M15_FILLED;</v>
      </c>
      <c r="AB53" t="str">
        <f t="shared" si="14"/>
        <v>drop table SPX_M15_FILLED;</v>
      </c>
    </row>
    <row r="54" spans="1:28" x14ac:dyDescent="0.25">
      <c r="A54" s="8"/>
      <c r="B54" s="8"/>
      <c r="F54" s="1" t="s">
        <v>30</v>
      </c>
      <c r="G54" t="str">
        <f t="shared" si="15"/>
        <v>drop table AUDUSD_H1_FILLED;</v>
      </c>
      <c r="H54" t="str">
        <f t="shared" si="16"/>
        <v>drop table GBPUSD_H1_FILLED;</v>
      </c>
      <c r="I54" t="str">
        <f t="shared" si="16"/>
        <v>drop table EURUSD_H1_FILLED;</v>
      </c>
      <c r="J54" t="str">
        <f t="shared" si="16"/>
        <v>drop table XAUUSD_H1_FILLED;</v>
      </c>
      <c r="K54" t="str">
        <f t="shared" si="16"/>
        <v>drop table NZDUSD_H1_FILLED;</v>
      </c>
      <c r="L54" t="str">
        <f t="shared" si="16"/>
        <v>drop table USDJPY_H1_FILLED;</v>
      </c>
      <c r="M54" t="str">
        <f t="shared" si="16"/>
        <v>drop table GBPNZD_H1_FILLED;</v>
      </c>
      <c r="N54" t="str">
        <f t="shared" si="12"/>
        <v>drop table CATTLE_H1_FILLED;</v>
      </c>
      <c r="O54" t="str">
        <f t="shared" si="12"/>
        <v>drop table CORN_H1_FILLED;</v>
      </c>
      <c r="P54" t="str">
        <f t="shared" si="12"/>
        <v>drop table HOIL_H1_FILLED;</v>
      </c>
      <c r="Q54" t="str">
        <f t="shared" si="12"/>
        <v>drop table NGAS_H1_FILLED;</v>
      </c>
      <c r="R54" t="str">
        <f t="shared" si="12"/>
        <v>drop table OIL_H1_FILLED;</v>
      </c>
      <c r="S54" t="str">
        <f t="shared" si="12"/>
        <v>drop table PLATINUM_H1_FILLED;</v>
      </c>
      <c r="T54" t="str">
        <f t="shared" si="12"/>
        <v>drop table RICE_H1_FILLED;</v>
      </c>
      <c r="U54" t="str">
        <f t="shared" si="12"/>
        <v>drop table SBO_H1_FILLED;</v>
      </c>
      <c r="V54" t="str">
        <f t="shared" si="12"/>
        <v>drop table SOYBEANS_H1_FILLED;</v>
      </c>
      <c r="W54" t="str">
        <f t="shared" si="12"/>
        <v>drop table SUGAR_H1_FILLED;</v>
      </c>
      <c r="X54" t="str">
        <f t="shared" si="13"/>
        <v>drop table US10YR_H1_FILLED;</v>
      </c>
      <c r="Y54" t="str">
        <f t="shared" si="13"/>
        <v>drop table WHEAT_H1_FILLED;</v>
      </c>
      <c r="Z54" t="str">
        <f t="shared" si="13"/>
        <v>drop table XRB_H1_FILLED;</v>
      </c>
      <c r="AA54" t="str">
        <f t="shared" si="14"/>
        <v>drop table FTSE_H1_FILLED;</v>
      </c>
      <c r="AB54" t="str">
        <f t="shared" si="14"/>
        <v>drop table SPX_H1_FILLED;</v>
      </c>
    </row>
    <row r="55" spans="1:28" x14ac:dyDescent="0.25">
      <c r="A55" s="8"/>
      <c r="B55" s="8"/>
      <c r="F55" s="1" t="s">
        <v>31</v>
      </c>
      <c r="G55" t="str">
        <f t="shared" si="15"/>
        <v>drop table AUDUSD_H4_FILLED;</v>
      </c>
      <c r="H55" t="str">
        <f t="shared" si="16"/>
        <v>drop table GBPUSD_H4_FILLED;</v>
      </c>
      <c r="I55" t="str">
        <f t="shared" si="16"/>
        <v>drop table EURUSD_H4_FILLED;</v>
      </c>
      <c r="J55" t="str">
        <f t="shared" si="16"/>
        <v>drop table XAUUSD_H4_FILLED;</v>
      </c>
      <c r="K55" t="str">
        <f t="shared" si="16"/>
        <v>drop table NZDUSD_H4_FILLED;</v>
      </c>
      <c r="L55" t="str">
        <f t="shared" si="16"/>
        <v>drop table USDJPY_H4_FILLED;</v>
      </c>
      <c r="M55" t="str">
        <f t="shared" si="16"/>
        <v>drop table GBPNZD_H4_FILLED;</v>
      </c>
      <c r="N55" t="str">
        <f t="shared" si="12"/>
        <v>drop table CATTLE_H4_FILLED;</v>
      </c>
      <c r="O55" t="str">
        <f t="shared" si="12"/>
        <v>drop table CORN_H4_FILLED;</v>
      </c>
      <c r="P55" t="str">
        <f t="shared" si="12"/>
        <v>drop table HOIL_H4_FILLED;</v>
      </c>
      <c r="Q55" t="str">
        <f t="shared" si="12"/>
        <v>drop table NGAS_H4_FILLED;</v>
      </c>
      <c r="R55" t="str">
        <f t="shared" si="12"/>
        <v>drop table OIL_H4_FILLED;</v>
      </c>
      <c r="S55" t="str">
        <f t="shared" si="12"/>
        <v>drop table PLATINUM_H4_FILLED;</v>
      </c>
      <c r="T55" t="str">
        <f t="shared" si="12"/>
        <v>drop table RICE_H4_FILLED;</v>
      </c>
      <c r="U55" t="str">
        <f t="shared" si="12"/>
        <v>drop table SBO_H4_FILLED;</v>
      </c>
      <c r="V55" t="str">
        <f t="shared" si="12"/>
        <v>drop table SOYBEANS_H4_FILLED;</v>
      </c>
      <c r="W55" t="str">
        <f t="shared" si="12"/>
        <v>drop table SUGAR_H4_FILLED;</v>
      </c>
      <c r="X55" t="str">
        <f t="shared" si="13"/>
        <v>drop table US10YR_H4_FILLED;</v>
      </c>
      <c r="Y55" t="str">
        <f t="shared" si="13"/>
        <v>drop table WHEAT_H4_FILLED;</v>
      </c>
      <c r="Z55" t="str">
        <f t="shared" si="13"/>
        <v>drop table XRB_H4_FILLED;</v>
      </c>
      <c r="AA55" t="str">
        <f t="shared" si="14"/>
        <v>drop table FTSE_H4_FILLED;</v>
      </c>
      <c r="AB55" t="str">
        <f t="shared" si="14"/>
        <v>drop table SPX_H4_FILLED;</v>
      </c>
    </row>
    <row r="56" spans="1:28" x14ac:dyDescent="0.25">
      <c r="A56" s="8"/>
      <c r="B56" s="8"/>
      <c r="F56" s="1" t="s">
        <v>32</v>
      </c>
      <c r="G56" t="str">
        <f t="shared" si="15"/>
        <v>drop table AUDUSD_D1_FILLED;</v>
      </c>
      <c r="H56" t="str">
        <f t="shared" si="16"/>
        <v>drop table GBPUSD_D1_FILLED;</v>
      </c>
      <c r="I56" t="str">
        <f t="shared" si="16"/>
        <v>drop table EURUSD_D1_FILLED;</v>
      </c>
      <c r="J56" t="str">
        <f t="shared" si="16"/>
        <v>drop table XAUUSD_D1_FILLED;</v>
      </c>
      <c r="K56" t="str">
        <f t="shared" si="16"/>
        <v>drop table NZDUSD_D1_FILLED;</v>
      </c>
      <c r="L56" t="str">
        <f t="shared" si="16"/>
        <v>drop table USDJPY_D1_FILLED;</v>
      </c>
      <c r="M56" t="str">
        <f t="shared" si="16"/>
        <v>drop table GBPNZD_D1_FILLED;</v>
      </c>
      <c r="N56" t="str">
        <f t="shared" si="12"/>
        <v>drop table CATTLE_D1_FILLED;</v>
      </c>
      <c r="O56" t="str">
        <f t="shared" si="12"/>
        <v>drop table CORN_D1_FILLED;</v>
      </c>
      <c r="P56" t="str">
        <f t="shared" si="12"/>
        <v>drop table HOIL_D1_FILLED;</v>
      </c>
      <c r="Q56" t="str">
        <f t="shared" si="12"/>
        <v>drop table NGAS_D1_FILLED;</v>
      </c>
      <c r="R56" t="str">
        <f t="shared" si="12"/>
        <v>drop table OIL_D1_FILLED;</v>
      </c>
      <c r="S56" t="str">
        <f t="shared" si="12"/>
        <v>drop table PLATINUM_D1_FILLED;</v>
      </c>
      <c r="T56" t="str">
        <f t="shared" si="12"/>
        <v>drop table RICE_D1_FILLED;</v>
      </c>
      <c r="U56" t="str">
        <f t="shared" si="12"/>
        <v>drop table SBO_D1_FILLED;</v>
      </c>
      <c r="V56" t="str">
        <f t="shared" si="12"/>
        <v>drop table SOYBEANS_D1_FILLED;</v>
      </c>
      <c r="W56" t="str">
        <f t="shared" si="12"/>
        <v>drop table SUGAR_D1_FILLED;</v>
      </c>
      <c r="X56" t="str">
        <f t="shared" si="13"/>
        <v>drop table US10YR_D1_FILLED;</v>
      </c>
      <c r="Y56" t="str">
        <f t="shared" si="13"/>
        <v>drop table WHEAT_D1_FILLED;</v>
      </c>
      <c r="Z56" t="str">
        <f t="shared" si="13"/>
        <v>drop table XRB_D1_FILLED;</v>
      </c>
      <c r="AA56" t="str">
        <f t="shared" si="14"/>
        <v>drop table FTSE_D1_FILLED;</v>
      </c>
      <c r="AB56" t="str">
        <f t="shared" si="14"/>
        <v>drop table SPX_D1_FILLED;</v>
      </c>
    </row>
    <row r="58" spans="1:28" x14ac:dyDescent="0.25">
      <c r="E58" s="10"/>
      <c r="F58" s="1" t="s">
        <v>196</v>
      </c>
    </row>
    <row r="59" spans="1:28" x14ac:dyDescent="0.25">
      <c r="F59" s="1" t="s">
        <v>9</v>
      </c>
      <c r="G59" t="str">
        <f t="shared" ref="G59:M59" si="17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17"/>
        <v>create table GBPUSD_M1_FILLED (NewDateTime date, Open number(10,5), High number(10,5), Low number(10,5), Close number(10,5), Volume number(8), IsFilled number(1)) tablespace HistoryData;</v>
      </c>
      <c r="I59" t="str">
        <f t="shared" si="17"/>
        <v>create table EURUSD_M1_FILLED (NewDateTime date, Open number(10,5), High number(10,5), Low number(10,5), Close number(10,5), Volume number(8), IsFilled number(1)) tablespace HistoryData;</v>
      </c>
      <c r="J59" t="str">
        <f t="shared" si="17"/>
        <v>create table XAUUSD_M1_FILLED (NewDateTime date, Open number(10,5), High number(10,5), Low number(10,5), Close number(10,5), Volume number(8), IsFilled number(1)) tablespace HistoryData;</v>
      </c>
      <c r="K59" t="str">
        <f t="shared" si="17"/>
        <v>create table NZDUSD_M1_FILLED (NewDateTime date, Open number(10,5), High number(10,5), Low number(10,5), Close number(10,5), Volume number(8), IsFilled number(1)) tablespace HistoryData;</v>
      </c>
      <c r="L59" t="str">
        <f t="shared" si="17"/>
        <v>create table USDJPY_M1_FILLED (NewDateTime date, Open number(10,5), High number(10,5), Low number(10,5), Close number(10,5), Volume number(8), IsFilled number(1)) tablespace HistoryData;</v>
      </c>
      <c r="M59" t="str">
        <f t="shared" si="17"/>
        <v>create table GBPNZD_M1_FILLED (NewDateTime date, Open number(10,5), High number(10,5), Low number(10,5), Close number(10,5), Volume number(8), IsFilled number(1)) tablespace HistoryData;</v>
      </c>
      <c r="N59" t="str">
        <f t="shared" ref="N59:W65" si="18"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O59" t="str">
        <f t="shared" si="18"/>
        <v>create table CORN_M1_FILLED (NewDateTime date, Open number(10,5), High number(10,5), Low number(10,5), Close number(10,5), Volume number(8), IsFilled number(1)) tablespace HistoryData;</v>
      </c>
      <c r="P59" t="str">
        <f t="shared" si="18"/>
        <v>create table HOIL_M1_FILLED (NewDateTime date, Open number(10,5), High number(10,5), Low number(10,5), Close number(10,5), Volume number(8), IsFilled number(1)) tablespace HistoryData;</v>
      </c>
      <c r="Q59" t="str">
        <f t="shared" si="18"/>
        <v>create table NGAS_M1_FILLED (NewDateTime date, Open number(10,5), High number(10,5), Low number(10,5), Close number(10,5), Volume number(8), IsFilled number(1)) tablespace HistoryData;</v>
      </c>
      <c r="R59" t="str">
        <f t="shared" si="18"/>
        <v>create table OIL_M1_FILLED (NewDateTime date, Open number(10,5), High number(10,5), Low number(10,5), Close number(10,5), Volume number(8), IsFilled number(1)) tablespace HistoryData;</v>
      </c>
      <c r="S59" t="str">
        <f t="shared" si="18"/>
        <v>create table PLATINUM_M1_FILLED (NewDateTime date, Open number(10,5), High number(10,5), Low number(10,5), Close number(10,5), Volume number(8), IsFilled number(1)) tablespace HistoryData;</v>
      </c>
      <c r="T59" t="str">
        <f t="shared" si="18"/>
        <v>create table RICE_M1_FILLED (NewDateTime date, Open number(10,5), High number(10,5), Low number(10,5), Close number(10,5), Volume number(8), IsFilled number(1)) tablespace HistoryData;</v>
      </c>
      <c r="U59" t="str">
        <f t="shared" si="18"/>
        <v>create table SBO_M1_FILLED (NewDateTime date, Open number(10,5), High number(10,5), Low number(10,5), Close number(10,5), Volume number(8), IsFilled number(1)) tablespace HistoryData;</v>
      </c>
      <c r="V59" t="str">
        <f t="shared" si="18"/>
        <v>create table SOYBEANS_M1_FILLED (NewDateTime date, Open number(10,5), High number(10,5), Low number(10,5), Close number(10,5), Volume number(8), IsFilled number(1)) tablespace HistoryData;</v>
      </c>
      <c r="W59" t="str">
        <f t="shared" si="18"/>
        <v>create table SUGAR_M1_FILLED (NewDateTime date, Open number(10,5), High number(10,5), Low number(10,5), Close number(10,5), Volume number(8), IsFilled number(1)) tablespace HistoryData;</v>
      </c>
      <c r="X59" t="str">
        <f t="shared" ref="X59:Z65" si="19">"create table "&amp;X$13&amp;"_"&amp;$F59&amp;"_FILLED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Y59" t="str">
        <f t="shared" si="19"/>
        <v>create table WHEAT_M1_FILLED (NewDateTime date, Open number(10,5), High number(10,5), Low number(10,5), Close number(10,5), Volume number(8), IsFilled number(1)) tablespace HistoryData;</v>
      </c>
      <c r="Z59" t="str">
        <f t="shared" si="19"/>
        <v>create table XRB_M1_FILLED (NewDateTime date, Open number(10,5), High number(10,5), Low number(10,5), Close number(10,5), Volume number(8), IsFilled number(1)) tablespace HistoryData;</v>
      </c>
      <c r="AA59" t="str">
        <f t="shared" ref="AA59:AB65" si="20">"create table "&amp;AA$13&amp;"_"&amp;$F59&amp;"_FILLED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FTSE_M1_FILLED (NewDateTime date, Open number(10,5), High number(10,5), Low number(10,5), Close number(10,5), Volume number(8), IsFilled number(1)) tablespace HistoryData;</v>
      </c>
      <c r="AB59" t="str">
        <f t="shared" si="20"/>
        <v>create table SPX_M1_FILLED (NewDateTime date, Open number(10,5), High number(10,5), Low number(10,5), Close number(10,5), Volume number(8), IsFilled number(1)) tablespace HistoryData;</v>
      </c>
    </row>
    <row r="60" spans="1:28" x14ac:dyDescent="0.25">
      <c r="F60" s="1" t="s">
        <v>29</v>
      </c>
      <c r="G60" t="str">
        <f t="shared" ref="G60:G65" si="21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22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22"/>
        <v>create table EURUSD_M5_FILLED (NewDateTime date, Open number(10,5), High number(10,5), Low number(10,5), Close number(10,5), Volume number(8), IsFilled number(1)) tablespace HistoryData;</v>
      </c>
      <c r="J60" t="str">
        <f t="shared" si="22"/>
        <v>create table XAUUSD_M5_FILLED (NewDateTime date, Open number(10,5), High number(10,5), Low number(10,5), Close number(10,5), Volume number(8), IsFilled number(1)) tablespace HistoryData;</v>
      </c>
      <c r="K60" t="str">
        <f t="shared" si="22"/>
        <v>create table NZDUSD_M5_FILLED (NewDateTime date, Open number(10,5), High number(10,5), Low number(10,5), Close number(10,5), Volume number(8), IsFilled number(1)) tablespace HistoryData;</v>
      </c>
      <c r="L60" t="str">
        <f t="shared" si="22"/>
        <v>create table USDJPY_M5_FILLED (NewDateTime date, Open number(10,5), High number(10,5), Low number(10,5), Close number(10,5), Volume number(8), IsFilled number(1)) tablespace HistoryData;</v>
      </c>
      <c r="M60" t="str">
        <f t="shared" si="22"/>
        <v>create table GBPNZD_M5_FILLED (NewDateTime date, Open number(10,5), High number(10,5), Low number(10,5), Close number(10,5), Volume number(8), IsFilled number(1)) tablespace HistoryData;</v>
      </c>
      <c r="N60" t="str">
        <f t="shared" si="18"/>
        <v>create table CATTLE_M5_FILLED (NewDateTime date, Open number(10,5), High number(10,5), Low number(10,5), Close number(10,5), Volume number(8), IsFilled number(1)) tablespace HistoryData;</v>
      </c>
      <c r="O60" t="str">
        <f t="shared" si="18"/>
        <v>create table CORN_M5_FILLED (NewDateTime date, Open number(10,5), High number(10,5), Low number(10,5), Close number(10,5), Volume number(8), IsFilled number(1)) tablespace HistoryData;</v>
      </c>
      <c r="P60" t="str">
        <f t="shared" si="18"/>
        <v>create table HOIL_M5_FILLED (NewDateTime date, Open number(10,5), High number(10,5), Low number(10,5), Close number(10,5), Volume number(8), IsFilled number(1)) tablespace HistoryData;</v>
      </c>
      <c r="Q60" t="str">
        <f t="shared" si="18"/>
        <v>create table NGAS_M5_FILLED (NewDateTime date, Open number(10,5), High number(10,5), Low number(10,5), Close number(10,5), Volume number(8), IsFilled number(1)) tablespace HistoryData;</v>
      </c>
      <c r="R60" t="str">
        <f t="shared" si="18"/>
        <v>create table OIL_M5_FILLED (NewDateTime date, Open number(10,5), High number(10,5), Low number(10,5), Close number(10,5), Volume number(8), IsFilled number(1)) tablespace HistoryData;</v>
      </c>
      <c r="S60" t="str">
        <f t="shared" si="18"/>
        <v>create table PLATINUM_M5_FILLED (NewDateTime date, Open number(10,5), High number(10,5), Low number(10,5), Close number(10,5), Volume number(8), IsFilled number(1)) tablespace HistoryData;</v>
      </c>
      <c r="T60" t="str">
        <f t="shared" si="18"/>
        <v>create table RICE_M5_FILLED (NewDateTime date, Open number(10,5), High number(10,5), Low number(10,5), Close number(10,5), Volume number(8), IsFilled number(1)) tablespace HistoryData;</v>
      </c>
      <c r="U60" t="str">
        <f t="shared" si="18"/>
        <v>create table SBO_M5_FILLED (NewDateTime date, Open number(10,5), High number(10,5), Low number(10,5), Close number(10,5), Volume number(8), IsFilled number(1)) tablespace HistoryData;</v>
      </c>
      <c r="V60" t="str">
        <f t="shared" si="18"/>
        <v>create table SOYBEANS_M5_FILLED (NewDateTime date, Open number(10,5), High number(10,5), Low number(10,5), Close number(10,5), Volume number(8), IsFilled number(1)) tablespace HistoryData;</v>
      </c>
      <c r="W60" t="str">
        <f t="shared" si="18"/>
        <v>create table SUGAR_M5_FILLED (NewDateTime date, Open number(10,5), High number(10,5), Low number(10,5), Close number(10,5), Volume number(8), IsFilled number(1)) tablespace HistoryData;</v>
      </c>
      <c r="X60" t="str">
        <f t="shared" si="19"/>
        <v>create table US10YR_M5_FILLED (NewDateTime date, Open number(10,5), High number(10,5), Low number(10,5), Close number(10,5), Volume number(8), IsFilled number(1)) tablespace HistoryData;</v>
      </c>
      <c r="Y60" t="str">
        <f t="shared" si="19"/>
        <v>create table WHEAT_M5_FILLED (NewDateTime date, Open number(10,5), High number(10,5), Low number(10,5), Close number(10,5), Volume number(8), IsFilled number(1)) tablespace HistoryData;</v>
      </c>
      <c r="Z60" t="str">
        <f t="shared" si="19"/>
        <v>create table XRB_M5_FILLED (NewDateTime date, Open number(10,5), High number(10,5), Low number(10,5), Close number(10,5), Volume number(8), IsFilled number(1)) tablespace HistoryData;</v>
      </c>
      <c r="AA60" t="str">
        <f t="shared" si="20"/>
        <v>create table FTSE_M5_FILLED (NewDateTime date, Open number(10,5), High number(10,5), Low number(10,5), Close number(10,5), Volume number(8), IsFilled number(1)) tablespace HistoryData;</v>
      </c>
      <c r="AB60" t="str">
        <f t="shared" si="20"/>
        <v>create table SPX_M5_FILLED (NewDateTime date, Open number(10,5), High number(10,5), Low number(10,5), Close number(10,5), Volume number(8), IsFilled number(1)) tablespace HistoryData;</v>
      </c>
    </row>
    <row r="61" spans="1:28" x14ac:dyDescent="0.25">
      <c r="F61" s="1" t="s">
        <v>6</v>
      </c>
      <c r="G61" t="str">
        <f t="shared" si="21"/>
        <v>create table AUDUSD_M15_FILLED (NewDateTime date, Open number(10,5), High number(10,5), Low number(10,5), Close number(10,5), Volume number(8), IsFilled number(1)) tablespace HistoryData;</v>
      </c>
      <c r="H61" t="str">
        <f t="shared" si="22"/>
        <v>create table GBPUSD_M15_FILLED (NewDateTime date, Open number(10,5), High number(10,5), Low number(10,5), Close number(10,5), Volume number(8), IsFilled number(1)) tablespace HistoryData;</v>
      </c>
      <c r="I61" t="str">
        <f t="shared" si="22"/>
        <v>create table EURUSD_M15_FILLED (NewDateTime date, Open number(10,5), High number(10,5), Low number(10,5), Close number(10,5), Volume number(8), IsFilled number(1)) tablespace HistoryData;</v>
      </c>
      <c r="J61" t="str">
        <f t="shared" si="22"/>
        <v>create table XAUUSD_M15_FILLED (NewDateTime date, Open number(10,5), High number(10,5), Low number(10,5), Close number(10,5), Volume number(8), IsFilled number(1)) tablespace HistoryData;</v>
      </c>
      <c r="K61" t="str">
        <f t="shared" si="22"/>
        <v>create table NZDUSD_M15_FILLED (NewDateTime date, Open number(10,5), High number(10,5), Low number(10,5), Close number(10,5), Volume number(8), IsFilled number(1)) tablespace HistoryData;</v>
      </c>
      <c r="L61" t="str">
        <f t="shared" si="22"/>
        <v>create table USDJPY_M15_FILLED (NewDateTime date, Open number(10,5), High number(10,5), Low number(10,5), Close number(10,5), Volume number(8), IsFilled number(1)) tablespace HistoryData;</v>
      </c>
      <c r="M61" t="str">
        <f t="shared" si="22"/>
        <v>create table GBPNZD_M15_FILLED (NewDateTime date, Open number(10,5), High number(10,5), Low number(10,5), Close number(10,5), Volume number(8), IsFilled number(1)) tablespace HistoryData;</v>
      </c>
      <c r="N61" t="str">
        <f t="shared" si="18"/>
        <v>create table CATTLE_M15_FILLED (NewDateTime date, Open number(10,5), High number(10,5), Low number(10,5), Close number(10,5), Volume number(8), IsFilled number(1)) tablespace HistoryData;</v>
      </c>
      <c r="O61" t="str">
        <f t="shared" si="18"/>
        <v>create table CORN_M15_FILLED (NewDateTime date, Open number(10,5), High number(10,5), Low number(10,5), Close number(10,5), Volume number(8), IsFilled number(1)) tablespace HistoryData;</v>
      </c>
      <c r="P61" t="str">
        <f t="shared" si="18"/>
        <v>create table HOIL_M15_FILLED (NewDateTime date, Open number(10,5), High number(10,5), Low number(10,5), Close number(10,5), Volume number(8), IsFilled number(1)) tablespace HistoryData;</v>
      </c>
      <c r="Q61" t="str">
        <f t="shared" si="18"/>
        <v>create table NGAS_M15_FILLED (NewDateTime date, Open number(10,5), High number(10,5), Low number(10,5), Close number(10,5), Volume number(8), IsFilled number(1)) tablespace HistoryData;</v>
      </c>
      <c r="R61" t="str">
        <f t="shared" si="18"/>
        <v>create table OIL_M15_FILLED (NewDateTime date, Open number(10,5), High number(10,5), Low number(10,5), Close number(10,5), Volume number(8), IsFilled number(1)) tablespace HistoryData;</v>
      </c>
      <c r="S61" t="str">
        <f t="shared" si="18"/>
        <v>create table PLATINUM_M15_FILLED (NewDateTime date, Open number(10,5), High number(10,5), Low number(10,5), Close number(10,5), Volume number(8), IsFilled number(1)) tablespace HistoryData;</v>
      </c>
      <c r="T61" t="str">
        <f t="shared" si="18"/>
        <v>create table RICE_M15_FILLED (NewDateTime date, Open number(10,5), High number(10,5), Low number(10,5), Close number(10,5), Volume number(8), IsFilled number(1)) tablespace HistoryData;</v>
      </c>
      <c r="U61" t="str">
        <f t="shared" si="18"/>
        <v>create table SBO_M15_FILLED (NewDateTime date, Open number(10,5), High number(10,5), Low number(10,5), Close number(10,5), Volume number(8), IsFilled number(1)) tablespace HistoryData;</v>
      </c>
      <c r="V61" t="str">
        <f t="shared" si="18"/>
        <v>create table SOYBEANS_M15_FILLED (NewDateTime date, Open number(10,5), High number(10,5), Low number(10,5), Close number(10,5), Volume number(8), IsFilled number(1)) tablespace HistoryData;</v>
      </c>
      <c r="W61" t="str">
        <f t="shared" si="18"/>
        <v>create table SUGAR_M15_FILLED (NewDateTime date, Open number(10,5), High number(10,5), Low number(10,5), Close number(10,5), Volume number(8), IsFilled number(1)) tablespace HistoryData;</v>
      </c>
      <c r="X61" t="str">
        <f t="shared" si="19"/>
        <v>create table US10YR_M15_FILLED (NewDateTime date, Open number(10,5), High number(10,5), Low number(10,5), Close number(10,5), Volume number(8), IsFilled number(1)) tablespace HistoryData;</v>
      </c>
      <c r="Y61" t="str">
        <f t="shared" si="19"/>
        <v>create table WHEAT_M15_FILLED (NewDateTime date, Open number(10,5), High number(10,5), Low number(10,5), Close number(10,5), Volume number(8), IsFilled number(1)) tablespace HistoryData;</v>
      </c>
      <c r="Z61" t="str">
        <f t="shared" si="19"/>
        <v>create table XRB_M15_FILLED (NewDateTime date, Open number(10,5), High number(10,5), Low number(10,5), Close number(10,5), Volume number(8), IsFilled number(1)) tablespace HistoryData;</v>
      </c>
      <c r="AA61" t="str">
        <f t="shared" si="20"/>
        <v>create table FTSE_M15_FILLED (NewDateTime date, Open number(10,5), High number(10,5), Low number(10,5), Close number(10,5), Volume number(8), IsFilled number(1)) tablespace HistoryData;</v>
      </c>
      <c r="AB61" t="str">
        <f t="shared" si="20"/>
        <v>create table SPX_M15_FILLED (NewDateTime date, Open number(10,5), High number(10,5), Low number(10,5), Close number(10,5), Volume number(8), IsFilled number(1)) tablespace HistoryData;</v>
      </c>
    </row>
    <row r="62" spans="1:28" x14ac:dyDescent="0.25">
      <c r="F62" s="1" t="s">
        <v>7</v>
      </c>
      <c r="G62" t="str">
        <f t="shared" si="21"/>
        <v>create table AUDUSD_M30_FILLED (NewDateTime date, Open number(10,5), High number(10,5), Low number(10,5), Close number(10,5), Volume number(8), IsFilled number(1)) tablespace HistoryData;</v>
      </c>
      <c r="H62" t="str">
        <f t="shared" si="22"/>
        <v>create table GBPUSD_M30_FILLED (NewDateTime date, Open number(10,5), High number(10,5), Low number(10,5), Close number(10,5), Volume number(8), IsFilled number(1)) tablespace HistoryData;</v>
      </c>
      <c r="I62" t="str">
        <f t="shared" si="22"/>
        <v>create table EURUSD_M30_FILLED (NewDateTime date, Open number(10,5), High number(10,5), Low number(10,5), Close number(10,5), Volume number(8), IsFilled number(1)) tablespace HistoryData;</v>
      </c>
      <c r="J62" t="str">
        <f t="shared" si="22"/>
        <v>create table XAUUSD_M30_FILLED (NewDateTime date, Open number(10,5), High number(10,5), Low number(10,5), Close number(10,5), Volume number(8), IsFilled number(1)) tablespace HistoryData;</v>
      </c>
      <c r="K62" t="str">
        <f t="shared" si="22"/>
        <v>create table NZDUSD_M30_FILLED (NewDateTime date, Open number(10,5), High number(10,5), Low number(10,5), Close number(10,5), Volume number(8), IsFilled number(1)) tablespace HistoryData;</v>
      </c>
      <c r="L62" t="str">
        <f t="shared" si="22"/>
        <v>create table USDJPY_M30_FILLED (NewDateTime date, Open number(10,5), High number(10,5), Low number(10,5), Close number(10,5), Volume number(8), IsFilled number(1)) tablespace HistoryData;</v>
      </c>
      <c r="M62" t="str">
        <f t="shared" si="22"/>
        <v>create table GBPNZD_M30_FILLED (NewDateTime date, Open number(10,5), High number(10,5), Low number(10,5), Close number(10,5), Volume number(8), IsFilled number(1)) tablespace HistoryData;</v>
      </c>
      <c r="N62" t="str">
        <f t="shared" si="18"/>
        <v>create table CATTLE_M30_FILLED (NewDateTime date, Open number(10,5), High number(10,5), Low number(10,5), Close number(10,5), Volume number(8), IsFilled number(1)) tablespace HistoryData;</v>
      </c>
      <c r="O62" t="str">
        <f t="shared" si="18"/>
        <v>create table CORN_M30_FILLED (NewDateTime date, Open number(10,5), High number(10,5), Low number(10,5), Close number(10,5), Volume number(8), IsFilled number(1)) tablespace HistoryData;</v>
      </c>
      <c r="P62" t="str">
        <f t="shared" si="18"/>
        <v>create table HOIL_M30_FILLED (NewDateTime date, Open number(10,5), High number(10,5), Low number(10,5), Close number(10,5), Volume number(8), IsFilled number(1)) tablespace HistoryData;</v>
      </c>
      <c r="Q62" t="str">
        <f t="shared" si="18"/>
        <v>create table NGAS_M30_FILLED (NewDateTime date, Open number(10,5), High number(10,5), Low number(10,5), Close number(10,5), Volume number(8), IsFilled number(1)) tablespace HistoryData;</v>
      </c>
      <c r="R62" t="str">
        <f t="shared" si="18"/>
        <v>create table OIL_M30_FILLED (NewDateTime date, Open number(10,5), High number(10,5), Low number(10,5), Close number(10,5), Volume number(8), IsFilled number(1)) tablespace HistoryData;</v>
      </c>
      <c r="S62" t="str">
        <f t="shared" si="18"/>
        <v>create table PLATINUM_M30_FILLED (NewDateTime date, Open number(10,5), High number(10,5), Low number(10,5), Close number(10,5), Volume number(8), IsFilled number(1)) tablespace HistoryData;</v>
      </c>
      <c r="T62" t="str">
        <f t="shared" si="18"/>
        <v>create table RICE_M30_FILLED (NewDateTime date, Open number(10,5), High number(10,5), Low number(10,5), Close number(10,5), Volume number(8), IsFilled number(1)) tablespace HistoryData;</v>
      </c>
      <c r="U62" t="str">
        <f t="shared" si="18"/>
        <v>create table SBO_M30_FILLED (NewDateTime date, Open number(10,5), High number(10,5), Low number(10,5), Close number(10,5), Volume number(8), IsFilled number(1)) tablespace HistoryData;</v>
      </c>
      <c r="V62" t="str">
        <f t="shared" si="18"/>
        <v>create table SOYBEANS_M30_FILLED (NewDateTime date, Open number(10,5), High number(10,5), Low number(10,5), Close number(10,5), Volume number(8), IsFilled number(1)) tablespace HistoryData;</v>
      </c>
      <c r="W62" t="str">
        <f t="shared" si="18"/>
        <v>create table SUGAR_M30_FILLED (NewDateTime date, Open number(10,5), High number(10,5), Low number(10,5), Close number(10,5), Volume number(8), IsFilled number(1)) tablespace HistoryData;</v>
      </c>
      <c r="X62" t="str">
        <f t="shared" si="19"/>
        <v>create table US10YR_M30_FILLED (NewDateTime date, Open number(10,5), High number(10,5), Low number(10,5), Close number(10,5), Volume number(8), IsFilled number(1)) tablespace HistoryData;</v>
      </c>
      <c r="Y62" t="str">
        <f t="shared" si="19"/>
        <v>create table WHEAT_M30_FILLED (NewDateTime date, Open number(10,5), High number(10,5), Low number(10,5), Close number(10,5), Volume number(8), IsFilled number(1)) tablespace HistoryData;</v>
      </c>
      <c r="Z62" t="str">
        <f t="shared" si="19"/>
        <v>create table XRB_M30_FILLED (NewDateTime date, Open number(10,5), High number(10,5), Low number(10,5), Close number(10,5), Volume number(8), IsFilled number(1)) tablespace HistoryData;</v>
      </c>
      <c r="AA62" t="str">
        <f t="shared" si="20"/>
        <v>create table FTSE_M30_FILLED (NewDateTime date, Open number(10,5), High number(10,5), Low number(10,5), Close number(10,5), Volume number(8), IsFilled number(1)) tablespace HistoryData;</v>
      </c>
      <c r="AB62" t="str">
        <f t="shared" si="20"/>
        <v>create table SPX_M30_FILLED (NewDateTime date, Open number(10,5), High number(10,5), Low number(10,5), Close number(10,5), Volume number(8), IsFilled number(1)) tablespace HistoryData;</v>
      </c>
    </row>
    <row r="63" spans="1:28" x14ac:dyDescent="0.25">
      <c r="F63" s="1" t="s">
        <v>30</v>
      </c>
      <c r="G63" t="str">
        <f t="shared" si="21"/>
        <v>create table AUDUSD_H1_FILLED (NewDateTime date, Open number(10,5), High number(10,5), Low number(10,5), Close number(10,5), Volume number(8), IsFilled number(1)) tablespace HistoryData;</v>
      </c>
      <c r="H63" t="str">
        <f t="shared" si="22"/>
        <v>create table GBPUSD_H1_FILLED (NewDateTime date, Open number(10,5), High number(10,5), Low number(10,5), Close number(10,5), Volume number(8), IsFilled number(1)) tablespace HistoryData;</v>
      </c>
      <c r="I63" t="str">
        <f t="shared" si="22"/>
        <v>create table EURUSD_H1_FILLED (NewDateTime date, Open number(10,5), High number(10,5), Low number(10,5), Close number(10,5), Volume number(8), IsFilled number(1)) tablespace HistoryData;</v>
      </c>
      <c r="J63" t="str">
        <f t="shared" si="22"/>
        <v>create table XAUUSD_H1_FILLED (NewDateTime date, Open number(10,5), High number(10,5), Low number(10,5), Close number(10,5), Volume number(8), IsFilled number(1)) tablespace HistoryData;</v>
      </c>
      <c r="K63" t="str">
        <f t="shared" si="22"/>
        <v>create table NZDUSD_H1_FILLED (NewDateTime date, Open number(10,5), High number(10,5), Low number(10,5), Close number(10,5), Volume number(8), IsFilled number(1)) tablespace HistoryData;</v>
      </c>
      <c r="L63" t="str">
        <f t="shared" si="22"/>
        <v>create table USDJPY_H1_FILLED (NewDateTime date, Open number(10,5), High number(10,5), Low number(10,5), Close number(10,5), Volume number(8), IsFilled number(1)) tablespace HistoryData;</v>
      </c>
      <c r="M63" t="str">
        <f t="shared" si="22"/>
        <v>create table GBPNZD_H1_FILLED (NewDateTime date, Open number(10,5), High number(10,5), Low number(10,5), Close number(10,5), Volume number(8), IsFilled number(1)) tablespace HistoryData;</v>
      </c>
      <c r="N63" t="str">
        <f t="shared" si="18"/>
        <v>create table CATTLE_H1_FILLED (NewDateTime date, Open number(10,5), High number(10,5), Low number(10,5), Close number(10,5), Volume number(8), IsFilled number(1)) tablespace HistoryData;</v>
      </c>
      <c r="O63" t="str">
        <f t="shared" si="18"/>
        <v>create table CORN_H1_FILLED (NewDateTime date, Open number(10,5), High number(10,5), Low number(10,5), Close number(10,5), Volume number(8), IsFilled number(1)) tablespace HistoryData;</v>
      </c>
      <c r="P63" t="str">
        <f t="shared" si="18"/>
        <v>create table HOIL_H1_FILLED (NewDateTime date, Open number(10,5), High number(10,5), Low number(10,5), Close number(10,5), Volume number(8), IsFilled number(1)) tablespace HistoryData;</v>
      </c>
      <c r="Q63" t="str">
        <f t="shared" si="18"/>
        <v>create table NGAS_H1_FILLED (NewDateTime date, Open number(10,5), High number(10,5), Low number(10,5), Close number(10,5), Volume number(8), IsFilled number(1)) tablespace HistoryData;</v>
      </c>
      <c r="R63" t="str">
        <f t="shared" si="18"/>
        <v>create table OIL_H1_FILLED (NewDateTime date, Open number(10,5), High number(10,5), Low number(10,5), Close number(10,5), Volume number(8), IsFilled number(1)) tablespace HistoryData;</v>
      </c>
      <c r="S63" t="str">
        <f t="shared" si="18"/>
        <v>create table PLATINUM_H1_FILLED (NewDateTime date, Open number(10,5), High number(10,5), Low number(10,5), Close number(10,5), Volume number(8), IsFilled number(1)) tablespace HistoryData;</v>
      </c>
      <c r="T63" t="str">
        <f t="shared" si="18"/>
        <v>create table RICE_H1_FILLED (NewDateTime date, Open number(10,5), High number(10,5), Low number(10,5), Close number(10,5), Volume number(8), IsFilled number(1)) tablespace HistoryData;</v>
      </c>
      <c r="U63" t="str">
        <f t="shared" si="18"/>
        <v>create table SBO_H1_FILLED (NewDateTime date, Open number(10,5), High number(10,5), Low number(10,5), Close number(10,5), Volume number(8), IsFilled number(1)) tablespace HistoryData;</v>
      </c>
      <c r="V63" t="str">
        <f t="shared" si="18"/>
        <v>create table SOYBEANS_H1_FILLED (NewDateTime date, Open number(10,5), High number(10,5), Low number(10,5), Close number(10,5), Volume number(8), IsFilled number(1)) tablespace HistoryData;</v>
      </c>
      <c r="W63" t="str">
        <f t="shared" si="18"/>
        <v>create table SUGAR_H1_FILLED (NewDateTime date, Open number(10,5), High number(10,5), Low number(10,5), Close number(10,5), Volume number(8), IsFilled number(1)) tablespace HistoryData;</v>
      </c>
      <c r="X63" t="str">
        <f t="shared" si="19"/>
        <v>create table US10YR_H1_FILLED (NewDateTime date, Open number(10,5), High number(10,5), Low number(10,5), Close number(10,5), Volume number(8), IsFilled number(1)) tablespace HistoryData;</v>
      </c>
      <c r="Y63" t="str">
        <f t="shared" si="19"/>
        <v>create table WHEAT_H1_FILLED (NewDateTime date, Open number(10,5), High number(10,5), Low number(10,5), Close number(10,5), Volume number(8), IsFilled number(1)) tablespace HistoryData;</v>
      </c>
      <c r="Z63" t="str">
        <f t="shared" si="19"/>
        <v>create table XRB_H1_FILLED (NewDateTime date, Open number(10,5), High number(10,5), Low number(10,5), Close number(10,5), Volume number(8), IsFilled number(1)) tablespace HistoryData;</v>
      </c>
      <c r="AA63" t="str">
        <f t="shared" si="20"/>
        <v>create table FTSE_H1_FILLED (NewDateTime date, Open number(10,5), High number(10,5), Low number(10,5), Close number(10,5), Volume number(8), IsFilled number(1)) tablespace HistoryData;</v>
      </c>
      <c r="AB63" t="str">
        <f t="shared" si="20"/>
        <v>create table SPX_H1_FILLED (NewDateTime date, Open number(10,5), High number(10,5), Low number(10,5), Close number(10,5), Volume number(8), IsFilled number(1)) tablespace HistoryData;</v>
      </c>
    </row>
    <row r="64" spans="1:28" x14ac:dyDescent="0.25">
      <c r="F64" s="1" t="s">
        <v>31</v>
      </c>
      <c r="G64" t="str">
        <f t="shared" si="21"/>
        <v>create table AUDUSD_H4_FILLED (NewDateTime date, Open number(10,5), High number(10,5), Low number(10,5), Close number(10,5), Volume number(8), IsFilled number(1)) tablespace HistoryData;</v>
      </c>
      <c r="H64" t="str">
        <f t="shared" si="22"/>
        <v>create table GBPUSD_H4_FILLED (NewDateTime date, Open number(10,5), High number(10,5), Low number(10,5), Close number(10,5), Volume number(8), IsFilled number(1)) tablespace HistoryData;</v>
      </c>
      <c r="I64" t="str">
        <f t="shared" si="22"/>
        <v>create table EURUSD_H4_FILLED (NewDateTime date, Open number(10,5), High number(10,5), Low number(10,5), Close number(10,5), Volume number(8), IsFilled number(1)) tablespace HistoryData;</v>
      </c>
      <c r="J64" t="str">
        <f t="shared" si="22"/>
        <v>create table XAUUSD_H4_FILLED (NewDateTime date, Open number(10,5), High number(10,5), Low number(10,5), Close number(10,5), Volume number(8), IsFilled number(1)) tablespace HistoryData;</v>
      </c>
      <c r="K64" t="str">
        <f t="shared" si="22"/>
        <v>create table NZDUSD_H4_FILLED (NewDateTime date, Open number(10,5), High number(10,5), Low number(10,5), Close number(10,5), Volume number(8), IsFilled number(1)) tablespace HistoryData;</v>
      </c>
      <c r="L64" t="str">
        <f t="shared" si="22"/>
        <v>create table USDJPY_H4_FILLED (NewDateTime date, Open number(10,5), High number(10,5), Low number(10,5), Close number(10,5), Volume number(8), IsFilled number(1)) tablespace HistoryData;</v>
      </c>
      <c r="M64" t="str">
        <f t="shared" si="22"/>
        <v>create table GBPNZD_H4_FILLED (NewDateTime date, Open number(10,5), High number(10,5), Low number(10,5), Close number(10,5), Volume number(8), IsFilled number(1)) tablespace HistoryData;</v>
      </c>
      <c r="N64" t="str">
        <f t="shared" si="18"/>
        <v>create table CATTLE_H4_FILLED (NewDateTime date, Open number(10,5), High number(10,5), Low number(10,5), Close number(10,5), Volume number(8), IsFilled number(1)) tablespace HistoryData;</v>
      </c>
      <c r="O64" t="str">
        <f t="shared" si="18"/>
        <v>create table CORN_H4_FILLED (NewDateTime date, Open number(10,5), High number(10,5), Low number(10,5), Close number(10,5), Volume number(8), IsFilled number(1)) tablespace HistoryData;</v>
      </c>
      <c r="P64" t="str">
        <f t="shared" si="18"/>
        <v>create table HOIL_H4_FILLED (NewDateTime date, Open number(10,5), High number(10,5), Low number(10,5), Close number(10,5), Volume number(8), IsFilled number(1)) tablespace HistoryData;</v>
      </c>
      <c r="Q64" t="str">
        <f t="shared" si="18"/>
        <v>create table NGAS_H4_FILLED (NewDateTime date, Open number(10,5), High number(10,5), Low number(10,5), Close number(10,5), Volume number(8), IsFilled number(1)) tablespace HistoryData;</v>
      </c>
      <c r="R64" t="str">
        <f t="shared" si="18"/>
        <v>create table OIL_H4_FILLED (NewDateTime date, Open number(10,5), High number(10,5), Low number(10,5), Close number(10,5), Volume number(8), IsFilled number(1)) tablespace HistoryData;</v>
      </c>
      <c r="S64" t="str">
        <f t="shared" si="18"/>
        <v>create table PLATINUM_H4_FILLED (NewDateTime date, Open number(10,5), High number(10,5), Low number(10,5), Close number(10,5), Volume number(8), IsFilled number(1)) tablespace HistoryData;</v>
      </c>
      <c r="T64" t="str">
        <f t="shared" si="18"/>
        <v>create table RICE_H4_FILLED (NewDateTime date, Open number(10,5), High number(10,5), Low number(10,5), Close number(10,5), Volume number(8), IsFilled number(1)) tablespace HistoryData;</v>
      </c>
      <c r="U64" t="str">
        <f t="shared" si="18"/>
        <v>create table SBO_H4_FILLED (NewDateTime date, Open number(10,5), High number(10,5), Low number(10,5), Close number(10,5), Volume number(8), IsFilled number(1)) tablespace HistoryData;</v>
      </c>
      <c r="V64" t="str">
        <f t="shared" si="18"/>
        <v>create table SOYBEANS_H4_FILLED (NewDateTime date, Open number(10,5), High number(10,5), Low number(10,5), Close number(10,5), Volume number(8), IsFilled number(1)) tablespace HistoryData;</v>
      </c>
      <c r="W64" t="str">
        <f t="shared" si="18"/>
        <v>create table SUGAR_H4_FILLED (NewDateTime date, Open number(10,5), High number(10,5), Low number(10,5), Close number(10,5), Volume number(8), IsFilled number(1)) tablespace HistoryData;</v>
      </c>
      <c r="X64" t="str">
        <f t="shared" si="19"/>
        <v>create table US10YR_H4_FILLED (NewDateTime date, Open number(10,5), High number(10,5), Low number(10,5), Close number(10,5), Volume number(8), IsFilled number(1)) tablespace HistoryData;</v>
      </c>
      <c r="Y64" t="str">
        <f t="shared" si="19"/>
        <v>create table WHEAT_H4_FILLED (NewDateTime date, Open number(10,5), High number(10,5), Low number(10,5), Close number(10,5), Volume number(8), IsFilled number(1)) tablespace HistoryData;</v>
      </c>
      <c r="Z64" t="str">
        <f t="shared" si="19"/>
        <v>create table XRB_H4_FILLED (NewDateTime date, Open number(10,5), High number(10,5), Low number(10,5), Close number(10,5), Volume number(8), IsFilled number(1)) tablespace HistoryData;</v>
      </c>
      <c r="AA64" t="str">
        <f t="shared" si="20"/>
        <v>create table FTSE_H4_FILLED (NewDateTime date, Open number(10,5), High number(10,5), Low number(10,5), Close number(10,5), Volume number(8), IsFilled number(1)) tablespace HistoryData;</v>
      </c>
      <c r="AB64" t="str">
        <f t="shared" si="20"/>
        <v>create table SPX_H4_FILLED (NewDateTime date, Open number(10,5), High number(10,5), Low number(10,5), Close number(10,5), Volume number(8), IsFilled number(1)) tablespace HistoryData;</v>
      </c>
    </row>
    <row r="65" spans="5:28" x14ac:dyDescent="0.25">
      <c r="F65" s="1" t="s">
        <v>32</v>
      </c>
      <c r="G65" t="str">
        <f t="shared" si="21"/>
        <v>create table AUDUSD_D1_FILLED (NewDateTime date, Open number(10,5), High number(10,5), Low number(10,5), Close number(10,5), Volume number(8), IsFilled number(1)) tablespace HistoryData;</v>
      </c>
      <c r="H65" t="str">
        <f t="shared" si="22"/>
        <v>create table GBPUSD_D1_FILLED (NewDateTime date, Open number(10,5), High number(10,5), Low number(10,5), Close number(10,5), Volume number(8), IsFilled number(1)) tablespace HistoryData;</v>
      </c>
      <c r="I65" t="str">
        <f t="shared" si="22"/>
        <v>create table EURUSD_D1_FILLED (NewDateTime date, Open number(10,5), High number(10,5), Low number(10,5), Close number(10,5), Volume number(8), IsFilled number(1)) tablespace HistoryData;</v>
      </c>
      <c r="J65" t="str">
        <f t="shared" si="22"/>
        <v>create table XAUUSD_D1_FILLED (NewDateTime date, Open number(10,5), High number(10,5), Low number(10,5), Close number(10,5), Volume number(8), IsFilled number(1)) tablespace HistoryData;</v>
      </c>
      <c r="K65" t="str">
        <f t="shared" si="22"/>
        <v>create table NZDUSD_D1_FILLED (NewDateTime date, Open number(10,5), High number(10,5), Low number(10,5), Close number(10,5), Volume number(8), IsFilled number(1)) tablespace HistoryData;</v>
      </c>
      <c r="L65" t="str">
        <f t="shared" si="22"/>
        <v>create table USDJPY_D1_FILLED (NewDateTime date, Open number(10,5), High number(10,5), Low number(10,5), Close number(10,5), Volume number(8), IsFilled number(1)) tablespace HistoryData;</v>
      </c>
      <c r="M65" t="str">
        <f t="shared" si="22"/>
        <v>create table GBPNZD_D1_FILLED (NewDateTime date, Open number(10,5), High number(10,5), Low number(10,5), Close number(10,5), Volume number(8), IsFilled number(1)) tablespace HistoryData;</v>
      </c>
      <c r="N65" t="str">
        <f t="shared" si="18"/>
        <v>create table CATTLE_D1_FILLED (NewDateTime date, Open number(10,5), High number(10,5), Low number(10,5), Close number(10,5), Volume number(8), IsFilled number(1)) tablespace HistoryData;</v>
      </c>
      <c r="O65" t="str">
        <f t="shared" si="18"/>
        <v>create table CORN_D1_FILLED (NewDateTime date, Open number(10,5), High number(10,5), Low number(10,5), Close number(10,5), Volume number(8), IsFilled number(1)) tablespace HistoryData;</v>
      </c>
      <c r="P65" t="str">
        <f t="shared" si="18"/>
        <v>create table HOIL_D1_FILLED (NewDateTime date, Open number(10,5), High number(10,5), Low number(10,5), Close number(10,5), Volume number(8), IsFilled number(1)) tablespace HistoryData;</v>
      </c>
      <c r="Q65" t="str">
        <f t="shared" si="18"/>
        <v>create table NGAS_D1_FILLED (NewDateTime date, Open number(10,5), High number(10,5), Low number(10,5), Close number(10,5), Volume number(8), IsFilled number(1)) tablespace HistoryData;</v>
      </c>
      <c r="R65" t="str">
        <f t="shared" si="18"/>
        <v>create table OIL_D1_FILLED (NewDateTime date, Open number(10,5), High number(10,5), Low number(10,5), Close number(10,5), Volume number(8), IsFilled number(1)) tablespace HistoryData;</v>
      </c>
      <c r="S65" t="str">
        <f t="shared" si="18"/>
        <v>create table PLATINUM_D1_FILLED (NewDateTime date, Open number(10,5), High number(10,5), Low number(10,5), Close number(10,5), Volume number(8), IsFilled number(1)) tablespace HistoryData;</v>
      </c>
      <c r="T65" t="str">
        <f t="shared" si="18"/>
        <v>create table RICE_D1_FILLED (NewDateTime date, Open number(10,5), High number(10,5), Low number(10,5), Close number(10,5), Volume number(8), IsFilled number(1)) tablespace HistoryData;</v>
      </c>
      <c r="U65" t="str">
        <f t="shared" si="18"/>
        <v>create table SBO_D1_FILLED (NewDateTime date, Open number(10,5), High number(10,5), Low number(10,5), Close number(10,5), Volume number(8), IsFilled number(1)) tablespace HistoryData;</v>
      </c>
      <c r="V65" t="str">
        <f t="shared" si="18"/>
        <v>create table SOYBEANS_D1_FILLED (NewDateTime date, Open number(10,5), High number(10,5), Low number(10,5), Close number(10,5), Volume number(8), IsFilled number(1)) tablespace HistoryData;</v>
      </c>
      <c r="W65" t="str">
        <f t="shared" si="18"/>
        <v>create table SUGAR_D1_FILLED (NewDateTime date, Open number(10,5), High number(10,5), Low number(10,5), Close number(10,5), Volume number(8), IsFilled number(1)) tablespace HistoryData;</v>
      </c>
      <c r="X65" t="str">
        <f t="shared" si="19"/>
        <v>create table US10YR_D1_FILLED (NewDateTime date, Open number(10,5), High number(10,5), Low number(10,5), Close number(10,5), Volume number(8), IsFilled number(1)) tablespace HistoryData;</v>
      </c>
      <c r="Y65" t="str">
        <f t="shared" si="19"/>
        <v>create table WHEAT_D1_FILLED (NewDateTime date, Open number(10,5), High number(10,5), Low number(10,5), Close number(10,5), Volume number(8), IsFilled number(1)) tablespace HistoryData;</v>
      </c>
      <c r="Z65" t="str">
        <f t="shared" si="19"/>
        <v>create table XRB_D1_FILLED (NewDateTime date, Open number(10,5), High number(10,5), Low number(10,5), Close number(10,5), Volume number(8), IsFilled number(1)) tablespace HistoryData;</v>
      </c>
      <c r="AA65" t="str">
        <f t="shared" si="20"/>
        <v>create table FTSE_D1_FILLED (NewDateTime date, Open number(10,5), High number(10,5), Low number(10,5), Close number(10,5), Volume number(8), IsFilled number(1)) tablespace HistoryData;</v>
      </c>
      <c r="AB65" t="str">
        <f t="shared" si="20"/>
        <v>create table SPX_D1_FILLED (NewDateTime date, Open number(10,5), High number(10,5), Low number(10,5), Close number(10,5), Volume number(8), IsFilled number(1)) tablespace HistoryData;</v>
      </c>
    </row>
    <row r="66" spans="5:28" x14ac:dyDescent="0.25">
      <c r="E66" s="10"/>
      <c r="F66" s="10"/>
    </row>
    <row r="67" spans="5:28" x14ac:dyDescent="0.25">
      <c r="E67" s="10"/>
      <c r="F67" s="21" t="s">
        <v>197</v>
      </c>
    </row>
    <row r="68" spans="5:28" x14ac:dyDescent="0.25">
      <c r="E68" s="10"/>
      <c r="F68" s="1" t="s">
        <v>9</v>
      </c>
      <c r="G68" t="str">
        <f t="shared" ref="G68:O74" si="23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HistoryIdx;</v>
      </c>
      <c r="H68" t="str">
        <f t="shared" ref="H68:M74" si="24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HistoryIdx;</v>
      </c>
      <c r="I68" t="str">
        <f t="shared" si="24"/>
        <v>alter table EURUSD_M1_FILLED add constraint EURUSD_M1_FILLED_PK primary key(NewDateTime) using index tablespace HistoryIdx;</v>
      </c>
      <c r="J68" t="str">
        <f t="shared" si="24"/>
        <v>alter table XAUUSD_M1_FILLED add constraint XAUUSD_M1_FILLED_PK primary key(NewDateTime) using index tablespace HistoryIdx;</v>
      </c>
      <c r="K68" t="str">
        <f t="shared" si="24"/>
        <v>alter table NZDUSD_M1_FILLED add constraint NZDUSD_M1_FILLED_PK primary key(NewDateTime) using index tablespace HistoryIdx;</v>
      </c>
      <c r="L68" t="str">
        <f t="shared" si="24"/>
        <v>alter table USDJPY_M1_FILLED add constraint USDJPY_M1_FILLED_PK primary key(NewDateTime) using index tablespace HistoryIdx;</v>
      </c>
      <c r="M68" t="str">
        <f t="shared" si="24"/>
        <v>alter table GBPNZD_M1_FILLED add constraint GBPNZD_M1_FILLED_PK primary key(NewDateTime) using index tablespace HistoryIdx;</v>
      </c>
      <c r="N68" t="str">
        <f t="shared" si="23"/>
        <v>alter table CATTLE_M1_FILLED add constraint CATTLE_M1_FILLED_PK primary key(NewDateTime) using index tablespace HistoryIdx;</v>
      </c>
      <c r="O68" t="str">
        <f t="shared" si="23"/>
        <v>alter table CORN_M1_FILLED add constraint CORN_M1_FILLED_PK primary key(NewDateTime) using index tablespace HistoryIdx;</v>
      </c>
      <c r="P68" t="str">
        <f t="shared" ref="P68:Z74" si="25">"alter table "&amp;P$13&amp;"_"&amp;$F68&amp;"_FILLED add constraint "&amp;P$13&amp;"_"&amp;$F68&amp;"_FILLED_PK primary key(NewDateTime) using index tablespace "&amp;$B$2&amp;";"</f>
        <v>alter table HOIL_M1_FILLED add constraint HOIL_M1_FILLED_PK primary key(NewDateTime) using index tablespace HistoryIdx;</v>
      </c>
      <c r="Q68" t="str">
        <f t="shared" si="25"/>
        <v>alter table NGAS_M1_FILLED add constraint NGAS_M1_FILLED_PK primary key(NewDateTime) using index tablespace HistoryIdx;</v>
      </c>
      <c r="R68" t="str">
        <f t="shared" si="25"/>
        <v>alter table OIL_M1_FILLED add constraint OIL_M1_FILLED_PK primary key(NewDateTime) using index tablespace HistoryIdx;</v>
      </c>
      <c r="S68" t="str">
        <f t="shared" si="25"/>
        <v>alter table PLATINUM_M1_FILLED add constraint PLATINUM_M1_FILLED_PK primary key(NewDateTime) using index tablespace HistoryIdx;</v>
      </c>
      <c r="T68" t="str">
        <f t="shared" si="25"/>
        <v>alter table RICE_M1_FILLED add constraint RICE_M1_FILLED_PK primary key(NewDateTime) using index tablespace HistoryIdx;</v>
      </c>
      <c r="U68" t="str">
        <f t="shared" si="25"/>
        <v>alter table SBO_M1_FILLED add constraint SBO_M1_FILLED_PK primary key(NewDateTime) using index tablespace HistoryIdx;</v>
      </c>
      <c r="V68" t="str">
        <f t="shared" si="25"/>
        <v>alter table SOYBEANS_M1_FILLED add constraint SOYBEANS_M1_FILLED_PK primary key(NewDateTime) using index tablespace HistoryIdx;</v>
      </c>
      <c r="W68" t="str">
        <f t="shared" si="25"/>
        <v>alter table SUGAR_M1_FILLED add constraint SUGAR_M1_FILLED_PK primary key(NewDateTime) using index tablespace HistoryIdx;</v>
      </c>
      <c r="X68" t="str">
        <f t="shared" si="25"/>
        <v>alter table US10YR_M1_FILLED add constraint US10YR_M1_FILLED_PK primary key(NewDateTime) using index tablespace HistoryIdx;</v>
      </c>
      <c r="Y68" t="str">
        <f t="shared" si="25"/>
        <v>alter table WHEAT_M1_FILLED add constraint WHEAT_M1_FILLED_PK primary key(NewDateTime) using index tablespace HistoryIdx;</v>
      </c>
      <c r="Z68" t="str">
        <f t="shared" si="25"/>
        <v>alter table XRB_M1_FILLED add constraint XRB_M1_FILLED_PK primary key(NewDateTime) using index tablespace HistoryIdx;</v>
      </c>
      <c r="AA68" t="str">
        <f t="shared" ref="AA68:AB74" si="26">"alter table "&amp;AA$13&amp;"_"&amp;$F68&amp;"_FILLED add constraint "&amp;AA$13&amp;"_"&amp;$F68&amp;"_FILLED_PK primary key(NewDateTime) using index tablespace "&amp;$B$2&amp;";"</f>
        <v>alter table FTSE_M1_FILLED add constraint FTSE_M1_FILLED_PK primary key(NewDateTime) using index tablespace HistoryIdx;</v>
      </c>
      <c r="AB68" t="str">
        <f t="shared" si="26"/>
        <v>alter table SPX_M1_FILLED add constraint SPX_M1_FILLED_PK primary key(NewDateTime) using index tablespace HistoryIdx;</v>
      </c>
    </row>
    <row r="69" spans="5:28" x14ac:dyDescent="0.25">
      <c r="E69" s="10"/>
      <c r="F69" s="1" t="s">
        <v>29</v>
      </c>
      <c r="G69" t="str">
        <f t="shared" si="23"/>
        <v>alter table AUDUSD_M5_FILLED add constraint AUDUSD_M5_FILLED_PK primary key(NewDateTime) using index tablespace HistoryIdx;</v>
      </c>
      <c r="H69" t="str">
        <f t="shared" si="24"/>
        <v>alter table GBPUSD_M5_FILLED add constraint GBPUSD_M5_FILLED_PK primary key(NewDateTime) using index tablespace HistoryIdx;</v>
      </c>
      <c r="I69" t="str">
        <f t="shared" si="24"/>
        <v>alter table EURUSD_M5_FILLED add constraint EURUSD_M5_FILLED_PK primary key(NewDateTime) using index tablespace HistoryIdx;</v>
      </c>
      <c r="J69" t="str">
        <f t="shared" si="24"/>
        <v>alter table XAUUSD_M5_FILLED add constraint XAUUSD_M5_FILLED_PK primary key(NewDateTime) using index tablespace HistoryIdx;</v>
      </c>
      <c r="K69" t="str">
        <f t="shared" si="24"/>
        <v>alter table NZDUSD_M5_FILLED add constraint NZDUSD_M5_FILLED_PK primary key(NewDateTime) using index tablespace HistoryIdx;</v>
      </c>
      <c r="L69" t="str">
        <f t="shared" si="24"/>
        <v>alter table USDJPY_M5_FILLED add constraint USDJPY_M5_FILLED_PK primary key(NewDateTime) using index tablespace HistoryIdx;</v>
      </c>
      <c r="M69" t="str">
        <f t="shared" si="24"/>
        <v>alter table GBPNZD_M5_FILLED add constraint GBPNZD_M5_FILLED_PK primary key(NewDateTime) using index tablespace HistoryIdx;</v>
      </c>
      <c r="N69" t="str">
        <f t="shared" si="23"/>
        <v>alter table CATTLE_M5_FILLED add constraint CATTLE_M5_FILLED_PK primary key(NewDateTime) using index tablespace HistoryIdx;</v>
      </c>
      <c r="O69" t="str">
        <f t="shared" si="23"/>
        <v>alter table CORN_M5_FILLED add constraint CORN_M5_FILLED_PK primary key(NewDateTime) using index tablespace HistoryIdx;</v>
      </c>
      <c r="P69" t="str">
        <f t="shared" si="25"/>
        <v>alter table HOIL_M5_FILLED add constraint HOIL_M5_FILLED_PK primary key(NewDateTime) using index tablespace HistoryIdx;</v>
      </c>
      <c r="Q69" t="str">
        <f t="shared" si="25"/>
        <v>alter table NGAS_M5_FILLED add constraint NGAS_M5_FILLED_PK primary key(NewDateTime) using index tablespace HistoryIdx;</v>
      </c>
      <c r="R69" t="str">
        <f t="shared" si="25"/>
        <v>alter table OIL_M5_FILLED add constraint OIL_M5_FILLED_PK primary key(NewDateTime) using index tablespace HistoryIdx;</v>
      </c>
      <c r="S69" t="str">
        <f t="shared" si="25"/>
        <v>alter table PLATINUM_M5_FILLED add constraint PLATINUM_M5_FILLED_PK primary key(NewDateTime) using index tablespace HistoryIdx;</v>
      </c>
      <c r="T69" t="str">
        <f t="shared" si="25"/>
        <v>alter table RICE_M5_FILLED add constraint RICE_M5_FILLED_PK primary key(NewDateTime) using index tablespace HistoryIdx;</v>
      </c>
      <c r="U69" t="str">
        <f t="shared" si="25"/>
        <v>alter table SBO_M5_FILLED add constraint SBO_M5_FILLED_PK primary key(NewDateTime) using index tablespace HistoryIdx;</v>
      </c>
      <c r="V69" t="str">
        <f t="shared" si="25"/>
        <v>alter table SOYBEANS_M5_FILLED add constraint SOYBEANS_M5_FILLED_PK primary key(NewDateTime) using index tablespace HistoryIdx;</v>
      </c>
      <c r="W69" t="str">
        <f t="shared" si="25"/>
        <v>alter table SUGAR_M5_FILLED add constraint SUGAR_M5_FILLED_PK primary key(NewDateTime) using index tablespace HistoryIdx;</v>
      </c>
      <c r="X69" t="str">
        <f t="shared" si="25"/>
        <v>alter table US10YR_M5_FILLED add constraint US10YR_M5_FILLED_PK primary key(NewDateTime) using index tablespace HistoryIdx;</v>
      </c>
      <c r="Y69" t="str">
        <f t="shared" si="25"/>
        <v>alter table WHEAT_M5_FILLED add constraint WHEAT_M5_FILLED_PK primary key(NewDateTime) using index tablespace HistoryIdx;</v>
      </c>
      <c r="Z69" t="str">
        <f t="shared" si="25"/>
        <v>alter table XRB_M5_FILLED add constraint XRB_M5_FILLED_PK primary key(NewDateTime) using index tablespace HistoryIdx;</v>
      </c>
      <c r="AA69" t="str">
        <f t="shared" si="26"/>
        <v>alter table FTSE_M5_FILLED add constraint FTSE_M5_FILLED_PK primary key(NewDateTime) using index tablespace HistoryIdx;</v>
      </c>
      <c r="AB69" t="str">
        <f t="shared" si="26"/>
        <v>alter table SPX_M5_FILLED add constraint SPX_M5_FILLED_PK primary key(NewDateTime) using index tablespace HistoryIdx;</v>
      </c>
    </row>
    <row r="70" spans="5:28" x14ac:dyDescent="0.25">
      <c r="E70" s="10"/>
      <c r="F70" s="1" t="s">
        <v>6</v>
      </c>
      <c r="G70" t="str">
        <f t="shared" si="23"/>
        <v>alter table AUDUSD_M15_FILLED add constraint AUDUSD_M15_FILLED_PK primary key(NewDateTime) using index tablespace HistoryIdx;</v>
      </c>
      <c r="H70" t="str">
        <f t="shared" si="24"/>
        <v>alter table GBPUSD_M15_FILLED add constraint GBPUSD_M15_FILLED_PK primary key(NewDateTime) using index tablespace HistoryIdx;</v>
      </c>
      <c r="I70" t="str">
        <f t="shared" si="24"/>
        <v>alter table EURUSD_M15_FILLED add constraint EURUSD_M15_FILLED_PK primary key(NewDateTime) using index tablespace HistoryIdx;</v>
      </c>
      <c r="J70" t="str">
        <f t="shared" si="24"/>
        <v>alter table XAUUSD_M15_FILLED add constraint XAUUSD_M15_FILLED_PK primary key(NewDateTime) using index tablespace HistoryIdx;</v>
      </c>
      <c r="K70" t="str">
        <f t="shared" si="24"/>
        <v>alter table NZDUSD_M15_FILLED add constraint NZDUSD_M15_FILLED_PK primary key(NewDateTime) using index tablespace HistoryIdx;</v>
      </c>
      <c r="L70" t="str">
        <f t="shared" si="24"/>
        <v>alter table USDJPY_M15_FILLED add constraint USDJPY_M15_FILLED_PK primary key(NewDateTime) using index tablespace HistoryIdx;</v>
      </c>
      <c r="M70" t="str">
        <f t="shared" si="24"/>
        <v>alter table GBPNZD_M15_FILLED add constraint GBPNZD_M15_FILLED_PK primary key(NewDateTime) using index tablespace HistoryIdx;</v>
      </c>
      <c r="N70" t="str">
        <f t="shared" si="23"/>
        <v>alter table CATTLE_M15_FILLED add constraint CATTLE_M15_FILLED_PK primary key(NewDateTime) using index tablespace HistoryIdx;</v>
      </c>
      <c r="O70" t="str">
        <f t="shared" si="23"/>
        <v>alter table CORN_M15_FILLED add constraint CORN_M15_FILLED_PK primary key(NewDateTime) using index tablespace HistoryIdx;</v>
      </c>
      <c r="P70" t="str">
        <f t="shared" si="25"/>
        <v>alter table HOIL_M15_FILLED add constraint HOIL_M15_FILLED_PK primary key(NewDateTime) using index tablespace HistoryIdx;</v>
      </c>
      <c r="Q70" t="str">
        <f t="shared" si="25"/>
        <v>alter table NGAS_M15_FILLED add constraint NGAS_M15_FILLED_PK primary key(NewDateTime) using index tablespace HistoryIdx;</v>
      </c>
      <c r="R70" t="str">
        <f t="shared" si="25"/>
        <v>alter table OIL_M15_FILLED add constraint OIL_M15_FILLED_PK primary key(NewDateTime) using index tablespace HistoryIdx;</v>
      </c>
      <c r="S70" t="str">
        <f t="shared" si="25"/>
        <v>alter table PLATINUM_M15_FILLED add constraint PLATINUM_M15_FILLED_PK primary key(NewDateTime) using index tablespace HistoryIdx;</v>
      </c>
      <c r="T70" t="str">
        <f t="shared" si="25"/>
        <v>alter table RICE_M15_FILLED add constraint RICE_M15_FILLED_PK primary key(NewDateTime) using index tablespace HistoryIdx;</v>
      </c>
      <c r="U70" t="str">
        <f t="shared" si="25"/>
        <v>alter table SBO_M15_FILLED add constraint SBO_M15_FILLED_PK primary key(NewDateTime) using index tablespace HistoryIdx;</v>
      </c>
      <c r="V70" t="str">
        <f t="shared" si="25"/>
        <v>alter table SOYBEANS_M15_FILLED add constraint SOYBEANS_M15_FILLED_PK primary key(NewDateTime) using index tablespace HistoryIdx;</v>
      </c>
      <c r="W70" t="str">
        <f t="shared" si="25"/>
        <v>alter table SUGAR_M15_FILLED add constraint SUGAR_M15_FILLED_PK primary key(NewDateTime) using index tablespace HistoryIdx;</v>
      </c>
      <c r="X70" t="str">
        <f t="shared" si="25"/>
        <v>alter table US10YR_M15_FILLED add constraint US10YR_M15_FILLED_PK primary key(NewDateTime) using index tablespace HistoryIdx;</v>
      </c>
      <c r="Y70" t="str">
        <f t="shared" si="25"/>
        <v>alter table WHEAT_M15_FILLED add constraint WHEAT_M15_FILLED_PK primary key(NewDateTime) using index tablespace HistoryIdx;</v>
      </c>
      <c r="Z70" t="str">
        <f t="shared" si="25"/>
        <v>alter table XRB_M15_FILLED add constraint XRB_M15_FILLED_PK primary key(NewDateTime) using index tablespace HistoryIdx;</v>
      </c>
      <c r="AA70" t="str">
        <f t="shared" si="26"/>
        <v>alter table FTSE_M15_FILLED add constraint FTSE_M15_FILLED_PK primary key(NewDateTime) using index tablespace HistoryIdx;</v>
      </c>
      <c r="AB70" t="str">
        <f t="shared" si="26"/>
        <v>alter table SPX_M15_FILLED add constraint SPX_M15_FILLED_PK primary key(NewDateTime) using index tablespace HistoryIdx;</v>
      </c>
    </row>
    <row r="71" spans="5:28" x14ac:dyDescent="0.25">
      <c r="E71" s="10"/>
      <c r="F71" s="1" t="s">
        <v>7</v>
      </c>
      <c r="G71" t="str">
        <f t="shared" si="23"/>
        <v>alter table AUDUSD_M30_FILLED add constraint AUDUSD_M30_FILLED_PK primary key(NewDateTime) using index tablespace HistoryIdx;</v>
      </c>
      <c r="H71" t="str">
        <f t="shared" si="24"/>
        <v>alter table GBPUSD_M30_FILLED add constraint GBPUSD_M30_FILLED_PK primary key(NewDateTime) using index tablespace HistoryIdx;</v>
      </c>
      <c r="I71" t="str">
        <f t="shared" si="24"/>
        <v>alter table EURUSD_M30_FILLED add constraint EURUSD_M30_FILLED_PK primary key(NewDateTime) using index tablespace HistoryIdx;</v>
      </c>
      <c r="J71" t="str">
        <f t="shared" si="24"/>
        <v>alter table XAUUSD_M30_FILLED add constraint XAUUSD_M30_FILLED_PK primary key(NewDateTime) using index tablespace HistoryIdx;</v>
      </c>
      <c r="K71" t="str">
        <f t="shared" si="24"/>
        <v>alter table NZDUSD_M30_FILLED add constraint NZDUSD_M30_FILLED_PK primary key(NewDateTime) using index tablespace HistoryIdx;</v>
      </c>
      <c r="L71" t="str">
        <f t="shared" si="24"/>
        <v>alter table USDJPY_M30_FILLED add constraint USDJPY_M30_FILLED_PK primary key(NewDateTime) using index tablespace HistoryIdx;</v>
      </c>
      <c r="M71" t="str">
        <f t="shared" si="24"/>
        <v>alter table GBPNZD_M30_FILLED add constraint GBPNZD_M30_FILLED_PK primary key(NewDateTime) using index tablespace HistoryIdx;</v>
      </c>
      <c r="N71" t="str">
        <f t="shared" si="23"/>
        <v>alter table CATTLE_M30_FILLED add constraint CATTLE_M30_FILLED_PK primary key(NewDateTime) using index tablespace HistoryIdx;</v>
      </c>
      <c r="O71" t="str">
        <f t="shared" si="23"/>
        <v>alter table CORN_M30_FILLED add constraint CORN_M30_FILLED_PK primary key(NewDateTime) using index tablespace HistoryIdx;</v>
      </c>
      <c r="P71" t="str">
        <f t="shared" si="25"/>
        <v>alter table HOIL_M30_FILLED add constraint HOIL_M30_FILLED_PK primary key(NewDateTime) using index tablespace HistoryIdx;</v>
      </c>
      <c r="Q71" t="str">
        <f t="shared" si="25"/>
        <v>alter table NGAS_M30_FILLED add constraint NGAS_M30_FILLED_PK primary key(NewDateTime) using index tablespace HistoryIdx;</v>
      </c>
      <c r="R71" t="str">
        <f t="shared" si="25"/>
        <v>alter table OIL_M30_FILLED add constraint OIL_M30_FILLED_PK primary key(NewDateTime) using index tablespace HistoryIdx;</v>
      </c>
      <c r="S71" t="str">
        <f t="shared" si="25"/>
        <v>alter table PLATINUM_M30_FILLED add constraint PLATINUM_M30_FILLED_PK primary key(NewDateTime) using index tablespace HistoryIdx;</v>
      </c>
      <c r="T71" t="str">
        <f t="shared" si="25"/>
        <v>alter table RICE_M30_FILLED add constraint RICE_M30_FILLED_PK primary key(NewDateTime) using index tablespace HistoryIdx;</v>
      </c>
      <c r="U71" t="str">
        <f t="shared" si="25"/>
        <v>alter table SBO_M30_FILLED add constraint SBO_M30_FILLED_PK primary key(NewDateTime) using index tablespace HistoryIdx;</v>
      </c>
      <c r="V71" t="str">
        <f t="shared" si="25"/>
        <v>alter table SOYBEANS_M30_FILLED add constraint SOYBEANS_M30_FILLED_PK primary key(NewDateTime) using index tablespace HistoryIdx;</v>
      </c>
      <c r="W71" t="str">
        <f t="shared" si="25"/>
        <v>alter table SUGAR_M30_FILLED add constraint SUGAR_M30_FILLED_PK primary key(NewDateTime) using index tablespace HistoryIdx;</v>
      </c>
      <c r="X71" t="str">
        <f t="shared" si="25"/>
        <v>alter table US10YR_M30_FILLED add constraint US10YR_M30_FILLED_PK primary key(NewDateTime) using index tablespace HistoryIdx;</v>
      </c>
      <c r="Y71" t="str">
        <f t="shared" si="25"/>
        <v>alter table WHEAT_M30_FILLED add constraint WHEAT_M30_FILLED_PK primary key(NewDateTime) using index tablespace HistoryIdx;</v>
      </c>
      <c r="Z71" t="str">
        <f t="shared" si="25"/>
        <v>alter table XRB_M30_FILLED add constraint XRB_M30_FILLED_PK primary key(NewDateTime) using index tablespace HistoryIdx;</v>
      </c>
      <c r="AA71" t="str">
        <f t="shared" si="26"/>
        <v>alter table FTSE_M30_FILLED add constraint FTSE_M30_FILLED_PK primary key(NewDateTime) using index tablespace HistoryIdx;</v>
      </c>
      <c r="AB71" t="str">
        <f t="shared" si="26"/>
        <v>alter table SPX_M30_FILLED add constraint SPX_M30_FILLED_PK primary key(NewDateTime) using index tablespace HistoryIdx;</v>
      </c>
    </row>
    <row r="72" spans="5:28" x14ac:dyDescent="0.25">
      <c r="E72" s="10"/>
      <c r="F72" s="1" t="s">
        <v>30</v>
      </c>
      <c r="G72" t="str">
        <f t="shared" si="23"/>
        <v>alter table AUDUSD_H1_FILLED add constraint AUDUSD_H1_FILLED_PK primary key(NewDateTime) using index tablespace HistoryIdx;</v>
      </c>
      <c r="H72" t="str">
        <f t="shared" si="24"/>
        <v>alter table GBPUSD_H1_FILLED add constraint GBPUSD_H1_FILLED_PK primary key(NewDateTime) using index tablespace HistoryIdx;</v>
      </c>
      <c r="I72" t="str">
        <f t="shared" si="24"/>
        <v>alter table EURUSD_H1_FILLED add constraint EURUSD_H1_FILLED_PK primary key(NewDateTime) using index tablespace HistoryIdx;</v>
      </c>
      <c r="J72" t="str">
        <f t="shared" si="24"/>
        <v>alter table XAUUSD_H1_FILLED add constraint XAUUSD_H1_FILLED_PK primary key(NewDateTime) using index tablespace HistoryIdx;</v>
      </c>
      <c r="K72" t="str">
        <f t="shared" si="24"/>
        <v>alter table NZDUSD_H1_FILLED add constraint NZDUSD_H1_FILLED_PK primary key(NewDateTime) using index tablespace HistoryIdx;</v>
      </c>
      <c r="L72" t="str">
        <f t="shared" si="24"/>
        <v>alter table USDJPY_H1_FILLED add constraint USDJPY_H1_FILLED_PK primary key(NewDateTime) using index tablespace HistoryIdx;</v>
      </c>
      <c r="M72" t="str">
        <f t="shared" si="24"/>
        <v>alter table GBPNZD_H1_FILLED add constraint GBPNZD_H1_FILLED_PK primary key(NewDateTime) using index tablespace HistoryIdx;</v>
      </c>
      <c r="N72" t="str">
        <f t="shared" si="23"/>
        <v>alter table CATTLE_H1_FILLED add constraint CATTLE_H1_FILLED_PK primary key(NewDateTime) using index tablespace HistoryIdx;</v>
      </c>
      <c r="O72" t="str">
        <f t="shared" si="23"/>
        <v>alter table CORN_H1_FILLED add constraint CORN_H1_FILLED_PK primary key(NewDateTime) using index tablespace HistoryIdx;</v>
      </c>
      <c r="P72" t="str">
        <f t="shared" si="25"/>
        <v>alter table HOIL_H1_FILLED add constraint HOIL_H1_FILLED_PK primary key(NewDateTime) using index tablespace HistoryIdx;</v>
      </c>
      <c r="Q72" t="str">
        <f t="shared" si="25"/>
        <v>alter table NGAS_H1_FILLED add constraint NGAS_H1_FILLED_PK primary key(NewDateTime) using index tablespace HistoryIdx;</v>
      </c>
      <c r="R72" t="str">
        <f t="shared" si="25"/>
        <v>alter table OIL_H1_FILLED add constraint OIL_H1_FILLED_PK primary key(NewDateTime) using index tablespace HistoryIdx;</v>
      </c>
      <c r="S72" t="str">
        <f t="shared" si="25"/>
        <v>alter table PLATINUM_H1_FILLED add constraint PLATINUM_H1_FILLED_PK primary key(NewDateTime) using index tablespace HistoryIdx;</v>
      </c>
      <c r="T72" t="str">
        <f t="shared" si="25"/>
        <v>alter table RICE_H1_FILLED add constraint RICE_H1_FILLED_PK primary key(NewDateTime) using index tablespace HistoryIdx;</v>
      </c>
      <c r="U72" t="str">
        <f t="shared" si="25"/>
        <v>alter table SBO_H1_FILLED add constraint SBO_H1_FILLED_PK primary key(NewDateTime) using index tablespace HistoryIdx;</v>
      </c>
      <c r="V72" t="str">
        <f t="shared" si="25"/>
        <v>alter table SOYBEANS_H1_FILLED add constraint SOYBEANS_H1_FILLED_PK primary key(NewDateTime) using index tablespace HistoryIdx;</v>
      </c>
      <c r="W72" t="str">
        <f t="shared" si="25"/>
        <v>alter table SUGAR_H1_FILLED add constraint SUGAR_H1_FILLED_PK primary key(NewDateTime) using index tablespace HistoryIdx;</v>
      </c>
      <c r="X72" t="str">
        <f t="shared" si="25"/>
        <v>alter table US10YR_H1_FILLED add constraint US10YR_H1_FILLED_PK primary key(NewDateTime) using index tablespace HistoryIdx;</v>
      </c>
      <c r="Y72" t="str">
        <f t="shared" si="25"/>
        <v>alter table WHEAT_H1_FILLED add constraint WHEAT_H1_FILLED_PK primary key(NewDateTime) using index tablespace HistoryIdx;</v>
      </c>
      <c r="Z72" t="str">
        <f t="shared" si="25"/>
        <v>alter table XRB_H1_FILLED add constraint XRB_H1_FILLED_PK primary key(NewDateTime) using index tablespace HistoryIdx;</v>
      </c>
      <c r="AA72" t="str">
        <f t="shared" si="26"/>
        <v>alter table FTSE_H1_FILLED add constraint FTSE_H1_FILLED_PK primary key(NewDateTime) using index tablespace HistoryIdx;</v>
      </c>
      <c r="AB72" t="str">
        <f t="shared" si="26"/>
        <v>alter table SPX_H1_FILLED add constraint SPX_H1_FILLED_PK primary key(NewDateTime) using index tablespace HistoryIdx;</v>
      </c>
    </row>
    <row r="73" spans="5:28" x14ac:dyDescent="0.25">
      <c r="E73" s="10"/>
      <c r="F73" s="1" t="s">
        <v>31</v>
      </c>
      <c r="G73" t="str">
        <f t="shared" si="23"/>
        <v>alter table AUDUSD_H4_FILLED add constraint AUDUSD_H4_FILLED_PK primary key(NewDateTime) using index tablespace HistoryIdx;</v>
      </c>
      <c r="H73" t="str">
        <f t="shared" si="24"/>
        <v>alter table GBPUSD_H4_FILLED add constraint GBPUSD_H4_FILLED_PK primary key(NewDateTime) using index tablespace HistoryIdx;</v>
      </c>
      <c r="I73" t="str">
        <f t="shared" si="24"/>
        <v>alter table EURUSD_H4_FILLED add constraint EURUSD_H4_FILLED_PK primary key(NewDateTime) using index tablespace HistoryIdx;</v>
      </c>
      <c r="J73" t="str">
        <f t="shared" si="24"/>
        <v>alter table XAUUSD_H4_FILLED add constraint XAUUSD_H4_FILLED_PK primary key(NewDateTime) using index tablespace HistoryIdx;</v>
      </c>
      <c r="K73" t="str">
        <f t="shared" si="24"/>
        <v>alter table NZDUSD_H4_FILLED add constraint NZDUSD_H4_FILLED_PK primary key(NewDateTime) using index tablespace HistoryIdx;</v>
      </c>
      <c r="L73" t="str">
        <f t="shared" si="24"/>
        <v>alter table USDJPY_H4_FILLED add constraint USDJPY_H4_FILLED_PK primary key(NewDateTime) using index tablespace HistoryIdx;</v>
      </c>
      <c r="M73" t="str">
        <f t="shared" si="24"/>
        <v>alter table GBPNZD_H4_FILLED add constraint GBPNZD_H4_FILLED_PK primary key(NewDateTime) using index tablespace HistoryIdx;</v>
      </c>
      <c r="N73" t="str">
        <f t="shared" si="23"/>
        <v>alter table CATTLE_H4_FILLED add constraint CATTLE_H4_FILLED_PK primary key(NewDateTime) using index tablespace HistoryIdx;</v>
      </c>
      <c r="O73" t="str">
        <f t="shared" si="23"/>
        <v>alter table CORN_H4_FILLED add constraint CORN_H4_FILLED_PK primary key(NewDateTime) using index tablespace HistoryIdx;</v>
      </c>
      <c r="P73" t="str">
        <f t="shared" si="25"/>
        <v>alter table HOIL_H4_FILLED add constraint HOIL_H4_FILLED_PK primary key(NewDateTime) using index tablespace HistoryIdx;</v>
      </c>
      <c r="Q73" t="str">
        <f t="shared" si="25"/>
        <v>alter table NGAS_H4_FILLED add constraint NGAS_H4_FILLED_PK primary key(NewDateTime) using index tablespace HistoryIdx;</v>
      </c>
      <c r="R73" t="str">
        <f t="shared" si="25"/>
        <v>alter table OIL_H4_FILLED add constraint OIL_H4_FILLED_PK primary key(NewDateTime) using index tablespace HistoryIdx;</v>
      </c>
      <c r="S73" t="str">
        <f t="shared" si="25"/>
        <v>alter table PLATINUM_H4_FILLED add constraint PLATINUM_H4_FILLED_PK primary key(NewDateTime) using index tablespace HistoryIdx;</v>
      </c>
      <c r="T73" t="str">
        <f t="shared" si="25"/>
        <v>alter table RICE_H4_FILLED add constraint RICE_H4_FILLED_PK primary key(NewDateTime) using index tablespace HistoryIdx;</v>
      </c>
      <c r="U73" t="str">
        <f t="shared" si="25"/>
        <v>alter table SBO_H4_FILLED add constraint SBO_H4_FILLED_PK primary key(NewDateTime) using index tablespace HistoryIdx;</v>
      </c>
      <c r="V73" t="str">
        <f t="shared" si="25"/>
        <v>alter table SOYBEANS_H4_FILLED add constraint SOYBEANS_H4_FILLED_PK primary key(NewDateTime) using index tablespace HistoryIdx;</v>
      </c>
      <c r="W73" t="str">
        <f t="shared" si="25"/>
        <v>alter table SUGAR_H4_FILLED add constraint SUGAR_H4_FILLED_PK primary key(NewDateTime) using index tablespace HistoryIdx;</v>
      </c>
      <c r="X73" t="str">
        <f t="shared" si="25"/>
        <v>alter table US10YR_H4_FILLED add constraint US10YR_H4_FILLED_PK primary key(NewDateTime) using index tablespace HistoryIdx;</v>
      </c>
      <c r="Y73" t="str">
        <f t="shared" si="25"/>
        <v>alter table WHEAT_H4_FILLED add constraint WHEAT_H4_FILLED_PK primary key(NewDateTime) using index tablespace HistoryIdx;</v>
      </c>
      <c r="Z73" t="str">
        <f t="shared" si="25"/>
        <v>alter table XRB_H4_FILLED add constraint XRB_H4_FILLED_PK primary key(NewDateTime) using index tablespace HistoryIdx;</v>
      </c>
      <c r="AA73" t="str">
        <f t="shared" si="26"/>
        <v>alter table FTSE_H4_FILLED add constraint FTSE_H4_FILLED_PK primary key(NewDateTime) using index tablespace HistoryIdx;</v>
      </c>
      <c r="AB73" t="str">
        <f t="shared" si="26"/>
        <v>alter table SPX_H4_FILLED add constraint SPX_H4_FILLED_PK primary key(NewDateTime) using index tablespace HistoryIdx;</v>
      </c>
    </row>
    <row r="74" spans="5:28" x14ac:dyDescent="0.25">
      <c r="E74" s="10"/>
      <c r="F74" s="1" t="s">
        <v>32</v>
      </c>
      <c r="G74" t="str">
        <f t="shared" si="23"/>
        <v>alter table AUDUSD_D1_FILLED add constraint AUDUSD_D1_FILLED_PK primary key(NewDateTime) using index tablespace HistoryIdx;</v>
      </c>
      <c r="H74" t="str">
        <f t="shared" si="24"/>
        <v>alter table GBPUSD_D1_FILLED add constraint GBPUSD_D1_FILLED_PK primary key(NewDateTime) using index tablespace HistoryIdx;</v>
      </c>
      <c r="I74" t="str">
        <f t="shared" si="24"/>
        <v>alter table EURUSD_D1_FILLED add constraint EURUSD_D1_FILLED_PK primary key(NewDateTime) using index tablespace HistoryIdx;</v>
      </c>
      <c r="J74" t="str">
        <f t="shared" si="24"/>
        <v>alter table XAUUSD_D1_FILLED add constraint XAUUSD_D1_FILLED_PK primary key(NewDateTime) using index tablespace HistoryIdx;</v>
      </c>
      <c r="K74" t="str">
        <f t="shared" si="24"/>
        <v>alter table NZDUSD_D1_FILLED add constraint NZDUSD_D1_FILLED_PK primary key(NewDateTime) using index tablespace HistoryIdx;</v>
      </c>
      <c r="L74" t="str">
        <f t="shared" si="24"/>
        <v>alter table USDJPY_D1_FILLED add constraint USDJPY_D1_FILLED_PK primary key(NewDateTime) using index tablespace HistoryIdx;</v>
      </c>
      <c r="M74" t="str">
        <f t="shared" si="24"/>
        <v>alter table GBPNZD_D1_FILLED add constraint GBPNZD_D1_FILLED_PK primary key(NewDateTime) using index tablespace HistoryIdx;</v>
      </c>
      <c r="N74" t="str">
        <f t="shared" si="23"/>
        <v>alter table CATTLE_D1_FILLED add constraint CATTLE_D1_FILLED_PK primary key(NewDateTime) using index tablespace HistoryIdx;</v>
      </c>
      <c r="O74" t="str">
        <f t="shared" si="23"/>
        <v>alter table CORN_D1_FILLED add constraint CORN_D1_FILLED_PK primary key(NewDateTime) using index tablespace HistoryIdx;</v>
      </c>
      <c r="P74" t="str">
        <f t="shared" si="25"/>
        <v>alter table HOIL_D1_FILLED add constraint HOIL_D1_FILLED_PK primary key(NewDateTime) using index tablespace HistoryIdx;</v>
      </c>
      <c r="Q74" t="str">
        <f t="shared" si="25"/>
        <v>alter table NGAS_D1_FILLED add constraint NGAS_D1_FILLED_PK primary key(NewDateTime) using index tablespace HistoryIdx;</v>
      </c>
      <c r="R74" t="str">
        <f t="shared" si="25"/>
        <v>alter table OIL_D1_FILLED add constraint OIL_D1_FILLED_PK primary key(NewDateTime) using index tablespace HistoryIdx;</v>
      </c>
      <c r="S74" t="str">
        <f t="shared" si="25"/>
        <v>alter table PLATINUM_D1_FILLED add constraint PLATINUM_D1_FILLED_PK primary key(NewDateTime) using index tablespace HistoryIdx;</v>
      </c>
      <c r="T74" t="str">
        <f t="shared" si="25"/>
        <v>alter table RICE_D1_FILLED add constraint RICE_D1_FILLED_PK primary key(NewDateTime) using index tablespace HistoryIdx;</v>
      </c>
      <c r="U74" t="str">
        <f t="shared" si="25"/>
        <v>alter table SBO_D1_FILLED add constraint SBO_D1_FILLED_PK primary key(NewDateTime) using index tablespace HistoryIdx;</v>
      </c>
      <c r="V74" t="str">
        <f t="shared" si="25"/>
        <v>alter table SOYBEANS_D1_FILLED add constraint SOYBEANS_D1_FILLED_PK primary key(NewDateTime) using index tablespace HistoryIdx;</v>
      </c>
      <c r="W74" t="str">
        <f t="shared" si="25"/>
        <v>alter table SUGAR_D1_FILLED add constraint SUGAR_D1_FILLED_PK primary key(NewDateTime) using index tablespace HistoryIdx;</v>
      </c>
      <c r="X74" t="str">
        <f t="shared" si="25"/>
        <v>alter table US10YR_D1_FILLED add constraint US10YR_D1_FILLED_PK primary key(NewDateTime) using index tablespace HistoryIdx;</v>
      </c>
      <c r="Y74" t="str">
        <f t="shared" si="25"/>
        <v>alter table WHEAT_D1_FILLED add constraint WHEAT_D1_FILLED_PK primary key(NewDateTime) using index tablespace HistoryIdx;</v>
      </c>
      <c r="Z74" t="str">
        <f t="shared" si="25"/>
        <v>alter table XRB_D1_FILLED add constraint XRB_D1_FILLED_PK primary key(NewDateTime) using index tablespace HistoryIdx;</v>
      </c>
      <c r="AA74" t="str">
        <f t="shared" si="26"/>
        <v>alter table FTSE_D1_FILLED add constraint FTSE_D1_FILLED_PK primary key(NewDateTime) using index tablespace HistoryIdx;</v>
      </c>
      <c r="AB74" t="str">
        <f t="shared" si="26"/>
        <v>alter table SPX_D1_FILLED add constraint SPX_D1_FILLED_PK primary key(NewDateTime) using index tablespace HistoryIdx;</v>
      </c>
    </row>
    <row r="75" spans="5:28" x14ac:dyDescent="0.25">
      <c r="E75" s="10"/>
      <c r="F75" s="1"/>
    </row>
    <row r="76" spans="5:28" x14ac:dyDescent="0.25">
      <c r="E76" s="10"/>
      <c r="F76" s="1" t="s">
        <v>198</v>
      </c>
    </row>
    <row r="77" spans="5:28" x14ac:dyDescent="0.25">
      <c r="E77" s="10">
        <v>5</v>
      </c>
      <c r="F77" s="1" t="s">
        <v>29</v>
      </c>
    </row>
    <row r="78" spans="5:28" x14ac:dyDescent="0.25">
      <c r="E78" s="10">
        <v>15</v>
      </c>
      <c r="F78" s="1" t="s">
        <v>6</v>
      </c>
    </row>
    <row r="79" spans="5:28" x14ac:dyDescent="0.25">
      <c r="E79" s="10">
        <v>30</v>
      </c>
      <c r="F79" s="1" t="s">
        <v>7</v>
      </c>
    </row>
    <row r="80" spans="5:28" x14ac:dyDescent="0.25">
      <c r="E80" s="10">
        <v>60</v>
      </c>
      <c r="F80" s="1" t="s">
        <v>30</v>
      </c>
    </row>
    <row r="81" spans="5:6" x14ac:dyDescent="0.25">
      <c r="E81" s="10">
        <v>240</v>
      </c>
      <c r="F81" s="1" t="s">
        <v>31</v>
      </c>
    </row>
    <row r="82" spans="5:6" x14ac:dyDescent="0.25">
      <c r="E82" s="10">
        <v>1440</v>
      </c>
      <c r="F82" s="1" t="s">
        <v>32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16" workbookViewId="0">
      <selection activeCell="C45" sqref="C45"/>
    </sheetView>
  </sheetViews>
  <sheetFormatPr defaultRowHeight="15" x14ac:dyDescent="0.25"/>
  <cols>
    <col min="1" max="1" width="14.140625" bestFit="1" customWidth="1"/>
    <col min="2" max="2" width="14.140625" customWidth="1"/>
    <col min="3" max="3" width="19.28515625" style="47" customWidth="1"/>
    <col min="4" max="4" width="13" style="18" customWidth="1"/>
    <col min="5" max="6" width="19.28515625" style="47" customWidth="1"/>
  </cols>
  <sheetData>
    <row r="1" spans="1:8" s="1" customFormat="1" x14ac:dyDescent="0.25">
      <c r="A1" s="1" t="s">
        <v>189</v>
      </c>
      <c r="C1" s="49" t="s">
        <v>453</v>
      </c>
      <c r="D1" s="50" t="s">
        <v>452</v>
      </c>
      <c r="E1" s="49" t="s">
        <v>451</v>
      </c>
      <c r="F1" s="49"/>
    </row>
    <row r="2" spans="1:8" x14ac:dyDescent="0.25">
      <c r="A2" t="s">
        <v>450</v>
      </c>
      <c r="C2" s="47">
        <v>43465.706944444442</v>
      </c>
      <c r="D2" s="18">
        <v>5525543</v>
      </c>
      <c r="E2" s="47">
        <v>36682.502083333333</v>
      </c>
    </row>
    <row r="3" spans="1:8" x14ac:dyDescent="0.25">
      <c r="A3" t="s">
        <v>449</v>
      </c>
      <c r="C3" s="47">
        <v>43098.706250000003</v>
      </c>
      <c r="D3" s="18">
        <v>5788261</v>
      </c>
      <c r="E3" s="47">
        <v>36676.727083333331</v>
      </c>
    </row>
    <row r="4" spans="1:8" x14ac:dyDescent="0.25">
      <c r="A4" t="s">
        <v>448</v>
      </c>
      <c r="C4" s="47">
        <v>43098.706250000003</v>
      </c>
      <c r="D4" s="18">
        <v>5673932</v>
      </c>
      <c r="E4" s="47">
        <v>36676.749305555553</v>
      </c>
    </row>
    <row r="5" spans="1:8" x14ac:dyDescent="0.25">
      <c r="A5" t="s">
        <v>447</v>
      </c>
      <c r="C5" s="47">
        <v>43098.706944444442</v>
      </c>
      <c r="D5" s="18">
        <v>3088068</v>
      </c>
      <c r="E5" s="47">
        <v>39887.708333333336</v>
      </c>
    </row>
    <row r="6" spans="1:8" s="10" customFormat="1" x14ac:dyDescent="0.25">
      <c r="A6" t="s">
        <v>446</v>
      </c>
      <c r="B6"/>
      <c r="C6" s="47">
        <v>43098.706944444442</v>
      </c>
      <c r="D6" s="18">
        <v>4050805</v>
      </c>
      <c r="E6" s="47">
        <v>34936.396527777775</v>
      </c>
      <c r="F6" s="48"/>
      <c r="G6"/>
    </row>
    <row r="7" spans="1:8" x14ac:dyDescent="0.25">
      <c r="A7" t="s">
        <v>445</v>
      </c>
      <c r="C7" s="47">
        <v>43098.706944444442</v>
      </c>
      <c r="D7" s="18">
        <v>5752161</v>
      </c>
      <c r="E7" s="47">
        <v>36676.748611111114</v>
      </c>
    </row>
    <row r="8" spans="1:8" x14ac:dyDescent="0.25">
      <c r="A8" t="s">
        <v>455</v>
      </c>
      <c r="C8" s="47">
        <v>43098.705555555556</v>
      </c>
      <c r="D8" s="18">
        <v>3837426</v>
      </c>
      <c r="E8" s="47">
        <v>38576.709027777775</v>
      </c>
    </row>
    <row r="9" spans="1:8" x14ac:dyDescent="0.25">
      <c r="A9" t="s">
        <v>444</v>
      </c>
      <c r="C9" s="47">
        <v>43465.706944444442</v>
      </c>
      <c r="D9" s="18">
        <v>3957732</v>
      </c>
      <c r="E9" s="47">
        <v>39537.708333333336</v>
      </c>
    </row>
    <row r="10" spans="1:8" x14ac:dyDescent="0.25">
      <c r="A10" t="s">
        <v>460</v>
      </c>
      <c r="C10" s="47">
        <v>43465.331944444442</v>
      </c>
      <c r="D10" s="18">
        <v>1277846</v>
      </c>
      <c r="E10" s="47">
        <v>40497.083333333336</v>
      </c>
    </row>
    <row r="11" spans="1:8" x14ac:dyDescent="0.25">
      <c r="A11" t="s">
        <v>461</v>
      </c>
      <c r="C11" s="47">
        <v>43465.677777777775</v>
      </c>
      <c r="D11" s="18">
        <v>2555385</v>
      </c>
      <c r="E11" s="47">
        <v>40496.84375</v>
      </c>
    </row>
    <row r="13" spans="1:8" x14ac:dyDescent="0.25">
      <c r="A13">
        <v>60</v>
      </c>
    </row>
    <row r="14" spans="1:8" x14ac:dyDescent="0.25">
      <c r="A14" t="s">
        <v>443</v>
      </c>
      <c r="C14" s="47">
        <v>42362.5</v>
      </c>
      <c r="D14" s="18">
        <v>88174</v>
      </c>
      <c r="E14" s="47">
        <v>36682.5</v>
      </c>
    </row>
    <row r="15" spans="1:8" x14ac:dyDescent="0.25">
      <c r="A15" t="s">
        <v>442</v>
      </c>
      <c r="C15" s="47">
        <v>43098.625</v>
      </c>
      <c r="D15" s="18">
        <v>106707</v>
      </c>
      <c r="E15" s="47">
        <v>36676.708333333336</v>
      </c>
      <c r="G15" t="str">
        <f t="shared" ref="G15:G21" si="0">"truncate table "&amp;A15&amp;";"</f>
        <v>truncate table EURUSD_H1;</v>
      </c>
      <c r="H15" t="str">
        <f>"execute DataCompact('"&amp;A3&amp;"','"&amp;A15&amp;"',"&amp;A$13&amp;");"</f>
        <v>execute DataCompact('EURUSD_M1','EURUSD_H1',60);</v>
      </c>
    </row>
    <row r="16" spans="1:8" x14ac:dyDescent="0.25">
      <c r="A16" t="s">
        <v>441</v>
      </c>
      <c r="C16" s="47">
        <v>43098.625</v>
      </c>
      <c r="D16" s="18">
        <v>106714</v>
      </c>
      <c r="E16" s="47">
        <v>36676.708333333336</v>
      </c>
      <c r="G16" t="str">
        <f t="shared" si="0"/>
        <v>truncate table GBPUSD_H1;</v>
      </c>
      <c r="H16" t="str">
        <f>"execute DataCompact('"&amp;A4&amp;"','"&amp;A16&amp;"',"&amp;A$13&amp;");"</f>
        <v>execute DataCompact('GBPUSD_M1','GBPUSD_H1',60);</v>
      </c>
    </row>
    <row r="17" spans="1:8" x14ac:dyDescent="0.25">
      <c r="A17" t="s">
        <v>440</v>
      </c>
      <c r="C17" s="47">
        <v>43098.625</v>
      </c>
      <c r="D17" s="18">
        <v>53215</v>
      </c>
      <c r="E17" s="47">
        <v>39887.708333333336</v>
      </c>
      <c r="G17" t="str">
        <f t="shared" si="0"/>
        <v>truncate table XAUUSD_H1;</v>
      </c>
      <c r="H17" t="str">
        <f>"execute DataCompact('"&amp;A5&amp;"','"&amp;A17&amp;"',"&amp;A$13&amp;");"</f>
        <v>execute DataCompact('XAUUSD_M1','XAUUSD_H1',60);</v>
      </c>
    </row>
    <row r="18" spans="1:8" x14ac:dyDescent="0.25">
      <c r="A18" t="s">
        <v>439</v>
      </c>
      <c r="C18" s="47">
        <v>43098.625</v>
      </c>
      <c r="D18" s="18">
        <v>109381</v>
      </c>
      <c r="E18" s="47">
        <v>34936.375</v>
      </c>
      <c r="G18" t="str">
        <f t="shared" si="0"/>
        <v>truncate table SPX_H1;</v>
      </c>
      <c r="H18" t="str">
        <f>"execute DataCompact('"&amp;A6&amp;"','"&amp;A18&amp;"',"&amp;A$13&amp;");"</f>
        <v>execute DataCompact('SPX_M1','SPX_H1',60);</v>
      </c>
    </row>
    <row r="19" spans="1:8" x14ac:dyDescent="0.25">
      <c r="A19" t="s">
        <v>438</v>
      </c>
      <c r="C19" s="47">
        <v>43098.625</v>
      </c>
      <c r="D19" s="18">
        <v>106801</v>
      </c>
      <c r="E19" s="47">
        <v>36676.708333333336</v>
      </c>
      <c r="G19" t="str">
        <f t="shared" si="0"/>
        <v>truncate table USDJPY_H1;</v>
      </c>
      <c r="H19" t="str">
        <f>"execute DataCompact('"&amp;A7&amp;"','"&amp;A19&amp;"',"&amp;A$13&amp;");"</f>
        <v>execute DataCompact('USDJPY_M1','USDJPY_H1',60);</v>
      </c>
    </row>
    <row r="20" spans="1:8" x14ac:dyDescent="0.25">
      <c r="A20" t="s">
        <v>456</v>
      </c>
      <c r="C20" s="47">
        <v>43098.625</v>
      </c>
      <c r="D20" s="18">
        <v>73075</v>
      </c>
      <c r="E20" s="47">
        <v>38576.708333333336</v>
      </c>
      <c r="G20" t="str">
        <f t="shared" ref="G20" si="1">"truncate table "&amp;A20&amp;";"</f>
        <v>truncate table NZDUSD_H1;</v>
      </c>
      <c r="H20" t="str">
        <f>"execute DataCompact('"&amp;A8&amp;"','"&amp;A20&amp;"',"&amp;A$13&amp;");"</f>
        <v>execute DataCompact('NZDUSD_M1','NZDUSD_H1',60);</v>
      </c>
    </row>
    <row r="21" spans="1:8" x14ac:dyDescent="0.25">
      <c r="A21" t="s">
        <v>437</v>
      </c>
      <c r="C21" s="47">
        <v>43098.625</v>
      </c>
      <c r="D21" s="18">
        <v>60478</v>
      </c>
      <c r="E21" s="47">
        <v>39537.708333333336</v>
      </c>
      <c r="G21" t="str">
        <f t="shared" si="0"/>
        <v>truncate table GBPNZD_H1;</v>
      </c>
      <c r="H21" t="str">
        <f>"execute DataCompact('"&amp;A9&amp;"','"&amp;A21&amp;"',"&amp;A$13&amp;");"</f>
        <v>execute DataCompact('GBPNZD_M1','GBPNZD_H1',60);</v>
      </c>
    </row>
    <row r="22" spans="1:8" x14ac:dyDescent="0.25">
      <c r="A22" t="s">
        <v>462</v>
      </c>
      <c r="C22" s="47">
        <v>43465.25</v>
      </c>
      <c r="D22" s="18">
        <v>29065</v>
      </c>
      <c r="E22" s="47">
        <v>40497.083333333336</v>
      </c>
      <c r="G22" t="str">
        <f t="shared" ref="G22" si="2">"truncate table "&amp;A22&amp;";"</f>
        <v>truncate table ETXEUR_H1;</v>
      </c>
      <c r="H22" t="str">
        <f t="shared" ref="H22" si="3">"execute DataCompact('"&amp;A10&amp;"','"&amp;A22&amp;"',"&amp;A$13&amp;");"</f>
        <v>execute DataCompact('ETXEUR_M1','ETXEUR_H1',60);</v>
      </c>
    </row>
    <row r="23" spans="1:8" x14ac:dyDescent="0.25">
      <c r="A23" t="s">
        <v>463</v>
      </c>
      <c r="C23" s="47">
        <v>43465.625</v>
      </c>
      <c r="D23" s="18">
        <v>48486</v>
      </c>
      <c r="E23" s="47">
        <v>40496.833333333336</v>
      </c>
      <c r="G23" t="str">
        <f t="shared" ref="G23" si="4">"truncate table "&amp;A23&amp;";"</f>
        <v>truncate table WTIUSD_H1;</v>
      </c>
      <c r="H23" t="str">
        <f t="shared" ref="H23" si="5">"execute DataCompact('"&amp;A11&amp;"','"&amp;A23&amp;"',"&amp;A$13&amp;");"</f>
        <v>execute DataCompact('WTIUSD_M1','WTIUSD_H1',60);</v>
      </c>
    </row>
    <row r="24" spans="1:8" x14ac:dyDescent="0.25">
      <c r="A24">
        <v>240</v>
      </c>
    </row>
    <row r="25" spans="1:8" x14ac:dyDescent="0.25">
      <c r="A25" t="s">
        <v>436</v>
      </c>
      <c r="C25" s="47">
        <v>43098.5</v>
      </c>
      <c r="D25" s="18">
        <v>26145</v>
      </c>
      <c r="E25" s="47">
        <v>36682.5</v>
      </c>
      <c r="G25" t="str">
        <f t="shared" ref="G25:G34" si="6">"truncate table "&amp;A25&amp;";"</f>
        <v>truncate table AUDUSD_H4;</v>
      </c>
      <c r="H25" t="str">
        <f>"execute DataCompact('"&amp;A2&amp;"','"&amp;A25&amp;"',"&amp;A$24&amp;");"</f>
        <v>execute DataCompact('AUDUSD_M1','AUDUSD_H4',240);</v>
      </c>
    </row>
    <row r="26" spans="1:8" x14ac:dyDescent="0.25">
      <c r="A26" t="s">
        <v>435</v>
      </c>
      <c r="C26" s="47">
        <v>43098.5</v>
      </c>
      <c r="D26" s="18">
        <v>27674</v>
      </c>
      <c r="E26" s="47">
        <v>36676.666666666664</v>
      </c>
      <c r="G26" t="str">
        <f t="shared" si="6"/>
        <v>truncate table EURUSD_H4;</v>
      </c>
      <c r="H26" t="str">
        <f>"execute DataCompact('"&amp;A3&amp;"','"&amp;A26&amp;"',"&amp;A$24&amp;");"</f>
        <v>execute DataCompact('EURUSD_M1','EURUSD_H4',240);</v>
      </c>
    </row>
    <row r="27" spans="1:8" x14ac:dyDescent="0.25">
      <c r="A27" t="s">
        <v>434</v>
      </c>
      <c r="C27" s="47">
        <v>43098.5</v>
      </c>
      <c r="D27" s="18">
        <v>27679</v>
      </c>
      <c r="E27" s="47">
        <v>36676.666666666664</v>
      </c>
      <c r="G27" t="str">
        <f t="shared" si="6"/>
        <v>truncate table GBPUSD_H4;</v>
      </c>
      <c r="H27" t="str">
        <f>"execute DataCompact('"&amp;A4&amp;"','"&amp;A27&amp;"',"&amp;A$24&amp;");"</f>
        <v>execute DataCompact('GBPUSD_M1','GBPUSD_H4',240);</v>
      </c>
    </row>
    <row r="28" spans="1:8" x14ac:dyDescent="0.25">
      <c r="A28" t="s">
        <v>433</v>
      </c>
      <c r="C28" s="47">
        <v>43098.5</v>
      </c>
      <c r="D28" s="18">
        <v>14062</v>
      </c>
      <c r="E28" s="47">
        <v>39887.666666666664</v>
      </c>
      <c r="G28" t="str">
        <f t="shared" si="6"/>
        <v>truncate table XAUUSD_H4;</v>
      </c>
      <c r="H28" t="str">
        <f>"execute DataCompact('"&amp;A5&amp;"','"&amp;A28&amp;"',"&amp;A$24&amp;");"</f>
        <v>execute DataCompact('XAUUSD_M1','XAUUSD_H4',240);</v>
      </c>
    </row>
    <row r="29" spans="1:8" x14ac:dyDescent="0.25">
      <c r="A29" t="s">
        <v>432</v>
      </c>
      <c r="C29" s="47">
        <v>43098.5</v>
      </c>
      <c r="D29" s="18">
        <v>30179</v>
      </c>
      <c r="E29" s="47">
        <v>34936.333333333336</v>
      </c>
      <c r="G29" t="str">
        <f t="shared" si="6"/>
        <v>truncate table SPX_H4;</v>
      </c>
      <c r="H29" t="str">
        <f>"execute DataCompact('"&amp;A6&amp;"','"&amp;A29&amp;"',"&amp;A$24&amp;");"</f>
        <v>execute DataCompact('SPX_M1','SPX_H4',240);</v>
      </c>
    </row>
    <row r="30" spans="1:8" x14ac:dyDescent="0.25">
      <c r="A30" t="s">
        <v>431</v>
      </c>
      <c r="C30" s="47">
        <v>43098.5</v>
      </c>
      <c r="D30" s="18">
        <v>27697</v>
      </c>
      <c r="E30" s="47">
        <v>36676.666666666664</v>
      </c>
      <c r="G30" t="str">
        <f t="shared" si="6"/>
        <v>truncate table USDJPY_H4;</v>
      </c>
      <c r="H30" t="str">
        <f>"execute DataCompact('"&amp;A7&amp;"','"&amp;A30&amp;"',"&amp;A$24&amp;");"</f>
        <v>execute DataCompact('USDJPY_M1','USDJPY_H4',240);</v>
      </c>
    </row>
    <row r="31" spans="1:8" x14ac:dyDescent="0.25">
      <c r="A31" t="s">
        <v>457</v>
      </c>
      <c r="C31" s="47">
        <v>43098.5</v>
      </c>
      <c r="D31" s="18">
        <v>18892</v>
      </c>
      <c r="E31" s="47">
        <v>38576.666666666664</v>
      </c>
      <c r="G31" t="str">
        <f t="shared" ref="G31" si="7">"truncate table "&amp;A31&amp;";"</f>
        <v>truncate table NZDUSD_H4;</v>
      </c>
      <c r="H31" t="str">
        <f>"execute DataCompact('"&amp;A8&amp;"','"&amp;A31&amp;"',"&amp;A$24&amp;");"</f>
        <v>execute DataCompact('NZDUSD_M1','NZDUSD_H4',240);</v>
      </c>
    </row>
    <row r="32" spans="1:8" x14ac:dyDescent="0.25">
      <c r="A32" t="s">
        <v>430</v>
      </c>
      <c r="C32" s="47">
        <v>43098.5</v>
      </c>
      <c r="D32" s="18">
        <v>15634</v>
      </c>
      <c r="E32" s="47">
        <v>39537.666666666664</v>
      </c>
      <c r="G32" t="str">
        <f t="shared" si="6"/>
        <v>truncate table GBPNZD_H4;</v>
      </c>
      <c r="H32" t="str">
        <f>"execute DataCompact('"&amp;A9&amp;"','"&amp;A32&amp;"',"&amp;A$24&amp;");"</f>
        <v>execute DataCompact('GBPNZD_M1','GBPNZD_H4',240);</v>
      </c>
    </row>
    <row r="33" spans="1:8" x14ac:dyDescent="0.25">
      <c r="A33" t="s">
        <v>464</v>
      </c>
      <c r="C33" s="47">
        <v>43465</v>
      </c>
      <c r="D33" s="18">
        <v>8544</v>
      </c>
      <c r="E33" s="47">
        <v>40497</v>
      </c>
      <c r="G33" t="str">
        <f t="shared" si="6"/>
        <v>truncate table ETXEUR_H4;</v>
      </c>
      <c r="H33" t="str">
        <f t="shared" ref="H33:H34" si="8">"execute DataCompact('"&amp;A21&amp;"','"&amp;A33&amp;"',"&amp;A$13&amp;");"</f>
        <v>execute DataCompact('GBPNZD_H1','ETXEUR_H4',60);</v>
      </c>
    </row>
    <row r="34" spans="1:8" x14ac:dyDescent="0.25">
      <c r="A34" t="s">
        <v>465</v>
      </c>
      <c r="C34" s="47">
        <v>43465.5</v>
      </c>
      <c r="D34" s="18">
        <v>12882</v>
      </c>
      <c r="E34" s="47">
        <v>40496.833333333336</v>
      </c>
      <c r="G34" t="str">
        <f t="shared" si="6"/>
        <v>truncate table WTIUSD_H4;</v>
      </c>
      <c r="H34" t="str">
        <f t="shared" si="8"/>
        <v>execute DataCompact('ETXEUR_H1','WTIUSD_H4',60);</v>
      </c>
    </row>
    <row r="35" spans="1:8" x14ac:dyDescent="0.25">
      <c r="A35">
        <v>1440</v>
      </c>
    </row>
    <row r="36" spans="1:8" x14ac:dyDescent="0.25">
      <c r="A36" t="s">
        <v>429</v>
      </c>
      <c r="C36" s="47">
        <v>43097</v>
      </c>
      <c r="D36" s="18">
        <v>5139</v>
      </c>
      <c r="E36" s="47">
        <v>36682</v>
      </c>
      <c r="G36" t="str">
        <f t="shared" ref="G36:G45" si="9">"truncate table "&amp;A36&amp;";"</f>
        <v>truncate table AUDUSD_D1;</v>
      </c>
      <c r="H36" t="str">
        <f>"execute DataCompact('"&amp;A2&amp;"','"&amp;A36&amp;"',"&amp;A$35&amp;");"</f>
        <v>execute DataCompact('AUDUSD_M1','AUDUSD_D1',1440);</v>
      </c>
    </row>
    <row r="37" spans="1:8" x14ac:dyDescent="0.25">
      <c r="A37" t="s">
        <v>428</v>
      </c>
      <c r="C37" s="47">
        <v>43097</v>
      </c>
      <c r="D37" s="18">
        <v>5383</v>
      </c>
      <c r="E37" s="47">
        <v>36676</v>
      </c>
      <c r="G37" t="str">
        <f t="shared" si="9"/>
        <v>truncate table EURUSD_D1;</v>
      </c>
      <c r="H37" t="str">
        <f>"execute DataCompact('"&amp;A3&amp;"','"&amp;A37&amp;"',"&amp;A$35&amp;");"</f>
        <v>execute DataCompact('EURUSD_M1','EURUSD_D1',1440);</v>
      </c>
    </row>
    <row r="38" spans="1:8" x14ac:dyDescent="0.25">
      <c r="A38" t="s">
        <v>427</v>
      </c>
      <c r="C38" s="47">
        <v>43097</v>
      </c>
      <c r="D38" s="18">
        <v>5386</v>
      </c>
      <c r="E38" s="47">
        <v>36676</v>
      </c>
      <c r="G38" t="str">
        <f t="shared" si="9"/>
        <v>truncate table GBPUSD_D1;</v>
      </c>
      <c r="H38" t="str">
        <f>"execute DataCompact('"&amp;A4&amp;"','"&amp;A38&amp;"',"&amp;A$35&amp;");"</f>
        <v>execute DataCompact('GBPUSD_M1','GBPUSD_D1',1440);</v>
      </c>
    </row>
    <row r="39" spans="1:8" x14ac:dyDescent="0.25">
      <c r="A39" t="s">
        <v>426</v>
      </c>
      <c r="C39" s="47">
        <v>43097</v>
      </c>
      <c r="D39" s="18">
        <v>2733</v>
      </c>
      <c r="E39" s="47">
        <v>39887</v>
      </c>
      <c r="G39" t="str">
        <f t="shared" si="9"/>
        <v>truncate table XAUUSD_D1;</v>
      </c>
      <c r="H39" t="str">
        <f>"execute DataCompact('"&amp;A5&amp;"','"&amp;A39&amp;"',"&amp;A$35&amp;");"</f>
        <v>execute DataCompact('XAUUSD_M1','XAUUSD_D1',1440);</v>
      </c>
    </row>
    <row r="40" spans="1:8" x14ac:dyDescent="0.25">
      <c r="A40" t="s">
        <v>425</v>
      </c>
      <c r="C40" s="47">
        <v>43097</v>
      </c>
      <c r="D40" s="18">
        <v>6538</v>
      </c>
      <c r="E40" s="47">
        <v>34936</v>
      </c>
      <c r="G40" t="str">
        <f t="shared" si="9"/>
        <v>truncate table SPX_D1;</v>
      </c>
      <c r="H40" t="str">
        <f>"execute DataCompact('"&amp;A6&amp;"','"&amp;A40&amp;"',"&amp;A$35&amp;");"</f>
        <v>execute DataCompact('SPX_M1','SPX_D1',1440);</v>
      </c>
    </row>
    <row r="41" spans="1:8" x14ac:dyDescent="0.25">
      <c r="A41" t="s">
        <v>424</v>
      </c>
      <c r="C41" s="47">
        <v>43097</v>
      </c>
      <c r="D41" s="18">
        <v>5388</v>
      </c>
      <c r="E41" s="47">
        <v>36676</v>
      </c>
      <c r="G41" t="str">
        <f t="shared" si="9"/>
        <v>truncate table USDJPY_D1;</v>
      </c>
      <c r="H41" t="str">
        <f>"execute DataCompact('"&amp;A7&amp;"','"&amp;A41&amp;"',"&amp;A$35&amp;");"</f>
        <v>execute DataCompact('USDJPY_M1','USDJPY_D1',1440);</v>
      </c>
    </row>
    <row r="42" spans="1:8" x14ac:dyDescent="0.25">
      <c r="A42" t="s">
        <v>458</v>
      </c>
      <c r="C42" s="47">
        <v>43097</v>
      </c>
      <c r="D42" s="18">
        <v>3666</v>
      </c>
      <c r="E42" s="47">
        <v>38576</v>
      </c>
      <c r="G42" t="str">
        <f t="shared" ref="G42" si="10">"truncate table "&amp;A42&amp;";"</f>
        <v>truncate table NZDUSD_D1;</v>
      </c>
      <c r="H42" t="str">
        <f>"execute DataCompact('"&amp;A8&amp;"','"&amp;A42&amp;"',"&amp;A$35&amp;");"</f>
        <v>execute DataCompact('NZDUSD_M1','NZDUSD_D1',1440);</v>
      </c>
    </row>
    <row r="43" spans="1:8" x14ac:dyDescent="0.25">
      <c r="A43" t="s">
        <v>423</v>
      </c>
      <c r="C43" s="47">
        <v>43097</v>
      </c>
      <c r="D43" s="18">
        <v>3036</v>
      </c>
      <c r="E43" s="47">
        <v>39537</v>
      </c>
      <c r="G43" t="str">
        <f t="shared" si="9"/>
        <v>truncate table GBPNZD_D1;</v>
      </c>
      <c r="H43" t="str">
        <f>"execute DataCompact('"&amp;A9&amp;"','"&amp;A43&amp;"',"&amp;A$35&amp;");"</f>
        <v>execute DataCompact('GBPNZD_M1','GBPNZD_D1',1440);</v>
      </c>
    </row>
    <row r="44" spans="1:8" x14ac:dyDescent="0.25">
      <c r="A44" t="s">
        <v>466</v>
      </c>
      <c r="C44" s="47">
        <v>43462</v>
      </c>
      <c r="D44" s="18">
        <v>2072</v>
      </c>
      <c r="E44" s="47">
        <v>40497</v>
      </c>
      <c r="G44" t="str">
        <f t="shared" si="9"/>
        <v>truncate table ETXEUR_D1;</v>
      </c>
      <c r="H44" t="str">
        <f t="shared" ref="H44:H45" si="11">"execute DataCompact('"&amp;A32&amp;"','"&amp;A44&amp;"',"&amp;A$13&amp;");"</f>
        <v>execute DataCompact('GBPNZD_H4','ETXEUR_D1',60);</v>
      </c>
    </row>
    <row r="45" spans="1:8" x14ac:dyDescent="0.25">
      <c r="A45" t="s">
        <v>467</v>
      </c>
      <c r="C45" s="47">
        <v>43464</v>
      </c>
      <c r="D45" s="18">
        <v>2520</v>
      </c>
      <c r="E45" s="47">
        <v>40496</v>
      </c>
      <c r="G45" t="str">
        <f t="shared" si="9"/>
        <v>truncate table WTIUSD_D1;</v>
      </c>
      <c r="H45" t="str">
        <f t="shared" si="11"/>
        <v>execute DataCompact('ETXEUR_H4','WTIUSD_D1',60);</v>
      </c>
    </row>
  </sheetData>
  <pageMargins left="0.7" right="0.7" top="0.75" bottom="0.75" header="0.3" footer="0.3"/>
  <pageSetup orientation="portrait" r:id="rId1"/>
  <tableParts count="4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C18" sqref="C18"/>
    </sheetView>
  </sheetViews>
  <sheetFormatPr defaultColWidth="10" defaultRowHeight="15" x14ac:dyDescent="0.25"/>
  <cols>
    <col min="1" max="1" width="13.140625" customWidth="1"/>
    <col min="2" max="2" width="16.28515625" bestFit="1" customWidth="1"/>
    <col min="3" max="3" width="9.140625" bestFit="1" customWidth="1"/>
    <col min="4" max="4" width="9.42578125" bestFit="1" customWidth="1"/>
    <col min="5" max="5" width="8" bestFit="1" customWidth="1"/>
    <col min="6" max="6" width="9.140625" bestFit="1" customWidth="1"/>
    <col min="7" max="7" width="9.42578125" bestFit="1" customWidth="1"/>
    <col min="8" max="8" width="8" bestFit="1" customWidth="1"/>
    <col min="9" max="9" width="9.140625" bestFit="1" customWidth="1"/>
    <col min="10" max="10" width="9.42578125" bestFit="1" customWidth="1"/>
    <col min="11" max="11" width="9.140625" customWidth="1"/>
    <col min="12" max="12" width="9.140625" bestFit="1" customWidth="1"/>
    <col min="13" max="13" width="9.42578125" bestFit="1" customWidth="1"/>
    <col min="14" max="14" width="8" bestFit="1" customWidth="1"/>
    <col min="15" max="15" width="9.140625" bestFit="1" customWidth="1"/>
    <col min="16" max="16" width="9.42578125" bestFit="1" customWidth="1"/>
    <col min="17" max="17" width="8" bestFit="1" customWidth="1"/>
    <col min="18" max="18" width="9.140625" bestFit="1" customWidth="1"/>
    <col min="19" max="19" width="9.42578125" bestFit="1" customWidth="1"/>
    <col min="20" max="20" width="8" bestFit="1" customWidth="1"/>
    <col min="21" max="21" width="9.140625" bestFit="1" customWidth="1"/>
    <col min="22" max="22" width="9.42578125" bestFit="1" customWidth="1"/>
  </cols>
  <sheetData>
    <row r="1" spans="1:22" x14ac:dyDescent="0.25">
      <c r="A1" s="19" t="s">
        <v>70</v>
      </c>
      <c r="B1" t="s">
        <v>71</v>
      </c>
    </row>
    <row r="3" spans="1:22" x14ac:dyDescent="0.25">
      <c r="B3" s="19" t="s">
        <v>73</v>
      </c>
    </row>
    <row r="4" spans="1:22" x14ac:dyDescent="0.25">
      <c r="B4" t="s">
        <v>32</v>
      </c>
      <c r="E4" t="s">
        <v>30</v>
      </c>
      <c r="H4" t="s">
        <v>31</v>
      </c>
      <c r="K4" t="s">
        <v>9</v>
      </c>
      <c r="N4" t="s">
        <v>6</v>
      </c>
      <c r="Q4" t="s">
        <v>7</v>
      </c>
      <c r="T4" t="s">
        <v>29</v>
      </c>
    </row>
    <row r="5" spans="1:22" x14ac:dyDescent="0.25">
      <c r="A5" s="19" t="s">
        <v>72</v>
      </c>
      <c r="B5" t="s">
        <v>176</v>
      </c>
      <c r="C5" t="s">
        <v>174</v>
      </c>
      <c r="D5" t="s">
        <v>175</v>
      </c>
      <c r="E5" t="s">
        <v>176</v>
      </c>
      <c r="F5" t="s">
        <v>174</v>
      </c>
      <c r="G5" t="s">
        <v>175</v>
      </c>
      <c r="H5" t="s">
        <v>176</v>
      </c>
      <c r="I5" t="s">
        <v>174</v>
      </c>
      <c r="J5" t="s">
        <v>175</v>
      </c>
      <c r="K5" t="s">
        <v>176</v>
      </c>
      <c r="L5" t="s">
        <v>174</v>
      </c>
      <c r="M5" t="s">
        <v>175</v>
      </c>
      <c r="N5" t="s">
        <v>176</v>
      </c>
      <c r="O5" t="s">
        <v>174</v>
      </c>
      <c r="P5" t="s">
        <v>175</v>
      </c>
      <c r="Q5" t="s">
        <v>176</v>
      </c>
      <c r="R5" t="s">
        <v>174</v>
      </c>
      <c r="S5" t="s">
        <v>175</v>
      </c>
      <c r="T5" t="s">
        <v>176</v>
      </c>
      <c r="U5" t="s">
        <v>174</v>
      </c>
      <c r="V5" t="s">
        <v>175</v>
      </c>
    </row>
    <row r="6" spans="1:22" x14ac:dyDescent="0.25">
      <c r="A6" s="16" t="s">
        <v>59</v>
      </c>
      <c r="B6" s="18">
        <v>11230</v>
      </c>
      <c r="C6" s="35">
        <v>25437.999305555557</v>
      </c>
      <c r="D6" s="35">
        <v>41733.999305555553</v>
      </c>
      <c r="E6" s="18">
        <v>20812</v>
      </c>
      <c r="F6" s="35">
        <v>35605.541666666664</v>
      </c>
      <c r="G6" s="35">
        <v>41733.625</v>
      </c>
      <c r="H6" s="18">
        <v>8466</v>
      </c>
      <c r="I6" s="35">
        <v>35605.5</v>
      </c>
      <c r="J6" s="35">
        <v>41733.333333333336</v>
      </c>
      <c r="K6" s="18">
        <v>531892</v>
      </c>
      <c r="L6" s="35">
        <v>35605.53402777778</v>
      </c>
      <c r="M6" s="35">
        <v>41733.593055555553</v>
      </c>
      <c r="N6" s="18">
        <v>68160</v>
      </c>
      <c r="O6" s="35">
        <v>35605.541666666664</v>
      </c>
      <c r="P6" s="35">
        <v>41733.59375</v>
      </c>
      <c r="Q6" s="18">
        <v>36582</v>
      </c>
      <c r="R6" s="35">
        <v>35605.541666666664</v>
      </c>
      <c r="S6" s="35">
        <v>41733.604166666664</v>
      </c>
      <c r="T6" s="18">
        <v>172643</v>
      </c>
      <c r="U6" s="35">
        <v>35605.534722222219</v>
      </c>
      <c r="V6" s="35">
        <v>41733.59375</v>
      </c>
    </row>
    <row r="7" spans="1:22" x14ac:dyDescent="0.25">
      <c r="A7" s="16" t="s">
        <v>60</v>
      </c>
      <c r="B7" s="18">
        <v>11657</v>
      </c>
      <c r="C7" s="35">
        <v>24883.999305555557</v>
      </c>
      <c r="D7" s="35">
        <v>41733.999305555553</v>
      </c>
      <c r="E7" s="18">
        <v>80961</v>
      </c>
      <c r="F7" s="35">
        <v>35765.416666666664</v>
      </c>
      <c r="G7" s="35">
        <v>41733.625</v>
      </c>
      <c r="H7" s="18">
        <v>20695</v>
      </c>
      <c r="I7" s="35">
        <v>35765.333333333336</v>
      </c>
      <c r="J7" s="35">
        <v>41733.333333333336</v>
      </c>
      <c r="K7" s="18">
        <v>3290873</v>
      </c>
      <c r="L7" s="35">
        <v>35765.416666666664</v>
      </c>
      <c r="M7" s="35">
        <v>41733.604166666664</v>
      </c>
      <c r="N7" s="18">
        <v>292618</v>
      </c>
      <c r="O7" s="35">
        <v>35765.416666666664</v>
      </c>
      <c r="P7" s="35">
        <v>41733.604166666664</v>
      </c>
      <c r="Q7" s="18">
        <v>154740</v>
      </c>
      <c r="R7" s="35">
        <v>35765.416666666664</v>
      </c>
      <c r="S7" s="35">
        <v>41733.604166666664</v>
      </c>
      <c r="T7" s="18">
        <v>808835</v>
      </c>
      <c r="U7" s="35">
        <v>35765.416666666664</v>
      </c>
      <c r="V7" s="35">
        <v>41733.604166666664</v>
      </c>
    </row>
    <row r="8" spans="1:22" x14ac:dyDescent="0.25">
      <c r="A8" s="16" t="s">
        <v>5</v>
      </c>
      <c r="B8" s="18">
        <v>2928</v>
      </c>
      <c r="C8" s="35">
        <v>37529.999305555553</v>
      </c>
      <c r="D8" s="35">
        <v>41733.999305555553</v>
      </c>
      <c r="E8" s="18">
        <v>49846</v>
      </c>
      <c r="F8" s="35">
        <v>36027.208333333336</v>
      </c>
      <c r="G8" s="35">
        <v>41733.666666666664</v>
      </c>
      <c r="H8" s="18">
        <v>6091</v>
      </c>
      <c r="I8" s="35">
        <v>36027.166666666664</v>
      </c>
      <c r="J8" s="35">
        <v>41733.5</v>
      </c>
      <c r="K8" s="18">
        <v>1000358</v>
      </c>
      <c r="L8" s="35">
        <v>36027.167361111111</v>
      </c>
      <c r="M8" s="35">
        <v>41733.666666666664</v>
      </c>
      <c r="N8" s="18">
        <v>75259</v>
      </c>
      <c r="O8" s="35">
        <v>36027.177083333336</v>
      </c>
      <c r="P8" s="35">
        <v>41733.666666666664</v>
      </c>
      <c r="Q8" s="18">
        <v>39385</v>
      </c>
      <c r="R8" s="35">
        <v>36027.1875</v>
      </c>
      <c r="S8" s="35">
        <v>41733.666666666664</v>
      </c>
      <c r="T8" s="18">
        <v>212481</v>
      </c>
      <c r="U8" s="35">
        <v>36027.170138888891</v>
      </c>
      <c r="V8" s="35">
        <v>41733.666666666664</v>
      </c>
    </row>
    <row r="9" spans="1:22" x14ac:dyDescent="0.25">
      <c r="A9" s="16" t="s">
        <v>61</v>
      </c>
      <c r="B9" s="18">
        <v>8829</v>
      </c>
      <c r="C9" s="35">
        <v>28920.999305555557</v>
      </c>
      <c r="D9" s="35">
        <v>41733.999305555553</v>
      </c>
      <c r="E9" s="18">
        <v>74970</v>
      </c>
      <c r="F9" s="35">
        <v>35766.5</v>
      </c>
      <c r="G9" s="35">
        <v>41733.75</v>
      </c>
      <c r="H9" s="18">
        <v>21023</v>
      </c>
      <c r="I9" s="35">
        <v>35766.333333333336</v>
      </c>
      <c r="J9" s="35">
        <v>41733.5</v>
      </c>
      <c r="K9" s="18">
        <v>1912760</v>
      </c>
      <c r="L9" s="35">
        <v>35766.462500000001</v>
      </c>
      <c r="M9" s="35">
        <v>41733.717361111114</v>
      </c>
      <c r="N9" s="18">
        <v>243328</v>
      </c>
      <c r="O9" s="35">
        <v>35766.46875</v>
      </c>
      <c r="P9" s="35">
        <v>41733.71875</v>
      </c>
      <c r="Q9" s="18">
        <v>136335</v>
      </c>
      <c r="R9" s="35">
        <v>35766.479166666664</v>
      </c>
      <c r="S9" s="35">
        <v>41733.729166666664</v>
      </c>
      <c r="T9" s="18">
        <v>586330</v>
      </c>
      <c r="U9" s="35">
        <v>35766.465277777781</v>
      </c>
      <c r="V9" s="35">
        <v>41733.71875</v>
      </c>
    </row>
    <row r="10" spans="1:22" x14ac:dyDescent="0.25">
      <c r="A10" s="16" t="s">
        <v>57</v>
      </c>
      <c r="B10" s="18">
        <v>6046</v>
      </c>
      <c r="C10" s="35">
        <v>32966.999305555553</v>
      </c>
      <c r="D10" s="35">
        <v>41733.999305555553</v>
      </c>
      <c r="E10" s="18">
        <v>76483</v>
      </c>
      <c r="F10" s="35">
        <v>35766.458333333336</v>
      </c>
      <c r="G10" s="35">
        <v>41733.75</v>
      </c>
      <c r="H10" s="18">
        <v>21326</v>
      </c>
      <c r="I10" s="35">
        <v>35766.333333333336</v>
      </c>
      <c r="J10" s="35">
        <v>41733.5</v>
      </c>
      <c r="K10" s="18">
        <v>2243679</v>
      </c>
      <c r="L10" s="35">
        <v>35766.431250000001</v>
      </c>
      <c r="M10" s="35">
        <v>41733.71875</v>
      </c>
      <c r="N10" s="18">
        <v>75752</v>
      </c>
      <c r="O10" s="35">
        <v>35766.4375</v>
      </c>
      <c r="P10" s="35">
        <v>41733.71875</v>
      </c>
      <c r="Q10" s="18">
        <v>142265</v>
      </c>
      <c r="R10" s="35">
        <v>35766.4375</v>
      </c>
      <c r="S10" s="35">
        <v>41733.729166666664</v>
      </c>
      <c r="T10" s="18">
        <v>655811</v>
      </c>
      <c r="U10" s="35">
        <v>35766.434027777781</v>
      </c>
      <c r="V10" s="35">
        <v>41733.71875</v>
      </c>
    </row>
    <row r="11" spans="1:22" x14ac:dyDescent="0.25">
      <c r="A11" s="16" t="s">
        <v>3</v>
      </c>
      <c r="B11" s="18">
        <v>7812</v>
      </c>
      <c r="C11" s="35">
        <v>30405.999305555557</v>
      </c>
      <c r="D11" s="35">
        <v>41733.999305555553</v>
      </c>
      <c r="E11" s="18">
        <v>80333</v>
      </c>
      <c r="F11" s="35">
        <v>35765.416666666664</v>
      </c>
      <c r="G11" s="35">
        <v>41733.75</v>
      </c>
      <c r="H11" s="18">
        <v>21239</v>
      </c>
      <c r="I11" s="35">
        <v>35765.333333333336</v>
      </c>
      <c r="J11" s="35">
        <v>41733.5</v>
      </c>
      <c r="K11" s="18">
        <v>3453224</v>
      </c>
      <c r="L11" s="35">
        <v>35765.416666666664</v>
      </c>
      <c r="M11" s="35">
        <v>41733.71875</v>
      </c>
      <c r="N11" s="18">
        <v>300717</v>
      </c>
      <c r="O11" s="35">
        <v>35765.416666666664</v>
      </c>
      <c r="P11" s="35">
        <v>41733.71875</v>
      </c>
      <c r="Q11" s="18">
        <v>155605</v>
      </c>
      <c r="R11" s="35">
        <v>35765.416666666664</v>
      </c>
      <c r="S11" s="35">
        <v>41733.729166666664</v>
      </c>
      <c r="T11" s="18">
        <v>841607</v>
      </c>
      <c r="U11" s="35">
        <v>35765.416666666664</v>
      </c>
      <c r="V11" s="35">
        <v>41733.71875</v>
      </c>
    </row>
    <row r="12" spans="1:22" x14ac:dyDescent="0.25">
      <c r="A12" s="16" t="s">
        <v>62</v>
      </c>
      <c r="B12" s="18">
        <v>10462</v>
      </c>
      <c r="C12" s="35">
        <v>26533.999305555557</v>
      </c>
      <c r="D12" s="35">
        <v>41733.999305555553</v>
      </c>
      <c r="E12" s="18">
        <v>62818</v>
      </c>
      <c r="F12" s="35">
        <v>35769.583333333336</v>
      </c>
      <c r="G12" s="35">
        <v>41733.75</v>
      </c>
      <c r="H12" s="18">
        <v>19308</v>
      </c>
      <c r="I12" s="35">
        <v>35769.5</v>
      </c>
      <c r="J12" s="35">
        <v>41733.5</v>
      </c>
      <c r="K12" s="18">
        <v>1076015</v>
      </c>
      <c r="L12" s="35">
        <v>35769.556944444441</v>
      </c>
      <c r="M12" s="35">
        <v>41733.71875</v>
      </c>
      <c r="N12" s="18">
        <v>192752</v>
      </c>
      <c r="O12" s="35">
        <v>35769.5625</v>
      </c>
      <c r="P12" s="35">
        <v>41733.71875</v>
      </c>
      <c r="Q12" s="18">
        <v>111699</v>
      </c>
      <c r="R12" s="35">
        <v>35769.5625</v>
      </c>
      <c r="S12" s="35">
        <v>41733.729166666664</v>
      </c>
      <c r="T12" s="18">
        <v>428345</v>
      </c>
      <c r="U12" s="35">
        <v>35769.559027777781</v>
      </c>
      <c r="V12" s="35">
        <v>41733.71875</v>
      </c>
    </row>
    <row r="13" spans="1:22" x14ac:dyDescent="0.25">
      <c r="A13" s="16" t="s">
        <v>63</v>
      </c>
      <c r="B13" s="18">
        <v>4407</v>
      </c>
      <c r="C13" s="35">
        <v>35320.999305555553</v>
      </c>
      <c r="D13" s="35">
        <v>41733.999305555553</v>
      </c>
      <c r="E13" s="18">
        <v>14207</v>
      </c>
      <c r="F13" s="35">
        <v>35892.458333333336</v>
      </c>
      <c r="G13" s="35">
        <v>41733.625</v>
      </c>
      <c r="H13" s="18">
        <v>7159</v>
      </c>
      <c r="I13" s="35">
        <v>35892.333333333336</v>
      </c>
      <c r="J13" s="35">
        <v>41732.5</v>
      </c>
      <c r="K13" s="18">
        <v>59581</v>
      </c>
      <c r="L13" s="35">
        <v>35892.436111111114</v>
      </c>
      <c r="M13" s="35">
        <v>41733.602777777778</v>
      </c>
      <c r="N13" s="18">
        <v>30361</v>
      </c>
      <c r="O13" s="35">
        <v>35892.4375</v>
      </c>
      <c r="P13" s="35">
        <v>41733.604166666664</v>
      </c>
      <c r="Q13" s="18">
        <v>22490</v>
      </c>
      <c r="R13" s="35">
        <v>35892.4375</v>
      </c>
      <c r="S13" s="35">
        <v>41733.604166666664</v>
      </c>
      <c r="T13" s="18">
        <v>44447</v>
      </c>
      <c r="U13" s="35">
        <v>35892.4375</v>
      </c>
      <c r="V13" s="35">
        <v>41733.604166666664</v>
      </c>
    </row>
    <row r="14" spans="1:22" x14ac:dyDescent="0.25">
      <c r="A14" s="16" t="s">
        <v>64</v>
      </c>
      <c r="B14" s="18">
        <v>11610</v>
      </c>
      <c r="C14" s="35">
        <v>24901.999305555557</v>
      </c>
      <c r="D14" s="35">
        <v>41733.999305555553</v>
      </c>
      <c r="E14" s="18">
        <v>21186</v>
      </c>
      <c r="F14" s="35">
        <v>35766.458333333336</v>
      </c>
      <c r="G14" s="35">
        <v>41733.625</v>
      </c>
      <c r="H14" s="18">
        <v>8954</v>
      </c>
      <c r="I14" s="35">
        <v>35766.333333333336</v>
      </c>
      <c r="J14" s="35">
        <v>41733.333333333336</v>
      </c>
      <c r="K14" s="18">
        <v>402283</v>
      </c>
      <c r="L14" s="35">
        <v>35766.442361111112</v>
      </c>
      <c r="M14" s="35">
        <v>41733.602777777778</v>
      </c>
      <c r="N14" s="18">
        <v>62032</v>
      </c>
      <c r="O14" s="35">
        <v>35766.447916666664</v>
      </c>
      <c r="P14" s="35">
        <v>41733.604166666664</v>
      </c>
      <c r="Q14" s="18">
        <v>34895</v>
      </c>
      <c r="R14" s="35">
        <v>35766.458333333336</v>
      </c>
      <c r="S14" s="35">
        <v>41733.604166666664</v>
      </c>
      <c r="T14" s="18">
        <v>147562</v>
      </c>
      <c r="U14" s="35">
        <v>35766.444444444445</v>
      </c>
      <c r="V14" s="35">
        <v>41733.604166666664</v>
      </c>
    </row>
    <row r="15" spans="1:22" x14ac:dyDescent="0.25">
      <c r="A15" s="16" t="s">
        <v>65</v>
      </c>
      <c r="B15" s="18">
        <v>11636</v>
      </c>
      <c r="C15" s="35">
        <v>24870.999305555557</v>
      </c>
      <c r="D15" s="35">
        <v>41733.999305555553</v>
      </c>
      <c r="E15" s="18">
        <v>38642</v>
      </c>
      <c r="F15" s="35">
        <v>35767.416666666664</v>
      </c>
      <c r="G15" s="35">
        <v>41733.625</v>
      </c>
      <c r="H15" s="18">
        <v>11580</v>
      </c>
      <c r="I15" s="35">
        <v>35767.333333333336</v>
      </c>
      <c r="J15" s="35">
        <v>41733.333333333336</v>
      </c>
      <c r="K15" s="18">
        <v>1257089</v>
      </c>
      <c r="L15" s="35">
        <v>35767.404166666667</v>
      </c>
      <c r="M15" s="35">
        <v>41733.602777777778</v>
      </c>
      <c r="N15" s="18">
        <v>119600</v>
      </c>
      <c r="O15" s="35">
        <v>35767.40625</v>
      </c>
      <c r="P15" s="35">
        <v>41733.604166666664</v>
      </c>
      <c r="Q15" s="18">
        <v>67270</v>
      </c>
      <c r="R15" s="35">
        <v>35767.416666666664</v>
      </c>
      <c r="S15" s="35">
        <v>41733.604166666664</v>
      </c>
      <c r="T15" s="18">
        <v>315232</v>
      </c>
      <c r="U15" s="35">
        <v>35767.40625</v>
      </c>
      <c r="V15" s="35">
        <v>41733.604166666664</v>
      </c>
    </row>
    <row r="16" spans="1:22" x14ac:dyDescent="0.25">
      <c r="A16" s="16" t="s">
        <v>8</v>
      </c>
      <c r="B16" s="18">
        <v>4121</v>
      </c>
      <c r="C16" s="35">
        <v>35745</v>
      </c>
      <c r="D16" s="35">
        <v>41732</v>
      </c>
      <c r="E16" s="18">
        <v>32841</v>
      </c>
      <c r="F16" s="35">
        <v>35745.416666666664</v>
      </c>
      <c r="G16" s="35">
        <v>41733.708333333336</v>
      </c>
      <c r="H16" s="18">
        <v>12319</v>
      </c>
      <c r="I16" s="35">
        <v>35745.333333333336</v>
      </c>
      <c r="J16" s="35">
        <v>41733.5</v>
      </c>
      <c r="K16" s="18">
        <v>1597756</v>
      </c>
      <c r="L16" s="35">
        <v>35745.395833333336</v>
      </c>
      <c r="M16" s="35">
        <v>41733.671527777777</v>
      </c>
      <c r="N16" s="18">
        <v>112757</v>
      </c>
      <c r="O16" s="35">
        <v>35745.395833333336</v>
      </c>
      <c r="P16" s="35">
        <v>41733.677083333336</v>
      </c>
      <c r="Q16" s="18">
        <v>58862</v>
      </c>
      <c r="R16" s="35">
        <v>35745.395833333336</v>
      </c>
      <c r="S16" s="35">
        <v>41733.6875</v>
      </c>
      <c r="T16" s="18">
        <v>328553</v>
      </c>
      <c r="U16" s="35">
        <v>35745.395833333336</v>
      </c>
      <c r="V16" s="35">
        <v>41733.673611111109</v>
      </c>
    </row>
    <row r="17" spans="1:22" x14ac:dyDescent="0.25">
      <c r="A17" s="16" t="s">
        <v>66</v>
      </c>
      <c r="B17" s="18">
        <v>10627</v>
      </c>
      <c r="C17" s="35">
        <v>26212.999305555557</v>
      </c>
      <c r="D17" s="35">
        <v>41733.999305555553</v>
      </c>
      <c r="E17" s="18">
        <v>32700</v>
      </c>
      <c r="F17" s="35">
        <v>35767.416666666664</v>
      </c>
      <c r="G17" s="35">
        <v>41733.583333333336</v>
      </c>
      <c r="H17" s="18">
        <v>11810</v>
      </c>
      <c r="I17" s="35">
        <v>35767.333333333336</v>
      </c>
      <c r="J17" s="35">
        <v>41733.333333333336</v>
      </c>
      <c r="K17" s="18">
        <v>1325048</v>
      </c>
      <c r="L17" s="35">
        <v>35767.404166666667</v>
      </c>
      <c r="M17" s="35">
        <v>41733.549305555556</v>
      </c>
      <c r="N17" s="18">
        <v>117206</v>
      </c>
      <c r="O17" s="35">
        <v>35767.40625</v>
      </c>
      <c r="P17" s="35">
        <v>41733.552083333336</v>
      </c>
      <c r="Q17" s="18">
        <v>60676</v>
      </c>
      <c r="R17" s="35">
        <v>35767.416666666664</v>
      </c>
      <c r="S17" s="35">
        <v>41733.5625</v>
      </c>
      <c r="T17" s="18">
        <v>327960</v>
      </c>
      <c r="U17" s="35">
        <v>35767.40625</v>
      </c>
      <c r="V17" s="35">
        <v>41733.552083333336</v>
      </c>
    </row>
    <row r="18" spans="1:22" x14ac:dyDescent="0.25">
      <c r="A18" s="16" t="s">
        <v>67</v>
      </c>
      <c r="B18" s="18">
        <v>8040</v>
      </c>
      <c r="C18" s="35">
        <v>30074.999305555557</v>
      </c>
      <c r="D18" s="35">
        <v>41733.999305555553</v>
      </c>
      <c r="E18" s="18">
        <v>26047</v>
      </c>
      <c r="F18" s="35">
        <v>35898.666666666664</v>
      </c>
      <c r="G18" s="35">
        <v>41733.666666666664</v>
      </c>
      <c r="H18" s="18">
        <v>7793</v>
      </c>
      <c r="I18" s="35">
        <v>35898.5</v>
      </c>
      <c r="J18" s="35">
        <v>41733.333333333336</v>
      </c>
      <c r="K18" s="18">
        <v>545698</v>
      </c>
      <c r="L18" s="35">
        <v>35898.627083333333</v>
      </c>
      <c r="M18" s="35">
        <v>41733.626388888886</v>
      </c>
      <c r="N18" s="18">
        <v>75027</v>
      </c>
      <c r="O18" s="35">
        <v>35898.635416666664</v>
      </c>
      <c r="P18" s="35">
        <v>41733.635416666664</v>
      </c>
      <c r="Q18" s="18">
        <v>44030</v>
      </c>
      <c r="R18" s="35">
        <v>35898.645833333336</v>
      </c>
      <c r="S18" s="35">
        <v>41733.645833333336</v>
      </c>
      <c r="T18" s="18">
        <v>182628</v>
      </c>
      <c r="U18" s="35">
        <v>35898.628472222219</v>
      </c>
      <c r="V18" s="35">
        <v>41733.628472222219</v>
      </c>
    </row>
    <row r="19" spans="1:22" x14ac:dyDescent="0.25">
      <c r="A19" s="16" t="s">
        <v>68</v>
      </c>
      <c r="B19" s="18">
        <v>11591</v>
      </c>
      <c r="C19" s="35">
        <v>24929.999305555557</v>
      </c>
      <c r="D19" s="35">
        <v>41733.999305555553</v>
      </c>
      <c r="E19" s="18">
        <v>21149</v>
      </c>
      <c r="F19" s="35">
        <v>35767.458333333336</v>
      </c>
      <c r="G19" s="35">
        <v>41733.625</v>
      </c>
      <c r="H19" s="18">
        <v>9582</v>
      </c>
      <c r="I19" s="35">
        <v>35767.333333333336</v>
      </c>
      <c r="J19" s="35">
        <v>41732.5</v>
      </c>
      <c r="K19" s="18">
        <v>440723</v>
      </c>
      <c r="L19" s="35">
        <v>35767.438194444447</v>
      </c>
      <c r="M19" s="35">
        <v>41733.602777777778</v>
      </c>
      <c r="N19" s="18">
        <v>58470</v>
      </c>
      <c r="O19" s="35">
        <v>35767.447916666664</v>
      </c>
      <c r="P19" s="35">
        <v>41733.604166666664</v>
      </c>
      <c r="Q19" s="18">
        <v>33398</v>
      </c>
      <c r="R19" s="35">
        <v>35767.458333333336</v>
      </c>
      <c r="S19" s="35">
        <v>41733.604166666664</v>
      </c>
      <c r="T19" s="18">
        <v>142070</v>
      </c>
      <c r="U19" s="35">
        <v>35767.440972222219</v>
      </c>
      <c r="V19" s="35">
        <v>41733.604166666664</v>
      </c>
    </row>
    <row r="20" spans="1:22" x14ac:dyDescent="0.25">
      <c r="A20" s="16" t="s">
        <v>58</v>
      </c>
      <c r="B20" s="18">
        <v>7385</v>
      </c>
      <c r="C20" s="35">
        <v>31019.999305555557</v>
      </c>
      <c r="D20" s="35">
        <v>41733.999305555553</v>
      </c>
      <c r="E20" s="18">
        <v>73289</v>
      </c>
      <c r="F20" s="35">
        <v>35768.458333333336</v>
      </c>
      <c r="G20" s="35">
        <v>41733.75</v>
      </c>
      <c r="H20" s="18">
        <v>20868</v>
      </c>
      <c r="I20" s="35">
        <v>35768.333333333336</v>
      </c>
      <c r="J20" s="35">
        <v>41733.5</v>
      </c>
      <c r="K20" s="18">
        <v>1693758</v>
      </c>
      <c r="L20" s="35">
        <v>35768.456944444442</v>
      </c>
      <c r="M20" s="35">
        <v>41733.71875</v>
      </c>
      <c r="N20" s="18">
        <v>229682</v>
      </c>
      <c r="O20" s="35">
        <v>35768.458333333336</v>
      </c>
      <c r="P20" s="35">
        <v>41733.71875</v>
      </c>
      <c r="Q20" s="18">
        <v>131339</v>
      </c>
      <c r="R20" s="35">
        <v>35768.458333333336</v>
      </c>
      <c r="S20" s="35">
        <v>41733.729166666664</v>
      </c>
      <c r="T20" s="18">
        <v>534828</v>
      </c>
      <c r="U20" s="35">
        <v>35768.458333333336</v>
      </c>
      <c r="V20" s="35">
        <v>41733.71875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5" sqref="N5"/>
    </sheetView>
  </sheetViews>
  <sheetFormatPr defaultRowHeight="15" x14ac:dyDescent="0.25"/>
  <cols>
    <col min="1" max="1" width="10.28515625" bestFit="1" customWidth="1"/>
    <col min="2" max="2" width="20.140625" bestFit="1" customWidth="1"/>
    <col min="3" max="3" width="17.5703125" customWidth="1"/>
    <col min="4" max="4" width="8.5703125" bestFit="1" customWidth="1"/>
    <col min="5" max="5" width="9.85546875" customWidth="1"/>
    <col min="8" max="8" width="10.42578125" customWidth="1"/>
  </cols>
  <sheetData>
    <row r="1" spans="1:14" x14ac:dyDescent="0.25">
      <c r="A1" t="s">
        <v>74</v>
      </c>
      <c r="B1" t="s">
        <v>454</v>
      </c>
    </row>
    <row r="2" spans="1:14" x14ac:dyDescent="0.25">
      <c r="A2" t="s">
        <v>122</v>
      </c>
      <c r="B2" s="51" t="s">
        <v>459</v>
      </c>
    </row>
    <row r="3" spans="1:14" x14ac:dyDescent="0.25">
      <c r="D3" s="23" t="s">
        <v>212</v>
      </c>
      <c r="E3" s="1" t="s">
        <v>2</v>
      </c>
      <c r="F3" s="1" t="s">
        <v>1</v>
      </c>
      <c r="G3" s="1" t="s">
        <v>0</v>
      </c>
      <c r="H3" s="1" t="s">
        <v>182</v>
      </c>
      <c r="I3" s="1" t="s">
        <v>55</v>
      </c>
      <c r="J3" s="1" t="s">
        <v>69</v>
      </c>
      <c r="K3" s="1" t="s">
        <v>421</v>
      </c>
      <c r="L3" s="1" t="s">
        <v>422</v>
      </c>
      <c r="M3" s="1" t="s">
        <v>468</v>
      </c>
      <c r="N3" s="1" t="s">
        <v>469</v>
      </c>
    </row>
    <row r="4" spans="1:14" x14ac:dyDescent="0.25">
      <c r="C4" s="22" t="s">
        <v>179</v>
      </c>
      <c r="D4" s="22"/>
      <c r="E4" t="str">
        <f t="shared" ref="E4:N4" si="0">"echo load data &gt;"&amp;$B$1&amp;E$3&amp;".ctl"</f>
        <v>echo load data &gt;c:\users\gcaglion\downloads\AUDUSD.ctl</v>
      </c>
      <c r="F4" t="str">
        <f t="shared" si="0"/>
        <v>echo load data &gt;c:\users\gcaglion\downloads\EURUSD.ctl</v>
      </c>
      <c r="G4" t="str">
        <f t="shared" si="0"/>
        <v>echo load data &gt;c:\users\gcaglion\downloads\GBPUSD.ctl</v>
      </c>
      <c r="H4" t="str">
        <f t="shared" si="0"/>
        <v>echo load data &gt;c:\users\gcaglion\downloads\XAUUSD.ctl</v>
      </c>
      <c r="I4" t="str">
        <f t="shared" si="0"/>
        <v>echo load data &gt;c:\users\gcaglion\downloads\NZDUSD.ctl</v>
      </c>
      <c r="J4" t="str">
        <f t="shared" si="0"/>
        <v>echo load data &gt;c:\users\gcaglion\downloads\USDJPY.ctl</v>
      </c>
      <c r="K4" t="str">
        <f t="shared" si="0"/>
        <v>echo load data &gt;c:\users\gcaglion\downloads\GBPNZD.ctl</v>
      </c>
      <c r="L4" t="str">
        <f t="shared" si="0"/>
        <v>echo load data &gt;c:\users\gcaglion\downloads\SPXUSD.ctl</v>
      </c>
      <c r="M4" t="str">
        <f t="shared" si="0"/>
        <v>echo load data &gt;c:\users\gcaglion\downloads\ETXEUR.ctl</v>
      </c>
      <c r="N4" t="str">
        <f t="shared" si="0"/>
        <v>echo load data &gt;c:\users\gcaglion\downloads\WTIUSD.ctl</v>
      </c>
    </row>
    <row r="5" spans="1:14" x14ac:dyDescent="0.25">
      <c r="C5">
        <v>2000</v>
      </c>
      <c r="E5" t="str">
        <f>IF($D5=0,"","echo infile '"&amp;$B$1&amp;"DAT_MT_"&amp;E$3&amp;"_M1_"&amp;$C5&amp;".csv' &gt;&gt;"&amp;$B$1&amp;E$3&amp;".ctl")</f>
        <v/>
      </c>
      <c r="F5" t="str">
        <f t="shared" ref="F5:N5" si="1">IF($D5=0,"","echo infile '"&amp;$B$1&amp;"DAT_MT_"&amp;F$3&amp;"_M1_"&amp;$C5&amp;".csv' &gt;&gt;"&amp;$B$1&amp;F$3&amp;".ctl")</f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</row>
    <row r="6" spans="1:14" x14ac:dyDescent="0.25">
      <c r="C6">
        <f>+C5+1</f>
        <v>2001</v>
      </c>
      <c r="E6" t="str">
        <f t="shared" ref="E6:N33" si="2">IF($D6=0,"","echo infile '"&amp;$B$1&amp;"DAT_MT_"&amp;E$3&amp;"_M1_"&amp;$C6&amp;".csv' &gt;&gt;"&amp;$B$1&amp;E$3&amp;".ctl")</f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</row>
    <row r="7" spans="1:14" x14ac:dyDescent="0.25">
      <c r="C7">
        <f t="shared" ref="C7:C19" si="3">+C6+1</f>
        <v>2002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</row>
    <row r="8" spans="1:14" x14ac:dyDescent="0.25">
      <c r="C8">
        <f t="shared" si="3"/>
        <v>2003</v>
      </c>
      <c r="E8" t="str">
        <f t="shared" si="2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</row>
    <row r="9" spans="1:14" x14ac:dyDescent="0.25">
      <c r="C9">
        <f t="shared" si="3"/>
        <v>2004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</row>
    <row r="10" spans="1:14" x14ac:dyDescent="0.25">
      <c r="C10">
        <f t="shared" si="3"/>
        <v>2005</v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</row>
    <row r="11" spans="1:14" x14ac:dyDescent="0.25">
      <c r="C11">
        <f>+C10+1</f>
        <v>2006</v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</row>
    <row r="12" spans="1:14" x14ac:dyDescent="0.25">
      <c r="C12">
        <f t="shared" si="3"/>
        <v>2007</v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</row>
    <row r="13" spans="1:14" x14ac:dyDescent="0.25">
      <c r="C13">
        <f t="shared" si="3"/>
        <v>2008</v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</row>
    <row r="14" spans="1:14" x14ac:dyDescent="0.25">
      <c r="C14">
        <f t="shared" si="3"/>
        <v>2009</v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</row>
    <row r="15" spans="1:14" x14ac:dyDescent="0.25">
      <c r="C15">
        <f t="shared" si="3"/>
        <v>2010</v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</row>
    <row r="16" spans="1:14" x14ac:dyDescent="0.25">
      <c r="C16">
        <f>+C15+1</f>
        <v>2011</v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</row>
    <row r="17" spans="3:14" x14ac:dyDescent="0.25">
      <c r="C17">
        <f t="shared" si="3"/>
        <v>2012</v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</row>
    <row r="18" spans="3:14" x14ac:dyDescent="0.25">
      <c r="C18">
        <f t="shared" si="3"/>
        <v>2013</v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</row>
    <row r="19" spans="3:14" x14ac:dyDescent="0.25">
      <c r="C19">
        <f t="shared" si="3"/>
        <v>2014</v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</row>
    <row r="20" spans="3:14" x14ac:dyDescent="0.25">
      <c r="C20">
        <v>2015</v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</row>
    <row r="21" spans="3:14" x14ac:dyDescent="0.25">
      <c r="C21">
        <v>2016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ref="M21:N33" si="4">IF($D21=0,"","echo infile '"&amp;$B$1&amp;"DAT_MT_"&amp;N$3&amp;"_M1_"&amp;$C21&amp;".csv' &gt;&gt;"&amp;$B$1&amp;N$3&amp;".ctl")</f>
        <v/>
      </c>
    </row>
    <row r="22" spans="3:14" x14ac:dyDescent="0.25">
      <c r="C22">
        <v>2017</v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4"/>
        <v/>
      </c>
      <c r="N22" t="str">
        <f t="shared" si="4"/>
        <v/>
      </c>
    </row>
    <row r="23" spans="3:14" x14ac:dyDescent="0.25">
      <c r="C23">
        <f t="shared" ref="C23:C33" si="5">+C22+1</f>
        <v>2018</v>
      </c>
      <c r="D23">
        <v>1</v>
      </c>
      <c r="E23" t="str">
        <f t="shared" si="2"/>
        <v>echo infile 'c:\users\gcaglion\downloads\DAT_MT_AUDUSD_M1_2018.csv' &gt;&gt;c:\users\gcaglion\downloads\AUDUSD.ctl</v>
      </c>
      <c r="F23" t="str">
        <f t="shared" si="2"/>
        <v>echo infile 'c:\users\gcaglion\downloads\DAT_MT_EURUSD_M1_2018.csv' &gt;&gt;c:\users\gcaglion\downloads\EURUSD.ctl</v>
      </c>
      <c r="G23" t="str">
        <f t="shared" si="2"/>
        <v>echo infile 'c:\users\gcaglion\downloads\DAT_MT_GBPUSD_M1_2018.csv' &gt;&gt;c:\users\gcaglion\downloads\GBPUSD.ctl</v>
      </c>
      <c r="H23" t="str">
        <f t="shared" si="2"/>
        <v>echo infile 'c:\users\gcaglion\downloads\DAT_MT_XAUUSD_M1_2018.csv' &gt;&gt;c:\users\gcaglion\downloads\XAUUSD.ctl</v>
      </c>
      <c r="I23" t="str">
        <f t="shared" si="2"/>
        <v>echo infile 'c:\users\gcaglion\downloads\DAT_MT_NZDUSD_M1_2018.csv' &gt;&gt;c:\users\gcaglion\downloads\NZDUSD.ctl</v>
      </c>
      <c r="J23" t="str">
        <f t="shared" si="2"/>
        <v>echo infile 'c:\users\gcaglion\downloads\DAT_MT_USDJPY_M1_2018.csv' &gt;&gt;c:\users\gcaglion\downloads\USDJPY.ctl</v>
      </c>
      <c r="K23" t="str">
        <f t="shared" si="2"/>
        <v>echo infile 'c:\users\gcaglion\downloads\DAT_MT_GBPNZD_M1_2018.csv' &gt;&gt;c:\users\gcaglion\downloads\GBPNZD.ctl</v>
      </c>
      <c r="L23" t="str">
        <f t="shared" si="2"/>
        <v>echo infile 'c:\users\gcaglion\downloads\DAT_MT_SPXUSD_M1_2018.csv' &gt;&gt;c:\users\gcaglion\downloads\SPXUSD.ctl</v>
      </c>
      <c r="M23" t="str">
        <f t="shared" si="4"/>
        <v>echo infile 'c:\users\gcaglion\downloads\DAT_MT_ETXEUR_M1_2018.csv' &gt;&gt;c:\users\gcaglion\downloads\ETXEUR.ctl</v>
      </c>
      <c r="N23" t="str">
        <f t="shared" si="4"/>
        <v>echo infile 'c:\users\gcaglion\downloads\DAT_MT_WTIUSD_M1_2018.csv' &gt;&gt;c:\users\gcaglion\downloads\WTIUSD.ctl</v>
      </c>
    </row>
    <row r="24" spans="3:14" x14ac:dyDescent="0.25">
      <c r="C24">
        <f t="shared" si="5"/>
        <v>2019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4"/>
        <v/>
      </c>
      <c r="N24" t="str">
        <f t="shared" si="4"/>
        <v/>
      </c>
    </row>
    <row r="25" spans="3:14" x14ac:dyDescent="0.25">
      <c r="C25">
        <f t="shared" si="5"/>
        <v>2020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4"/>
        <v/>
      </c>
      <c r="N25" t="str">
        <f t="shared" si="4"/>
        <v/>
      </c>
    </row>
    <row r="26" spans="3:14" x14ac:dyDescent="0.25">
      <c r="C26">
        <f t="shared" si="5"/>
        <v>2021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4"/>
        <v/>
      </c>
      <c r="N26" t="str">
        <f t="shared" si="4"/>
        <v/>
      </c>
    </row>
    <row r="27" spans="3:14" x14ac:dyDescent="0.25">
      <c r="C27">
        <f t="shared" si="5"/>
        <v>2022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4"/>
        <v/>
      </c>
      <c r="N27" t="str">
        <f t="shared" si="4"/>
        <v/>
      </c>
    </row>
    <row r="28" spans="3:14" x14ac:dyDescent="0.25">
      <c r="C28">
        <f t="shared" si="5"/>
        <v>2023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4"/>
        <v/>
      </c>
      <c r="N28" t="str">
        <f t="shared" si="4"/>
        <v/>
      </c>
    </row>
    <row r="29" spans="3:14" x14ac:dyDescent="0.25">
      <c r="C29">
        <f t="shared" si="5"/>
        <v>2024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4"/>
        <v/>
      </c>
      <c r="N29" t="str">
        <f t="shared" si="4"/>
        <v/>
      </c>
    </row>
    <row r="30" spans="3:14" x14ac:dyDescent="0.25">
      <c r="C30">
        <f t="shared" si="5"/>
        <v>2025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4"/>
        <v/>
      </c>
      <c r="N30" t="str">
        <f t="shared" si="4"/>
        <v/>
      </c>
    </row>
    <row r="31" spans="3:14" x14ac:dyDescent="0.25">
      <c r="C31">
        <f t="shared" si="5"/>
        <v>2026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4"/>
        <v/>
      </c>
      <c r="N31" t="str">
        <f t="shared" si="4"/>
        <v/>
      </c>
    </row>
    <row r="32" spans="3:14" x14ac:dyDescent="0.25">
      <c r="C32">
        <f t="shared" si="5"/>
        <v>2027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4"/>
        <v/>
      </c>
      <c r="N32" t="str">
        <f t="shared" si="4"/>
        <v/>
      </c>
    </row>
    <row r="33" spans="3:14" x14ac:dyDescent="0.25">
      <c r="C33">
        <f t="shared" si="5"/>
        <v>2028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4"/>
        <v/>
      </c>
      <c r="N33" t="str">
        <f t="shared" si="4"/>
        <v/>
      </c>
    </row>
    <row r="34" spans="3:14" x14ac:dyDescent="0.25">
      <c r="C34" s="22" t="s">
        <v>180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&gt;&gt;c:\users\gcaglion\downloads\AUDUSD.ctl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EURUSD_M1 fields terminated by "," (OrigDate, OrigTime, Open, High, Low, Close, NewDateTime expression "to_date((:OrigDate||:OrigTime),'YYYY.MM.DDHH24:MI')") &gt;&gt;c:\users\gcaglion\downloads\EURUSD.ctl</v>
      </c>
      <c r="G34" t="str">
        <f t="shared" ref="G34:N34" si="6"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GBPUSD_M1 fields terminated by "," (OrigDate, OrigTime, Open, High, Low, Close, NewDateTime expression "to_date((:OrigDate||:OrigTime),'YYYY.MM.DDHH24:MI')") &gt;&gt;c:\users\gcaglion\downloads\GBPUSD.ctl</v>
      </c>
      <c r="H34" t="str">
        <f t="shared" si="6"/>
        <v>echo append into table XAUUSD_M1 fields terminated by "," (OrigDate, OrigTime, Open, High, Low, Close, NewDateTime expression "to_date((:OrigDate||:OrigTime),'YYYY.MM.DDHH24:MI')") &gt;&gt;c:\users\gcaglion\downloads\XAUUSD.ctl</v>
      </c>
      <c r="I34" t="str">
        <f t="shared" si="6"/>
        <v>echo append into table NZDUSD_M1 fields terminated by "," (OrigDate, OrigTime, Open, High, Low, Close, NewDateTime expression "to_date((:OrigDate||:OrigTime),'YYYY.MM.DDHH24:MI')") &gt;&gt;c:\users\gcaglion\downloads\NZDUSD.ctl</v>
      </c>
      <c r="J34" t="str">
        <f t="shared" si="6"/>
        <v>echo append into table USDJPY_M1 fields terminated by "," (OrigDate, OrigTime, Open, High, Low, Close, NewDateTime expression "to_date((:OrigDate||:OrigTime),'YYYY.MM.DDHH24:MI')") &gt;&gt;c:\users\gcaglion\downloads\USDJPY.ctl</v>
      </c>
      <c r="K34" t="str">
        <f t="shared" si="6"/>
        <v>echo append into table GBPNZD_M1 fields terminated by "," (OrigDate, OrigTime, Open, High, Low, Close, NewDateTime expression "to_date((:OrigDate||:OrigTime),'YYYY.MM.DDHH24:MI')") &gt;&gt;c:\users\gcaglion\downloads\GBPNZD.ctl</v>
      </c>
      <c r="L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&gt;&gt;"&amp;$B$1&amp;L$3&amp;".ctl"</f>
        <v>echo append into table SPX_M1 fields terminated by "," (OrigDate, OrigTime, Open, High, Low, Close, NewDateTime expression "to_date((:OrigDate||:OrigTime),'YYYY.MM.DDHH24:MI')") &gt;&gt;c:\users\gcaglion\downloads\SPXUSD.ctl</v>
      </c>
      <c r="M34" t="str">
        <f t="shared" si="6"/>
        <v>echo append into table ETXEUR_M1 fields terminated by "," (OrigDate, OrigTime, Open, High, Low, Close, NewDateTime expression "to_date((:OrigDate||:OrigTime),'YYYY.MM.DDHH24:MI')") &gt;&gt;c:\users\gcaglion\downloads\ETXEUR.ctl</v>
      </c>
      <c r="N34" t="str">
        <f t="shared" si="6"/>
        <v>echo append into table WTIUSD_M1 fields terminated by "," (OrigDate, OrigTime, Open, High, Low, Close, NewDateTime expression "to_date((:OrigDate||:OrigTime),'YYYY.MM.DDHH24:MI')") &gt;&gt;c:\users\gcaglion\downloads\WTIUSD.ctl</v>
      </c>
    </row>
    <row r="35" spans="3:14" x14ac:dyDescent="0.25">
      <c r="C35" s="22" t="s">
        <v>181</v>
      </c>
      <c r="D35" s="22"/>
      <c r="E35" t="str">
        <f>"sqlldr "&amp;$B$2&amp;" control="&amp;$B$1&amp;E$3&amp;".ctl log="&amp;$B$1&amp;E$3&amp;".log readsize=2000000 bindsize=2000000"</f>
        <v>sqlldr History/HistoryPwd@Algo control=c:\users\gcaglion\downloads\AUDUSD.ctl log=c:\users\gcaglion\downloads\AUDUSD.log readsize=2000000 bindsize=2000000</v>
      </c>
      <c r="F35" t="str">
        <f t="shared" ref="F35:N35" si="7">"sqlldr "&amp;$B$2&amp;" control="&amp;$B$1&amp;F$3&amp;".ctl log="&amp;$B$1&amp;F$3&amp;".log readsize=2000000 bindsize=2000000"</f>
        <v>sqlldr History/HistoryPwd@Algo control=c:\users\gcaglion\downloads\EURUSD.ctl log=c:\users\gcaglion\downloads\EURUSD.log readsize=2000000 bindsize=2000000</v>
      </c>
      <c r="G35" t="str">
        <f t="shared" si="7"/>
        <v>sqlldr History/HistoryPwd@Algo control=c:\users\gcaglion\downloads\GBPUSD.ctl log=c:\users\gcaglion\downloads\GBPUSD.log readsize=2000000 bindsize=2000000</v>
      </c>
      <c r="H35" t="str">
        <f t="shared" si="7"/>
        <v>sqlldr History/HistoryPwd@Algo control=c:\users\gcaglion\downloads\XAUUSD.ctl log=c:\users\gcaglion\downloads\XAUUSD.log readsize=2000000 bindsize=2000000</v>
      </c>
      <c r="I35" t="str">
        <f t="shared" si="7"/>
        <v>sqlldr History/HistoryPwd@Algo control=c:\users\gcaglion\downloads\NZDUSD.ctl log=c:\users\gcaglion\downloads\NZDUSD.log readsize=2000000 bindsize=2000000</v>
      </c>
      <c r="J35" t="str">
        <f t="shared" si="7"/>
        <v>sqlldr History/HistoryPwd@Algo control=c:\users\gcaglion\downloads\USDJPY.ctl log=c:\users\gcaglion\downloads\USDJPY.log readsize=2000000 bindsize=2000000</v>
      </c>
      <c r="K35" t="str">
        <f t="shared" si="7"/>
        <v>sqlldr History/HistoryPwd@Algo control=c:\users\gcaglion\downloads\GBPNZD.ctl log=c:\users\gcaglion\downloads\GBPNZD.log readsize=2000000 bindsize=2000000</v>
      </c>
      <c r="L35" t="str">
        <f t="shared" si="7"/>
        <v>sqlldr History/HistoryPwd@Algo control=c:\users\gcaglion\downloads\SPXUSD.ctl log=c:\users\gcaglion\downloads\SPXUSD.log readsize=2000000 bindsize=2000000</v>
      </c>
      <c r="M35" t="str">
        <f t="shared" si="7"/>
        <v>sqlldr History/HistoryPwd@Algo control=c:\users\gcaglion\downloads\ETXEUR.ctl log=c:\users\gcaglion\downloads\ETXEUR.log readsize=2000000 bindsize=2000000</v>
      </c>
      <c r="N35" t="str">
        <f t="shared" si="7"/>
        <v>sqlldr History/HistoryPwd@Algo control=c:\users\gcaglion\downloads\WTIUSD.ctl log=c:\users\gcaglion\downloads\WTIUSD.log readsize=2000000 bindsize=2000000</v>
      </c>
    </row>
    <row r="36" spans="3:14" x14ac:dyDescent="0.25">
      <c r="C36" s="22" t="s">
        <v>199</v>
      </c>
      <c r="D36" s="22"/>
      <c r="E36" t="str">
        <f>"findstr /c:"&amp;CHAR(34)&amp;"not loaded due to data errors"&amp;CHAR(34)&amp;" "&amp;$B$1&amp;E$3&amp;".log"</f>
        <v>findstr /c:"not loaded due to data errors" c:\users\gcaglion\downloads\AUDUSD.log</v>
      </c>
      <c r="F36" t="str">
        <f t="shared" ref="F36:N36" si="8">"findstr /c:"&amp;CHAR(34)&amp;"not loaded due to data errors"&amp;CHAR(34)&amp;" "&amp;$B$1&amp;F$3&amp;".log"</f>
        <v>findstr /c:"not loaded due to data errors" c:\users\gcaglion\downloads\EURUSD.log</v>
      </c>
      <c r="G36" t="str">
        <f t="shared" si="8"/>
        <v>findstr /c:"not loaded due to data errors" c:\users\gcaglion\downloads\GBPUSD.log</v>
      </c>
      <c r="H36" t="str">
        <f t="shared" si="8"/>
        <v>findstr /c:"not loaded due to data errors" c:\users\gcaglion\downloads\XAUUSD.log</v>
      </c>
      <c r="I36" t="str">
        <f t="shared" si="8"/>
        <v>findstr /c:"not loaded due to data errors" c:\users\gcaglion\downloads\NZDUSD.log</v>
      </c>
      <c r="J36" t="str">
        <f t="shared" si="8"/>
        <v>findstr /c:"not loaded due to data errors" c:\users\gcaglion\downloads\USDJPY.log</v>
      </c>
      <c r="K36" t="str">
        <f t="shared" si="8"/>
        <v>findstr /c:"not loaded due to data errors" c:\users\gcaglion\downloads\GBPNZD.log</v>
      </c>
      <c r="L36" t="str">
        <f t="shared" si="8"/>
        <v>findstr /c:"not loaded due to data errors" c:\users\gcaglion\downloads\SPXUSD.log</v>
      </c>
      <c r="M36" t="str">
        <f t="shared" si="8"/>
        <v>findstr /c:"not loaded due to data errors" c:\users\gcaglion\downloads\ETXEUR.log</v>
      </c>
      <c r="N36" t="str">
        <f t="shared" si="8"/>
        <v>findstr /c:"not loaded due to data errors" c:\users\gcaglion\downloads\WTIUSD.log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Y3" sqref="Y3:Z15"/>
    </sheetView>
  </sheetViews>
  <sheetFormatPr defaultRowHeight="15" x14ac:dyDescent="0.25"/>
  <cols>
    <col min="3" max="3" width="8.85546875" customWidth="1"/>
  </cols>
  <sheetData>
    <row r="2" spans="1:26" x14ac:dyDescent="0.25">
      <c r="C2" t="s">
        <v>2</v>
      </c>
      <c r="D2" t="s">
        <v>1</v>
      </c>
      <c r="E2" t="s">
        <v>0</v>
      </c>
      <c r="F2" t="s">
        <v>182</v>
      </c>
      <c r="G2" t="s">
        <v>55</v>
      </c>
      <c r="H2" t="s">
        <v>69</v>
      </c>
      <c r="I2" t="s">
        <v>421</v>
      </c>
      <c r="J2" t="s">
        <v>8</v>
      </c>
      <c r="K2" s="46" t="s">
        <v>59</v>
      </c>
      <c r="L2" s="46" t="s">
        <v>60</v>
      </c>
      <c r="M2" s="46" t="s">
        <v>61</v>
      </c>
      <c r="N2" s="46" t="s">
        <v>57</v>
      </c>
      <c r="O2" s="46" t="s">
        <v>3</v>
      </c>
      <c r="P2" s="46" t="s">
        <v>62</v>
      </c>
      <c r="Q2" s="46" t="s">
        <v>63</v>
      </c>
      <c r="R2" s="46" t="s">
        <v>64</v>
      </c>
      <c r="S2" s="46" t="s">
        <v>65</v>
      </c>
      <c r="T2" s="46" t="s">
        <v>66</v>
      </c>
      <c r="U2" s="46" t="s">
        <v>67</v>
      </c>
      <c r="V2" s="46" t="s">
        <v>68</v>
      </c>
      <c r="W2" s="46" t="s">
        <v>58</v>
      </c>
      <c r="X2" t="s">
        <v>5</v>
      </c>
      <c r="Y2" s="46" t="s">
        <v>468</v>
      </c>
      <c r="Z2" s="46" t="s">
        <v>469</v>
      </c>
    </row>
    <row r="3" spans="1:26" x14ac:dyDescent="0.25">
      <c r="A3">
        <v>5</v>
      </c>
      <c r="B3" t="s">
        <v>29</v>
      </c>
      <c r="C3" t="str">
        <f t="shared" ref="C3:I3" si="0">"execute DataCompact('"&amp;C$2&amp;"_M1','"&amp;C$2&amp;"_"&amp;$B3&amp;"',"&amp;$A3&amp;");"</f>
        <v>execute DataCompact('AUDUSD_M1','AUDUSD_M5',5);</v>
      </c>
      <c r="D3" t="str">
        <f t="shared" ref="D3:D8" si="1">"execute DataCompact('"&amp;D$2&amp;"_M1','"&amp;D$2&amp;"_"&amp;$B3&amp;"',"&amp;$A3&amp;");"</f>
        <v>execute DataCompact('EURUSD_M1','EURUSD_M5',5);</v>
      </c>
      <c r="E3" t="str">
        <f t="shared" si="0"/>
        <v>execute DataCompact('GBPUSD_M1','GBPUSD_M5',5);</v>
      </c>
      <c r="F3" t="str">
        <f t="shared" ref="F3:H8" si="2">"execute DataCompact('"&amp;F$2&amp;"_M1','"&amp;F$2&amp;"_"&amp;$B3&amp;"',"&amp;$A3&amp;");"</f>
        <v>execute DataCompact('XAUUSD_M1','XAUUSD_M5',5);</v>
      </c>
      <c r="G3" t="str">
        <f t="shared" si="2"/>
        <v>execute DataCompact('NZDUSD_M1','NZDUSD_M5',5);</v>
      </c>
      <c r="H3" t="str">
        <f t="shared" si="2"/>
        <v>execute DataCompact('USDJPY_M1','USDJPY_M5',5);</v>
      </c>
      <c r="I3" t="str">
        <f t="shared" si="0"/>
        <v>execute DataCompact('GBPNZD_M1','GBPNZD_M5',5);</v>
      </c>
      <c r="J3" t="str">
        <f t="shared" ref="J3:J8" si="3">"execute DataCompact('"&amp;J$2&amp;"_M1','"&amp;J$2&amp;"_"&amp;$B3&amp;"',"&amp;$A3&amp;");"</f>
        <v>execute DataCompact('SPX_M1','SPX_M5',5);</v>
      </c>
      <c r="K3" s="46" t="str">
        <f t="shared" ref="K3:T8" si="4">"execute DataCompact('"&amp;K$2&amp;"_M1','"&amp;K$2&amp;"_"&amp;$B3&amp;"',"&amp;$A3&amp;");"</f>
        <v>execute DataCompact('CATTLE_M1','CATTLE_M5',5);</v>
      </c>
      <c r="L3" s="46" t="str">
        <f t="shared" si="4"/>
        <v>execute DataCompact('CORN_M1','CORN_M5',5);</v>
      </c>
      <c r="M3" s="46" t="str">
        <f t="shared" si="4"/>
        <v>execute DataCompact('HOIL_M1','HOIL_M5',5);</v>
      </c>
      <c r="N3" s="46" t="str">
        <f t="shared" si="4"/>
        <v>execute DataCompact('NGAS_M1','NGAS_M5',5);</v>
      </c>
      <c r="O3" s="46" t="str">
        <f t="shared" si="4"/>
        <v>execute DataCompact('OIL_M1','OIL_M5',5);</v>
      </c>
      <c r="P3" s="46" t="str">
        <f t="shared" si="4"/>
        <v>execute DataCompact('PLATINUM_M1','PLATINUM_M5',5);</v>
      </c>
      <c r="Q3" s="46" t="str">
        <f t="shared" si="4"/>
        <v>execute DataCompact('RICE_M1','RICE_M5',5);</v>
      </c>
      <c r="R3" s="46" t="str">
        <f t="shared" si="4"/>
        <v>execute DataCompact('SBO_M1','SBO_M5',5);</v>
      </c>
      <c r="S3" s="46" t="str">
        <f t="shared" si="4"/>
        <v>execute DataCompact('SOYBEANS_M1','SOYBEANS_M5',5);</v>
      </c>
      <c r="T3" s="46" t="str">
        <f t="shared" si="4"/>
        <v>execute DataCompact('SUGAR_M1','SUGAR_M5',5);</v>
      </c>
      <c r="U3" s="46" t="str">
        <f t="shared" ref="U3:W8" si="5">"execute DataCompact('"&amp;U$2&amp;"_M1','"&amp;U$2&amp;"_"&amp;$B3&amp;"',"&amp;$A3&amp;");"</f>
        <v>execute DataCompact('US10YR_M1','US10YR_M5',5);</v>
      </c>
      <c r="V3" s="46" t="str">
        <f t="shared" si="5"/>
        <v>execute DataCompact('WHEAT_M1','WHEAT_M5',5);</v>
      </c>
      <c r="W3" s="46" t="str">
        <f t="shared" si="5"/>
        <v>execute DataCompact('XRB_M1','XRB_M5',5);</v>
      </c>
      <c r="X3" t="str">
        <f t="shared" ref="X3:Z8" si="6">"execute DataCompact('"&amp;X$2&amp;"_M1','"&amp;X$2&amp;"_"&amp;$B3&amp;"',"&amp;$A3&amp;");"</f>
        <v>execute DataCompact('FTSE_M1','FTSE_M5',5);</v>
      </c>
      <c r="Y3" t="str">
        <f t="shared" si="6"/>
        <v>execute DataCompact('ETXEUR_M1','ETXEUR_M5',5);</v>
      </c>
      <c r="Z3" t="str">
        <f t="shared" si="6"/>
        <v>execute DataCompact('WTIUSD_M1','WTIUSD_M5',5);</v>
      </c>
    </row>
    <row r="4" spans="1:26" x14ac:dyDescent="0.25">
      <c r="A4">
        <v>15</v>
      </c>
      <c r="B4" t="s">
        <v>6</v>
      </c>
      <c r="C4" t="str">
        <f t="shared" ref="C4:C8" si="7">"execute DataCompact('"&amp;C$2&amp;"_M1','"&amp;C$2&amp;"_"&amp;$B4&amp;"',"&amp;$A4&amp;");"</f>
        <v>execute DataCompact('AUDUSD_M1','AUDUSD_M15',15);</v>
      </c>
      <c r="D4" t="str">
        <f t="shared" si="1"/>
        <v>execute DataCompact('EURUSD_M1','EURUSD_M15',15);</v>
      </c>
      <c r="E4" t="str">
        <f t="shared" ref="E4:I8" si="8">"execute DataCompact('"&amp;E$2&amp;"_M1','"&amp;E$2&amp;"_"&amp;$B4&amp;"',"&amp;$A4&amp;");"</f>
        <v>execute DataCompact('GBPUSD_M1','GBPUSD_M15',15);</v>
      </c>
      <c r="F4" t="str">
        <f t="shared" si="2"/>
        <v>execute DataCompact('XAUUSD_M1','XAUUSD_M15',15);</v>
      </c>
      <c r="G4" t="str">
        <f t="shared" si="2"/>
        <v>execute DataCompact('NZDUSD_M1','NZDUSD_M15',15);</v>
      </c>
      <c r="H4" t="str">
        <f t="shared" si="2"/>
        <v>execute DataCompact('USDJPY_M1','USDJPY_M15',15);</v>
      </c>
      <c r="I4" t="str">
        <f t="shared" si="8"/>
        <v>execute DataCompact('GBPNZD_M1','GBPNZD_M15',15);</v>
      </c>
      <c r="J4" t="str">
        <f t="shared" si="3"/>
        <v>execute DataCompact('SPX_M1','SPX_M15',15);</v>
      </c>
      <c r="K4" s="46" t="str">
        <f t="shared" si="4"/>
        <v>execute DataCompact('CATTLE_M1','CATTLE_M15',15);</v>
      </c>
      <c r="L4" s="46" t="str">
        <f t="shared" si="4"/>
        <v>execute DataCompact('CORN_M1','CORN_M15',15);</v>
      </c>
      <c r="M4" s="46" t="str">
        <f t="shared" si="4"/>
        <v>execute DataCompact('HOIL_M1','HOIL_M15',15);</v>
      </c>
      <c r="N4" s="46" t="str">
        <f t="shared" si="4"/>
        <v>execute DataCompact('NGAS_M1','NGAS_M15',15);</v>
      </c>
      <c r="O4" s="46" t="str">
        <f t="shared" si="4"/>
        <v>execute DataCompact('OIL_M1','OIL_M15',15);</v>
      </c>
      <c r="P4" s="46" t="str">
        <f t="shared" si="4"/>
        <v>execute DataCompact('PLATINUM_M1','PLATINUM_M15',15);</v>
      </c>
      <c r="Q4" s="46" t="str">
        <f t="shared" si="4"/>
        <v>execute DataCompact('RICE_M1','RICE_M15',15);</v>
      </c>
      <c r="R4" s="46" t="str">
        <f t="shared" si="4"/>
        <v>execute DataCompact('SBO_M1','SBO_M15',15);</v>
      </c>
      <c r="S4" s="46" t="str">
        <f t="shared" si="4"/>
        <v>execute DataCompact('SOYBEANS_M1','SOYBEANS_M15',15);</v>
      </c>
      <c r="T4" s="46" t="str">
        <f t="shared" si="4"/>
        <v>execute DataCompact('SUGAR_M1','SUGAR_M15',15);</v>
      </c>
      <c r="U4" s="46" t="str">
        <f t="shared" si="5"/>
        <v>execute DataCompact('US10YR_M1','US10YR_M15',15);</v>
      </c>
      <c r="V4" s="46" t="str">
        <f t="shared" si="5"/>
        <v>execute DataCompact('WHEAT_M1','WHEAT_M15',15);</v>
      </c>
      <c r="W4" s="46" t="str">
        <f t="shared" si="5"/>
        <v>execute DataCompact('XRB_M1','XRB_M15',15);</v>
      </c>
      <c r="X4" t="str">
        <f t="shared" si="6"/>
        <v>execute DataCompact('FTSE_M1','FTSE_M15',15);</v>
      </c>
      <c r="Y4" t="str">
        <f t="shared" si="6"/>
        <v>execute DataCompact('ETXEUR_M1','ETXEUR_M15',15);</v>
      </c>
      <c r="Z4" t="str">
        <f t="shared" si="6"/>
        <v>execute DataCompact('WTIUSD_M1','WTIUSD_M15',15);</v>
      </c>
    </row>
    <row r="5" spans="1:26" x14ac:dyDescent="0.25">
      <c r="A5">
        <v>30</v>
      </c>
      <c r="B5" t="s">
        <v>7</v>
      </c>
      <c r="C5" t="str">
        <f t="shared" si="7"/>
        <v>execute DataCompact('AUDUSD_M1','AUDUSD_M30',30);</v>
      </c>
      <c r="D5" t="str">
        <f t="shared" si="1"/>
        <v>execute DataCompact('EURUSD_M1','EURUSD_M30',30);</v>
      </c>
      <c r="E5" t="str">
        <f t="shared" si="8"/>
        <v>execute DataCompact('GBPUSD_M1','GBPUSD_M30',30);</v>
      </c>
      <c r="F5" t="str">
        <f t="shared" si="2"/>
        <v>execute DataCompact('XAUUSD_M1','XAUUSD_M30',30);</v>
      </c>
      <c r="G5" t="str">
        <f t="shared" si="2"/>
        <v>execute DataCompact('NZDUSD_M1','NZDUSD_M30',30);</v>
      </c>
      <c r="H5" t="str">
        <f t="shared" si="2"/>
        <v>execute DataCompact('USDJPY_M1','USDJPY_M30',30);</v>
      </c>
      <c r="I5" t="str">
        <f t="shared" si="8"/>
        <v>execute DataCompact('GBPNZD_M1','GBPNZD_M30',30);</v>
      </c>
      <c r="J5" t="str">
        <f t="shared" si="3"/>
        <v>execute DataCompact('SPX_M1','SPX_M30',30);</v>
      </c>
      <c r="K5" s="46" t="str">
        <f t="shared" si="4"/>
        <v>execute DataCompact('CATTLE_M1','CATTLE_M30',30);</v>
      </c>
      <c r="L5" s="46" t="str">
        <f t="shared" si="4"/>
        <v>execute DataCompact('CORN_M1','CORN_M30',30);</v>
      </c>
      <c r="M5" s="46" t="str">
        <f t="shared" si="4"/>
        <v>execute DataCompact('HOIL_M1','HOIL_M30',30);</v>
      </c>
      <c r="N5" s="46" t="str">
        <f t="shared" si="4"/>
        <v>execute DataCompact('NGAS_M1','NGAS_M30',30);</v>
      </c>
      <c r="O5" s="46" t="str">
        <f t="shared" si="4"/>
        <v>execute DataCompact('OIL_M1','OIL_M30',30);</v>
      </c>
      <c r="P5" s="46" t="str">
        <f t="shared" si="4"/>
        <v>execute DataCompact('PLATINUM_M1','PLATINUM_M30',30);</v>
      </c>
      <c r="Q5" s="46" t="str">
        <f t="shared" si="4"/>
        <v>execute DataCompact('RICE_M1','RICE_M30',30);</v>
      </c>
      <c r="R5" s="46" t="str">
        <f t="shared" si="4"/>
        <v>execute DataCompact('SBO_M1','SBO_M30',30);</v>
      </c>
      <c r="S5" s="46" t="str">
        <f t="shared" si="4"/>
        <v>execute DataCompact('SOYBEANS_M1','SOYBEANS_M30',30);</v>
      </c>
      <c r="T5" s="46" t="str">
        <f t="shared" si="4"/>
        <v>execute DataCompact('SUGAR_M1','SUGAR_M30',30);</v>
      </c>
      <c r="U5" s="46" t="str">
        <f t="shared" si="5"/>
        <v>execute DataCompact('US10YR_M1','US10YR_M30',30);</v>
      </c>
      <c r="V5" s="46" t="str">
        <f t="shared" si="5"/>
        <v>execute DataCompact('WHEAT_M1','WHEAT_M30',30);</v>
      </c>
      <c r="W5" s="46" t="str">
        <f t="shared" si="5"/>
        <v>execute DataCompact('XRB_M1','XRB_M30',30);</v>
      </c>
      <c r="X5" t="str">
        <f t="shared" si="6"/>
        <v>execute DataCompact('FTSE_M1','FTSE_M30',30);</v>
      </c>
      <c r="Y5" t="str">
        <f t="shared" si="6"/>
        <v>execute DataCompact('ETXEUR_M1','ETXEUR_M30',30);</v>
      </c>
      <c r="Z5" t="str">
        <f t="shared" si="6"/>
        <v>execute DataCompact('WTIUSD_M1','WTIUSD_M30',30);</v>
      </c>
    </row>
    <row r="6" spans="1:26" x14ac:dyDescent="0.25">
      <c r="A6">
        <v>60</v>
      </c>
      <c r="B6" t="s">
        <v>30</v>
      </c>
      <c r="C6" t="str">
        <f t="shared" si="7"/>
        <v>execute DataCompact('AUDUSD_M1','AUDUSD_H1',60);</v>
      </c>
      <c r="D6" t="str">
        <f t="shared" si="1"/>
        <v>execute DataCompact('EURUSD_M1','EURUSD_H1',60);</v>
      </c>
      <c r="E6" t="str">
        <f t="shared" si="8"/>
        <v>execute DataCompact('GBPUSD_M1','GBPUSD_H1',60);</v>
      </c>
      <c r="F6" t="str">
        <f t="shared" si="2"/>
        <v>execute DataCompact('XAUUSD_M1','XAUUSD_H1',60);</v>
      </c>
      <c r="G6" t="str">
        <f t="shared" si="2"/>
        <v>execute DataCompact('NZDUSD_M1','NZDUSD_H1',60);</v>
      </c>
      <c r="H6" t="str">
        <f t="shared" si="2"/>
        <v>execute DataCompact('USDJPY_M1','USDJPY_H1',60);</v>
      </c>
      <c r="I6" t="str">
        <f t="shared" si="8"/>
        <v>execute DataCompact('GBPNZD_M1','GBPNZD_H1',60);</v>
      </c>
      <c r="J6" t="str">
        <f t="shared" si="3"/>
        <v>execute DataCompact('SPX_M1','SPX_H1',60);</v>
      </c>
      <c r="K6" s="46" t="str">
        <f t="shared" si="4"/>
        <v>execute DataCompact('CATTLE_M1','CATTLE_H1',60);</v>
      </c>
      <c r="L6" s="46" t="str">
        <f t="shared" si="4"/>
        <v>execute DataCompact('CORN_M1','CORN_H1',60);</v>
      </c>
      <c r="M6" s="46" t="str">
        <f t="shared" si="4"/>
        <v>execute DataCompact('HOIL_M1','HOIL_H1',60);</v>
      </c>
      <c r="N6" s="46" t="str">
        <f t="shared" si="4"/>
        <v>execute DataCompact('NGAS_M1','NGAS_H1',60);</v>
      </c>
      <c r="O6" s="46" t="str">
        <f t="shared" si="4"/>
        <v>execute DataCompact('OIL_M1','OIL_H1',60);</v>
      </c>
      <c r="P6" s="46" t="str">
        <f t="shared" si="4"/>
        <v>execute DataCompact('PLATINUM_M1','PLATINUM_H1',60);</v>
      </c>
      <c r="Q6" s="46" t="str">
        <f t="shared" si="4"/>
        <v>execute DataCompact('RICE_M1','RICE_H1',60);</v>
      </c>
      <c r="R6" s="46" t="str">
        <f t="shared" si="4"/>
        <v>execute DataCompact('SBO_M1','SBO_H1',60);</v>
      </c>
      <c r="S6" s="46" t="str">
        <f t="shared" si="4"/>
        <v>execute DataCompact('SOYBEANS_M1','SOYBEANS_H1',60);</v>
      </c>
      <c r="T6" s="46" t="str">
        <f t="shared" si="4"/>
        <v>execute DataCompact('SUGAR_M1','SUGAR_H1',60);</v>
      </c>
      <c r="U6" s="46" t="str">
        <f t="shared" si="5"/>
        <v>execute DataCompact('US10YR_M1','US10YR_H1',60);</v>
      </c>
      <c r="V6" s="46" t="str">
        <f t="shared" si="5"/>
        <v>execute DataCompact('WHEAT_M1','WHEAT_H1',60);</v>
      </c>
      <c r="W6" s="46" t="str">
        <f t="shared" si="5"/>
        <v>execute DataCompact('XRB_M1','XRB_H1',60);</v>
      </c>
      <c r="X6" t="str">
        <f t="shared" si="6"/>
        <v>execute DataCompact('FTSE_M1','FTSE_H1',60);</v>
      </c>
      <c r="Y6" t="str">
        <f t="shared" si="6"/>
        <v>execute DataCompact('ETXEUR_M1','ETXEUR_H1',60);</v>
      </c>
      <c r="Z6" t="str">
        <f t="shared" si="6"/>
        <v>execute DataCompact('WTIUSD_M1','WTIUSD_H1',60);</v>
      </c>
    </row>
    <row r="7" spans="1:26" x14ac:dyDescent="0.25">
      <c r="A7">
        <v>240</v>
      </c>
      <c r="B7" t="s">
        <v>31</v>
      </c>
      <c r="C7" t="str">
        <f t="shared" si="7"/>
        <v>execute DataCompact('AUDUSD_M1','AUDUSD_H4',240);</v>
      </c>
      <c r="D7" t="str">
        <f t="shared" si="1"/>
        <v>execute DataCompact('EURUSD_M1','EURUSD_H4',240);</v>
      </c>
      <c r="E7" t="str">
        <f t="shared" si="8"/>
        <v>execute DataCompact('GBPUSD_M1','GBPUSD_H4',240);</v>
      </c>
      <c r="F7" t="str">
        <f t="shared" si="2"/>
        <v>execute DataCompact('XAUUSD_M1','XAUUSD_H4',240);</v>
      </c>
      <c r="G7" t="str">
        <f t="shared" si="2"/>
        <v>execute DataCompact('NZDUSD_M1','NZDUSD_H4',240);</v>
      </c>
      <c r="H7" t="str">
        <f t="shared" si="2"/>
        <v>execute DataCompact('USDJPY_M1','USDJPY_H4',240);</v>
      </c>
      <c r="I7" t="str">
        <f t="shared" si="8"/>
        <v>execute DataCompact('GBPNZD_M1','GBPNZD_H4',240);</v>
      </c>
      <c r="J7" t="str">
        <f t="shared" si="3"/>
        <v>execute DataCompact('SPX_M1','SPX_H4',240);</v>
      </c>
      <c r="K7" s="46" t="str">
        <f t="shared" si="4"/>
        <v>execute DataCompact('CATTLE_M1','CATTLE_H4',240);</v>
      </c>
      <c r="L7" s="46" t="str">
        <f t="shared" si="4"/>
        <v>execute DataCompact('CORN_M1','CORN_H4',240);</v>
      </c>
      <c r="M7" s="46" t="str">
        <f t="shared" si="4"/>
        <v>execute DataCompact('HOIL_M1','HOIL_H4',240);</v>
      </c>
      <c r="N7" s="46" t="str">
        <f t="shared" si="4"/>
        <v>execute DataCompact('NGAS_M1','NGAS_H4',240);</v>
      </c>
      <c r="O7" s="46" t="str">
        <f t="shared" si="4"/>
        <v>execute DataCompact('OIL_M1','OIL_H4',240);</v>
      </c>
      <c r="P7" s="46" t="str">
        <f t="shared" si="4"/>
        <v>execute DataCompact('PLATINUM_M1','PLATINUM_H4',240);</v>
      </c>
      <c r="Q7" s="46" t="str">
        <f t="shared" si="4"/>
        <v>execute DataCompact('RICE_M1','RICE_H4',240);</v>
      </c>
      <c r="R7" s="46" t="str">
        <f t="shared" si="4"/>
        <v>execute DataCompact('SBO_M1','SBO_H4',240);</v>
      </c>
      <c r="S7" s="46" t="str">
        <f t="shared" si="4"/>
        <v>execute DataCompact('SOYBEANS_M1','SOYBEANS_H4',240);</v>
      </c>
      <c r="T7" s="46" t="str">
        <f t="shared" si="4"/>
        <v>execute DataCompact('SUGAR_M1','SUGAR_H4',240);</v>
      </c>
      <c r="U7" s="46" t="str">
        <f t="shared" si="5"/>
        <v>execute DataCompact('US10YR_M1','US10YR_H4',240);</v>
      </c>
      <c r="V7" s="46" t="str">
        <f t="shared" si="5"/>
        <v>execute DataCompact('WHEAT_M1','WHEAT_H4',240);</v>
      </c>
      <c r="W7" s="46" t="str">
        <f t="shared" si="5"/>
        <v>execute DataCompact('XRB_M1','XRB_H4',240);</v>
      </c>
      <c r="X7" t="str">
        <f t="shared" si="6"/>
        <v>execute DataCompact('FTSE_M1','FTSE_H4',240);</v>
      </c>
      <c r="Y7" t="str">
        <f t="shared" si="6"/>
        <v>execute DataCompact('ETXEUR_M1','ETXEUR_H4',240);</v>
      </c>
      <c r="Z7" t="str">
        <f t="shared" si="6"/>
        <v>execute DataCompact('WTIUSD_M1','WTIUSD_H4',240);</v>
      </c>
    </row>
    <row r="8" spans="1:26" x14ac:dyDescent="0.25">
      <c r="A8">
        <v>1440</v>
      </c>
      <c r="B8" t="s">
        <v>32</v>
      </c>
      <c r="C8" t="str">
        <f t="shared" si="7"/>
        <v>execute DataCompact('AUDUSD_M1','AUDUSD_D1',1440);</v>
      </c>
      <c r="D8" t="str">
        <f t="shared" si="1"/>
        <v>execute DataCompact('EURUSD_M1','EURUSD_D1',1440);</v>
      </c>
      <c r="E8" t="str">
        <f t="shared" si="8"/>
        <v>execute DataCompact('GBPUSD_M1','GBPUSD_D1',1440);</v>
      </c>
      <c r="F8" t="str">
        <f t="shared" si="2"/>
        <v>execute DataCompact('XAUUSD_M1','XAUUSD_D1',1440);</v>
      </c>
      <c r="G8" t="str">
        <f t="shared" si="2"/>
        <v>execute DataCompact('NZDUSD_M1','NZDUSD_D1',1440);</v>
      </c>
      <c r="H8" t="str">
        <f t="shared" si="2"/>
        <v>execute DataCompact('USDJPY_M1','USDJPY_D1',1440);</v>
      </c>
      <c r="I8" t="str">
        <f t="shared" si="8"/>
        <v>execute DataCompact('GBPNZD_M1','GBPNZD_D1',1440);</v>
      </c>
      <c r="J8" t="str">
        <f t="shared" si="3"/>
        <v>execute DataCompact('SPX_M1','SPX_D1',1440);</v>
      </c>
      <c r="K8" s="46" t="str">
        <f t="shared" si="4"/>
        <v>execute DataCompact('CATTLE_M1','CATTLE_D1',1440);</v>
      </c>
      <c r="L8" s="46" t="str">
        <f t="shared" si="4"/>
        <v>execute DataCompact('CORN_M1','CORN_D1',1440);</v>
      </c>
      <c r="M8" s="46" t="str">
        <f t="shared" si="4"/>
        <v>execute DataCompact('HOIL_M1','HOIL_D1',1440);</v>
      </c>
      <c r="N8" s="46" t="str">
        <f t="shared" si="4"/>
        <v>execute DataCompact('NGAS_M1','NGAS_D1',1440);</v>
      </c>
      <c r="O8" s="46" t="str">
        <f t="shared" si="4"/>
        <v>execute DataCompact('OIL_M1','OIL_D1',1440);</v>
      </c>
      <c r="P8" s="46" t="str">
        <f t="shared" si="4"/>
        <v>execute DataCompact('PLATINUM_M1','PLATINUM_D1',1440);</v>
      </c>
      <c r="Q8" s="46" t="str">
        <f t="shared" si="4"/>
        <v>execute DataCompact('RICE_M1','RICE_D1',1440);</v>
      </c>
      <c r="R8" s="46" t="str">
        <f t="shared" si="4"/>
        <v>execute DataCompact('SBO_M1','SBO_D1',1440);</v>
      </c>
      <c r="S8" s="46" t="str">
        <f t="shared" si="4"/>
        <v>execute DataCompact('SOYBEANS_M1','SOYBEANS_D1',1440);</v>
      </c>
      <c r="T8" s="46" t="str">
        <f t="shared" si="4"/>
        <v>execute DataCompact('SUGAR_M1','SUGAR_D1',1440);</v>
      </c>
      <c r="U8" s="46" t="str">
        <f t="shared" si="5"/>
        <v>execute DataCompact('US10YR_M1','US10YR_D1',1440);</v>
      </c>
      <c r="V8" s="46" t="str">
        <f t="shared" si="5"/>
        <v>execute DataCompact('WHEAT_M1','WHEAT_D1',1440);</v>
      </c>
      <c r="W8" s="46" t="str">
        <f t="shared" si="5"/>
        <v>execute DataCompact('XRB_M1','XRB_D1',1440);</v>
      </c>
      <c r="X8" t="str">
        <f t="shared" si="6"/>
        <v>execute DataCompact('FTSE_M1','FTSE_D1',1440);</v>
      </c>
      <c r="Y8" t="str">
        <f t="shared" si="6"/>
        <v>execute DataCompact('ETXEUR_M1','ETXEUR_D1',1440);</v>
      </c>
      <c r="Z8" t="str">
        <f t="shared" si="6"/>
        <v>execute DataCompact('WTIUSD_M1','WTIUSD_D1',1440);</v>
      </c>
    </row>
    <row r="10" spans="1:26" x14ac:dyDescent="0.25">
      <c r="C10" t="str">
        <f>"truncate table "&amp;C$2&amp;"_"&amp;$B3&amp;";"</f>
        <v>truncate table AUDUSD_M5;</v>
      </c>
      <c r="D10" t="str">
        <f>"truncate table "&amp;D$2&amp;"_"&amp;$B3&amp;";"</f>
        <v>truncate table EURUSD_M5;</v>
      </c>
      <c r="E10" t="str">
        <f t="shared" ref="E10:X15" si="9">"truncate table "&amp;E$2&amp;"_"&amp;$B3&amp;";"</f>
        <v>truncate table GBPUSD_M5;</v>
      </c>
      <c r="F10" t="str">
        <f t="shared" ref="F10:H15" si="10">"truncate table "&amp;F$2&amp;"_"&amp;$B3&amp;";"</f>
        <v>truncate table XAUUSD_M5;</v>
      </c>
      <c r="G10" t="str">
        <f t="shared" si="10"/>
        <v>truncate table NZDUSD_M5;</v>
      </c>
      <c r="H10" t="str">
        <f t="shared" si="10"/>
        <v>truncate table USDJPY_M5;</v>
      </c>
      <c r="I10" t="str">
        <f t="shared" si="9"/>
        <v>truncate table GBPNZD_M5;</v>
      </c>
      <c r="J10" t="str">
        <f t="shared" ref="J10:J15" si="11">"truncate table "&amp;J$2&amp;"_"&amp;$B3&amp;";"</f>
        <v>truncate table SPX_M5;</v>
      </c>
      <c r="K10" t="str">
        <f t="shared" si="9"/>
        <v>truncate table CATTLE_M5;</v>
      </c>
      <c r="L10" t="str">
        <f t="shared" si="9"/>
        <v>truncate table CORN_M5;</v>
      </c>
      <c r="M10" t="str">
        <f t="shared" si="9"/>
        <v>truncate table HOIL_M5;</v>
      </c>
      <c r="N10" t="str">
        <f t="shared" si="9"/>
        <v>truncate table NGAS_M5;</v>
      </c>
      <c r="O10" t="str">
        <f t="shared" si="9"/>
        <v>truncate table OIL_M5;</v>
      </c>
      <c r="P10" t="str">
        <f t="shared" si="9"/>
        <v>truncate table PLATINUM_M5;</v>
      </c>
      <c r="Q10" t="str">
        <f t="shared" si="9"/>
        <v>truncate table RICE_M5;</v>
      </c>
      <c r="R10" t="str">
        <f t="shared" si="9"/>
        <v>truncate table SBO_M5;</v>
      </c>
      <c r="S10" t="str">
        <f t="shared" si="9"/>
        <v>truncate table SOYBEANS_M5;</v>
      </c>
      <c r="T10" t="str">
        <f t="shared" si="9"/>
        <v>truncate table SUGAR_M5;</v>
      </c>
      <c r="U10" t="str">
        <f t="shared" si="9"/>
        <v>truncate table US10YR_M5;</v>
      </c>
      <c r="V10" t="str">
        <f t="shared" si="9"/>
        <v>truncate table WHEAT_M5;</v>
      </c>
      <c r="W10" t="str">
        <f t="shared" si="9"/>
        <v>truncate table XRB_M5;</v>
      </c>
      <c r="X10" t="str">
        <f t="shared" si="9"/>
        <v>truncate table FTSE_M5;</v>
      </c>
      <c r="Y10" t="str">
        <f t="shared" ref="Y10:Z10" si="12">"truncate table "&amp;Y$2&amp;"_"&amp;$B3&amp;";"</f>
        <v>truncate table ETXEUR_M5;</v>
      </c>
      <c r="Z10" t="str">
        <f t="shared" si="12"/>
        <v>truncate table WTIUSD_M5;</v>
      </c>
    </row>
    <row r="11" spans="1:26" x14ac:dyDescent="0.25">
      <c r="C11" t="str">
        <f t="shared" ref="C11:S15" si="13">"truncate table "&amp;C$2&amp;"_"&amp;$B4&amp;";"</f>
        <v>truncate table AUDUSD_M15;</v>
      </c>
      <c r="D11" t="str">
        <f>"truncate table "&amp;D$2&amp;"_"&amp;$B4&amp;";"</f>
        <v>truncate table EURUSD_M15;</v>
      </c>
      <c r="E11" t="str">
        <f t="shared" si="13"/>
        <v>truncate table GBPUSD_M15;</v>
      </c>
      <c r="F11" t="str">
        <f t="shared" si="10"/>
        <v>truncate table XAUUSD_M15;</v>
      </c>
      <c r="G11" t="str">
        <f t="shared" si="10"/>
        <v>truncate table NZDUSD_M15;</v>
      </c>
      <c r="H11" t="str">
        <f t="shared" si="10"/>
        <v>truncate table USDJPY_M15;</v>
      </c>
      <c r="I11" t="str">
        <f t="shared" si="13"/>
        <v>truncate table GBPNZD_M15;</v>
      </c>
      <c r="J11" t="str">
        <f t="shared" si="11"/>
        <v>truncate table SPX_M15;</v>
      </c>
      <c r="K11" t="str">
        <f t="shared" si="13"/>
        <v>truncate table CATTLE_M15;</v>
      </c>
      <c r="L11" t="str">
        <f t="shared" si="13"/>
        <v>truncate table CORN_M15;</v>
      </c>
      <c r="M11" t="str">
        <f t="shared" si="13"/>
        <v>truncate table HOIL_M15;</v>
      </c>
      <c r="N11" t="str">
        <f t="shared" si="13"/>
        <v>truncate table NGAS_M15;</v>
      </c>
      <c r="O11" t="str">
        <f t="shared" si="13"/>
        <v>truncate table OIL_M15;</v>
      </c>
      <c r="P11" t="str">
        <f t="shared" si="13"/>
        <v>truncate table PLATINUM_M15;</v>
      </c>
      <c r="Q11" t="str">
        <f t="shared" si="13"/>
        <v>truncate table RICE_M15;</v>
      </c>
      <c r="R11" t="str">
        <f t="shared" si="13"/>
        <v>truncate table SBO_M15;</v>
      </c>
      <c r="S11" t="str">
        <f t="shared" si="13"/>
        <v>truncate table SOYBEANS_M15;</v>
      </c>
      <c r="T11" t="str">
        <f t="shared" si="9"/>
        <v>truncate table SUGAR_M15;</v>
      </c>
      <c r="U11" t="str">
        <f t="shared" si="9"/>
        <v>truncate table US10YR_M15;</v>
      </c>
      <c r="V11" t="str">
        <f t="shared" si="9"/>
        <v>truncate table WHEAT_M15;</v>
      </c>
      <c r="W11" t="str">
        <f t="shared" si="9"/>
        <v>truncate table XRB_M15;</v>
      </c>
      <c r="X11" t="str">
        <f t="shared" si="9"/>
        <v>truncate table FTSE_M15;</v>
      </c>
      <c r="Y11" t="str">
        <f t="shared" ref="Y11:Z11" si="14">"truncate table "&amp;Y$2&amp;"_"&amp;$B4&amp;";"</f>
        <v>truncate table ETXEUR_M15;</v>
      </c>
      <c r="Z11" t="str">
        <f t="shared" si="14"/>
        <v>truncate table WTIUSD_M15;</v>
      </c>
    </row>
    <row r="12" spans="1:26" x14ac:dyDescent="0.25">
      <c r="C12" t="str">
        <f t="shared" si="13"/>
        <v>truncate table AUDUSD_M30;</v>
      </c>
      <c r="D12" t="str">
        <f>"truncate table "&amp;D$2&amp;"_"&amp;$B5&amp;";"</f>
        <v>truncate table EURUSD_M30;</v>
      </c>
      <c r="E12" t="str">
        <f t="shared" si="9"/>
        <v>truncate table GBPUSD_M30;</v>
      </c>
      <c r="F12" t="str">
        <f t="shared" si="10"/>
        <v>truncate table XAUUSD_M30;</v>
      </c>
      <c r="G12" t="str">
        <f t="shared" si="10"/>
        <v>truncate table NZDUSD_M30;</v>
      </c>
      <c r="H12" t="str">
        <f t="shared" si="10"/>
        <v>truncate table USDJPY_M30;</v>
      </c>
      <c r="I12" t="str">
        <f t="shared" si="9"/>
        <v>truncate table GBPNZD_M30;</v>
      </c>
      <c r="J12" t="str">
        <f t="shared" si="11"/>
        <v>truncate table SPX_M30;</v>
      </c>
      <c r="K12" t="str">
        <f t="shared" si="9"/>
        <v>truncate table CATTLE_M30;</v>
      </c>
      <c r="L12" t="str">
        <f t="shared" si="9"/>
        <v>truncate table CORN_M30;</v>
      </c>
      <c r="M12" t="str">
        <f t="shared" si="9"/>
        <v>truncate table HOIL_M30;</v>
      </c>
      <c r="N12" t="str">
        <f t="shared" si="9"/>
        <v>truncate table NGAS_M30;</v>
      </c>
      <c r="O12" t="str">
        <f t="shared" si="9"/>
        <v>truncate table OIL_M30;</v>
      </c>
      <c r="P12" t="str">
        <f t="shared" si="9"/>
        <v>truncate table PLATINUM_M30;</v>
      </c>
      <c r="Q12" t="str">
        <f t="shared" si="9"/>
        <v>truncate table RICE_M30;</v>
      </c>
      <c r="R12" t="str">
        <f t="shared" si="9"/>
        <v>truncate table SBO_M30;</v>
      </c>
      <c r="S12" t="str">
        <f t="shared" si="9"/>
        <v>truncate table SOYBEANS_M30;</v>
      </c>
      <c r="T12" t="str">
        <f t="shared" si="9"/>
        <v>truncate table SUGAR_M30;</v>
      </c>
      <c r="U12" t="str">
        <f t="shared" si="9"/>
        <v>truncate table US10YR_M30;</v>
      </c>
      <c r="V12" t="str">
        <f t="shared" si="9"/>
        <v>truncate table WHEAT_M30;</v>
      </c>
      <c r="W12" t="str">
        <f t="shared" si="9"/>
        <v>truncate table XRB_M30;</v>
      </c>
      <c r="X12" t="str">
        <f t="shared" si="9"/>
        <v>truncate table FTSE_M30;</v>
      </c>
      <c r="Y12" t="str">
        <f t="shared" ref="Y12:Z12" si="15">"truncate table "&amp;Y$2&amp;"_"&amp;$B5&amp;";"</f>
        <v>truncate table ETXEUR_M30;</v>
      </c>
      <c r="Z12" t="str">
        <f t="shared" si="15"/>
        <v>truncate table WTIUSD_M30;</v>
      </c>
    </row>
    <row r="13" spans="1:26" x14ac:dyDescent="0.25">
      <c r="C13" t="str">
        <f t="shared" si="13"/>
        <v>truncate table AUDUSD_H1;</v>
      </c>
      <c r="D13" t="str">
        <f>"truncate table "&amp;D$2&amp;"_"&amp;$B6&amp;";"</f>
        <v>truncate table EURUSD_H1;</v>
      </c>
      <c r="E13" t="str">
        <f t="shared" si="9"/>
        <v>truncate table GBPUSD_H1;</v>
      </c>
      <c r="F13" t="str">
        <f t="shared" si="10"/>
        <v>truncate table XAUUSD_H1;</v>
      </c>
      <c r="G13" t="str">
        <f t="shared" si="10"/>
        <v>truncate table NZDUSD_H1;</v>
      </c>
      <c r="H13" t="str">
        <f t="shared" si="10"/>
        <v>truncate table USDJPY_H1;</v>
      </c>
      <c r="I13" t="str">
        <f t="shared" si="9"/>
        <v>truncate table GBPNZD_H1;</v>
      </c>
      <c r="J13" t="str">
        <f t="shared" si="11"/>
        <v>truncate table SPX_H1;</v>
      </c>
      <c r="K13" t="str">
        <f t="shared" si="9"/>
        <v>truncate table CATTLE_H1;</v>
      </c>
      <c r="L13" t="str">
        <f t="shared" si="9"/>
        <v>truncate table CORN_H1;</v>
      </c>
      <c r="M13" t="str">
        <f t="shared" si="9"/>
        <v>truncate table HOIL_H1;</v>
      </c>
      <c r="N13" t="str">
        <f t="shared" si="9"/>
        <v>truncate table NGAS_H1;</v>
      </c>
      <c r="O13" t="str">
        <f t="shared" si="9"/>
        <v>truncate table OIL_H1;</v>
      </c>
      <c r="P13" t="str">
        <f t="shared" si="9"/>
        <v>truncate table PLATINUM_H1;</v>
      </c>
      <c r="Q13" t="str">
        <f t="shared" si="9"/>
        <v>truncate table RICE_H1;</v>
      </c>
      <c r="R13" t="str">
        <f t="shared" si="9"/>
        <v>truncate table SBO_H1;</v>
      </c>
      <c r="S13" t="str">
        <f t="shared" si="9"/>
        <v>truncate table SOYBEANS_H1;</v>
      </c>
      <c r="T13" t="str">
        <f t="shared" si="9"/>
        <v>truncate table SUGAR_H1;</v>
      </c>
      <c r="U13" t="str">
        <f t="shared" si="9"/>
        <v>truncate table US10YR_H1;</v>
      </c>
      <c r="V13" t="str">
        <f t="shared" si="9"/>
        <v>truncate table WHEAT_H1;</v>
      </c>
      <c r="W13" t="str">
        <f t="shared" si="9"/>
        <v>truncate table XRB_H1;</v>
      </c>
      <c r="X13" t="str">
        <f t="shared" si="9"/>
        <v>truncate table FTSE_H1;</v>
      </c>
      <c r="Y13" t="str">
        <f t="shared" ref="Y13:Z13" si="16">"truncate table "&amp;Y$2&amp;"_"&amp;$B6&amp;";"</f>
        <v>truncate table ETXEUR_H1;</v>
      </c>
      <c r="Z13" t="str">
        <f t="shared" si="16"/>
        <v>truncate table WTIUSD_H1;</v>
      </c>
    </row>
    <row r="14" spans="1:26" x14ac:dyDescent="0.25">
      <c r="C14" t="str">
        <f>"truncate table "&amp;C$2&amp;"_"&amp;$B7&amp;";"</f>
        <v>truncate table AUDUSD_H4;</v>
      </c>
      <c r="D14" t="str">
        <f>"truncate table "&amp;D$2&amp;"_"&amp;$B7&amp;";"</f>
        <v>truncate table EURUSD_H4;</v>
      </c>
      <c r="E14" t="str">
        <f t="shared" ref="E14:X14" si="17">"truncate table "&amp;E$2&amp;"_"&amp;$B7&amp;";"</f>
        <v>truncate table GBPUSD_H4;</v>
      </c>
      <c r="F14" t="str">
        <f t="shared" si="10"/>
        <v>truncate table XAUUSD_H4;</v>
      </c>
      <c r="G14" t="str">
        <f t="shared" si="10"/>
        <v>truncate table NZDUSD_H4;</v>
      </c>
      <c r="H14" t="str">
        <f t="shared" si="10"/>
        <v>truncate table USDJPY_H4;</v>
      </c>
      <c r="I14" t="str">
        <f t="shared" si="17"/>
        <v>truncate table GBPNZD_H4;</v>
      </c>
      <c r="J14" t="str">
        <f t="shared" si="11"/>
        <v>truncate table SPX_H4;</v>
      </c>
      <c r="K14" t="str">
        <f t="shared" si="17"/>
        <v>truncate table CATTLE_H4;</v>
      </c>
      <c r="L14" t="str">
        <f t="shared" si="17"/>
        <v>truncate table CORN_H4;</v>
      </c>
      <c r="M14" t="str">
        <f t="shared" si="17"/>
        <v>truncate table HOIL_H4;</v>
      </c>
      <c r="N14" t="str">
        <f t="shared" si="17"/>
        <v>truncate table NGAS_H4;</v>
      </c>
      <c r="O14" t="str">
        <f t="shared" si="17"/>
        <v>truncate table OIL_H4;</v>
      </c>
      <c r="P14" t="str">
        <f t="shared" si="17"/>
        <v>truncate table PLATINUM_H4;</v>
      </c>
      <c r="Q14" t="str">
        <f t="shared" si="17"/>
        <v>truncate table RICE_H4;</v>
      </c>
      <c r="R14" t="str">
        <f t="shared" si="17"/>
        <v>truncate table SBO_H4;</v>
      </c>
      <c r="S14" t="str">
        <f t="shared" si="17"/>
        <v>truncate table SOYBEANS_H4;</v>
      </c>
      <c r="T14" t="str">
        <f t="shared" si="17"/>
        <v>truncate table SUGAR_H4;</v>
      </c>
      <c r="U14" t="str">
        <f t="shared" si="17"/>
        <v>truncate table US10YR_H4;</v>
      </c>
      <c r="V14" t="str">
        <f t="shared" si="17"/>
        <v>truncate table WHEAT_H4;</v>
      </c>
      <c r="W14" t="str">
        <f t="shared" si="17"/>
        <v>truncate table XRB_H4;</v>
      </c>
      <c r="X14" t="str">
        <f t="shared" si="17"/>
        <v>truncate table FTSE_H4;</v>
      </c>
      <c r="Y14" t="str">
        <f t="shared" ref="Y14:Z14" si="18">"truncate table "&amp;Y$2&amp;"_"&amp;$B7&amp;";"</f>
        <v>truncate table ETXEUR_H4;</v>
      </c>
      <c r="Z14" t="str">
        <f t="shared" si="18"/>
        <v>truncate table WTIUSD_H4;</v>
      </c>
    </row>
    <row r="15" spans="1:26" x14ac:dyDescent="0.25">
      <c r="C15" t="str">
        <f t="shared" si="13"/>
        <v>truncate table AUDUSD_D1;</v>
      </c>
      <c r="D15" t="str">
        <f>"truncate table "&amp;D$2&amp;"_"&amp;$B8&amp;";"</f>
        <v>truncate table EURUSD_D1;</v>
      </c>
      <c r="E15" t="str">
        <f t="shared" si="9"/>
        <v>truncate table GBPUSD_D1;</v>
      </c>
      <c r="F15" t="str">
        <f t="shared" si="10"/>
        <v>truncate table XAUUSD_D1;</v>
      </c>
      <c r="G15" t="str">
        <f t="shared" si="10"/>
        <v>truncate table NZDUSD_D1;</v>
      </c>
      <c r="H15" t="str">
        <f t="shared" si="10"/>
        <v>truncate table USDJPY_D1;</v>
      </c>
      <c r="I15" t="str">
        <f t="shared" si="9"/>
        <v>truncate table GBPNZD_D1;</v>
      </c>
      <c r="J15" t="str">
        <f t="shared" si="11"/>
        <v>truncate table SPX_D1;</v>
      </c>
      <c r="K15" t="str">
        <f t="shared" si="9"/>
        <v>truncate table CATTLE_D1;</v>
      </c>
      <c r="L15" t="str">
        <f t="shared" si="9"/>
        <v>truncate table CORN_D1;</v>
      </c>
      <c r="M15" t="str">
        <f t="shared" si="9"/>
        <v>truncate table HOIL_D1;</v>
      </c>
      <c r="N15" t="str">
        <f t="shared" si="9"/>
        <v>truncate table NGAS_D1;</v>
      </c>
      <c r="O15" t="str">
        <f t="shared" si="9"/>
        <v>truncate table OIL_D1;</v>
      </c>
      <c r="P15" t="str">
        <f t="shared" si="9"/>
        <v>truncate table PLATINUM_D1;</v>
      </c>
      <c r="Q15" t="str">
        <f t="shared" si="9"/>
        <v>truncate table RICE_D1;</v>
      </c>
      <c r="R15" t="str">
        <f t="shared" si="9"/>
        <v>truncate table SBO_D1;</v>
      </c>
      <c r="S15" t="str">
        <f t="shared" si="9"/>
        <v>truncate table SOYBEANS_D1;</v>
      </c>
      <c r="T15" t="str">
        <f t="shared" si="9"/>
        <v>truncate table SUGAR_D1;</v>
      </c>
      <c r="U15" t="str">
        <f t="shared" si="9"/>
        <v>truncate table US10YR_D1;</v>
      </c>
      <c r="V15" t="str">
        <f t="shared" si="9"/>
        <v>truncate table WHEAT_D1;</v>
      </c>
      <c r="W15" t="str">
        <f t="shared" si="9"/>
        <v>truncate table XRB_D1;</v>
      </c>
      <c r="X15" t="str">
        <f t="shared" si="9"/>
        <v>truncate table FTSE_D1;</v>
      </c>
      <c r="Y15" t="str">
        <f t="shared" ref="Y15:Z15" si="19">"truncate table "&amp;Y$2&amp;"_"&amp;$B8&amp;";"</f>
        <v>truncate table ETXEUR_D1;</v>
      </c>
      <c r="Z15" t="str">
        <f t="shared" si="19"/>
        <v>truncate table WTIUSD_D1;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workbookViewId="0">
      <pane xSplit="2" ySplit="4" topLeftCell="C183" activePane="bottomRight" state="frozen"/>
      <selection pane="topRight" activeCell="C1" sqref="C1"/>
      <selection pane="bottomLeft" activeCell="A4" sqref="A4"/>
      <selection pane="bottomRight" activeCell="D210" sqref="D210"/>
    </sheetView>
  </sheetViews>
  <sheetFormatPr defaultRowHeight="15" x14ac:dyDescent="0.25"/>
  <cols>
    <col min="1" max="1" width="23.42578125" customWidth="1"/>
    <col min="2" max="2" width="35.7109375" bestFit="1" customWidth="1"/>
    <col min="3" max="3" width="41.7109375" customWidth="1"/>
  </cols>
  <sheetData>
    <row r="1" spans="1:9" x14ac:dyDescent="0.25">
      <c r="A1" t="s">
        <v>419</v>
      </c>
      <c r="B1" t="s">
        <v>420</v>
      </c>
    </row>
    <row r="2" spans="1:9" x14ac:dyDescent="0.25">
      <c r="A2" t="s">
        <v>74</v>
      </c>
      <c r="B2" t="s">
        <v>211</v>
      </c>
      <c r="C2" s="45" t="str">
        <f>"(for /r "&amp;CHAR(34)&amp;$B$1&amp;CHAR(34)&amp;" %F in (Indices*.zip) do unzip %F  -d %~dnpF)"</f>
        <v>(for /r "D:\Historical_Futures_and_Indices\" %F in (Indices*.zip) do unzip %F  -d %~dnpF)</v>
      </c>
    </row>
    <row r="3" spans="1:9" x14ac:dyDescent="0.25">
      <c r="A3" t="s">
        <v>122</v>
      </c>
      <c r="B3" t="s">
        <v>418</v>
      </c>
    </row>
    <row r="4" spans="1:9" x14ac:dyDescent="0.25">
      <c r="B4" s="23" t="s">
        <v>177</v>
      </c>
      <c r="C4" s="23" t="s">
        <v>189</v>
      </c>
      <c r="D4" t="s">
        <v>188</v>
      </c>
      <c r="E4" t="s">
        <v>183</v>
      </c>
      <c r="F4" t="s">
        <v>184</v>
      </c>
      <c r="G4" t="s">
        <v>185</v>
      </c>
      <c r="H4" t="s">
        <v>186</v>
      </c>
    </row>
    <row r="5" spans="1:9" ht="15.75" x14ac:dyDescent="0.25">
      <c r="A5" s="34" t="s">
        <v>190</v>
      </c>
      <c r="B5" s="26" t="s">
        <v>9</v>
      </c>
      <c r="C5" s="27" t="s">
        <v>77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25">
      <c r="A6" t="s">
        <v>191</v>
      </c>
      <c r="B6" s="26" t="s">
        <v>29</v>
      </c>
      <c r="C6" s="27" t="s">
        <v>77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25">
      <c r="B7" s="26" t="s">
        <v>6</v>
      </c>
      <c r="C7" s="27" t="s">
        <v>77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25">
      <c r="B8" s="26" t="s">
        <v>30</v>
      </c>
      <c r="C8" s="27" t="s">
        <v>77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25">
      <c r="B9" s="26" t="s">
        <v>7</v>
      </c>
      <c r="C9" s="38" t="s">
        <v>77</v>
      </c>
      <c r="D9" s="38" t="str">
        <f t="shared" si="0"/>
        <v>(for /r "C:\temp\HistData\Futures2000Q0M30" %F in (*.GZ) do gzip -dc %F &gt; %~dnpF)</v>
      </c>
      <c r="E9" s="38"/>
      <c r="F9" s="38"/>
      <c r="G9" s="38"/>
      <c r="H9" s="38"/>
      <c r="I9" s="20"/>
    </row>
    <row r="10" spans="1:9" x14ac:dyDescent="0.25">
      <c r="B10" s="26" t="s">
        <v>32</v>
      </c>
      <c r="C10" s="27" t="s">
        <v>77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25">
      <c r="B11" s="26" t="s">
        <v>9</v>
      </c>
      <c r="C11" s="27" t="s">
        <v>78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25">
      <c r="B12" s="26" t="s">
        <v>29</v>
      </c>
      <c r="C12" s="27" t="s">
        <v>78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25">
      <c r="B13" s="26" t="s">
        <v>6</v>
      </c>
      <c r="C13" s="27" t="s">
        <v>78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25">
      <c r="B14" s="26" t="s">
        <v>30</v>
      </c>
      <c r="C14" s="27" t="s">
        <v>78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25">
      <c r="B15" s="26" t="s">
        <v>7</v>
      </c>
      <c r="C15" s="27" t="s">
        <v>78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75" x14ac:dyDescent="0.25">
      <c r="A16" s="32" t="s">
        <v>187</v>
      </c>
      <c r="B16" s="31" t="s">
        <v>9</v>
      </c>
      <c r="C16" s="30" t="s">
        <v>59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25">
      <c r="A17" s="30"/>
      <c r="B17" s="31" t="s">
        <v>9</v>
      </c>
      <c r="C17" s="30" t="s">
        <v>60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25">
      <c r="A18" s="30"/>
      <c r="B18" s="31" t="s">
        <v>9</v>
      </c>
      <c r="C18" s="30" t="s">
        <v>61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25">
      <c r="A19" s="30"/>
      <c r="B19" s="31" t="s">
        <v>9</v>
      </c>
      <c r="C19" s="30" t="s">
        <v>57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25">
      <c r="A20" s="30"/>
      <c r="B20" s="31" t="s">
        <v>9</v>
      </c>
      <c r="C20" s="30" t="s">
        <v>3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C:\temp\HistData\Futures2000Q0M1\CL.csv &amp; copy C:\temp\HistData\Futures2000Q0M1\CL??.csv C:\temp\HistData\Futures2000Q0M1\CL.csv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C:\temp\HistData\Futures2013Q2M1\CL.csv &amp; copy C:\temp\HistData\Futures2013Q2M1\CL??.csv C:\temp\HistData\Futures2013Q2M1\CL.csv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C:\temp\HistData\Futures2013Q3M1\CL.csv &amp; copy C:\temp\HistData\Futures2013Q3M1\CL??.csv C:\temp\HistData\Futures2013Q3M1\CL.csv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C:\temp\HistData\Futures2013Q4M1\CL.csv &amp; copy C:\temp\HistData\Futures2013Q4M1\CL??.csv C:\temp\HistData\Futures2013Q4M1\CL.csv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C:\temp\HistData\Futures2014Q1M1\CL.csv &amp; copy C:\temp\HistData\Futures2014Q1M1\CL??.csv C:\temp\HistData\Futures2014Q1M1\CL.csv</v>
      </c>
    </row>
    <row r="21" spans="1:8" s="10" customFormat="1" x14ac:dyDescent="0.25">
      <c r="A21" s="30"/>
      <c r="B21" s="31" t="s">
        <v>9</v>
      </c>
      <c r="C21" s="30" t="s">
        <v>62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C:\temp\HistData\Futures2000Q0M1\PL.csv &amp; copy C:\temp\HistData\Futures2000Q0M1\PL??.csv C:\temp\HistData\Futures2000Q0M1\PL.csv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C:\temp\HistData\Futures2013Q2M1\PL.csv &amp; copy C:\temp\HistData\Futures2013Q2M1\PL??.csv C:\temp\HistData\Futures2013Q2M1\PL.csv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C:\temp\HistData\Futures2013Q3M1\PL.csv &amp; copy C:\temp\HistData\Futures2013Q3M1\PL??.csv C:\temp\HistData\Futures2013Q3M1\PL.csv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C:\temp\HistData\Futures2013Q4M1\PL.csv &amp; copy C:\temp\HistData\Futures2013Q4M1\PL??.csv C:\temp\HistData\Futures2013Q4M1\PL.csv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C:\temp\HistData\Futures2014Q1M1\PL.csv &amp; copy C:\temp\HistData\Futures2014Q1M1\PL??.csv C:\temp\HistData\Futures2014Q1M1\PL.csv</v>
      </c>
    </row>
    <row r="22" spans="1:8" s="10" customFormat="1" x14ac:dyDescent="0.25">
      <c r="A22" s="30"/>
      <c r="B22" s="31" t="s">
        <v>9</v>
      </c>
      <c r="C22" s="30" t="s">
        <v>63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C:\temp\HistData\Futures2000Q0M1\RR.csv &amp; copy C:\temp\HistData\Futures2000Q0M1\RR??.csv C:\temp\HistData\Futures2000Q0M1\RR.csv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C:\temp\HistData\Futures2013Q2M1\RR.csv &amp; copy C:\temp\HistData\Futures2013Q2M1\RR??.csv C:\temp\HistData\Futures2013Q2M1\RR.csv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C:\temp\HistData\Futures2013Q3M1\RR.csv &amp; copy C:\temp\HistData\Futures2013Q3M1\RR??.csv C:\temp\HistData\Futures2013Q3M1\RR.csv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C:\temp\HistData\Futures2013Q4M1\RR.csv &amp; copy C:\temp\HistData\Futures2013Q4M1\RR??.csv C:\temp\HistData\Futures2013Q4M1\RR.csv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C:\temp\HistData\Futures2014Q1M1\RR.csv &amp; copy C:\temp\HistData\Futures2014Q1M1\RR??.csv C:\temp\HistData\Futures2014Q1M1\RR.csv</v>
      </c>
    </row>
    <row r="23" spans="1:8" s="10" customFormat="1" x14ac:dyDescent="0.25">
      <c r="A23" s="30"/>
      <c r="B23" s="31" t="s">
        <v>9</v>
      </c>
      <c r="C23" s="30" t="s">
        <v>64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C:\temp\HistData\Futures2000Q0M1\BO.csv &amp; copy C:\temp\HistData\Futures2000Q0M1\BO??.csv C:\temp\HistData\Futures2000Q0M1\BO.csv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C:\temp\HistData\Futures2013Q2M1\BO.csv &amp; copy C:\temp\HistData\Futures2013Q2M1\BO??.csv C:\temp\HistData\Futures2013Q2M1\BO.csv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C:\temp\HistData\Futures2013Q3M1\BO.csv &amp; copy C:\temp\HistData\Futures2013Q3M1\BO??.csv C:\temp\HistData\Futures2013Q3M1\BO.csv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C:\temp\HistData\Futures2013Q4M1\BO.csv &amp; copy C:\temp\HistData\Futures2013Q4M1\BO??.csv C:\temp\HistData\Futures2013Q4M1\BO.csv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C:\temp\HistData\Futures2014Q1M1\BO.csv &amp; copy C:\temp\HistData\Futures2014Q1M1\BO??.csv C:\temp\HistData\Futures2014Q1M1\BO.csv</v>
      </c>
    </row>
    <row r="24" spans="1:8" s="10" customFormat="1" x14ac:dyDescent="0.25">
      <c r="A24" s="30"/>
      <c r="B24" s="31" t="s">
        <v>9</v>
      </c>
      <c r="C24" s="30" t="s">
        <v>65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C:\temp\HistData\Futures2000Q0M1\S.csv &amp; copy C:\temp\HistData\Futures2000Q0M1\S??.csv C:\temp\HistData\Futures2000Q0M1\S.csv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C:\temp\HistData\Futures2013Q2M1\S.csv &amp; copy C:\temp\HistData\Futures2013Q2M1\S??.csv C:\temp\HistData\Futures2013Q2M1\S.csv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C:\temp\HistData\Futures2013Q3M1\S.csv &amp; copy C:\temp\HistData\Futures2013Q3M1\S??.csv C:\temp\HistData\Futures2013Q3M1\S.csv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C:\temp\HistData\Futures2013Q4M1\S.csv &amp; copy C:\temp\HistData\Futures2013Q4M1\S??.csv C:\temp\HistData\Futures2013Q4M1\S.csv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C:\temp\HistData\Futures2014Q1M1\S.csv &amp; copy C:\temp\HistData\Futures2014Q1M1\S??.csv C:\temp\HistData\Futures2014Q1M1\S.csv</v>
      </c>
    </row>
    <row r="25" spans="1:8" s="10" customFormat="1" x14ac:dyDescent="0.25">
      <c r="A25" s="30"/>
      <c r="B25" s="31" t="s">
        <v>9</v>
      </c>
      <c r="C25" s="30" t="s">
        <v>66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C:\temp\HistData\Futures2000Q0M1\SB.csv &amp; copy C:\temp\HistData\Futures2000Q0M1\SB??.csv C:\temp\HistData\Futures2000Q0M1\SB.csv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C:\temp\HistData\Futures2013Q2M1\SB.csv &amp; copy C:\temp\HistData\Futures2013Q2M1\SB??.csv C:\temp\HistData\Futures2013Q2M1\SB.csv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C:\temp\HistData\Futures2013Q3M1\SB.csv &amp; copy C:\temp\HistData\Futures2013Q3M1\SB??.csv C:\temp\HistData\Futures2013Q3M1\SB.csv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C:\temp\HistData\Futures2013Q4M1\SB.csv &amp; copy C:\temp\HistData\Futures2013Q4M1\SB??.csv C:\temp\HistData\Futures2013Q4M1\SB.csv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C:\temp\HistData\Futures2014Q1M1\SB.csv &amp; copy C:\temp\HistData\Futures2014Q1M1\SB??.csv C:\temp\HistData\Futures2014Q1M1\SB.csv</v>
      </c>
    </row>
    <row r="26" spans="1:8" s="10" customFormat="1" x14ac:dyDescent="0.25">
      <c r="A26" s="30"/>
      <c r="B26" s="31" t="s">
        <v>9</v>
      </c>
      <c r="C26" s="30" t="s">
        <v>67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C:\temp\HistData\Futures2000Q0M1\TY.csv &amp; copy C:\temp\HistData\Futures2000Q0M1\TY??.csv C:\temp\HistData\Futures2000Q0M1\TY.csv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C:\temp\HistData\Futures2013Q2M1\TY.csv &amp; copy C:\temp\HistData\Futures2013Q2M1\TY??.csv C:\temp\HistData\Futures2013Q2M1\TY.csv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C:\temp\HistData\Futures2013Q3M1\TY.csv &amp; copy C:\temp\HistData\Futures2013Q3M1\TY??.csv C:\temp\HistData\Futures2013Q3M1\TY.csv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C:\temp\HistData\Futures2013Q4M1\TY.csv &amp; copy C:\temp\HistData\Futures2013Q4M1\TY??.csv C:\temp\HistData\Futures2013Q4M1\TY.csv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C:\temp\HistData\Futures2014Q1M1\TY.csv &amp; copy C:\temp\HistData\Futures2014Q1M1\TY??.csv C:\temp\HistData\Futures2014Q1M1\TY.csv</v>
      </c>
    </row>
    <row r="27" spans="1:8" s="10" customFormat="1" x14ac:dyDescent="0.25">
      <c r="A27" s="30"/>
      <c r="B27" s="31" t="s">
        <v>9</v>
      </c>
      <c r="C27" s="30" t="s">
        <v>68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C:\temp\HistData\Futures2000Q0M1\W.csv &amp; copy C:\temp\HistData\Futures2000Q0M1\W??.csv C:\temp\HistData\Futures2000Q0M1\W.csv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C:\temp\HistData\Futures2013Q2M1\W.csv &amp; copy C:\temp\HistData\Futures2013Q2M1\W??.csv C:\temp\HistData\Futures2013Q2M1\W.csv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C:\temp\HistData\Futures2013Q3M1\W.csv &amp; copy C:\temp\HistData\Futures2013Q3M1\W??.csv C:\temp\HistData\Futures2013Q3M1\W.csv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C:\temp\HistData\Futures2013Q4M1\W.csv &amp; copy C:\temp\HistData\Futures2013Q4M1\W??.csv C:\temp\HistData\Futures2013Q4M1\W.csv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C:\temp\HistData\Futures2014Q1M1\W.csv &amp; copy C:\temp\HistData\Futures2014Q1M1\W??.csv C:\temp\HistData\Futures2014Q1M1\W.csv</v>
      </c>
    </row>
    <row r="28" spans="1:8" s="10" customFormat="1" x14ac:dyDescent="0.25">
      <c r="A28" s="30"/>
      <c r="B28" s="31" t="s">
        <v>9</v>
      </c>
      <c r="C28" s="30" t="s">
        <v>58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C:\temp\HistData\Futures2000Q0M1\XRB.csv &amp; copy C:\temp\HistData\Futures2000Q0M1\XRB??.csv C:\temp\HistData\Futures2000Q0M1\XRB.csv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C:\temp\HistData\Futures2013Q2M1\XRB.csv &amp; copy C:\temp\HistData\Futures2013Q2M1\XRB??.csv C:\temp\HistData\Futures2013Q2M1\XRB.csv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C:\temp\HistData\Futures2013Q3M1\XRB.csv &amp; copy C:\temp\HistData\Futures2013Q3M1\XRB??.csv C:\temp\HistData\Futures2013Q3M1\XRB.csv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C:\temp\HistData\Futures2013Q4M1\XRB.csv &amp; copy C:\temp\HistData\Futures2013Q4M1\XRB??.csv C:\temp\HistData\Futures2013Q4M1\XRB.csv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C:\temp\HistData\Futures2014Q1M1\XRB.csv &amp; copy C:\temp\HistData\Futures2014Q1M1\XRB??.csv C:\temp\HistData\Futures2014Q1M1\XRB.csv</v>
      </c>
    </row>
    <row r="29" spans="1:8" s="10" customFormat="1" x14ac:dyDescent="0.25">
      <c r="A29" s="30"/>
      <c r="B29" s="31" t="s">
        <v>9</v>
      </c>
      <c r="C29" s="30" t="s">
        <v>5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C:\temp\HistData\Futures2000Q0M1\Z.csv &amp; copy C:\temp\HistData\Futures2000Q0M1\Z??.csv C:\temp\HistData\Futures2000Q0M1\Z.csv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C:\temp\HistData\Futures2013Q2M1\Z.csv &amp; copy C:\temp\HistData\Futures2013Q2M1\Z??.csv C:\temp\HistData\Futures2013Q2M1\Z.csv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C:\temp\HistData\Futures2013Q3M1\Z.csv &amp; copy C:\temp\HistData\Futures2013Q3M1\Z??.csv C:\temp\HistData\Futures2013Q3M1\Z.csv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C:\temp\HistData\Futures2013Q4M1\Z.csv &amp; copy C:\temp\HistData\Futures2013Q4M1\Z??.csv C:\temp\HistData\Futures2013Q4M1\Z.csv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C:\temp\HistData\Futures2014Q1M1\Z.csv &amp; copy C:\temp\HistData\Futures2014Q1M1\Z??.csv C:\temp\HistData\Futures2014Q1M1\Z.csv</v>
      </c>
    </row>
    <row r="30" spans="1:8" s="10" customFormat="1" x14ac:dyDescent="0.25">
      <c r="A30" s="30"/>
      <c r="B30" s="31" t="s">
        <v>9</v>
      </c>
      <c r="C30" s="30" t="s">
        <v>8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copy C:\temp\HistData\Indices2000Q0M1\$SPX.csv C:\temp\HistData\Indices2000Q0M1\$SPX.csv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copy C:\temp\HistData\Indices2013Q2M1\$SPX.csv C:\temp\HistData\Indices2013Q2M1\$SPX.csv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copy C:\temp\HistData\Indices2013Q3M1\$SPX.csv C:\temp\HistData\Indices2013Q3M1\$SPX.csv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copy C:\temp\HistData\Indices2013Q4M1\$SPX.csv C:\temp\HistData\Indices2013Q4M1\$SPX.csv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copy C:\temp\HistData\Indices2014Q1M1\$SPX.csv C:\temp\HistData\Indices2014Q1M1\$SPX.csv</v>
      </c>
    </row>
    <row r="31" spans="1:8" s="10" customFormat="1" x14ac:dyDescent="0.25">
      <c r="A31" s="30"/>
      <c r="B31" s="31" t="s">
        <v>29</v>
      </c>
      <c r="C31" s="30" t="s">
        <v>59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C:\temp\HistData\Futures2000Q0M5\LC.csv &amp; copy C:\temp\HistData\Futures2000Q0M5\LC??.csv C:\temp\HistData\Futures2000Q0M5\LC.csv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C:\temp\HistData\Futures2013Q2M5\LC.csv &amp; copy C:\temp\HistData\Futures2013Q2M5\LC??.csv C:\temp\HistData\Futures2013Q2M5\LC.csv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C:\temp\HistData\Futures2013Q3M5\LC.csv &amp; copy C:\temp\HistData\Futures2013Q3M5\LC??.csv C:\temp\HistData\Futures2013Q3M5\LC.csv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C:\temp\HistData\Futures2013Q4M5\LC.csv &amp; copy C:\temp\HistData\Futures2013Q4M5\LC??.csv C:\temp\HistData\Futures2013Q4M5\LC.csv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C:\temp\HistData\Futures2014Q1M5\LC.csv &amp; copy C:\temp\HistData\Futures2014Q1M5\LC??.csv C:\temp\HistData\Futures2014Q1M5\LC.csv</v>
      </c>
    </row>
    <row r="32" spans="1:8" s="10" customFormat="1" x14ac:dyDescent="0.25">
      <c r="A32" s="30"/>
      <c r="B32" s="31" t="s">
        <v>29</v>
      </c>
      <c r="C32" s="30" t="s">
        <v>60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C:\temp\HistData\Futures2000Q0M5\C.csv &amp; copy C:\temp\HistData\Futures2000Q0M5\C??.csv C:\temp\HistData\Futures2000Q0M5\C.csv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C:\temp\HistData\Futures2013Q2M5\C.csv &amp; copy C:\temp\HistData\Futures2013Q2M5\C??.csv C:\temp\HistData\Futures2013Q2M5\C.csv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C:\temp\HistData\Futures2013Q3M5\C.csv &amp; copy C:\temp\HistData\Futures2013Q3M5\C??.csv C:\temp\HistData\Futures2013Q3M5\C.csv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C:\temp\HistData\Futures2013Q4M5\C.csv &amp; copy C:\temp\HistData\Futures2013Q4M5\C??.csv C:\temp\HistData\Futures2013Q4M5\C.csv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C:\temp\HistData\Futures2014Q1M5\C.csv &amp; copy C:\temp\HistData\Futures2014Q1M5\C??.csv C:\temp\HistData\Futures2014Q1M5\C.csv</v>
      </c>
    </row>
    <row r="33" spans="1:8" s="10" customFormat="1" x14ac:dyDescent="0.25">
      <c r="A33" s="30"/>
      <c r="B33" s="31" t="s">
        <v>29</v>
      </c>
      <c r="C33" s="30" t="s">
        <v>61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C:\temp\HistData\Futures2000Q0M5\HO.csv &amp; copy C:\temp\HistData\Futures2000Q0M5\HO??.csv C:\temp\HistData\Futures2000Q0M5\HO.csv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C:\temp\HistData\Futures2013Q2M5\HO.csv &amp; copy C:\temp\HistData\Futures2013Q2M5\HO??.csv C:\temp\HistData\Futures2013Q2M5\HO.csv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C:\temp\HistData\Futures2013Q3M5\HO.csv &amp; copy C:\temp\HistData\Futures2013Q3M5\HO??.csv C:\temp\HistData\Futures2013Q3M5\HO.csv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C:\temp\HistData\Futures2013Q4M5\HO.csv &amp; copy C:\temp\HistData\Futures2013Q4M5\HO??.csv C:\temp\HistData\Futures2013Q4M5\HO.csv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C:\temp\HistData\Futures2014Q1M5\HO.csv &amp; copy C:\temp\HistData\Futures2014Q1M5\HO??.csv C:\temp\HistData\Futures2014Q1M5\HO.csv</v>
      </c>
    </row>
    <row r="34" spans="1:8" s="10" customFormat="1" x14ac:dyDescent="0.25">
      <c r="A34" s="30"/>
      <c r="B34" s="31" t="s">
        <v>29</v>
      </c>
      <c r="C34" s="30" t="s">
        <v>57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C:\temp\HistData\Futures2000Q0M5\NG.csv &amp; copy C:\temp\HistData\Futures2000Q0M5\NG??.csv C:\temp\HistData\Futures2000Q0M5\NG.csv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C:\temp\HistData\Futures2013Q2M5\NG.csv &amp; copy C:\temp\HistData\Futures2013Q2M5\NG??.csv C:\temp\HistData\Futures2013Q2M5\NG.csv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C:\temp\HistData\Futures2013Q3M5\NG.csv &amp; copy C:\temp\HistData\Futures2013Q3M5\NG??.csv C:\temp\HistData\Futures2013Q3M5\NG.csv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C:\temp\HistData\Futures2013Q4M5\NG.csv &amp; copy C:\temp\HistData\Futures2013Q4M5\NG??.csv C:\temp\HistData\Futures2013Q4M5\NG.csv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C:\temp\HistData\Futures2014Q1M5\NG.csv &amp; copy C:\temp\HistData\Futures2014Q1M5\NG??.csv C:\temp\HistData\Futures2014Q1M5\NG.csv</v>
      </c>
    </row>
    <row r="35" spans="1:8" s="10" customFormat="1" x14ac:dyDescent="0.25">
      <c r="A35" s="30"/>
      <c r="B35" s="31" t="s">
        <v>29</v>
      </c>
      <c r="C35" s="30" t="s">
        <v>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C:\temp\HistData\Futures2000Q0M5\CL.csv &amp; copy C:\temp\HistData\Futures2000Q0M5\CL??.csv C:\temp\HistData\Futures2000Q0M5\CL.csv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C:\temp\HistData\Futures2013Q2M5\CL.csv &amp; copy C:\temp\HistData\Futures2013Q2M5\CL??.csv C:\temp\HistData\Futures2013Q2M5\CL.csv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C:\temp\HistData\Futures2013Q3M5\CL.csv &amp; copy C:\temp\HistData\Futures2013Q3M5\CL??.csv C:\temp\HistData\Futures2013Q3M5\CL.csv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C:\temp\HistData\Futures2013Q4M5\CL.csv &amp; copy C:\temp\HistData\Futures2013Q4M5\CL??.csv C:\temp\HistData\Futures2013Q4M5\CL.csv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C:\temp\HistData\Futures2014Q1M5\CL.csv &amp; copy C:\temp\HistData\Futures2014Q1M5\CL??.csv C:\temp\HistData\Futures2014Q1M5\CL.csv</v>
      </c>
    </row>
    <row r="36" spans="1:8" s="10" customFormat="1" x14ac:dyDescent="0.25">
      <c r="A36" s="30"/>
      <c r="B36" s="31" t="s">
        <v>29</v>
      </c>
      <c r="C36" s="30" t="s">
        <v>62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C:\temp\HistData\Futures2000Q0M5\PL.csv &amp; copy C:\temp\HistData\Futures2000Q0M5\PL??.csv C:\temp\HistData\Futures2000Q0M5\PL.csv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C:\temp\HistData\Futures2013Q2M5\PL.csv &amp; copy C:\temp\HistData\Futures2013Q2M5\PL??.csv C:\temp\HistData\Futures2013Q2M5\PL.csv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C:\temp\HistData\Futures2013Q3M5\PL.csv &amp; copy C:\temp\HistData\Futures2013Q3M5\PL??.csv C:\temp\HistData\Futures2013Q3M5\PL.csv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C:\temp\HistData\Futures2013Q4M5\PL.csv &amp; copy C:\temp\HistData\Futures2013Q4M5\PL??.csv C:\temp\HistData\Futures2013Q4M5\PL.csv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C:\temp\HistData\Futures2014Q1M5\PL.csv &amp; copy C:\temp\HistData\Futures2014Q1M5\PL??.csv C:\temp\HistData\Futures2014Q1M5\PL.csv</v>
      </c>
    </row>
    <row r="37" spans="1:8" s="10" customFormat="1" x14ac:dyDescent="0.25">
      <c r="A37" s="30"/>
      <c r="B37" s="31" t="s">
        <v>29</v>
      </c>
      <c r="C37" s="30" t="s">
        <v>63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C:\temp\HistData\Futures2000Q0M5\RR.csv &amp; copy C:\temp\HistData\Futures2000Q0M5\RR??.csv C:\temp\HistData\Futures2000Q0M5\RR.csv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C:\temp\HistData\Futures2013Q2M5\RR.csv &amp; copy C:\temp\HistData\Futures2013Q2M5\RR??.csv C:\temp\HistData\Futures2013Q2M5\RR.csv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C:\temp\HistData\Futures2013Q3M5\RR.csv &amp; copy C:\temp\HistData\Futures2013Q3M5\RR??.csv C:\temp\HistData\Futures2013Q3M5\RR.csv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C:\temp\HistData\Futures2013Q4M5\RR.csv &amp; copy C:\temp\HistData\Futures2013Q4M5\RR??.csv C:\temp\HistData\Futures2013Q4M5\RR.csv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C:\temp\HistData\Futures2014Q1M5\RR.csv &amp; copy C:\temp\HistData\Futures2014Q1M5\RR??.csv C:\temp\HistData\Futures2014Q1M5\RR.csv</v>
      </c>
    </row>
    <row r="38" spans="1:8" s="10" customFormat="1" x14ac:dyDescent="0.25">
      <c r="A38" s="30"/>
      <c r="B38" s="31" t="s">
        <v>29</v>
      </c>
      <c r="C38" s="30" t="s">
        <v>64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C:\temp\HistData\Futures2000Q0M5\BO.csv &amp; copy C:\temp\HistData\Futures2000Q0M5\BO??.csv C:\temp\HistData\Futures2000Q0M5\BO.csv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C:\temp\HistData\Futures2013Q2M5\BO.csv &amp; copy C:\temp\HistData\Futures2013Q2M5\BO??.csv C:\temp\HistData\Futures2013Q2M5\BO.csv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C:\temp\HistData\Futures2013Q3M5\BO.csv &amp; copy C:\temp\HistData\Futures2013Q3M5\BO??.csv C:\temp\HistData\Futures2013Q3M5\BO.csv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C:\temp\HistData\Futures2013Q4M5\BO.csv &amp; copy C:\temp\HistData\Futures2013Q4M5\BO??.csv C:\temp\HistData\Futures2013Q4M5\BO.csv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C:\temp\HistData\Futures2014Q1M5\BO.csv &amp; copy C:\temp\HistData\Futures2014Q1M5\BO??.csv C:\temp\HistData\Futures2014Q1M5\BO.csv</v>
      </c>
    </row>
    <row r="39" spans="1:8" s="10" customFormat="1" x14ac:dyDescent="0.25">
      <c r="A39" s="30"/>
      <c r="B39" s="31" t="s">
        <v>29</v>
      </c>
      <c r="C39" s="30" t="s">
        <v>65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C:\temp\HistData\Futures2000Q0M5\S.csv &amp; copy C:\temp\HistData\Futures2000Q0M5\S??.csv C:\temp\HistData\Futures2000Q0M5\S.csv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C:\temp\HistData\Futures2013Q2M5\S.csv &amp; copy C:\temp\HistData\Futures2013Q2M5\S??.csv C:\temp\HistData\Futures2013Q2M5\S.csv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C:\temp\HistData\Futures2013Q3M5\S.csv &amp; copy C:\temp\HistData\Futures2013Q3M5\S??.csv C:\temp\HistData\Futures2013Q3M5\S.csv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C:\temp\HistData\Futures2013Q4M5\S.csv &amp; copy C:\temp\HistData\Futures2013Q4M5\S??.csv C:\temp\HistData\Futures2013Q4M5\S.csv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C:\temp\HistData\Futures2014Q1M5\S.csv &amp; copy C:\temp\HistData\Futures2014Q1M5\S??.csv C:\temp\HistData\Futures2014Q1M5\S.csv</v>
      </c>
    </row>
    <row r="40" spans="1:8" s="10" customFormat="1" x14ac:dyDescent="0.25">
      <c r="A40" s="30"/>
      <c r="B40" s="31" t="s">
        <v>29</v>
      </c>
      <c r="C40" s="30" t="s">
        <v>66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C:\temp\HistData\Futures2000Q0M5\SB.csv &amp; copy C:\temp\HistData\Futures2000Q0M5\SB??.csv C:\temp\HistData\Futures2000Q0M5\SB.csv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C:\temp\HistData\Futures2013Q2M5\SB.csv &amp; copy C:\temp\HistData\Futures2013Q2M5\SB??.csv C:\temp\HistData\Futures2013Q2M5\SB.csv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C:\temp\HistData\Futures2013Q3M5\SB.csv &amp; copy C:\temp\HistData\Futures2013Q3M5\SB??.csv C:\temp\HistData\Futures2013Q3M5\SB.csv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C:\temp\HistData\Futures2013Q4M5\SB.csv &amp; copy C:\temp\HistData\Futures2013Q4M5\SB??.csv C:\temp\HistData\Futures2013Q4M5\SB.csv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C:\temp\HistData\Futures2014Q1M5\SB.csv &amp; copy C:\temp\HistData\Futures2014Q1M5\SB??.csv C:\temp\HistData\Futures2014Q1M5\SB.csv</v>
      </c>
    </row>
    <row r="41" spans="1:8" s="10" customFormat="1" x14ac:dyDescent="0.25">
      <c r="A41" s="30"/>
      <c r="B41" s="31" t="s">
        <v>29</v>
      </c>
      <c r="C41" s="30" t="s">
        <v>67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C:\temp\HistData\Futures2000Q0M5\TY.csv &amp; copy C:\temp\HistData\Futures2000Q0M5\TY??.csv C:\temp\HistData\Futures2000Q0M5\TY.csv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C:\temp\HistData\Futures2013Q2M5\TY.csv &amp; copy C:\temp\HistData\Futures2013Q2M5\TY??.csv C:\temp\HistData\Futures2013Q2M5\TY.csv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C:\temp\HistData\Futures2013Q3M5\TY.csv &amp; copy C:\temp\HistData\Futures2013Q3M5\TY??.csv C:\temp\HistData\Futures2013Q3M5\TY.csv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C:\temp\HistData\Futures2013Q4M5\TY.csv &amp; copy C:\temp\HistData\Futures2013Q4M5\TY??.csv C:\temp\HistData\Futures2013Q4M5\TY.csv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C:\temp\HistData\Futures2014Q1M5\TY.csv &amp; copy C:\temp\HistData\Futures2014Q1M5\TY??.csv C:\temp\HistData\Futures2014Q1M5\TY.csv</v>
      </c>
    </row>
    <row r="42" spans="1:8" s="10" customFormat="1" x14ac:dyDescent="0.25">
      <c r="A42" s="30"/>
      <c r="B42" s="31" t="s">
        <v>29</v>
      </c>
      <c r="C42" s="30" t="s">
        <v>68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C:\temp\HistData\Futures2000Q0M5\W.csv &amp; copy C:\temp\HistData\Futures2000Q0M5\W??.csv C:\temp\HistData\Futures2000Q0M5\W.csv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C:\temp\HistData\Futures2013Q2M5\W.csv &amp; copy C:\temp\HistData\Futures2013Q2M5\W??.csv C:\temp\HistData\Futures2013Q2M5\W.csv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C:\temp\HistData\Futures2013Q3M5\W.csv &amp; copy C:\temp\HistData\Futures2013Q3M5\W??.csv C:\temp\HistData\Futures2013Q3M5\W.csv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C:\temp\HistData\Futures2013Q4M5\W.csv &amp; copy C:\temp\HistData\Futures2013Q4M5\W??.csv C:\temp\HistData\Futures2013Q4M5\W.csv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C:\temp\HistData\Futures2014Q1M5\W.csv &amp; copy C:\temp\HistData\Futures2014Q1M5\W??.csv C:\temp\HistData\Futures2014Q1M5\W.csv</v>
      </c>
    </row>
    <row r="43" spans="1:8" s="10" customFormat="1" x14ac:dyDescent="0.25">
      <c r="A43" s="30"/>
      <c r="B43" s="31" t="s">
        <v>29</v>
      </c>
      <c r="C43" s="30" t="s">
        <v>58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C:\temp\HistData\Futures2000Q0M5\XRB.csv &amp; copy C:\temp\HistData\Futures2000Q0M5\XRB??.csv C:\temp\HistData\Futures2000Q0M5\XRB.csv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C:\temp\HistData\Futures2013Q2M5\XRB.csv &amp; copy C:\temp\HistData\Futures2013Q2M5\XRB??.csv C:\temp\HistData\Futures2013Q2M5\XRB.csv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C:\temp\HistData\Futures2013Q3M5\XRB.csv &amp; copy C:\temp\HistData\Futures2013Q3M5\XRB??.csv C:\temp\HistData\Futures2013Q3M5\XRB.csv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C:\temp\HistData\Futures2013Q4M5\XRB.csv &amp; copy C:\temp\HistData\Futures2013Q4M5\XRB??.csv C:\temp\HistData\Futures2013Q4M5\XRB.csv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C:\temp\HistData\Futures2014Q1M5\XRB.csv &amp; copy C:\temp\HistData\Futures2014Q1M5\XRB??.csv C:\temp\HistData\Futures2014Q1M5\XRB.csv</v>
      </c>
    </row>
    <row r="44" spans="1:8" s="10" customFormat="1" x14ac:dyDescent="0.25">
      <c r="A44" s="30"/>
      <c r="B44" s="31" t="s">
        <v>29</v>
      </c>
      <c r="C44" s="30" t="s">
        <v>5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C:\temp\HistData\Futures2000Q0M5\Z.csv &amp; copy C:\temp\HistData\Futures2000Q0M5\Z??.csv C:\temp\HistData\Futures2000Q0M5\Z.csv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C:\temp\HistData\Futures2013Q2M5\Z.csv &amp; copy C:\temp\HistData\Futures2013Q2M5\Z??.csv C:\temp\HistData\Futures2013Q2M5\Z.csv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C:\temp\HistData\Futures2013Q3M5\Z.csv &amp; copy C:\temp\HistData\Futures2013Q3M5\Z??.csv C:\temp\HistData\Futures2013Q3M5\Z.csv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C:\temp\HistData\Futures2013Q4M5\Z.csv &amp; copy C:\temp\HistData\Futures2013Q4M5\Z??.csv C:\temp\HistData\Futures2013Q4M5\Z.csv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C:\temp\HistData\Futures2014Q1M5\Z.csv &amp; copy C:\temp\HistData\Futures2014Q1M5\Z??.csv C:\temp\HistData\Futures2014Q1M5\Z.csv</v>
      </c>
    </row>
    <row r="45" spans="1:8" s="10" customFormat="1" x14ac:dyDescent="0.25">
      <c r="A45" s="30"/>
      <c r="B45" s="31" t="s">
        <v>29</v>
      </c>
      <c r="C45" s="30" t="s">
        <v>8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copy C:\temp\HistData\Indices2000Q0M5\$SPX.csv C:\temp\HistData\Indices2000Q0M5\$SPX.csv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copy C:\temp\HistData\Indices2013Q2M5\$SPX.csv C:\temp\HistData\Indices2013Q2M5\$SPX.csv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copy C:\temp\HistData\Indices2013Q3M5\$SPX.csv C:\temp\HistData\Indices2013Q3M5\$SPX.csv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copy C:\temp\HistData\Indices2013Q4M5\$SPX.csv C:\temp\HistData\Indices2013Q4M5\$SPX.csv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copy C:\temp\HistData\Indices2014Q1M5\$SPX.csv C:\temp\HistData\Indices2014Q1M5\$SPX.csv</v>
      </c>
    </row>
    <row r="46" spans="1:8" s="10" customFormat="1" x14ac:dyDescent="0.25">
      <c r="A46" s="30"/>
      <c r="B46" s="31" t="s">
        <v>6</v>
      </c>
      <c r="C46" s="30" t="s">
        <v>59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C:\temp\HistData\Futures2000Q0M15\LC.csv &amp; copy C:\temp\HistData\Futures2000Q0M15\LC??.csv C:\temp\HistData\Futures2000Q0M15\LC.csv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C:\temp\HistData\Futures2013Q2M15\LC.csv &amp; copy C:\temp\HistData\Futures2013Q2M15\LC??.csv C:\temp\HistData\Futures2013Q2M15\LC.csv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C:\temp\HistData\Futures2013Q3M15\LC.csv &amp; copy C:\temp\HistData\Futures2013Q3M15\LC??.csv C:\temp\HistData\Futures2013Q3M15\LC.csv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C:\temp\HistData\Futures2013Q4M15\LC.csv &amp; copy C:\temp\HistData\Futures2013Q4M15\LC??.csv C:\temp\HistData\Futures2013Q4M15\LC.csv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C:\temp\HistData\Futures2014Q1M15\LC.csv &amp; copy C:\temp\HistData\Futures2014Q1M15\LC??.csv C:\temp\HistData\Futures2014Q1M15\LC.csv</v>
      </c>
    </row>
    <row r="47" spans="1:8" s="10" customFormat="1" x14ac:dyDescent="0.25">
      <c r="A47" s="30"/>
      <c r="B47" s="31" t="s">
        <v>6</v>
      </c>
      <c r="C47" s="30" t="s">
        <v>60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C:\temp\HistData\Futures2000Q0M15\C.csv &amp; copy C:\temp\HistData\Futures2000Q0M15\C??.csv C:\temp\HistData\Futures2000Q0M15\C.csv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C:\temp\HistData\Futures2013Q2M15\C.csv &amp; copy C:\temp\HistData\Futures2013Q2M15\C??.csv C:\temp\HistData\Futures2013Q2M15\C.csv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C:\temp\HistData\Futures2013Q3M15\C.csv &amp; copy C:\temp\HistData\Futures2013Q3M15\C??.csv C:\temp\HistData\Futures2013Q3M15\C.csv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C:\temp\HistData\Futures2013Q4M15\C.csv &amp; copy C:\temp\HistData\Futures2013Q4M15\C??.csv C:\temp\HistData\Futures2013Q4M15\C.csv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C:\temp\HistData\Futures2014Q1M15\C.csv &amp; copy C:\temp\HistData\Futures2014Q1M15\C??.csv C:\temp\HistData\Futures2014Q1M15\C.csv</v>
      </c>
    </row>
    <row r="48" spans="1:8" s="10" customFormat="1" x14ac:dyDescent="0.25">
      <c r="A48" s="30"/>
      <c r="B48" s="31" t="s">
        <v>6</v>
      </c>
      <c r="C48" s="30" t="s">
        <v>61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C:\temp\HistData\Futures2000Q0M15\HO.csv &amp; copy C:\temp\HistData\Futures2000Q0M15\HO??.csv C:\temp\HistData\Futures2000Q0M15\HO.csv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C:\temp\HistData\Futures2013Q2M15\HO.csv &amp; copy C:\temp\HistData\Futures2013Q2M15\HO??.csv C:\temp\HistData\Futures2013Q2M15\HO.csv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C:\temp\HistData\Futures2013Q3M15\HO.csv &amp; copy C:\temp\HistData\Futures2013Q3M15\HO??.csv C:\temp\HistData\Futures2013Q3M15\HO.csv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C:\temp\HistData\Futures2013Q4M15\HO.csv &amp; copy C:\temp\HistData\Futures2013Q4M15\HO??.csv C:\temp\HistData\Futures2013Q4M15\HO.csv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C:\temp\HistData\Futures2014Q1M15\HO.csv &amp; copy C:\temp\HistData\Futures2014Q1M15\HO??.csv C:\temp\HistData\Futures2014Q1M15\HO.csv</v>
      </c>
    </row>
    <row r="49" spans="1:8" s="10" customFormat="1" x14ac:dyDescent="0.25">
      <c r="A49" s="30"/>
      <c r="B49" s="31" t="s">
        <v>6</v>
      </c>
      <c r="C49" s="30" t="s">
        <v>57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C:\temp\HistData\Futures2000Q0M15\NG.csv &amp; copy C:\temp\HistData\Futures2000Q0M15\NG??.csv C:\temp\HistData\Futures2000Q0M15\NG.csv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C:\temp\HistData\Futures2013Q2M15\NG.csv &amp; copy C:\temp\HistData\Futures2013Q2M15\NG??.csv C:\temp\HistData\Futures2013Q2M15\NG.csv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C:\temp\HistData\Futures2013Q3M15\NG.csv &amp; copy C:\temp\HistData\Futures2013Q3M15\NG??.csv C:\temp\HistData\Futures2013Q3M15\NG.csv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C:\temp\HistData\Futures2013Q4M15\NG.csv &amp; copy C:\temp\HistData\Futures2013Q4M15\NG??.csv C:\temp\HistData\Futures2013Q4M15\NG.csv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C:\temp\HistData\Futures2014Q1M15\NG.csv &amp; copy C:\temp\HistData\Futures2014Q1M15\NG??.csv C:\temp\HistData\Futures2014Q1M15\NG.csv</v>
      </c>
    </row>
    <row r="50" spans="1:8" s="10" customFormat="1" x14ac:dyDescent="0.25">
      <c r="A50" s="30"/>
      <c r="B50" s="31" t="s">
        <v>6</v>
      </c>
      <c r="C50" s="30" t="s">
        <v>3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C:\temp\HistData\Futures2000Q0M15\CL.csv &amp; copy C:\temp\HistData\Futures2000Q0M15\CL??.csv C:\temp\HistData\Futures2000Q0M15\CL.csv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C:\temp\HistData\Futures2013Q2M15\CL.csv &amp; copy C:\temp\HistData\Futures2013Q2M15\CL??.csv C:\temp\HistData\Futures2013Q2M15\CL.csv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C:\temp\HistData\Futures2013Q3M15\CL.csv &amp; copy C:\temp\HistData\Futures2013Q3M15\CL??.csv C:\temp\HistData\Futures2013Q3M15\CL.csv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C:\temp\HistData\Futures2013Q4M15\CL.csv &amp; copy C:\temp\HistData\Futures2013Q4M15\CL??.csv C:\temp\HistData\Futures2013Q4M15\CL.csv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C:\temp\HistData\Futures2014Q1M15\CL.csv &amp; copy C:\temp\HistData\Futures2014Q1M15\CL??.csv C:\temp\HistData\Futures2014Q1M15\CL.csv</v>
      </c>
    </row>
    <row r="51" spans="1:8" s="10" customFormat="1" x14ac:dyDescent="0.25">
      <c r="A51" s="30"/>
      <c r="B51" s="31" t="s">
        <v>6</v>
      </c>
      <c r="C51" s="30" t="s">
        <v>62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C:\temp\HistData\Futures2000Q0M15\PL.csv &amp; copy C:\temp\HistData\Futures2000Q0M15\PL??.csv C:\temp\HistData\Futures2000Q0M15\PL.csv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C:\temp\HistData\Futures2013Q2M15\PL.csv &amp; copy C:\temp\HistData\Futures2013Q2M15\PL??.csv C:\temp\HistData\Futures2013Q2M15\PL.csv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C:\temp\HistData\Futures2013Q3M15\PL.csv &amp; copy C:\temp\HistData\Futures2013Q3M15\PL??.csv C:\temp\HistData\Futures2013Q3M15\PL.csv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C:\temp\HistData\Futures2013Q4M15\PL.csv &amp; copy C:\temp\HistData\Futures2013Q4M15\PL??.csv C:\temp\HistData\Futures2013Q4M15\PL.csv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C:\temp\HistData\Futures2014Q1M15\PL.csv &amp; copy C:\temp\HistData\Futures2014Q1M15\PL??.csv C:\temp\HistData\Futures2014Q1M15\PL.csv</v>
      </c>
    </row>
    <row r="52" spans="1:8" s="10" customFormat="1" x14ac:dyDescent="0.25">
      <c r="A52" s="30"/>
      <c r="B52" s="31" t="s">
        <v>6</v>
      </c>
      <c r="C52" s="30" t="s">
        <v>63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C:\temp\HistData\Futures2000Q0M15\RR.csv &amp; copy C:\temp\HistData\Futures2000Q0M15\RR??.csv C:\temp\HistData\Futures2000Q0M15\RR.csv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C:\temp\HistData\Futures2013Q2M15\RR.csv &amp; copy C:\temp\HistData\Futures2013Q2M15\RR??.csv C:\temp\HistData\Futures2013Q2M15\RR.csv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C:\temp\HistData\Futures2013Q3M15\RR.csv &amp; copy C:\temp\HistData\Futures2013Q3M15\RR??.csv C:\temp\HistData\Futures2013Q3M15\RR.csv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C:\temp\HistData\Futures2013Q4M15\RR.csv &amp; copy C:\temp\HistData\Futures2013Q4M15\RR??.csv C:\temp\HistData\Futures2013Q4M15\RR.csv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C:\temp\HistData\Futures2014Q1M15\RR.csv &amp; copy C:\temp\HistData\Futures2014Q1M15\RR??.csv C:\temp\HistData\Futures2014Q1M15\RR.csv</v>
      </c>
    </row>
    <row r="53" spans="1:8" s="10" customFormat="1" x14ac:dyDescent="0.25">
      <c r="A53" s="30"/>
      <c r="B53" s="31" t="s">
        <v>6</v>
      </c>
      <c r="C53" s="30" t="s">
        <v>64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C:\temp\HistData\Futures2000Q0M15\BO.csv &amp; copy C:\temp\HistData\Futures2000Q0M15\BO??.csv C:\temp\HistData\Futures2000Q0M15\BO.csv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C:\temp\HistData\Futures2013Q2M15\BO.csv &amp; copy C:\temp\HistData\Futures2013Q2M15\BO??.csv C:\temp\HistData\Futures2013Q2M15\BO.csv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C:\temp\HistData\Futures2013Q3M15\BO.csv &amp; copy C:\temp\HistData\Futures2013Q3M15\BO??.csv C:\temp\HistData\Futures2013Q3M15\BO.csv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C:\temp\HistData\Futures2013Q4M15\BO.csv &amp; copy C:\temp\HistData\Futures2013Q4M15\BO??.csv C:\temp\HistData\Futures2013Q4M15\BO.csv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C:\temp\HistData\Futures2014Q1M15\BO.csv &amp; copy C:\temp\HistData\Futures2014Q1M15\BO??.csv C:\temp\HistData\Futures2014Q1M15\BO.csv</v>
      </c>
    </row>
    <row r="54" spans="1:8" s="10" customFormat="1" x14ac:dyDescent="0.25">
      <c r="A54" s="30"/>
      <c r="B54" s="31" t="s">
        <v>6</v>
      </c>
      <c r="C54" s="30" t="s">
        <v>65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C:\temp\HistData\Futures2000Q0M15\S.csv &amp; copy C:\temp\HistData\Futures2000Q0M15\S??.csv C:\temp\HistData\Futures2000Q0M15\S.csv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C:\temp\HistData\Futures2013Q2M15\S.csv &amp; copy C:\temp\HistData\Futures2013Q2M15\S??.csv C:\temp\HistData\Futures2013Q2M15\S.csv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C:\temp\HistData\Futures2013Q3M15\S.csv &amp; copy C:\temp\HistData\Futures2013Q3M15\S??.csv C:\temp\HistData\Futures2013Q3M15\S.csv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C:\temp\HistData\Futures2013Q4M15\S.csv &amp; copy C:\temp\HistData\Futures2013Q4M15\S??.csv C:\temp\HistData\Futures2013Q4M15\S.csv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C:\temp\HistData\Futures2014Q1M15\S.csv &amp; copy C:\temp\HistData\Futures2014Q1M15\S??.csv C:\temp\HistData\Futures2014Q1M15\S.csv</v>
      </c>
    </row>
    <row r="55" spans="1:8" s="10" customFormat="1" x14ac:dyDescent="0.25">
      <c r="A55" s="30"/>
      <c r="B55" s="31" t="s">
        <v>6</v>
      </c>
      <c r="C55" s="30" t="s">
        <v>66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C:\temp\HistData\Futures2000Q0M15\SB.csv &amp; copy C:\temp\HistData\Futures2000Q0M15\SB??.csv C:\temp\HistData\Futures2000Q0M15\SB.csv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C:\temp\HistData\Futures2013Q2M15\SB.csv &amp; copy C:\temp\HistData\Futures2013Q2M15\SB??.csv C:\temp\HistData\Futures2013Q2M15\SB.csv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C:\temp\HistData\Futures2013Q3M15\SB.csv &amp; copy C:\temp\HistData\Futures2013Q3M15\SB??.csv C:\temp\HistData\Futures2013Q3M15\SB.csv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C:\temp\HistData\Futures2013Q4M15\SB.csv &amp; copy C:\temp\HistData\Futures2013Q4M15\SB??.csv C:\temp\HistData\Futures2013Q4M15\SB.csv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C:\temp\HistData\Futures2014Q1M15\SB.csv &amp; copy C:\temp\HistData\Futures2014Q1M15\SB??.csv C:\temp\HistData\Futures2014Q1M15\SB.csv</v>
      </c>
    </row>
    <row r="56" spans="1:8" s="10" customFormat="1" x14ac:dyDescent="0.25">
      <c r="A56" s="30"/>
      <c r="B56" s="31" t="s">
        <v>6</v>
      </c>
      <c r="C56" s="30" t="s">
        <v>67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C:\temp\HistData\Futures2000Q0M15\TY.csv &amp; copy C:\temp\HistData\Futures2000Q0M15\TY??.csv C:\temp\HistData\Futures2000Q0M15\TY.csv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C:\temp\HistData\Futures2013Q2M15\TY.csv &amp; copy C:\temp\HistData\Futures2013Q2M15\TY??.csv C:\temp\HistData\Futures2013Q2M15\TY.csv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C:\temp\HistData\Futures2013Q3M15\TY.csv &amp; copy C:\temp\HistData\Futures2013Q3M15\TY??.csv C:\temp\HistData\Futures2013Q3M15\TY.csv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C:\temp\HistData\Futures2013Q4M15\TY.csv &amp; copy C:\temp\HistData\Futures2013Q4M15\TY??.csv C:\temp\HistData\Futures2013Q4M15\TY.csv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C:\temp\HistData\Futures2014Q1M15\TY.csv &amp; copy C:\temp\HistData\Futures2014Q1M15\TY??.csv C:\temp\HistData\Futures2014Q1M15\TY.csv</v>
      </c>
    </row>
    <row r="57" spans="1:8" s="10" customFormat="1" x14ac:dyDescent="0.25">
      <c r="A57" s="30"/>
      <c r="B57" s="31" t="s">
        <v>6</v>
      </c>
      <c r="C57" s="30" t="s">
        <v>68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C:\temp\HistData\Futures2000Q0M15\W.csv &amp; copy C:\temp\HistData\Futures2000Q0M15\W??.csv C:\temp\HistData\Futures2000Q0M15\W.csv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C:\temp\HistData\Futures2013Q2M15\W.csv &amp; copy C:\temp\HistData\Futures2013Q2M15\W??.csv C:\temp\HistData\Futures2013Q2M15\W.csv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C:\temp\HistData\Futures2013Q3M15\W.csv &amp; copy C:\temp\HistData\Futures2013Q3M15\W??.csv C:\temp\HistData\Futures2013Q3M15\W.csv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C:\temp\HistData\Futures2013Q4M15\W.csv &amp; copy C:\temp\HistData\Futures2013Q4M15\W??.csv C:\temp\HistData\Futures2013Q4M15\W.csv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C:\temp\HistData\Futures2014Q1M15\W.csv &amp; copy C:\temp\HistData\Futures2014Q1M15\W??.csv C:\temp\HistData\Futures2014Q1M15\W.csv</v>
      </c>
    </row>
    <row r="58" spans="1:8" s="10" customFormat="1" x14ac:dyDescent="0.25">
      <c r="A58" s="30"/>
      <c r="B58" s="31" t="s">
        <v>6</v>
      </c>
      <c r="C58" s="30" t="s">
        <v>58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C:\temp\HistData\Futures2000Q0M15\XRB.csv &amp; copy C:\temp\HistData\Futures2000Q0M15\XRB??.csv C:\temp\HistData\Futures2000Q0M15\XRB.csv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C:\temp\HistData\Futures2013Q2M15\XRB.csv &amp; copy C:\temp\HistData\Futures2013Q2M15\XRB??.csv C:\temp\HistData\Futures2013Q2M15\XRB.csv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C:\temp\HistData\Futures2013Q3M15\XRB.csv &amp; copy C:\temp\HistData\Futures2013Q3M15\XRB??.csv C:\temp\HistData\Futures2013Q3M15\XRB.csv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C:\temp\HistData\Futures2013Q4M15\XRB.csv &amp; copy C:\temp\HistData\Futures2013Q4M15\XRB??.csv C:\temp\HistData\Futures2013Q4M15\XRB.csv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C:\temp\HistData\Futures2014Q1M15\XRB.csv &amp; copy C:\temp\HistData\Futures2014Q1M15\XRB??.csv C:\temp\HistData\Futures2014Q1M15\XRB.csv</v>
      </c>
    </row>
    <row r="59" spans="1:8" s="10" customFormat="1" x14ac:dyDescent="0.25">
      <c r="A59" s="30"/>
      <c r="B59" s="31" t="s">
        <v>6</v>
      </c>
      <c r="C59" s="30" t="s">
        <v>5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C:\temp\HistData\Futures2000Q0M15\Z.csv &amp; copy C:\temp\HistData\Futures2000Q0M15\Z??.csv C:\temp\HistData\Futures2000Q0M15\Z.csv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C:\temp\HistData\Futures2013Q2M15\Z.csv &amp; copy C:\temp\HistData\Futures2013Q2M15\Z??.csv C:\temp\HistData\Futures2013Q2M15\Z.csv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C:\temp\HistData\Futures2013Q3M15\Z.csv &amp; copy C:\temp\HistData\Futures2013Q3M15\Z??.csv C:\temp\HistData\Futures2013Q3M15\Z.csv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C:\temp\HistData\Futures2013Q4M15\Z.csv &amp; copy C:\temp\HistData\Futures2013Q4M15\Z??.csv C:\temp\HistData\Futures2013Q4M15\Z.csv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C:\temp\HistData\Futures2014Q1M15\Z.csv &amp; copy C:\temp\HistData\Futures2014Q1M15\Z??.csv C:\temp\HistData\Futures2014Q1M15\Z.csv</v>
      </c>
    </row>
    <row r="60" spans="1:8" s="10" customFormat="1" x14ac:dyDescent="0.25">
      <c r="A60" s="30"/>
      <c r="B60" s="31" t="s">
        <v>6</v>
      </c>
      <c r="C60" s="30" t="s">
        <v>8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copy C:\temp\HistData\Indices2000Q0M15\$SPX.csv C:\temp\HistData\Indices2000Q0M15\$SPX.csv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copy C:\temp\HistData\Indices2013Q2M15\$SPX.csv C:\temp\HistData\Indices2013Q2M15\$SPX.csv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copy C:\temp\HistData\Indices2013Q3M15\$SPX.csv C:\temp\HistData\Indices2013Q3M15\$SPX.csv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copy C:\temp\HistData\Indices2013Q4M15\$SPX.csv C:\temp\HistData\Indices2013Q4M15\$SPX.csv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copy C:\temp\HistData\Indices2014Q1M15\$SPX.csv C:\temp\HistData\Indices2014Q1M15\$SPX.csv</v>
      </c>
    </row>
    <row r="61" spans="1:8" s="10" customFormat="1" x14ac:dyDescent="0.25">
      <c r="A61" s="30"/>
      <c r="B61" s="31" t="s">
        <v>7</v>
      </c>
      <c r="C61" s="30" t="s">
        <v>59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C:\temp\HistData\Futures2000Q0M30\LC.csv &amp; copy C:\temp\HistData\Futures2000Q0M30\LC??.csv C:\temp\HistData\Futures2000Q0M30\LC.csv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C:\temp\HistData\Futures2013Q2M30\LC.csv &amp; copy C:\temp\HistData\Futures2013Q2M30\LC??.csv C:\temp\HistData\Futures2013Q2M30\LC.csv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C:\temp\HistData\Futures2013Q3M30\LC.csv &amp; copy C:\temp\HistData\Futures2013Q3M30\LC??.csv C:\temp\HistData\Futures2013Q3M30\LC.csv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C:\temp\HistData\Futures2013Q4M30\LC.csv &amp; copy C:\temp\HistData\Futures2013Q4M30\LC??.csv C:\temp\HistData\Futures2013Q4M30\LC.csv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C:\temp\HistData\Futures2014Q1M30\LC.csv &amp; copy C:\temp\HistData\Futures2014Q1M30\LC??.csv C:\temp\HistData\Futures2014Q1M30\LC.csv</v>
      </c>
    </row>
    <row r="62" spans="1:8" s="10" customFormat="1" x14ac:dyDescent="0.25">
      <c r="A62" s="30"/>
      <c r="B62" s="31" t="s">
        <v>7</v>
      </c>
      <c r="C62" s="30" t="s">
        <v>60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C:\temp\HistData\Futures2000Q0M30\C.csv &amp; copy C:\temp\HistData\Futures2000Q0M30\C??.csv C:\temp\HistData\Futures2000Q0M30\C.csv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C:\temp\HistData\Futures2013Q2M30\C.csv &amp; copy C:\temp\HistData\Futures2013Q2M30\C??.csv C:\temp\HistData\Futures2013Q2M30\C.csv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C:\temp\HistData\Futures2013Q3M30\C.csv &amp; copy C:\temp\HistData\Futures2013Q3M30\C??.csv C:\temp\HistData\Futures2013Q3M30\C.csv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C:\temp\HistData\Futures2013Q4M30\C.csv &amp; copy C:\temp\HistData\Futures2013Q4M30\C??.csv C:\temp\HistData\Futures2013Q4M30\C.csv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C:\temp\HistData\Futures2014Q1M30\C.csv &amp; copy C:\temp\HistData\Futures2014Q1M30\C??.csv C:\temp\HistData\Futures2014Q1M30\C.csv</v>
      </c>
    </row>
    <row r="63" spans="1:8" s="10" customFormat="1" x14ac:dyDescent="0.25">
      <c r="A63" s="30"/>
      <c r="B63" s="31" t="s">
        <v>7</v>
      </c>
      <c r="C63" s="30" t="s">
        <v>61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C:\temp\HistData\Futures2000Q0M30\HO.csv &amp; copy C:\temp\HistData\Futures2000Q0M30\HO??.csv C:\temp\HistData\Futures2000Q0M30\HO.csv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C:\temp\HistData\Futures2013Q2M30\HO.csv &amp; copy C:\temp\HistData\Futures2013Q2M30\HO??.csv C:\temp\HistData\Futures2013Q2M30\HO.csv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C:\temp\HistData\Futures2013Q3M30\HO.csv &amp; copy C:\temp\HistData\Futures2013Q3M30\HO??.csv C:\temp\HistData\Futures2013Q3M30\HO.csv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C:\temp\HistData\Futures2013Q4M30\HO.csv &amp; copy C:\temp\HistData\Futures2013Q4M30\HO??.csv C:\temp\HistData\Futures2013Q4M30\HO.csv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C:\temp\HistData\Futures2014Q1M30\HO.csv &amp; copy C:\temp\HistData\Futures2014Q1M30\HO??.csv C:\temp\HistData\Futures2014Q1M30\HO.csv</v>
      </c>
    </row>
    <row r="64" spans="1:8" s="10" customFormat="1" x14ac:dyDescent="0.25">
      <c r="A64" s="30"/>
      <c r="B64" s="31" t="s">
        <v>7</v>
      </c>
      <c r="C64" s="30" t="s">
        <v>57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C:\temp\HistData\Futures2000Q0M30\NG.csv &amp; copy C:\temp\HistData\Futures2000Q0M30\NG??.csv C:\temp\HistData\Futures2000Q0M30\NG.csv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C:\temp\HistData\Futures2013Q2M30\NG.csv &amp; copy C:\temp\HistData\Futures2013Q2M30\NG??.csv C:\temp\HistData\Futures2013Q2M30\NG.csv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C:\temp\HistData\Futures2013Q3M30\NG.csv &amp; copy C:\temp\HistData\Futures2013Q3M30\NG??.csv C:\temp\HistData\Futures2013Q3M30\NG.csv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C:\temp\HistData\Futures2013Q4M30\NG.csv &amp; copy C:\temp\HistData\Futures2013Q4M30\NG??.csv C:\temp\HistData\Futures2013Q4M30\NG.csv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C:\temp\HistData\Futures2014Q1M30\NG.csv &amp; copy C:\temp\HistData\Futures2014Q1M30\NG??.csv C:\temp\HistData\Futures2014Q1M30\NG.csv</v>
      </c>
    </row>
    <row r="65" spans="1:8" s="10" customFormat="1" x14ac:dyDescent="0.25">
      <c r="A65" s="30"/>
      <c r="B65" s="31" t="s">
        <v>7</v>
      </c>
      <c r="C65" s="30" t="s">
        <v>3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C:\temp\HistData\Futures2000Q0M30\CL.csv &amp; copy C:\temp\HistData\Futures2000Q0M30\CL??.csv C:\temp\HistData\Futures2000Q0M30\CL.csv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C:\temp\HistData\Futures2013Q2M30\CL.csv &amp; copy C:\temp\HistData\Futures2013Q2M30\CL??.csv C:\temp\HistData\Futures2013Q2M30\CL.csv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C:\temp\HistData\Futures2013Q3M30\CL.csv &amp; copy C:\temp\HistData\Futures2013Q3M30\CL??.csv C:\temp\HistData\Futures2013Q3M30\CL.csv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C:\temp\HistData\Futures2013Q4M30\CL.csv &amp; copy C:\temp\HistData\Futures2013Q4M30\CL??.csv C:\temp\HistData\Futures2013Q4M30\CL.csv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C:\temp\HistData\Futures2014Q1M30\CL.csv &amp; copy C:\temp\HistData\Futures2014Q1M30\CL??.csv C:\temp\HistData\Futures2014Q1M30\CL.csv</v>
      </c>
    </row>
    <row r="66" spans="1:8" s="10" customFormat="1" x14ac:dyDescent="0.25">
      <c r="A66" s="30"/>
      <c r="B66" s="31" t="s">
        <v>7</v>
      </c>
      <c r="C66" s="30" t="s">
        <v>62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C:\temp\HistData\Futures2000Q0M30\PL.csv &amp; copy C:\temp\HistData\Futures2000Q0M30\PL??.csv C:\temp\HistData\Futures2000Q0M30\PL.csv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C:\temp\HistData\Futures2013Q2M30\PL.csv &amp; copy C:\temp\HistData\Futures2013Q2M30\PL??.csv C:\temp\HistData\Futures2013Q2M30\PL.csv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C:\temp\HistData\Futures2013Q3M30\PL.csv &amp; copy C:\temp\HistData\Futures2013Q3M30\PL??.csv C:\temp\HistData\Futures2013Q3M30\PL.csv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C:\temp\HistData\Futures2013Q4M30\PL.csv &amp; copy C:\temp\HistData\Futures2013Q4M30\PL??.csv C:\temp\HistData\Futures2013Q4M30\PL.csv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C:\temp\HistData\Futures2014Q1M30\PL.csv &amp; copy C:\temp\HistData\Futures2014Q1M30\PL??.csv C:\temp\HistData\Futures2014Q1M30\PL.csv</v>
      </c>
    </row>
    <row r="67" spans="1:8" s="10" customFormat="1" x14ac:dyDescent="0.25">
      <c r="A67" s="30"/>
      <c r="B67" s="31" t="s">
        <v>7</v>
      </c>
      <c r="C67" s="30" t="s">
        <v>63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C:\temp\HistData\Futures2000Q0M30\RR.csv &amp; copy C:\temp\HistData\Futures2000Q0M30\RR??.csv C:\temp\HistData\Futures2000Q0M30\RR.csv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C:\temp\HistData\Futures2013Q2M30\RR.csv &amp; copy C:\temp\HistData\Futures2013Q2M30\RR??.csv C:\temp\HistData\Futures2013Q2M30\RR.csv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C:\temp\HistData\Futures2013Q3M30\RR.csv &amp; copy C:\temp\HistData\Futures2013Q3M30\RR??.csv C:\temp\HistData\Futures2013Q3M30\RR.csv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C:\temp\HistData\Futures2013Q4M30\RR.csv &amp; copy C:\temp\HistData\Futures2013Q4M30\RR??.csv C:\temp\HistData\Futures2013Q4M30\RR.csv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C:\temp\HistData\Futures2014Q1M30\RR.csv &amp; copy C:\temp\HistData\Futures2014Q1M30\RR??.csv C:\temp\HistData\Futures2014Q1M30\RR.csv</v>
      </c>
    </row>
    <row r="68" spans="1:8" s="10" customFormat="1" x14ac:dyDescent="0.25">
      <c r="A68" s="30"/>
      <c r="B68" s="31" t="s">
        <v>7</v>
      </c>
      <c r="C68" s="30" t="s">
        <v>64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C:\temp\HistData\Futures2000Q0M30\BO.csv &amp; copy C:\temp\HistData\Futures2000Q0M30\BO??.csv C:\temp\HistData\Futures2000Q0M30\BO.csv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C:\temp\HistData\Futures2013Q2M30\BO.csv &amp; copy C:\temp\HistData\Futures2013Q2M30\BO??.csv C:\temp\HistData\Futures2013Q2M30\BO.csv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C:\temp\HistData\Futures2013Q3M30\BO.csv &amp; copy C:\temp\HistData\Futures2013Q3M30\BO??.csv C:\temp\HistData\Futures2013Q3M30\BO.csv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C:\temp\HistData\Futures2013Q4M30\BO.csv &amp; copy C:\temp\HistData\Futures2013Q4M30\BO??.csv C:\temp\HistData\Futures2013Q4M30\BO.csv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C:\temp\HistData\Futures2014Q1M30\BO.csv &amp; copy C:\temp\HistData\Futures2014Q1M30\BO??.csv C:\temp\HistData\Futures2014Q1M30\BO.csv</v>
      </c>
    </row>
    <row r="69" spans="1:8" s="10" customFormat="1" x14ac:dyDescent="0.25">
      <c r="A69" s="30"/>
      <c r="B69" s="31" t="s">
        <v>7</v>
      </c>
      <c r="C69" s="30" t="s">
        <v>65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C:\temp\HistData\Futures2000Q0M30\S.csv &amp; copy C:\temp\HistData\Futures2000Q0M30\S??.csv C:\temp\HistData\Futures2000Q0M30\S.csv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C:\temp\HistData\Futures2013Q2M30\S.csv &amp; copy C:\temp\HistData\Futures2013Q2M30\S??.csv C:\temp\HistData\Futures2013Q2M30\S.csv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C:\temp\HistData\Futures2013Q3M30\S.csv &amp; copy C:\temp\HistData\Futures2013Q3M30\S??.csv C:\temp\HistData\Futures2013Q3M30\S.csv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C:\temp\HistData\Futures2013Q4M30\S.csv &amp; copy C:\temp\HistData\Futures2013Q4M30\S??.csv C:\temp\HistData\Futures2013Q4M30\S.csv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C:\temp\HistData\Futures2014Q1M30\S.csv &amp; copy C:\temp\HistData\Futures2014Q1M30\S??.csv C:\temp\HistData\Futures2014Q1M30\S.csv</v>
      </c>
    </row>
    <row r="70" spans="1:8" s="10" customFormat="1" x14ac:dyDescent="0.25">
      <c r="A70" s="30"/>
      <c r="B70" s="31" t="s">
        <v>7</v>
      </c>
      <c r="C70" s="30" t="s">
        <v>66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C:\temp\HistData\Futures2000Q0M30\SB.csv &amp; copy C:\temp\HistData\Futures2000Q0M30\SB??.csv C:\temp\HistData\Futures2000Q0M30\SB.csv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C:\temp\HistData\Futures2013Q2M30\SB.csv &amp; copy C:\temp\HistData\Futures2013Q2M30\SB??.csv C:\temp\HistData\Futures2013Q2M30\SB.csv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C:\temp\HistData\Futures2013Q3M30\SB.csv &amp; copy C:\temp\HistData\Futures2013Q3M30\SB??.csv C:\temp\HistData\Futures2013Q3M30\SB.csv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C:\temp\HistData\Futures2013Q4M30\SB.csv &amp; copy C:\temp\HistData\Futures2013Q4M30\SB??.csv C:\temp\HistData\Futures2013Q4M30\SB.csv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C:\temp\HistData\Futures2014Q1M30\SB.csv &amp; copy C:\temp\HistData\Futures2014Q1M30\SB??.csv C:\temp\HistData\Futures2014Q1M30\SB.csv</v>
      </c>
    </row>
    <row r="71" spans="1:8" s="10" customFormat="1" x14ac:dyDescent="0.25">
      <c r="A71" s="30"/>
      <c r="B71" s="31" t="s">
        <v>7</v>
      </c>
      <c r="C71" s="30" t="s">
        <v>67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C:\temp\HistData\Futures2000Q0M30\TY.csv &amp; copy C:\temp\HistData\Futures2000Q0M30\TY??.csv C:\temp\HistData\Futures2000Q0M30\TY.csv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C:\temp\HistData\Futures2013Q2M30\TY.csv &amp; copy C:\temp\HistData\Futures2013Q2M30\TY??.csv C:\temp\HistData\Futures2013Q2M30\TY.csv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C:\temp\HistData\Futures2013Q3M30\TY.csv &amp; copy C:\temp\HistData\Futures2013Q3M30\TY??.csv C:\temp\HistData\Futures2013Q3M30\TY.csv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C:\temp\HistData\Futures2013Q4M30\TY.csv &amp; copy C:\temp\HistData\Futures2013Q4M30\TY??.csv C:\temp\HistData\Futures2013Q4M30\TY.csv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C:\temp\HistData\Futures2014Q1M30\TY.csv &amp; copy C:\temp\HistData\Futures2014Q1M30\TY??.csv C:\temp\HistData\Futures2014Q1M30\TY.csv</v>
      </c>
    </row>
    <row r="72" spans="1:8" s="10" customFormat="1" x14ac:dyDescent="0.25">
      <c r="A72" s="30"/>
      <c r="B72" s="31" t="s">
        <v>7</v>
      </c>
      <c r="C72" s="30" t="s">
        <v>68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C:\temp\HistData\Futures2000Q0M30\W.csv &amp; copy C:\temp\HistData\Futures2000Q0M30\W??.csv C:\temp\HistData\Futures2000Q0M30\W.csv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C:\temp\HistData\Futures2013Q2M30\W.csv &amp; copy C:\temp\HistData\Futures2013Q2M30\W??.csv C:\temp\HistData\Futures2013Q2M30\W.csv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C:\temp\HistData\Futures2013Q3M30\W.csv &amp; copy C:\temp\HistData\Futures2013Q3M30\W??.csv C:\temp\HistData\Futures2013Q3M30\W.csv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C:\temp\HistData\Futures2013Q4M30\W.csv &amp; copy C:\temp\HistData\Futures2013Q4M30\W??.csv C:\temp\HistData\Futures2013Q4M30\W.csv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C:\temp\HistData\Futures2014Q1M30\W.csv &amp; copy C:\temp\HistData\Futures2014Q1M30\W??.csv C:\temp\HistData\Futures2014Q1M30\W.csv</v>
      </c>
    </row>
    <row r="73" spans="1:8" s="10" customFormat="1" x14ac:dyDescent="0.25">
      <c r="A73" s="30"/>
      <c r="B73" s="31" t="s">
        <v>7</v>
      </c>
      <c r="C73" s="30" t="s">
        <v>58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C:\temp\HistData\Futures2000Q0M30\XRB.csv &amp; copy C:\temp\HistData\Futures2000Q0M30\XRB??.csv C:\temp\HistData\Futures2000Q0M30\XRB.csv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C:\temp\HistData\Futures2013Q2M30\XRB.csv &amp; copy C:\temp\HistData\Futures2013Q2M30\XRB??.csv C:\temp\HistData\Futures2013Q2M30\XRB.csv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C:\temp\HistData\Futures2013Q3M30\XRB.csv &amp; copy C:\temp\HistData\Futures2013Q3M30\XRB??.csv C:\temp\HistData\Futures2013Q3M30\XRB.csv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C:\temp\HistData\Futures2013Q4M30\XRB.csv &amp; copy C:\temp\HistData\Futures2013Q4M30\XRB??.csv C:\temp\HistData\Futures2013Q4M30\XRB.csv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C:\temp\HistData\Futures2014Q1M30\XRB.csv &amp; copy C:\temp\HistData\Futures2014Q1M30\XRB??.csv C:\temp\HistData\Futures2014Q1M30\XRB.csv</v>
      </c>
    </row>
    <row r="74" spans="1:8" s="10" customFormat="1" x14ac:dyDescent="0.25">
      <c r="A74" s="30"/>
      <c r="B74" s="31" t="s">
        <v>7</v>
      </c>
      <c r="C74" s="30" t="s">
        <v>5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C:\temp\HistData\Futures2000Q0M30\Z.csv &amp; copy C:\temp\HistData\Futures2000Q0M30\Z??.csv C:\temp\HistData\Futures2000Q0M30\Z.csv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C:\temp\HistData\Futures2013Q2M30\Z.csv &amp; copy C:\temp\HistData\Futures2013Q2M30\Z??.csv C:\temp\HistData\Futures2013Q2M30\Z.csv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C:\temp\HistData\Futures2013Q3M30\Z.csv &amp; copy C:\temp\HistData\Futures2013Q3M30\Z??.csv C:\temp\HistData\Futures2013Q3M30\Z.csv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C:\temp\HistData\Futures2013Q4M30\Z.csv &amp; copy C:\temp\HistData\Futures2013Q4M30\Z??.csv C:\temp\HistData\Futures2013Q4M30\Z.csv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C:\temp\HistData\Futures2014Q1M30\Z.csv &amp; copy C:\temp\HistData\Futures2014Q1M30\Z??.csv C:\temp\HistData\Futures2014Q1M30\Z.csv</v>
      </c>
    </row>
    <row r="75" spans="1:8" s="10" customFormat="1" x14ac:dyDescent="0.25">
      <c r="A75" s="30"/>
      <c r="B75" s="31" t="s">
        <v>7</v>
      </c>
      <c r="C75" s="30" t="s">
        <v>8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copy C:\temp\HistData\Indices2000Q0M30\$SPX.csv C:\temp\HistData\Indices2000Q0M30\$SPX.csv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copy C:\temp\HistData\Indices2013Q2M30\$SPX.csv C:\temp\HistData\Indices2013Q2M30\$SPX.csv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copy C:\temp\HistData\Indices2013Q3M30\$SPX.csv C:\temp\HistData\Indices2013Q3M30\$SPX.csv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copy C:\temp\HistData\Indices2013Q4M30\$SPX.csv C:\temp\HistData\Indices2013Q4M30\$SPX.csv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copy C:\temp\HistData\Indices2014Q1M30\$SPX.csv C:\temp\HistData\Indices2014Q1M30\$SPX.csv</v>
      </c>
    </row>
    <row r="76" spans="1:8" s="10" customFormat="1" x14ac:dyDescent="0.25">
      <c r="A76" s="30"/>
      <c r="B76" s="31" t="s">
        <v>30</v>
      </c>
      <c r="C76" s="30" t="s">
        <v>59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C:\temp\HistData\Futures2000Q0H1\LC.csv &amp; copy C:\temp\HistData\Futures2000Q0H1\LC??.csv C:\temp\HistData\Futures2000Q0H1\LC.csv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C:\temp\HistData\Futures2013Q2H1\LC.csv &amp; copy C:\temp\HistData\Futures2013Q2H1\LC??.csv C:\temp\HistData\Futures2013Q2H1\LC.csv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C:\temp\HistData\Futures2013Q3H1\LC.csv &amp; copy C:\temp\HistData\Futures2013Q3H1\LC??.csv C:\temp\HistData\Futures2013Q3H1\LC.csv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C:\temp\HistData\Futures2013Q4H1\LC.csv &amp; copy C:\temp\HistData\Futures2013Q4H1\LC??.csv C:\temp\HistData\Futures2013Q4H1\LC.csv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C:\temp\HistData\Futures2014Q1H1\LC.csv &amp; copy C:\temp\HistData\Futures2014Q1H1\LC??.csv C:\temp\HistData\Futures2014Q1H1\LC.csv</v>
      </c>
    </row>
    <row r="77" spans="1:8" s="10" customFormat="1" x14ac:dyDescent="0.25">
      <c r="A77" s="30"/>
      <c r="B77" s="31" t="s">
        <v>30</v>
      </c>
      <c r="C77" s="30" t="s">
        <v>60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C:\temp\HistData\Futures2000Q0H1\C.csv &amp; copy C:\temp\HistData\Futures2000Q0H1\C??.csv C:\temp\HistData\Futures2000Q0H1\C.csv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C:\temp\HistData\Futures2013Q2H1\C.csv &amp; copy C:\temp\HistData\Futures2013Q2H1\C??.csv C:\temp\HistData\Futures2013Q2H1\C.csv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C:\temp\HistData\Futures2013Q3H1\C.csv &amp; copy C:\temp\HistData\Futures2013Q3H1\C??.csv C:\temp\HistData\Futures2013Q3H1\C.csv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C:\temp\HistData\Futures2013Q4H1\C.csv &amp; copy C:\temp\HistData\Futures2013Q4H1\C??.csv C:\temp\HistData\Futures2013Q4H1\C.csv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C:\temp\HistData\Futures2014Q1H1\C.csv &amp; copy C:\temp\HistData\Futures2014Q1H1\C??.csv C:\temp\HistData\Futures2014Q1H1\C.csv</v>
      </c>
    </row>
    <row r="78" spans="1:8" s="10" customFormat="1" x14ac:dyDescent="0.25">
      <c r="A78" s="30"/>
      <c r="B78" s="31" t="s">
        <v>30</v>
      </c>
      <c r="C78" s="30" t="s">
        <v>61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C:\temp\HistData\Futures2000Q0H1\HO.csv &amp; copy C:\temp\HistData\Futures2000Q0H1\HO??.csv C:\temp\HistData\Futures2000Q0H1\HO.csv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C:\temp\HistData\Futures2013Q2H1\HO.csv &amp; copy C:\temp\HistData\Futures2013Q2H1\HO??.csv C:\temp\HistData\Futures2013Q2H1\HO.csv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C:\temp\HistData\Futures2013Q3H1\HO.csv &amp; copy C:\temp\HistData\Futures2013Q3H1\HO??.csv C:\temp\HistData\Futures2013Q3H1\HO.csv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C:\temp\HistData\Futures2013Q4H1\HO.csv &amp; copy C:\temp\HistData\Futures2013Q4H1\HO??.csv C:\temp\HistData\Futures2013Q4H1\HO.csv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C:\temp\HistData\Futures2014Q1H1\HO.csv &amp; copy C:\temp\HistData\Futures2014Q1H1\HO??.csv C:\temp\HistData\Futures2014Q1H1\HO.csv</v>
      </c>
    </row>
    <row r="79" spans="1:8" s="10" customFormat="1" x14ac:dyDescent="0.25">
      <c r="A79" s="30"/>
      <c r="B79" s="31" t="s">
        <v>30</v>
      </c>
      <c r="C79" s="30" t="s">
        <v>57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C:\temp\HistData\Futures2000Q0H1\NG.csv &amp; copy C:\temp\HistData\Futures2000Q0H1\NG??.csv C:\temp\HistData\Futures2000Q0H1\NG.csv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C:\temp\HistData\Futures2013Q2H1\NG.csv &amp; copy C:\temp\HistData\Futures2013Q2H1\NG??.csv C:\temp\HistData\Futures2013Q2H1\NG.csv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C:\temp\HistData\Futures2013Q3H1\NG.csv &amp; copy C:\temp\HistData\Futures2013Q3H1\NG??.csv C:\temp\HistData\Futures2013Q3H1\NG.csv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C:\temp\HistData\Futures2013Q4H1\NG.csv &amp; copy C:\temp\HistData\Futures2013Q4H1\NG??.csv C:\temp\HistData\Futures2013Q4H1\NG.csv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C:\temp\HistData\Futures2014Q1H1\NG.csv &amp; copy C:\temp\HistData\Futures2014Q1H1\NG??.csv C:\temp\HistData\Futures2014Q1H1\NG.csv</v>
      </c>
    </row>
    <row r="80" spans="1:8" s="10" customFormat="1" x14ac:dyDescent="0.25">
      <c r="A80" s="30"/>
      <c r="B80" s="31" t="s">
        <v>30</v>
      </c>
      <c r="C80" s="30" t="s">
        <v>3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C:\temp\HistData\Futures2000Q0H1\CL.csv &amp; copy C:\temp\HistData\Futures2000Q0H1\CL??.csv C:\temp\HistData\Futures2000Q0H1\CL.csv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C:\temp\HistData\Futures2013Q2H1\CL.csv &amp; copy C:\temp\HistData\Futures2013Q2H1\CL??.csv C:\temp\HistData\Futures2013Q2H1\CL.csv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C:\temp\HistData\Futures2013Q3H1\CL.csv &amp; copy C:\temp\HistData\Futures2013Q3H1\CL??.csv C:\temp\HistData\Futures2013Q3H1\CL.csv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C:\temp\HistData\Futures2013Q4H1\CL.csv &amp; copy C:\temp\HistData\Futures2013Q4H1\CL??.csv C:\temp\HistData\Futures2013Q4H1\CL.csv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C:\temp\HistData\Futures2014Q1H1\CL.csv &amp; copy C:\temp\HistData\Futures2014Q1H1\CL??.csv C:\temp\HistData\Futures2014Q1H1\CL.csv</v>
      </c>
    </row>
    <row r="81" spans="1:8" s="10" customFormat="1" x14ac:dyDescent="0.25">
      <c r="A81" s="30"/>
      <c r="B81" s="31" t="s">
        <v>30</v>
      </c>
      <c r="C81" s="30" t="s">
        <v>62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C:\temp\HistData\Futures2000Q0H1\PL.csv &amp; copy C:\temp\HistData\Futures2000Q0H1\PL??.csv C:\temp\HistData\Futures2000Q0H1\PL.csv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C:\temp\HistData\Futures2013Q2H1\PL.csv &amp; copy C:\temp\HistData\Futures2013Q2H1\PL??.csv C:\temp\HistData\Futures2013Q2H1\PL.csv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C:\temp\HistData\Futures2013Q3H1\PL.csv &amp; copy C:\temp\HistData\Futures2013Q3H1\PL??.csv C:\temp\HistData\Futures2013Q3H1\PL.csv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C:\temp\HistData\Futures2013Q4H1\PL.csv &amp; copy C:\temp\HistData\Futures2013Q4H1\PL??.csv C:\temp\HistData\Futures2013Q4H1\PL.csv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C:\temp\HistData\Futures2014Q1H1\PL.csv &amp; copy C:\temp\HistData\Futures2014Q1H1\PL??.csv C:\temp\HistData\Futures2014Q1H1\PL.csv</v>
      </c>
    </row>
    <row r="82" spans="1:8" s="10" customFormat="1" x14ac:dyDescent="0.25">
      <c r="A82" s="30"/>
      <c r="B82" s="31" t="s">
        <v>30</v>
      </c>
      <c r="C82" s="30" t="s">
        <v>63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C:\temp\HistData\Futures2000Q0H1\RR.csv &amp; copy C:\temp\HistData\Futures2000Q0H1\RR??.csv C:\temp\HistData\Futures2000Q0H1\RR.csv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C:\temp\HistData\Futures2013Q2H1\RR.csv &amp; copy C:\temp\HistData\Futures2013Q2H1\RR??.csv C:\temp\HistData\Futures2013Q2H1\RR.csv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C:\temp\HistData\Futures2013Q3H1\RR.csv &amp; copy C:\temp\HistData\Futures2013Q3H1\RR??.csv C:\temp\HistData\Futures2013Q3H1\RR.csv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C:\temp\HistData\Futures2013Q4H1\RR.csv &amp; copy C:\temp\HistData\Futures2013Q4H1\RR??.csv C:\temp\HistData\Futures2013Q4H1\RR.csv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C:\temp\HistData\Futures2014Q1H1\RR.csv &amp; copy C:\temp\HistData\Futures2014Q1H1\RR??.csv C:\temp\HistData\Futures2014Q1H1\RR.csv</v>
      </c>
    </row>
    <row r="83" spans="1:8" s="10" customFormat="1" x14ac:dyDescent="0.25">
      <c r="A83" s="30"/>
      <c r="B83" s="31" t="s">
        <v>30</v>
      </c>
      <c r="C83" s="30" t="s">
        <v>64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C:\temp\HistData\Futures2000Q0H1\BO.csv &amp; copy C:\temp\HistData\Futures2000Q0H1\BO??.csv C:\temp\HistData\Futures2000Q0H1\BO.csv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C:\temp\HistData\Futures2013Q2H1\BO.csv &amp; copy C:\temp\HistData\Futures2013Q2H1\BO??.csv C:\temp\HistData\Futures2013Q2H1\BO.csv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C:\temp\HistData\Futures2013Q3H1\BO.csv &amp; copy C:\temp\HistData\Futures2013Q3H1\BO??.csv C:\temp\HistData\Futures2013Q3H1\BO.csv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C:\temp\HistData\Futures2013Q4H1\BO.csv &amp; copy C:\temp\HistData\Futures2013Q4H1\BO??.csv C:\temp\HistData\Futures2013Q4H1\BO.csv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C:\temp\HistData\Futures2014Q1H1\BO.csv &amp; copy C:\temp\HistData\Futures2014Q1H1\BO??.csv C:\temp\HistData\Futures2014Q1H1\BO.csv</v>
      </c>
    </row>
    <row r="84" spans="1:8" s="10" customFormat="1" x14ac:dyDescent="0.25">
      <c r="A84" s="30"/>
      <c r="B84" s="31" t="s">
        <v>30</v>
      </c>
      <c r="C84" s="30" t="s">
        <v>65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C:\temp\HistData\Futures2000Q0H1\S.csv &amp; copy C:\temp\HistData\Futures2000Q0H1\S??.csv C:\temp\HistData\Futures2000Q0H1\S.csv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C:\temp\HistData\Futures2013Q2H1\S.csv &amp; copy C:\temp\HistData\Futures2013Q2H1\S??.csv C:\temp\HistData\Futures2013Q2H1\S.csv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C:\temp\HistData\Futures2013Q3H1\S.csv &amp; copy C:\temp\HistData\Futures2013Q3H1\S??.csv C:\temp\HistData\Futures2013Q3H1\S.csv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C:\temp\HistData\Futures2013Q4H1\S.csv &amp; copy C:\temp\HistData\Futures2013Q4H1\S??.csv C:\temp\HistData\Futures2013Q4H1\S.csv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C:\temp\HistData\Futures2014Q1H1\S.csv &amp; copy C:\temp\HistData\Futures2014Q1H1\S??.csv C:\temp\HistData\Futures2014Q1H1\S.csv</v>
      </c>
    </row>
    <row r="85" spans="1:8" s="10" customFormat="1" x14ac:dyDescent="0.25">
      <c r="A85" s="30"/>
      <c r="B85" s="31" t="s">
        <v>30</v>
      </c>
      <c r="C85" s="30" t="s">
        <v>66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C:\temp\HistData\Futures2000Q0H1\SB.csv &amp; copy C:\temp\HistData\Futures2000Q0H1\SB??.csv C:\temp\HistData\Futures2000Q0H1\SB.csv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C:\temp\HistData\Futures2013Q2H1\SB.csv &amp; copy C:\temp\HistData\Futures2013Q2H1\SB??.csv C:\temp\HistData\Futures2013Q2H1\SB.csv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C:\temp\HistData\Futures2013Q3H1\SB.csv &amp; copy C:\temp\HistData\Futures2013Q3H1\SB??.csv C:\temp\HistData\Futures2013Q3H1\SB.csv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C:\temp\HistData\Futures2013Q4H1\SB.csv &amp; copy C:\temp\HistData\Futures2013Q4H1\SB??.csv C:\temp\HistData\Futures2013Q4H1\SB.csv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C:\temp\HistData\Futures2014Q1H1\SB.csv &amp; copy C:\temp\HistData\Futures2014Q1H1\SB??.csv C:\temp\HistData\Futures2014Q1H1\SB.csv</v>
      </c>
    </row>
    <row r="86" spans="1:8" s="10" customFormat="1" x14ac:dyDescent="0.25">
      <c r="A86" s="30"/>
      <c r="B86" s="31" t="s">
        <v>30</v>
      </c>
      <c r="C86" s="30" t="s">
        <v>67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C:\temp\HistData\Futures2000Q0H1\TY.csv &amp; copy C:\temp\HistData\Futures2000Q0H1\TY??.csv C:\temp\HistData\Futures2000Q0H1\TY.csv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C:\temp\HistData\Futures2013Q2H1\TY.csv &amp; copy C:\temp\HistData\Futures2013Q2H1\TY??.csv C:\temp\HistData\Futures2013Q2H1\TY.csv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C:\temp\HistData\Futures2013Q3H1\TY.csv &amp; copy C:\temp\HistData\Futures2013Q3H1\TY??.csv C:\temp\HistData\Futures2013Q3H1\TY.csv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C:\temp\HistData\Futures2013Q4H1\TY.csv &amp; copy C:\temp\HistData\Futures2013Q4H1\TY??.csv C:\temp\HistData\Futures2013Q4H1\TY.csv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C:\temp\HistData\Futures2014Q1H1\TY.csv &amp; copy C:\temp\HistData\Futures2014Q1H1\TY??.csv C:\temp\HistData\Futures2014Q1H1\TY.csv</v>
      </c>
    </row>
    <row r="87" spans="1:8" s="10" customFormat="1" x14ac:dyDescent="0.25">
      <c r="A87" s="30"/>
      <c r="B87" s="31" t="s">
        <v>30</v>
      </c>
      <c r="C87" s="30" t="s">
        <v>68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C:\temp\HistData\Futures2000Q0H1\W.csv &amp; copy C:\temp\HistData\Futures2000Q0H1\W??.csv C:\temp\HistData\Futures2000Q0H1\W.csv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C:\temp\HistData\Futures2013Q2H1\W.csv &amp; copy C:\temp\HistData\Futures2013Q2H1\W??.csv C:\temp\HistData\Futures2013Q2H1\W.csv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C:\temp\HistData\Futures2013Q3H1\W.csv &amp; copy C:\temp\HistData\Futures2013Q3H1\W??.csv C:\temp\HistData\Futures2013Q3H1\W.csv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C:\temp\HistData\Futures2013Q4H1\W.csv &amp; copy C:\temp\HistData\Futures2013Q4H1\W??.csv C:\temp\HistData\Futures2013Q4H1\W.csv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C:\temp\HistData\Futures2014Q1H1\W.csv &amp; copy C:\temp\HistData\Futures2014Q1H1\W??.csv C:\temp\HistData\Futures2014Q1H1\W.csv</v>
      </c>
    </row>
    <row r="88" spans="1:8" s="10" customFormat="1" x14ac:dyDescent="0.25">
      <c r="A88" s="30"/>
      <c r="B88" s="31" t="s">
        <v>30</v>
      </c>
      <c r="C88" s="30" t="s">
        <v>58</v>
      </c>
      <c r="D88" s="30" t="str">
        <f>IF(LEN(VLOOKUP($C88,Lookups!$A$4:$O$30,3,FALSE))=0,"","del "&amp;$B$2&amp;VLOOKUP($C88,Lookups!$A$4:$O$30,15,FALSE)&amp;D$4&amp;$B88&amp;"\"&amp;VLOOKUP($C88,Lookups!$A$4:$O$30,2,FALSE)&amp;".csv &amp; ")&amp;"copy "&amp;$B$2&amp;VLOOKUP($C88,Lookups!$A$4:$O$30,15,FALSE)&amp;D$4&amp;$B88&amp;"\"&amp;VLOOKUP($C88,Lookups!$A$4:$O$30,2,FALSE)&amp;REPT("?",LEN(VLOOKUP($C88,Lookups!$A$4:$O$30,3,FALSE)))&amp;".csv "&amp;$B$2&amp;VLOOKUP($C88,Lookups!$A$4:$O$30,15,FALSE)&amp;D$4&amp;$B88&amp;"\"&amp;VLOOKUP($C88,Lookups!$A$4:$O$30,2,FALSE)&amp;".csv"</f>
        <v>del C:\temp\HistData\Futures2000Q0H1\XRB.csv &amp; copy C:\temp\HistData\Futures2000Q0H1\XRB??.csv C:\temp\HistData\Futures2000Q0H1\XRB.csv</v>
      </c>
      <c r="E88" s="30" t="str">
        <f>IF(LEN(VLOOKUP($C88,Lookups!$A$4:$O$30,3,FALSE))=0,"","del "&amp;$B$2&amp;VLOOKUP($C88,Lookups!$A$4:$O$30,15,FALSE)&amp;E$4&amp;$B88&amp;"\"&amp;VLOOKUP($C88,Lookups!$A$4:$O$30,2,FALSE)&amp;".csv &amp; ")&amp;"copy "&amp;$B$2&amp;VLOOKUP($C88,Lookups!$A$4:$O$30,15,FALSE)&amp;E$4&amp;$B88&amp;"\"&amp;VLOOKUP($C88,Lookups!$A$4:$O$30,2,FALSE)&amp;REPT("?",LEN(VLOOKUP($C88,Lookups!$A$4:$O$30,3,FALSE)))&amp;".csv "&amp;$B$2&amp;VLOOKUP($C88,Lookups!$A$4:$O$30,15,FALSE)&amp;E$4&amp;$B88&amp;"\"&amp;VLOOKUP($C88,Lookups!$A$4:$O$30,2,FALSE)&amp;".csv"</f>
        <v>del C:\temp\HistData\Futures2013Q2H1\XRB.csv &amp; copy C:\temp\HistData\Futures2013Q2H1\XRB??.csv C:\temp\HistData\Futures2013Q2H1\XRB.csv</v>
      </c>
      <c r="F88" s="30" t="str">
        <f>IF(LEN(VLOOKUP($C88,Lookups!$A$4:$O$30,3,FALSE))=0,"","del "&amp;$B$2&amp;VLOOKUP($C88,Lookups!$A$4:$O$30,15,FALSE)&amp;F$4&amp;$B88&amp;"\"&amp;VLOOKUP($C88,Lookups!$A$4:$O$30,2,FALSE)&amp;".csv &amp; ")&amp;"copy "&amp;$B$2&amp;VLOOKUP($C88,Lookups!$A$4:$O$30,15,FALSE)&amp;F$4&amp;$B88&amp;"\"&amp;VLOOKUP($C88,Lookups!$A$4:$O$30,2,FALSE)&amp;REPT("?",LEN(VLOOKUP($C88,Lookups!$A$4:$O$30,3,FALSE)))&amp;".csv "&amp;$B$2&amp;VLOOKUP($C88,Lookups!$A$4:$O$30,15,FALSE)&amp;F$4&amp;$B88&amp;"\"&amp;VLOOKUP($C88,Lookups!$A$4:$O$30,2,FALSE)&amp;".csv"</f>
        <v>del C:\temp\HistData\Futures2013Q3H1\XRB.csv &amp; copy C:\temp\HistData\Futures2013Q3H1\XRB??.csv C:\temp\HistData\Futures2013Q3H1\XRB.csv</v>
      </c>
      <c r="G88" s="30" t="str">
        <f>IF(LEN(VLOOKUP($C88,Lookups!$A$4:$O$30,3,FALSE))=0,"","del "&amp;$B$2&amp;VLOOKUP($C88,Lookups!$A$4:$O$30,15,FALSE)&amp;G$4&amp;$B88&amp;"\"&amp;VLOOKUP($C88,Lookups!$A$4:$O$30,2,FALSE)&amp;".csv &amp; ")&amp;"copy "&amp;$B$2&amp;VLOOKUP($C88,Lookups!$A$4:$O$30,15,FALSE)&amp;G$4&amp;$B88&amp;"\"&amp;VLOOKUP($C88,Lookups!$A$4:$O$30,2,FALSE)&amp;REPT("?",LEN(VLOOKUP($C88,Lookups!$A$4:$O$30,3,FALSE)))&amp;".csv "&amp;$B$2&amp;VLOOKUP($C88,Lookups!$A$4:$O$30,15,FALSE)&amp;G$4&amp;$B88&amp;"\"&amp;VLOOKUP($C88,Lookups!$A$4:$O$30,2,FALSE)&amp;".csv"</f>
        <v>del C:\temp\HistData\Futures2013Q4H1\XRB.csv &amp; copy C:\temp\HistData\Futures2013Q4H1\XRB??.csv C:\temp\HistData\Futures2013Q4H1\XRB.csv</v>
      </c>
      <c r="H88" s="30" t="str">
        <f>IF(LEN(VLOOKUP($C88,Lookups!$A$4:$O$30,3,FALSE))=0,"","del "&amp;$B$2&amp;VLOOKUP($C88,Lookups!$A$4:$O$30,15,FALSE)&amp;H$4&amp;$B88&amp;"\"&amp;VLOOKUP($C88,Lookups!$A$4:$O$30,2,FALSE)&amp;".csv &amp; ")&amp;"copy "&amp;$B$2&amp;VLOOKUP($C88,Lookups!$A$4:$O$30,15,FALSE)&amp;H$4&amp;$B88&amp;"\"&amp;VLOOKUP($C88,Lookups!$A$4:$O$30,2,FALSE)&amp;REPT("?",LEN(VLOOKUP($C88,Lookups!$A$4:$O$30,3,FALSE)))&amp;".csv "&amp;$B$2&amp;VLOOKUP($C88,Lookups!$A$4:$O$30,15,FALSE)&amp;H$4&amp;$B88&amp;"\"&amp;VLOOKUP($C88,Lookups!$A$4:$O$30,2,FALSE)&amp;".csv"</f>
        <v>del C:\temp\HistData\Futures2014Q1H1\XRB.csv &amp; copy C:\temp\HistData\Futures2014Q1H1\XRB??.csv C:\temp\HistData\Futures2014Q1H1\XRB.csv</v>
      </c>
    </row>
    <row r="89" spans="1:8" s="10" customFormat="1" x14ac:dyDescent="0.25">
      <c r="A89" s="30"/>
      <c r="B89" s="31" t="s">
        <v>30</v>
      </c>
      <c r="C89" s="30" t="s">
        <v>5</v>
      </c>
      <c r="D89" s="30" t="str">
        <f>IF(LEN(VLOOKUP($C89,Lookups!$A$4:$O$30,3,FALSE))=0,"","del "&amp;$B$2&amp;VLOOKUP($C89,Lookups!$A$4:$O$30,15,FALSE)&amp;D$4&amp;$B89&amp;"\"&amp;VLOOKUP($C89,Lookups!$A$4:$O$30,2,FALSE)&amp;".csv &amp; ")&amp;"copy "&amp;$B$2&amp;VLOOKUP($C89,Lookups!$A$4:$O$30,15,FALSE)&amp;D$4&amp;$B89&amp;"\"&amp;VLOOKUP($C89,Lookups!$A$4:$O$30,2,FALSE)&amp;REPT("?",LEN(VLOOKUP($C89,Lookups!$A$4:$O$30,3,FALSE)))&amp;".csv "&amp;$B$2&amp;VLOOKUP($C89,Lookups!$A$4:$O$30,15,FALSE)&amp;D$4&amp;$B89&amp;"\"&amp;VLOOKUP($C89,Lookups!$A$4:$O$30,2,FALSE)&amp;".csv"</f>
        <v>del C:\temp\HistData\Futures2000Q0H1\Z.csv &amp; copy C:\temp\HistData\Futures2000Q0H1\Z??.csv C:\temp\HistData\Futures2000Q0H1\Z.csv</v>
      </c>
      <c r="E89" s="30" t="str">
        <f>IF(LEN(VLOOKUP($C89,Lookups!$A$4:$O$30,3,FALSE))=0,"","del "&amp;$B$2&amp;VLOOKUP($C89,Lookups!$A$4:$O$30,15,FALSE)&amp;E$4&amp;$B89&amp;"\"&amp;VLOOKUP($C89,Lookups!$A$4:$O$30,2,FALSE)&amp;".csv &amp; ")&amp;"copy "&amp;$B$2&amp;VLOOKUP($C89,Lookups!$A$4:$O$30,15,FALSE)&amp;E$4&amp;$B89&amp;"\"&amp;VLOOKUP($C89,Lookups!$A$4:$O$30,2,FALSE)&amp;REPT("?",LEN(VLOOKUP($C89,Lookups!$A$4:$O$30,3,FALSE)))&amp;".csv "&amp;$B$2&amp;VLOOKUP($C89,Lookups!$A$4:$O$30,15,FALSE)&amp;E$4&amp;$B89&amp;"\"&amp;VLOOKUP($C89,Lookups!$A$4:$O$30,2,FALSE)&amp;".csv"</f>
        <v>del C:\temp\HistData\Futures2013Q2H1\Z.csv &amp; copy C:\temp\HistData\Futures2013Q2H1\Z??.csv C:\temp\HistData\Futures2013Q2H1\Z.csv</v>
      </c>
      <c r="F89" s="30" t="str">
        <f>IF(LEN(VLOOKUP($C89,Lookups!$A$4:$O$30,3,FALSE))=0,"","del "&amp;$B$2&amp;VLOOKUP($C89,Lookups!$A$4:$O$30,15,FALSE)&amp;F$4&amp;$B89&amp;"\"&amp;VLOOKUP($C89,Lookups!$A$4:$O$30,2,FALSE)&amp;".csv &amp; ")&amp;"copy "&amp;$B$2&amp;VLOOKUP($C89,Lookups!$A$4:$O$30,15,FALSE)&amp;F$4&amp;$B89&amp;"\"&amp;VLOOKUP($C89,Lookups!$A$4:$O$30,2,FALSE)&amp;REPT("?",LEN(VLOOKUP($C89,Lookups!$A$4:$O$30,3,FALSE)))&amp;".csv "&amp;$B$2&amp;VLOOKUP($C89,Lookups!$A$4:$O$30,15,FALSE)&amp;F$4&amp;$B89&amp;"\"&amp;VLOOKUP($C89,Lookups!$A$4:$O$30,2,FALSE)&amp;".csv"</f>
        <v>del C:\temp\HistData\Futures2013Q3H1\Z.csv &amp; copy C:\temp\HistData\Futures2013Q3H1\Z??.csv C:\temp\HistData\Futures2013Q3H1\Z.csv</v>
      </c>
      <c r="G89" s="30" t="str">
        <f>IF(LEN(VLOOKUP($C89,Lookups!$A$4:$O$30,3,FALSE))=0,"","del "&amp;$B$2&amp;VLOOKUP($C89,Lookups!$A$4:$O$30,15,FALSE)&amp;G$4&amp;$B89&amp;"\"&amp;VLOOKUP($C89,Lookups!$A$4:$O$30,2,FALSE)&amp;".csv &amp; ")&amp;"copy "&amp;$B$2&amp;VLOOKUP($C89,Lookups!$A$4:$O$30,15,FALSE)&amp;G$4&amp;$B89&amp;"\"&amp;VLOOKUP($C89,Lookups!$A$4:$O$30,2,FALSE)&amp;REPT("?",LEN(VLOOKUP($C89,Lookups!$A$4:$O$30,3,FALSE)))&amp;".csv "&amp;$B$2&amp;VLOOKUP($C89,Lookups!$A$4:$O$30,15,FALSE)&amp;G$4&amp;$B89&amp;"\"&amp;VLOOKUP($C89,Lookups!$A$4:$O$30,2,FALSE)&amp;".csv"</f>
        <v>del C:\temp\HistData\Futures2013Q4H1\Z.csv &amp; copy C:\temp\HistData\Futures2013Q4H1\Z??.csv C:\temp\HistData\Futures2013Q4H1\Z.csv</v>
      </c>
      <c r="H89" s="30" t="str">
        <f>IF(LEN(VLOOKUP($C89,Lookups!$A$4:$O$30,3,FALSE))=0,"","del "&amp;$B$2&amp;VLOOKUP($C89,Lookups!$A$4:$O$30,15,FALSE)&amp;H$4&amp;$B89&amp;"\"&amp;VLOOKUP($C89,Lookups!$A$4:$O$30,2,FALSE)&amp;".csv &amp; ")&amp;"copy "&amp;$B$2&amp;VLOOKUP($C89,Lookups!$A$4:$O$30,15,FALSE)&amp;H$4&amp;$B89&amp;"\"&amp;VLOOKUP($C89,Lookups!$A$4:$O$30,2,FALSE)&amp;REPT("?",LEN(VLOOKUP($C89,Lookups!$A$4:$O$30,3,FALSE)))&amp;".csv "&amp;$B$2&amp;VLOOKUP($C89,Lookups!$A$4:$O$30,15,FALSE)&amp;H$4&amp;$B89&amp;"\"&amp;VLOOKUP($C89,Lookups!$A$4:$O$30,2,FALSE)&amp;".csv"</f>
        <v>del C:\temp\HistData\Futures2014Q1H1\Z.csv &amp; copy C:\temp\HistData\Futures2014Q1H1\Z??.csv C:\temp\HistData\Futures2014Q1H1\Z.csv</v>
      </c>
    </row>
    <row r="90" spans="1:8" s="10" customFormat="1" x14ac:dyDescent="0.25">
      <c r="A90" s="30"/>
      <c r="B90" s="31" t="s">
        <v>30</v>
      </c>
      <c r="C90" s="30" t="s">
        <v>8</v>
      </c>
      <c r="D90" s="30" t="str">
        <f>IF(LEN(VLOOKUP($C90,Lookups!$A$4:$O$30,3,FALSE))=0,"","del "&amp;$B$2&amp;VLOOKUP($C90,Lookups!$A$4:$O$30,15,FALSE)&amp;D$4&amp;$B90&amp;"\"&amp;VLOOKUP($C90,Lookups!$A$4:$O$30,2,FALSE)&amp;".csv &amp; ")&amp;"copy "&amp;$B$2&amp;VLOOKUP($C90,Lookups!$A$4:$O$30,15,FALSE)&amp;D$4&amp;$B90&amp;"\"&amp;VLOOKUP($C90,Lookups!$A$4:$O$30,2,FALSE)&amp;REPT("?",LEN(VLOOKUP($C90,Lookups!$A$4:$O$30,3,FALSE)))&amp;".csv "&amp;$B$2&amp;VLOOKUP($C90,Lookups!$A$4:$O$30,15,FALSE)&amp;D$4&amp;$B90&amp;"\"&amp;VLOOKUP($C90,Lookups!$A$4:$O$30,2,FALSE)&amp;".csv"</f>
        <v>copy C:\temp\HistData\Indices2000Q0H1\$SPX.csv C:\temp\HistData\Indices2000Q0H1\$SPX.csv</v>
      </c>
      <c r="E90" s="30" t="str">
        <f>IF(LEN(VLOOKUP($C90,Lookups!$A$4:$O$30,3,FALSE))=0,"","del "&amp;$B$2&amp;VLOOKUP($C90,Lookups!$A$4:$O$30,15,FALSE)&amp;E$4&amp;$B90&amp;"\"&amp;VLOOKUP($C90,Lookups!$A$4:$O$30,2,FALSE)&amp;".csv &amp; ")&amp;"copy "&amp;$B$2&amp;VLOOKUP($C90,Lookups!$A$4:$O$30,15,FALSE)&amp;E$4&amp;$B90&amp;"\"&amp;VLOOKUP($C90,Lookups!$A$4:$O$30,2,FALSE)&amp;REPT("?",LEN(VLOOKUP($C90,Lookups!$A$4:$O$30,3,FALSE)))&amp;".csv "&amp;$B$2&amp;VLOOKUP($C90,Lookups!$A$4:$O$30,15,FALSE)&amp;E$4&amp;$B90&amp;"\"&amp;VLOOKUP($C90,Lookups!$A$4:$O$30,2,FALSE)&amp;".csv"</f>
        <v>copy C:\temp\HistData\Indices2013Q2H1\$SPX.csv C:\temp\HistData\Indices2013Q2H1\$SPX.csv</v>
      </c>
      <c r="F90" s="30" t="str">
        <f>IF(LEN(VLOOKUP($C90,Lookups!$A$4:$O$30,3,FALSE))=0,"","del "&amp;$B$2&amp;VLOOKUP($C90,Lookups!$A$4:$O$30,15,FALSE)&amp;F$4&amp;$B90&amp;"\"&amp;VLOOKUP($C90,Lookups!$A$4:$O$30,2,FALSE)&amp;".csv &amp; ")&amp;"copy "&amp;$B$2&amp;VLOOKUP($C90,Lookups!$A$4:$O$30,15,FALSE)&amp;F$4&amp;$B90&amp;"\"&amp;VLOOKUP($C90,Lookups!$A$4:$O$30,2,FALSE)&amp;REPT("?",LEN(VLOOKUP($C90,Lookups!$A$4:$O$30,3,FALSE)))&amp;".csv "&amp;$B$2&amp;VLOOKUP($C90,Lookups!$A$4:$O$30,15,FALSE)&amp;F$4&amp;$B90&amp;"\"&amp;VLOOKUP($C90,Lookups!$A$4:$O$30,2,FALSE)&amp;".csv"</f>
        <v>copy C:\temp\HistData\Indices2013Q3H1\$SPX.csv C:\temp\HistData\Indices2013Q3H1\$SPX.csv</v>
      </c>
      <c r="G90" s="30" t="str">
        <f>IF(LEN(VLOOKUP($C90,Lookups!$A$4:$O$30,3,FALSE))=0,"","del "&amp;$B$2&amp;VLOOKUP($C90,Lookups!$A$4:$O$30,15,FALSE)&amp;G$4&amp;$B90&amp;"\"&amp;VLOOKUP($C90,Lookups!$A$4:$O$30,2,FALSE)&amp;".csv &amp; ")&amp;"copy "&amp;$B$2&amp;VLOOKUP($C90,Lookups!$A$4:$O$30,15,FALSE)&amp;G$4&amp;$B90&amp;"\"&amp;VLOOKUP($C90,Lookups!$A$4:$O$30,2,FALSE)&amp;REPT("?",LEN(VLOOKUP($C90,Lookups!$A$4:$O$30,3,FALSE)))&amp;".csv "&amp;$B$2&amp;VLOOKUP($C90,Lookups!$A$4:$O$30,15,FALSE)&amp;G$4&amp;$B90&amp;"\"&amp;VLOOKUP($C90,Lookups!$A$4:$O$30,2,FALSE)&amp;".csv"</f>
        <v>copy C:\temp\HistData\Indices2013Q4H1\$SPX.csv C:\temp\HistData\Indices2013Q4H1\$SPX.csv</v>
      </c>
      <c r="H90" s="30" t="str">
        <f>IF(LEN(VLOOKUP($C90,Lookups!$A$4:$O$30,3,FALSE))=0,"","del "&amp;$B$2&amp;VLOOKUP($C90,Lookups!$A$4:$O$30,15,FALSE)&amp;H$4&amp;$B90&amp;"\"&amp;VLOOKUP($C90,Lookups!$A$4:$O$30,2,FALSE)&amp;".csv &amp; ")&amp;"copy "&amp;$B$2&amp;VLOOKUP($C90,Lookups!$A$4:$O$30,15,FALSE)&amp;H$4&amp;$B90&amp;"\"&amp;VLOOKUP($C90,Lookups!$A$4:$O$30,2,FALSE)&amp;REPT("?",LEN(VLOOKUP($C90,Lookups!$A$4:$O$30,3,FALSE)))&amp;".csv "&amp;$B$2&amp;VLOOKUP($C90,Lookups!$A$4:$O$30,15,FALSE)&amp;H$4&amp;$B90&amp;"\"&amp;VLOOKUP($C90,Lookups!$A$4:$O$30,2,FALSE)&amp;".csv"</f>
        <v>copy C:\temp\HistData\Indices2014Q1H1\$SPX.csv C:\temp\HistData\Indices2014Q1H1\$SPX.csv</v>
      </c>
    </row>
    <row r="91" spans="1:8" s="10" customFormat="1" x14ac:dyDescent="0.25">
      <c r="A91" s="30"/>
      <c r="B91" s="31" t="s">
        <v>32</v>
      </c>
      <c r="C91" s="30" t="s">
        <v>59</v>
      </c>
      <c r="D91" s="30" t="str">
        <f>IF(LEN(VLOOKUP($C91,Lookups!$A$4:$O$30,3,FALSE))=0,"","del "&amp;$B$2&amp;VLOOKUP($C91,Lookups!$A$4:$O$30,15,FALSE)&amp;D$4&amp;$B91&amp;"\"&amp;VLOOKUP($C91,Lookups!$A$4:$O$30,2,FALSE)&amp;".csv &amp; ")&amp;"copy "&amp;$B$2&amp;VLOOKUP($C91,Lookups!$A$4:$O$30,15,FALSE)&amp;D$4&amp;$B91&amp;"\"&amp;VLOOKUP($C91,Lookups!$A$4:$O$30,2,FALSE)&amp;REPT("?",LEN(VLOOKUP($C91,Lookups!$A$4:$O$30,3,FALSE)))&amp;".csv "&amp;$B$2&amp;VLOOKUP($C91,Lookups!$A$4:$O$30,15,FALSE)&amp;D$4&amp;$B91&amp;"\"&amp;VLOOKUP($C91,Lookups!$A$4:$O$30,2,FALSE)&amp;".csv"</f>
        <v>del C:\temp\HistData\Futures2000Q0D1\LC.csv &amp; copy C:\temp\HistData\Futures2000Q0D1\LC??.csv C:\temp\HistData\Futures2000Q0D1\LC.csv</v>
      </c>
      <c r="E91" s="30" t="str">
        <f>IF(LEN(VLOOKUP($C91,Lookups!$A$4:$O$30,3,FALSE))=0,"","del "&amp;$B$2&amp;VLOOKUP($C91,Lookups!$A$4:$O$30,15,FALSE)&amp;E$4&amp;$B91&amp;"\"&amp;VLOOKUP($C91,Lookups!$A$4:$O$30,2,FALSE)&amp;".csv &amp; ")&amp;"copy "&amp;$B$2&amp;VLOOKUP($C91,Lookups!$A$4:$O$30,15,FALSE)&amp;E$4&amp;$B91&amp;"\"&amp;VLOOKUP($C91,Lookups!$A$4:$O$30,2,FALSE)&amp;REPT("?",LEN(VLOOKUP($C91,Lookups!$A$4:$O$30,3,FALSE)))&amp;".csv "&amp;$B$2&amp;VLOOKUP($C91,Lookups!$A$4:$O$30,15,FALSE)&amp;E$4&amp;$B91&amp;"\"&amp;VLOOKUP($C91,Lookups!$A$4:$O$30,2,FALSE)&amp;".csv"</f>
        <v>del C:\temp\HistData\Futures2013Q2D1\LC.csv &amp; copy C:\temp\HistData\Futures2013Q2D1\LC??.csv C:\temp\HistData\Futures2013Q2D1\LC.csv</v>
      </c>
      <c r="F91" s="30" t="str">
        <f>IF(LEN(VLOOKUP($C91,Lookups!$A$4:$O$30,3,FALSE))=0,"","del "&amp;$B$2&amp;VLOOKUP($C91,Lookups!$A$4:$O$30,15,FALSE)&amp;F$4&amp;$B91&amp;"\"&amp;VLOOKUP($C91,Lookups!$A$4:$O$30,2,FALSE)&amp;".csv &amp; ")&amp;"copy "&amp;$B$2&amp;VLOOKUP($C91,Lookups!$A$4:$O$30,15,FALSE)&amp;F$4&amp;$B91&amp;"\"&amp;VLOOKUP($C91,Lookups!$A$4:$O$30,2,FALSE)&amp;REPT("?",LEN(VLOOKUP($C91,Lookups!$A$4:$O$30,3,FALSE)))&amp;".csv "&amp;$B$2&amp;VLOOKUP($C91,Lookups!$A$4:$O$30,15,FALSE)&amp;F$4&amp;$B91&amp;"\"&amp;VLOOKUP($C91,Lookups!$A$4:$O$30,2,FALSE)&amp;".csv"</f>
        <v>del C:\temp\HistData\Futures2013Q3D1\LC.csv &amp; copy C:\temp\HistData\Futures2013Q3D1\LC??.csv C:\temp\HistData\Futures2013Q3D1\LC.csv</v>
      </c>
      <c r="G91" s="30" t="str">
        <f>IF(LEN(VLOOKUP($C91,Lookups!$A$4:$O$30,3,FALSE))=0,"","del "&amp;$B$2&amp;VLOOKUP($C91,Lookups!$A$4:$O$30,15,FALSE)&amp;G$4&amp;$B91&amp;"\"&amp;VLOOKUP($C91,Lookups!$A$4:$O$30,2,FALSE)&amp;".csv &amp; ")&amp;"copy "&amp;$B$2&amp;VLOOKUP($C91,Lookups!$A$4:$O$30,15,FALSE)&amp;G$4&amp;$B91&amp;"\"&amp;VLOOKUP($C91,Lookups!$A$4:$O$30,2,FALSE)&amp;REPT("?",LEN(VLOOKUP($C91,Lookups!$A$4:$O$30,3,FALSE)))&amp;".csv "&amp;$B$2&amp;VLOOKUP($C91,Lookups!$A$4:$O$30,15,FALSE)&amp;G$4&amp;$B91&amp;"\"&amp;VLOOKUP($C91,Lookups!$A$4:$O$30,2,FALSE)&amp;".csv"</f>
        <v>del C:\temp\HistData\Futures2013Q4D1\LC.csv &amp; copy C:\temp\HistData\Futures2013Q4D1\LC??.csv C:\temp\HistData\Futures2013Q4D1\LC.csv</v>
      </c>
      <c r="H91" s="30" t="str">
        <f>IF(LEN(VLOOKUP($C91,Lookups!$A$4:$O$30,3,FALSE))=0,"","del "&amp;$B$2&amp;VLOOKUP($C91,Lookups!$A$4:$O$30,15,FALSE)&amp;H$4&amp;$B91&amp;"\"&amp;VLOOKUP($C91,Lookups!$A$4:$O$30,2,FALSE)&amp;".csv &amp; ")&amp;"copy "&amp;$B$2&amp;VLOOKUP($C91,Lookups!$A$4:$O$30,15,FALSE)&amp;H$4&amp;$B91&amp;"\"&amp;VLOOKUP($C91,Lookups!$A$4:$O$30,2,FALSE)&amp;REPT("?",LEN(VLOOKUP($C91,Lookups!$A$4:$O$30,3,FALSE)))&amp;".csv "&amp;$B$2&amp;VLOOKUP($C91,Lookups!$A$4:$O$30,15,FALSE)&amp;H$4&amp;$B91&amp;"\"&amp;VLOOKUP($C91,Lookups!$A$4:$O$30,2,FALSE)&amp;".csv"</f>
        <v>del C:\temp\HistData\Futures2014Q1D1\LC.csv &amp; copy C:\temp\HistData\Futures2014Q1D1\LC??.csv C:\temp\HistData\Futures2014Q1D1\LC.csv</v>
      </c>
    </row>
    <row r="92" spans="1:8" s="10" customFormat="1" x14ac:dyDescent="0.25">
      <c r="A92" s="30"/>
      <c r="B92" s="31" t="s">
        <v>32</v>
      </c>
      <c r="C92" s="30" t="s">
        <v>60</v>
      </c>
      <c r="D92" s="30" t="str">
        <f>IF(LEN(VLOOKUP($C92,Lookups!$A$4:$O$30,3,FALSE))=0,"","del "&amp;$B$2&amp;VLOOKUP($C92,Lookups!$A$4:$O$30,15,FALSE)&amp;D$4&amp;$B92&amp;"\"&amp;VLOOKUP($C92,Lookups!$A$4:$O$30,2,FALSE)&amp;".csv &amp; ")&amp;"copy "&amp;$B$2&amp;VLOOKUP($C92,Lookups!$A$4:$O$30,15,FALSE)&amp;D$4&amp;$B92&amp;"\"&amp;VLOOKUP($C92,Lookups!$A$4:$O$30,2,FALSE)&amp;REPT("?",LEN(VLOOKUP($C92,Lookups!$A$4:$O$30,3,FALSE)))&amp;".csv "&amp;$B$2&amp;VLOOKUP($C92,Lookups!$A$4:$O$30,15,FALSE)&amp;D$4&amp;$B92&amp;"\"&amp;VLOOKUP($C92,Lookups!$A$4:$O$30,2,FALSE)&amp;".csv"</f>
        <v>del C:\temp\HistData\Futures2000Q0D1\C.csv &amp; copy C:\temp\HistData\Futures2000Q0D1\C??.csv C:\temp\HistData\Futures2000Q0D1\C.csv</v>
      </c>
      <c r="E92" s="30" t="str">
        <f>IF(LEN(VLOOKUP($C92,Lookups!$A$4:$O$30,3,FALSE))=0,"","del "&amp;$B$2&amp;VLOOKUP($C92,Lookups!$A$4:$O$30,15,FALSE)&amp;E$4&amp;$B92&amp;"\"&amp;VLOOKUP($C92,Lookups!$A$4:$O$30,2,FALSE)&amp;".csv &amp; ")&amp;"copy "&amp;$B$2&amp;VLOOKUP($C92,Lookups!$A$4:$O$30,15,FALSE)&amp;E$4&amp;$B92&amp;"\"&amp;VLOOKUP($C92,Lookups!$A$4:$O$30,2,FALSE)&amp;REPT("?",LEN(VLOOKUP($C92,Lookups!$A$4:$O$30,3,FALSE)))&amp;".csv "&amp;$B$2&amp;VLOOKUP($C92,Lookups!$A$4:$O$30,15,FALSE)&amp;E$4&amp;$B92&amp;"\"&amp;VLOOKUP($C92,Lookups!$A$4:$O$30,2,FALSE)&amp;".csv"</f>
        <v>del C:\temp\HistData\Futures2013Q2D1\C.csv &amp; copy C:\temp\HistData\Futures2013Q2D1\C??.csv C:\temp\HistData\Futures2013Q2D1\C.csv</v>
      </c>
      <c r="F92" s="30" t="str">
        <f>IF(LEN(VLOOKUP($C92,Lookups!$A$4:$O$30,3,FALSE))=0,"","del "&amp;$B$2&amp;VLOOKUP($C92,Lookups!$A$4:$O$30,15,FALSE)&amp;F$4&amp;$B92&amp;"\"&amp;VLOOKUP($C92,Lookups!$A$4:$O$30,2,FALSE)&amp;".csv &amp; ")&amp;"copy "&amp;$B$2&amp;VLOOKUP($C92,Lookups!$A$4:$O$30,15,FALSE)&amp;F$4&amp;$B92&amp;"\"&amp;VLOOKUP($C92,Lookups!$A$4:$O$30,2,FALSE)&amp;REPT("?",LEN(VLOOKUP($C92,Lookups!$A$4:$O$30,3,FALSE)))&amp;".csv "&amp;$B$2&amp;VLOOKUP($C92,Lookups!$A$4:$O$30,15,FALSE)&amp;F$4&amp;$B92&amp;"\"&amp;VLOOKUP($C92,Lookups!$A$4:$O$30,2,FALSE)&amp;".csv"</f>
        <v>del C:\temp\HistData\Futures2013Q3D1\C.csv &amp; copy C:\temp\HistData\Futures2013Q3D1\C??.csv C:\temp\HistData\Futures2013Q3D1\C.csv</v>
      </c>
      <c r="G92" s="30" t="str">
        <f>IF(LEN(VLOOKUP($C92,Lookups!$A$4:$O$30,3,FALSE))=0,"","del "&amp;$B$2&amp;VLOOKUP($C92,Lookups!$A$4:$O$30,15,FALSE)&amp;G$4&amp;$B92&amp;"\"&amp;VLOOKUP($C92,Lookups!$A$4:$O$30,2,FALSE)&amp;".csv &amp; ")&amp;"copy "&amp;$B$2&amp;VLOOKUP($C92,Lookups!$A$4:$O$30,15,FALSE)&amp;G$4&amp;$B92&amp;"\"&amp;VLOOKUP($C92,Lookups!$A$4:$O$30,2,FALSE)&amp;REPT("?",LEN(VLOOKUP($C92,Lookups!$A$4:$O$30,3,FALSE)))&amp;".csv "&amp;$B$2&amp;VLOOKUP($C92,Lookups!$A$4:$O$30,15,FALSE)&amp;G$4&amp;$B92&amp;"\"&amp;VLOOKUP($C92,Lookups!$A$4:$O$30,2,FALSE)&amp;".csv"</f>
        <v>del C:\temp\HistData\Futures2013Q4D1\C.csv &amp; copy C:\temp\HistData\Futures2013Q4D1\C??.csv C:\temp\HistData\Futures2013Q4D1\C.csv</v>
      </c>
      <c r="H92" s="30" t="str">
        <f>IF(LEN(VLOOKUP($C92,Lookups!$A$4:$O$30,3,FALSE))=0,"","del "&amp;$B$2&amp;VLOOKUP($C92,Lookups!$A$4:$O$30,15,FALSE)&amp;H$4&amp;$B92&amp;"\"&amp;VLOOKUP($C92,Lookups!$A$4:$O$30,2,FALSE)&amp;".csv &amp; ")&amp;"copy "&amp;$B$2&amp;VLOOKUP($C92,Lookups!$A$4:$O$30,15,FALSE)&amp;H$4&amp;$B92&amp;"\"&amp;VLOOKUP($C92,Lookups!$A$4:$O$30,2,FALSE)&amp;REPT("?",LEN(VLOOKUP($C92,Lookups!$A$4:$O$30,3,FALSE)))&amp;".csv "&amp;$B$2&amp;VLOOKUP($C92,Lookups!$A$4:$O$30,15,FALSE)&amp;H$4&amp;$B92&amp;"\"&amp;VLOOKUP($C92,Lookups!$A$4:$O$30,2,FALSE)&amp;".csv"</f>
        <v>del C:\temp\HistData\Futures2014Q1D1\C.csv &amp; copy C:\temp\HistData\Futures2014Q1D1\C??.csv C:\temp\HistData\Futures2014Q1D1\C.csv</v>
      </c>
    </row>
    <row r="93" spans="1:8" s="10" customFormat="1" x14ac:dyDescent="0.25">
      <c r="A93" s="30"/>
      <c r="B93" s="31" t="s">
        <v>32</v>
      </c>
      <c r="C93" s="30" t="s">
        <v>61</v>
      </c>
      <c r="D93" s="30" t="str">
        <f>IF(LEN(VLOOKUP($C93,Lookups!$A$4:$O$30,3,FALSE))=0,"","del "&amp;$B$2&amp;VLOOKUP($C93,Lookups!$A$4:$O$30,15,FALSE)&amp;D$4&amp;$B93&amp;"\"&amp;VLOOKUP($C93,Lookups!$A$4:$O$30,2,FALSE)&amp;".csv &amp; ")&amp;"copy "&amp;$B$2&amp;VLOOKUP($C93,Lookups!$A$4:$O$30,15,FALSE)&amp;D$4&amp;$B93&amp;"\"&amp;VLOOKUP($C93,Lookups!$A$4:$O$30,2,FALSE)&amp;REPT("?",LEN(VLOOKUP($C93,Lookups!$A$4:$O$30,3,FALSE)))&amp;".csv "&amp;$B$2&amp;VLOOKUP($C93,Lookups!$A$4:$O$30,15,FALSE)&amp;D$4&amp;$B93&amp;"\"&amp;VLOOKUP($C93,Lookups!$A$4:$O$30,2,FALSE)&amp;".csv"</f>
        <v>del C:\temp\HistData\Futures2000Q0D1\HO.csv &amp; copy C:\temp\HistData\Futures2000Q0D1\HO??.csv C:\temp\HistData\Futures2000Q0D1\HO.csv</v>
      </c>
      <c r="E93" s="30" t="str">
        <f>IF(LEN(VLOOKUP($C93,Lookups!$A$4:$O$30,3,FALSE))=0,"","del "&amp;$B$2&amp;VLOOKUP($C93,Lookups!$A$4:$O$30,15,FALSE)&amp;E$4&amp;$B93&amp;"\"&amp;VLOOKUP($C93,Lookups!$A$4:$O$30,2,FALSE)&amp;".csv &amp; ")&amp;"copy "&amp;$B$2&amp;VLOOKUP($C93,Lookups!$A$4:$O$30,15,FALSE)&amp;E$4&amp;$B93&amp;"\"&amp;VLOOKUP($C93,Lookups!$A$4:$O$30,2,FALSE)&amp;REPT("?",LEN(VLOOKUP($C93,Lookups!$A$4:$O$30,3,FALSE)))&amp;".csv "&amp;$B$2&amp;VLOOKUP($C93,Lookups!$A$4:$O$30,15,FALSE)&amp;E$4&amp;$B93&amp;"\"&amp;VLOOKUP($C93,Lookups!$A$4:$O$30,2,FALSE)&amp;".csv"</f>
        <v>del C:\temp\HistData\Futures2013Q2D1\HO.csv &amp; copy C:\temp\HistData\Futures2013Q2D1\HO??.csv C:\temp\HistData\Futures2013Q2D1\HO.csv</v>
      </c>
      <c r="F93" s="30" t="str">
        <f>IF(LEN(VLOOKUP($C93,Lookups!$A$4:$O$30,3,FALSE))=0,"","del "&amp;$B$2&amp;VLOOKUP($C93,Lookups!$A$4:$O$30,15,FALSE)&amp;F$4&amp;$B93&amp;"\"&amp;VLOOKUP($C93,Lookups!$A$4:$O$30,2,FALSE)&amp;".csv &amp; ")&amp;"copy "&amp;$B$2&amp;VLOOKUP($C93,Lookups!$A$4:$O$30,15,FALSE)&amp;F$4&amp;$B93&amp;"\"&amp;VLOOKUP($C93,Lookups!$A$4:$O$30,2,FALSE)&amp;REPT("?",LEN(VLOOKUP($C93,Lookups!$A$4:$O$30,3,FALSE)))&amp;".csv "&amp;$B$2&amp;VLOOKUP($C93,Lookups!$A$4:$O$30,15,FALSE)&amp;F$4&amp;$B93&amp;"\"&amp;VLOOKUP($C93,Lookups!$A$4:$O$30,2,FALSE)&amp;".csv"</f>
        <v>del C:\temp\HistData\Futures2013Q3D1\HO.csv &amp; copy C:\temp\HistData\Futures2013Q3D1\HO??.csv C:\temp\HistData\Futures2013Q3D1\HO.csv</v>
      </c>
      <c r="G93" s="30" t="str">
        <f>IF(LEN(VLOOKUP($C93,Lookups!$A$4:$O$30,3,FALSE))=0,"","del "&amp;$B$2&amp;VLOOKUP($C93,Lookups!$A$4:$O$30,15,FALSE)&amp;G$4&amp;$B93&amp;"\"&amp;VLOOKUP($C93,Lookups!$A$4:$O$30,2,FALSE)&amp;".csv &amp; ")&amp;"copy "&amp;$B$2&amp;VLOOKUP($C93,Lookups!$A$4:$O$30,15,FALSE)&amp;G$4&amp;$B93&amp;"\"&amp;VLOOKUP($C93,Lookups!$A$4:$O$30,2,FALSE)&amp;REPT("?",LEN(VLOOKUP($C93,Lookups!$A$4:$O$30,3,FALSE)))&amp;".csv "&amp;$B$2&amp;VLOOKUP($C93,Lookups!$A$4:$O$30,15,FALSE)&amp;G$4&amp;$B93&amp;"\"&amp;VLOOKUP($C93,Lookups!$A$4:$O$30,2,FALSE)&amp;".csv"</f>
        <v>del C:\temp\HistData\Futures2013Q4D1\HO.csv &amp; copy C:\temp\HistData\Futures2013Q4D1\HO??.csv C:\temp\HistData\Futures2013Q4D1\HO.csv</v>
      </c>
      <c r="H93" s="30" t="str">
        <f>IF(LEN(VLOOKUP($C93,Lookups!$A$4:$O$30,3,FALSE))=0,"","del "&amp;$B$2&amp;VLOOKUP($C93,Lookups!$A$4:$O$30,15,FALSE)&amp;H$4&amp;$B93&amp;"\"&amp;VLOOKUP($C93,Lookups!$A$4:$O$30,2,FALSE)&amp;".csv &amp; ")&amp;"copy "&amp;$B$2&amp;VLOOKUP($C93,Lookups!$A$4:$O$30,15,FALSE)&amp;H$4&amp;$B93&amp;"\"&amp;VLOOKUP($C93,Lookups!$A$4:$O$30,2,FALSE)&amp;REPT("?",LEN(VLOOKUP($C93,Lookups!$A$4:$O$30,3,FALSE)))&amp;".csv "&amp;$B$2&amp;VLOOKUP($C93,Lookups!$A$4:$O$30,15,FALSE)&amp;H$4&amp;$B93&amp;"\"&amp;VLOOKUP($C93,Lookups!$A$4:$O$30,2,FALSE)&amp;".csv"</f>
        <v>del C:\temp\HistData\Futures2014Q1D1\HO.csv &amp; copy C:\temp\HistData\Futures2014Q1D1\HO??.csv C:\temp\HistData\Futures2014Q1D1\HO.csv</v>
      </c>
    </row>
    <row r="94" spans="1:8" s="10" customFormat="1" x14ac:dyDescent="0.25">
      <c r="A94" s="30"/>
      <c r="B94" s="31" t="s">
        <v>32</v>
      </c>
      <c r="C94" s="30" t="s">
        <v>57</v>
      </c>
      <c r="D94" s="30" t="str">
        <f>IF(LEN(VLOOKUP($C94,Lookups!$A$4:$O$30,3,FALSE))=0,"","del "&amp;$B$2&amp;VLOOKUP($C94,Lookups!$A$4:$O$30,15,FALSE)&amp;D$4&amp;$B94&amp;"\"&amp;VLOOKUP($C94,Lookups!$A$4:$O$30,2,FALSE)&amp;".csv &amp; ")&amp;"copy "&amp;$B$2&amp;VLOOKUP($C94,Lookups!$A$4:$O$30,15,FALSE)&amp;D$4&amp;$B94&amp;"\"&amp;VLOOKUP($C94,Lookups!$A$4:$O$30,2,FALSE)&amp;REPT("?",LEN(VLOOKUP($C94,Lookups!$A$4:$O$30,3,FALSE)))&amp;".csv "&amp;$B$2&amp;VLOOKUP($C94,Lookups!$A$4:$O$30,15,FALSE)&amp;D$4&amp;$B94&amp;"\"&amp;VLOOKUP($C94,Lookups!$A$4:$O$30,2,FALSE)&amp;".csv"</f>
        <v>del C:\temp\HistData\Futures2000Q0D1\NG.csv &amp; copy C:\temp\HistData\Futures2000Q0D1\NG??.csv C:\temp\HistData\Futures2000Q0D1\NG.csv</v>
      </c>
      <c r="E94" s="30" t="str">
        <f>IF(LEN(VLOOKUP($C94,Lookups!$A$4:$O$30,3,FALSE))=0,"","del "&amp;$B$2&amp;VLOOKUP($C94,Lookups!$A$4:$O$30,15,FALSE)&amp;E$4&amp;$B94&amp;"\"&amp;VLOOKUP($C94,Lookups!$A$4:$O$30,2,FALSE)&amp;".csv &amp; ")&amp;"copy "&amp;$B$2&amp;VLOOKUP($C94,Lookups!$A$4:$O$30,15,FALSE)&amp;E$4&amp;$B94&amp;"\"&amp;VLOOKUP($C94,Lookups!$A$4:$O$30,2,FALSE)&amp;REPT("?",LEN(VLOOKUP($C94,Lookups!$A$4:$O$30,3,FALSE)))&amp;".csv "&amp;$B$2&amp;VLOOKUP($C94,Lookups!$A$4:$O$30,15,FALSE)&amp;E$4&amp;$B94&amp;"\"&amp;VLOOKUP($C94,Lookups!$A$4:$O$30,2,FALSE)&amp;".csv"</f>
        <v>del C:\temp\HistData\Futures2013Q2D1\NG.csv &amp; copy C:\temp\HistData\Futures2013Q2D1\NG??.csv C:\temp\HistData\Futures2013Q2D1\NG.csv</v>
      </c>
      <c r="F94" s="30" t="str">
        <f>IF(LEN(VLOOKUP($C94,Lookups!$A$4:$O$30,3,FALSE))=0,"","del "&amp;$B$2&amp;VLOOKUP($C94,Lookups!$A$4:$O$30,15,FALSE)&amp;F$4&amp;$B94&amp;"\"&amp;VLOOKUP($C94,Lookups!$A$4:$O$30,2,FALSE)&amp;".csv &amp; ")&amp;"copy "&amp;$B$2&amp;VLOOKUP($C94,Lookups!$A$4:$O$30,15,FALSE)&amp;F$4&amp;$B94&amp;"\"&amp;VLOOKUP($C94,Lookups!$A$4:$O$30,2,FALSE)&amp;REPT("?",LEN(VLOOKUP($C94,Lookups!$A$4:$O$30,3,FALSE)))&amp;".csv "&amp;$B$2&amp;VLOOKUP($C94,Lookups!$A$4:$O$30,15,FALSE)&amp;F$4&amp;$B94&amp;"\"&amp;VLOOKUP($C94,Lookups!$A$4:$O$30,2,FALSE)&amp;".csv"</f>
        <v>del C:\temp\HistData\Futures2013Q3D1\NG.csv &amp; copy C:\temp\HistData\Futures2013Q3D1\NG??.csv C:\temp\HistData\Futures2013Q3D1\NG.csv</v>
      </c>
      <c r="G94" s="30" t="str">
        <f>IF(LEN(VLOOKUP($C94,Lookups!$A$4:$O$30,3,FALSE))=0,"","del "&amp;$B$2&amp;VLOOKUP($C94,Lookups!$A$4:$O$30,15,FALSE)&amp;G$4&amp;$B94&amp;"\"&amp;VLOOKUP($C94,Lookups!$A$4:$O$30,2,FALSE)&amp;".csv &amp; ")&amp;"copy "&amp;$B$2&amp;VLOOKUP($C94,Lookups!$A$4:$O$30,15,FALSE)&amp;G$4&amp;$B94&amp;"\"&amp;VLOOKUP($C94,Lookups!$A$4:$O$30,2,FALSE)&amp;REPT("?",LEN(VLOOKUP($C94,Lookups!$A$4:$O$30,3,FALSE)))&amp;".csv "&amp;$B$2&amp;VLOOKUP($C94,Lookups!$A$4:$O$30,15,FALSE)&amp;G$4&amp;$B94&amp;"\"&amp;VLOOKUP($C94,Lookups!$A$4:$O$30,2,FALSE)&amp;".csv"</f>
        <v>del C:\temp\HistData\Futures2013Q4D1\NG.csv &amp; copy C:\temp\HistData\Futures2013Q4D1\NG??.csv C:\temp\HistData\Futures2013Q4D1\NG.csv</v>
      </c>
      <c r="H94" s="30" t="str">
        <f>IF(LEN(VLOOKUP($C94,Lookups!$A$4:$O$30,3,FALSE))=0,"","del "&amp;$B$2&amp;VLOOKUP($C94,Lookups!$A$4:$O$30,15,FALSE)&amp;H$4&amp;$B94&amp;"\"&amp;VLOOKUP($C94,Lookups!$A$4:$O$30,2,FALSE)&amp;".csv &amp; ")&amp;"copy "&amp;$B$2&amp;VLOOKUP($C94,Lookups!$A$4:$O$30,15,FALSE)&amp;H$4&amp;$B94&amp;"\"&amp;VLOOKUP($C94,Lookups!$A$4:$O$30,2,FALSE)&amp;REPT("?",LEN(VLOOKUP($C94,Lookups!$A$4:$O$30,3,FALSE)))&amp;".csv "&amp;$B$2&amp;VLOOKUP($C94,Lookups!$A$4:$O$30,15,FALSE)&amp;H$4&amp;$B94&amp;"\"&amp;VLOOKUP($C94,Lookups!$A$4:$O$30,2,FALSE)&amp;".csv"</f>
        <v>del C:\temp\HistData\Futures2014Q1D1\NG.csv &amp; copy C:\temp\HistData\Futures2014Q1D1\NG??.csv C:\temp\HistData\Futures2014Q1D1\NG.csv</v>
      </c>
    </row>
    <row r="95" spans="1:8" s="10" customFormat="1" x14ac:dyDescent="0.25">
      <c r="A95" s="30"/>
      <c r="B95" s="31" t="s">
        <v>32</v>
      </c>
      <c r="C95" s="30" t="s">
        <v>3</v>
      </c>
      <c r="D95" s="30" t="str">
        <f>IF(LEN(VLOOKUP($C95,Lookups!$A$4:$O$30,3,FALSE))=0,"","del "&amp;$B$2&amp;VLOOKUP($C95,Lookups!$A$4:$O$30,15,FALSE)&amp;D$4&amp;$B95&amp;"\"&amp;VLOOKUP($C95,Lookups!$A$4:$O$30,2,FALSE)&amp;".csv &amp; ")&amp;"copy "&amp;$B$2&amp;VLOOKUP($C95,Lookups!$A$4:$O$30,15,FALSE)&amp;D$4&amp;$B95&amp;"\"&amp;VLOOKUP($C95,Lookups!$A$4:$O$30,2,FALSE)&amp;REPT("?",LEN(VLOOKUP($C95,Lookups!$A$4:$O$30,3,FALSE)))&amp;".csv "&amp;$B$2&amp;VLOOKUP($C95,Lookups!$A$4:$O$30,15,FALSE)&amp;D$4&amp;$B95&amp;"\"&amp;VLOOKUP($C95,Lookups!$A$4:$O$30,2,FALSE)&amp;".csv"</f>
        <v>del C:\temp\HistData\Futures2000Q0D1\CL.csv &amp; copy C:\temp\HistData\Futures2000Q0D1\CL??.csv C:\temp\HistData\Futures2000Q0D1\CL.csv</v>
      </c>
      <c r="E95" s="30" t="str">
        <f>IF(LEN(VLOOKUP($C95,Lookups!$A$4:$O$30,3,FALSE))=0,"","del "&amp;$B$2&amp;VLOOKUP($C95,Lookups!$A$4:$O$30,15,FALSE)&amp;E$4&amp;$B95&amp;"\"&amp;VLOOKUP($C95,Lookups!$A$4:$O$30,2,FALSE)&amp;".csv &amp; ")&amp;"copy "&amp;$B$2&amp;VLOOKUP($C95,Lookups!$A$4:$O$30,15,FALSE)&amp;E$4&amp;$B95&amp;"\"&amp;VLOOKUP($C95,Lookups!$A$4:$O$30,2,FALSE)&amp;REPT("?",LEN(VLOOKUP($C95,Lookups!$A$4:$O$30,3,FALSE)))&amp;".csv "&amp;$B$2&amp;VLOOKUP($C95,Lookups!$A$4:$O$30,15,FALSE)&amp;E$4&amp;$B95&amp;"\"&amp;VLOOKUP($C95,Lookups!$A$4:$O$30,2,FALSE)&amp;".csv"</f>
        <v>del C:\temp\HistData\Futures2013Q2D1\CL.csv &amp; copy C:\temp\HistData\Futures2013Q2D1\CL??.csv C:\temp\HistData\Futures2013Q2D1\CL.csv</v>
      </c>
      <c r="F95" s="30" t="str">
        <f>IF(LEN(VLOOKUP($C95,Lookups!$A$4:$O$30,3,FALSE))=0,"","del "&amp;$B$2&amp;VLOOKUP($C95,Lookups!$A$4:$O$30,15,FALSE)&amp;F$4&amp;$B95&amp;"\"&amp;VLOOKUP($C95,Lookups!$A$4:$O$30,2,FALSE)&amp;".csv &amp; ")&amp;"copy "&amp;$B$2&amp;VLOOKUP($C95,Lookups!$A$4:$O$30,15,FALSE)&amp;F$4&amp;$B95&amp;"\"&amp;VLOOKUP($C95,Lookups!$A$4:$O$30,2,FALSE)&amp;REPT("?",LEN(VLOOKUP($C95,Lookups!$A$4:$O$30,3,FALSE)))&amp;".csv "&amp;$B$2&amp;VLOOKUP($C95,Lookups!$A$4:$O$30,15,FALSE)&amp;F$4&amp;$B95&amp;"\"&amp;VLOOKUP($C95,Lookups!$A$4:$O$30,2,FALSE)&amp;".csv"</f>
        <v>del C:\temp\HistData\Futures2013Q3D1\CL.csv &amp; copy C:\temp\HistData\Futures2013Q3D1\CL??.csv C:\temp\HistData\Futures2013Q3D1\CL.csv</v>
      </c>
      <c r="G95" s="30" t="str">
        <f>IF(LEN(VLOOKUP($C95,Lookups!$A$4:$O$30,3,FALSE))=0,"","del "&amp;$B$2&amp;VLOOKUP($C95,Lookups!$A$4:$O$30,15,FALSE)&amp;G$4&amp;$B95&amp;"\"&amp;VLOOKUP($C95,Lookups!$A$4:$O$30,2,FALSE)&amp;".csv &amp; ")&amp;"copy "&amp;$B$2&amp;VLOOKUP($C95,Lookups!$A$4:$O$30,15,FALSE)&amp;G$4&amp;$B95&amp;"\"&amp;VLOOKUP($C95,Lookups!$A$4:$O$30,2,FALSE)&amp;REPT("?",LEN(VLOOKUP($C95,Lookups!$A$4:$O$30,3,FALSE)))&amp;".csv "&amp;$B$2&amp;VLOOKUP($C95,Lookups!$A$4:$O$30,15,FALSE)&amp;G$4&amp;$B95&amp;"\"&amp;VLOOKUP($C95,Lookups!$A$4:$O$30,2,FALSE)&amp;".csv"</f>
        <v>del C:\temp\HistData\Futures2013Q4D1\CL.csv &amp; copy C:\temp\HistData\Futures2013Q4D1\CL??.csv C:\temp\HistData\Futures2013Q4D1\CL.csv</v>
      </c>
      <c r="H95" s="30" t="str">
        <f>IF(LEN(VLOOKUP($C95,Lookups!$A$4:$O$30,3,FALSE))=0,"","del "&amp;$B$2&amp;VLOOKUP($C95,Lookups!$A$4:$O$30,15,FALSE)&amp;H$4&amp;$B95&amp;"\"&amp;VLOOKUP($C95,Lookups!$A$4:$O$30,2,FALSE)&amp;".csv &amp; ")&amp;"copy "&amp;$B$2&amp;VLOOKUP($C95,Lookups!$A$4:$O$30,15,FALSE)&amp;H$4&amp;$B95&amp;"\"&amp;VLOOKUP($C95,Lookups!$A$4:$O$30,2,FALSE)&amp;REPT("?",LEN(VLOOKUP($C95,Lookups!$A$4:$O$30,3,FALSE)))&amp;".csv "&amp;$B$2&amp;VLOOKUP($C95,Lookups!$A$4:$O$30,15,FALSE)&amp;H$4&amp;$B95&amp;"\"&amp;VLOOKUP($C95,Lookups!$A$4:$O$30,2,FALSE)&amp;".csv"</f>
        <v>del C:\temp\HistData\Futures2014Q1D1\CL.csv &amp; copy C:\temp\HistData\Futures2014Q1D1\CL??.csv C:\temp\HistData\Futures2014Q1D1\CL.csv</v>
      </c>
    </row>
    <row r="96" spans="1:8" s="10" customFormat="1" x14ac:dyDescent="0.25">
      <c r="A96" s="30"/>
      <c r="B96" s="31" t="s">
        <v>32</v>
      </c>
      <c r="C96" s="30" t="s">
        <v>62</v>
      </c>
      <c r="D96" s="30" t="str">
        <f>IF(LEN(VLOOKUP($C96,Lookups!$A$4:$O$30,3,FALSE))=0,"","del "&amp;$B$2&amp;VLOOKUP($C96,Lookups!$A$4:$O$30,15,FALSE)&amp;D$4&amp;$B96&amp;"\"&amp;VLOOKUP($C96,Lookups!$A$4:$O$30,2,FALSE)&amp;".csv &amp; ")&amp;"copy "&amp;$B$2&amp;VLOOKUP($C96,Lookups!$A$4:$O$30,15,FALSE)&amp;D$4&amp;$B96&amp;"\"&amp;VLOOKUP($C96,Lookups!$A$4:$O$30,2,FALSE)&amp;REPT("?",LEN(VLOOKUP($C96,Lookups!$A$4:$O$30,3,FALSE)))&amp;".csv "&amp;$B$2&amp;VLOOKUP($C96,Lookups!$A$4:$O$30,15,FALSE)&amp;D$4&amp;$B96&amp;"\"&amp;VLOOKUP($C96,Lookups!$A$4:$O$30,2,FALSE)&amp;".csv"</f>
        <v>del C:\temp\HistData\Futures2000Q0D1\PL.csv &amp; copy C:\temp\HistData\Futures2000Q0D1\PL??.csv C:\temp\HistData\Futures2000Q0D1\PL.csv</v>
      </c>
      <c r="E96" s="30" t="str">
        <f>IF(LEN(VLOOKUP($C96,Lookups!$A$4:$O$30,3,FALSE))=0,"","del "&amp;$B$2&amp;VLOOKUP($C96,Lookups!$A$4:$O$30,15,FALSE)&amp;E$4&amp;$B96&amp;"\"&amp;VLOOKUP($C96,Lookups!$A$4:$O$30,2,FALSE)&amp;".csv &amp; ")&amp;"copy "&amp;$B$2&amp;VLOOKUP($C96,Lookups!$A$4:$O$30,15,FALSE)&amp;E$4&amp;$B96&amp;"\"&amp;VLOOKUP($C96,Lookups!$A$4:$O$30,2,FALSE)&amp;REPT("?",LEN(VLOOKUP($C96,Lookups!$A$4:$O$30,3,FALSE)))&amp;".csv "&amp;$B$2&amp;VLOOKUP($C96,Lookups!$A$4:$O$30,15,FALSE)&amp;E$4&amp;$B96&amp;"\"&amp;VLOOKUP($C96,Lookups!$A$4:$O$30,2,FALSE)&amp;".csv"</f>
        <v>del C:\temp\HistData\Futures2013Q2D1\PL.csv &amp; copy C:\temp\HistData\Futures2013Q2D1\PL??.csv C:\temp\HistData\Futures2013Q2D1\PL.csv</v>
      </c>
      <c r="F96" s="30" t="str">
        <f>IF(LEN(VLOOKUP($C96,Lookups!$A$4:$O$30,3,FALSE))=0,"","del "&amp;$B$2&amp;VLOOKUP($C96,Lookups!$A$4:$O$30,15,FALSE)&amp;F$4&amp;$B96&amp;"\"&amp;VLOOKUP($C96,Lookups!$A$4:$O$30,2,FALSE)&amp;".csv &amp; ")&amp;"copy "&amp;$B$2&amp;VLOOKUP($C96,Lookups!$A$4:$O$30,15,FALSE)&amp;F$4&amp;$B96&amp;"\"&amp;VLOOKUP($C96,Lookups!$A$4:$O$30,2,FALSE)&amp;REPT("?",LEN(VLOOKUP($C96,Lookups!$A$4:$O$30,3,FALSE)))&amp;".csv "&amp;$B$2&amp;VLOOKUP($C96,Lookups!$A$4:$O$30,15,FALSE)&amp;F$4&amp;$B96&amp;"\"&amp;VLOOKUP($C96,Lookups!$A$4:$O$30,2,FALSE)&amp;".csv"</f>
        <v>del C:\temp\HistData\Futures2013Q3D1\PL.csv &amp; copy C:\temp\HistData\Futures2013Q3D1\PL??.csv C:\temp\HistData\Futures2013Q3D1\PL.csv</v>
      </c>
      <c r="G96" s="30" t="str">
        <f>IF(LEN(VLOOKUP($C96,Lookups!$A$4:$O$30,3,FALSE))=0,"","del "&amp;$B$2&amp;VLOOKUP($C96,Lookups!$A$4:$O$30,15,FALSE)&amp;G$4&amp;$B96&amp;"\"&amp;VLOOKUP($C96,Lookups!$A$4:$O$30,2,FALSE)&amp;".csv &amp; ")&amp;"copy "&amp;$B$2&amp;VLOOKUP($C96,Lookups!$A$4:$O$30,15,FALSE)&amp;G$4&amp;$B96&amp;"\"&amp;VLOOKUP($C96,Lookups!$A$4:$O$30,2,FALSE)&amp;REPT("?",LEN(VLOOKUP($C96,Lookups!$A$4:$O$30,3,FALSE)))&amp;".csv "&amp;$B$2&amp;VLOOKUP($C96,Lookups!$A$4:$O$30,15,FALSE)&amp;G$4&amp;$B96&amp;"\"&amp;VLOOKUP($C96,Lookups!$A$4:$O$30,2,FALSE)&amp;".csv"</f>
        <v>del C:\temp\HistData\Futures2013Q4D1\PL.csv &amp; copy C:\temp\HistData\Futures2013Q4D1\PL??.csv C:\temp\HistData\Futures2013Q4D1\PL.csv</v>
      </c>
      <c r="H96" s="30" t="str">
        <f>IF(LEN(VLOOKUP($C96,Lookups!$A$4:$O$30,3,FALSE))=0,"","del "&amp;$B$2&amp;VLOOKUP($C96,Lookups!$A$4:$O$30,15,FALSE)&amp;H$4&amp;$B96&amp;"\"&amp;VLOOKUP($C96,Lookups!$A$4:$O$30,2,FALSE)&amp;".csv &amp; ")&amp;"copy "&amp;$B$2&amp;VLOOKUP($C96,Lookups!$A$4:$O$30,15,FALSE)&amp;H$4&amp;$B96&amp;"\"&amp;VLOOKUP($C96,Lookups!$A$4:$O$30,2,FALSE)&amp;REPT("?",LEN(VLOOKUP($C96,Lookups!$A$4:$O$30,3,FALSE)))&amp;".csv "&amp;$B$2&amp;VLOOKUP($C96,Lookups!$A$4:$O$30,15,FALSE)&amp;H$4&amp;$B96&amp;"\"&amp;VLOOKUP($C96,Lookups!$A$4:$O$30,2,FALSE)&amp;".csv"</f>
        <v>del C:\temp\HistData\Futures2014Q1D1\PL.csv &amp; copy C:\temp\HistData\Futures2014Q1D1\PL??.csv C:\temp\HistData\Futures2014Q1D1\PL.csv</v>
      </c>
    </row>
    <row r="97" spans="1:8" s="10" customFormat="1" x14ac:dyDescent="0.25">
      <c r="A97" s="30"/>
      <c r="B97" s="31" t="s">
        <v>32</v>
      </c>
      <c r="C97" s="30" t="s">
        <v>63</v>
      </c>
      <c r="D97" s="30" t="str">
        <f>IF(LEN(VLOOKUP($C97,Lookups!$A$4:$O$30,3,FALSE))=0,"","del "&amp;$B$2&amp;VLOOKUP($C97,Lookups!$A$4:$O$30,15,FALSE)&amp;D$4&amp;$B97&amp;"\"&amp;VLOOKUP($C97,Lookups!$A$4:$O$30,2,FALSE)&amp;".csv &amp; ")&amp;"copy "&amp;$B$2&amp;VLOOKUP($C97,Lookups!$A$4:$O$30,15,FALSE)&amp;D$4&amp;$B97&amp;"\"&amp;VLOOKUP($C97,Lookups!$A$4:$O$30,2,FALSE)&amp;REPT("?",LEN(VLOOKUP($C97,Lookups!$A$4:$O$30,3,FALSE)))&amp;".csv "&amp;$B$2&amp;VLOOKUP($C97,Lookups!$A$4:$O$30,15,FALSE)&amp;D$4&amp;$B97&amp;"\"&amp;VLOOKUP($C97,Lookups!$A$4:$O$30,2,FALSE)&amp;".csv"</f>
        <v>del C:\temp\HistData\Futures2000Q0D1\RR.csv &amp; copy C:\temp\HistData\Futures2000Q0D1\RR??.csv C:\temp\HistData\Futures2000Q0D1\RR.csv</v>
      </c>
      <c r="E97" s="30" t="str">
        <f>IF(LEN(VLOOKUP($C97,Lookups!$A$4:$O$30,3,FALSE))=0,"","del "&amp;$B$2&amp;VLOOKUP($C97,Lookups!$A$4:$O$30,15,FALSE)&amp;E$4&amp;$B97&amp;"\"&amp;VLOOKUP($C97,Lookups!$A$4:$O$30,2,FALSE)&amp;".csv &amp; ")&amp;"copy "&amp;$B$2&amp;VLOOKUP($C97,Lookups!$A$4:$O$30,15,FALSE)&amp;E$4&amp;$B97&amp;"\"&amp;VLOOKUP($C97,Lookups!$A$4:$O$30,2,FALSE)&amp;REPT("?",LEN(VLOOKUP($C97,Lookups!$A$4:$O$30,3,FALSE)))&amp;".csv "&amp;$B$2&amp;VLOOKUP($C97,Lookups!$A$4:$O$30,15,FALSE)&amp;E$4&amp;$B97&amp;"\"&amp;VLOOKUP($C97,Lookups!$A$4:$O$30,2,FALSE)&amp;".csv"</f>
        <v>del C:\temp\HistData\Futures2013Q2D1\RR.csv &amp; copy C:\temp\HistData\Futures2013Q2D1\RR??.csv C:\temp\HistData\Futures2013Q2D1\RR.csv</v>
      </c>
      <c r="F97" s="30" t="str">
        <f>IF(LEN(VLOOKUP($C97,Lookups!$A$4:$O$30,3,FALSE))=0,"","del "&amp;$B$2&amp;VLOOKUP($C97,Lookups!$A$4:$O$30,15,FALSE)&amp;F$4&amp;$B97&amp;"\"&amp;VLOOKUP($C97,Lookups!$A$4:$O$30,2,FALSE)&amp;".csv &amp; ")&amp;"copy "&amp;$B$2&amp;VLOOKUP($C97,Lookups!$A$4:$O$30,15,FALSE)&amp;F$4&amp;$B97&amp;"\"&amp;VLOOKUP($C97,Lookups!$A$4:$O$30,2,FALSE)&amp;REPT("?",LEN(VLOOKUP($C97,Lookups!$A$4:$O$30,3,FALSE)))&amp;".csv "&amp;$B$2&amp;VLOOKUP($C97,Lookups!$A$4:$O$30,15,FALSE)&amp;F$4&amp;$B97&amp;"\"&amp;VLOOKUP($C97,Lookups!$A$4:$O$30,2,FALSE)&amp;".csv"</f>
        <v>del C:\temp\HistData\Futures2013Q3D1\RR.csv &amp; copy C:\temp\HistData\Futures2013Q3D1\RR??.csv C:\temp\HistData\Futures2013Q3D1\RR.csv</v>
      </c>
      <c r="G97" s="30" t="str">
        <f>IF(LEN(VLOOKUP($C97,Lookups!$A$4:$O$30,3,FALSE))=0,"","del "&amp;$B$2&amp;VLOOKUP($C97,Lookups!$A$4:$O$30,15,FALSE)&amp;G$4&amp;$B97&amp;"\"&amp;VLOOKUP($C97,Lookups!$A$4:$O$30,2,FALSE)&amp;".csv &amp; ")&amp;"copy "&amp;$B$2&amp;VLOOKUP($C97,Lookups!$A$4:$O$30,15,FALSE)&amp;G$4&amp;$B97&amp;"\"&amp;VLOOKUP($C97,Lookups!$A$4:$O$30,2,FALSE)&amp;REPT("?",LEN(VLOOKUP($C97,Lookups!$A$4:$O$30,3,FALSE)))&amp;".csv "&amp;$B$2&amp;VLOOKUP($C97,Lookups!$A$4:$O$30,15,FALSE)&amp;G$4&amp;$B97&amp;"\"&amp;VLOOKUP($C97,Lookups!$A$4:$O$30,2,FALSE)&amp;".csv"</f>
        <v>del C:\temp\HistData\Futures2013Q4D1\RR.csv &amp; copy C:\temp\HistData\Futures2013Q4D1\RR??.csv C:\temp\HistData\Futures2013Q4D1\RR.csv</v>
      </c>
      <c r="H97" s="30" t="str">
        <f>IF(LEN(VLOOKUP($C97,Lookups!$A$4:$O$30,3,FALSE))=0,"","del "&amp;$B$2&amp;VLOOKUP($C97,Lookups!$A$4:$O$30,15,FALSE)&amp;H$4&amp;$B97&amp;"\"&amp;VLOOKUP($C97,Lookups!$A$4:$O$30,2,FALSE)&amp;".csv &amp; ")&amp;"copy "&amp;$B$2&amp;VLOOKUP($C97,Lookups!$A$4:$O$30,15,FALSE)&amp;H$4&amp;$B97&amp;"\"&amp;VLOOKUP($C97,Lookups!$A$4:$O$30,2,FALSE)&amp;REPT("?",LEN(VLOOKUP($C97,Lookups!$A$4:$O$30,3,FALSE)))&amp;".csv "&amp;$B$2&amp;VLOOKUP($C97,Lookups!$A$4:$O$30,15,FALSE)&amp;H$4&amp;$B97&amp;"\"&amp;VLOOKUP($C97,Lookups!$A$4:$O$30,2,FALSE)&amp;".csv"</f>
        <v>del C:\temp\HistData\Futures2014Q1D1\RR.csv &amp; copy C:\temp\HistData\Futures2014Q1D1\RR??.csv C:\temp\HistData\Futures2014Q1D1\RR.csv</v>
      </c>
    </row>
    <row r="98" spans="1:8" s="10" customFormat="1" x14ac:dyDescent="0.25">
      <c r="A98" s="30"/>
      <c r="B98" s="31" t="s">
        <v>32</v>
      </c>
      <c r="C98" s="30" t="s">
        <v>64</v>
      </c>
      <c r="D98" s="30" t="str">
        <f>IF(LEN(VLOOKUP($C98,Lookups!$A$4:$O$30,3,FALSE))=0,"","del "&amp;$B$2&amp;VLOOKUP($C98,Lookups!$A$4:$O$30,15,FALSE)&amp;D$4&amp;$B98&amp;"\"&amp;VLOOKUP($C98,Lookups!$A$4:$O$30,2,FALSE)&amp;".csv &amp; ")&amp;"copy "&amp;$B$2&amp;VLOOKUP($C98,Lookups!$A$4:$O$30,15,FALSE)&amp;D$4&amp;$B98&amp;"\"&amp;VLOOKUP($C98,Lookups!$A$4:$O$30,2,FALSE)&amp;REPT("?",LEN(VLOOKUP($C98,Lookups!$A$4:$O$30,3,FALSE)))&amp;".csv "&amp;$B$2&amp;VLOOKUP($C98,Lookups!$A$4:$O$30,15,FALSE)&amp;D$4&amp;$B98&amp;"\"&amp;VLOOKUP($C98,Lookups!$A$4:$O$30,2,FALSE)&amp;".csv"</f>
        <v>del C:\temp\HistData\Futures2000Q0D1\BO.csv &amp; copy C:\temp\HistData\Futures2000Q0D1\BO??.csv C:\temp\HistData\Futures2000Q0D1\BO.csv</v>
      </c>
      <c r="E98" s="30" t="str">
        <f>IF(LEN(VLOOKUP($C98,Lookups!$A$4:$O$30,3,FALSE))=0,"","del "&amp;$B$2&amp;VLOOKUP($C98,Lookups!$A$4:$O$30,15,FALSE)&amp;E$4&amp;$B98&amp;"\"&amp;VLOOKUP($C98,Lookups!$A$4:$O$30,2,FALSE)&amp;".csv &amp; ")&amp;"copy "&amp;$B$2&amp;VLOOKUP($C98,Lookups!$A$4:$O$30,15,FALSE)&amp;E$4&amp;$B98&amp;"\"&amp;VLOOKUP($C98,Lookups!$A$4:$O$30,2,FALSE)&amp;REPT("?",LEN(VLOOKUP($C98,Lookups!$A$4:$O$30,3,FALSE)))&amp;".csv "&amp;$B$2&amp;VLOOKUP($C98,Lookups!$A$4:$O$30,15,FALSE)&amp;E$4&amp;$B98&amp;"\"&amp;VLOOKUP($C98,Lookups!$A$4:$O$30,2,FALSE)&amp;".csv"</f>
        <v>del C:\temp\HistData\Futures2013Q2D1\BO.csv &amp; copy C:\temp\HistData\Futures2013Q2D1\BO??.csv C:\temp\HistData\Futures2013Q2D1\BO.csv</v>
      </c>
      <c r="F98" s="30" t="str">
        <f>IF(LEN(VLOOKUP($C98,Lookups!$A$4:$O$30,3,FALSE))=0,"","del "&amp;$B$2&amp;VLOOKUP($C98,Lookups!$A$4:$O$30,15,FALSE)&amp;F$4&amp;$B98&amp;"\"&amp;VLOOKUP($C98,Lookups!$A$4:$O$30,2,FALSE)&amp;".csv &amp; ")&amp;"copy "&amp;$B$2&amp;VLOOKUP($C98,Lookups!$A$4:$O$30,15,FALSE)&amp;F$4&amp;$B98&amp;"\"&amp;VLOOKUP($C98,Lookups!$A$4:$O$30,2,FALSE)&amp;REPT("?",LEN(VLOOKUP($C98,Lookups!$A$4:$O$30,3,FALSE)))&amp;".csv "&amp;$B$2&amp;VLOOKUP($C98,Lookups!$A$4:$O$30,15,FALSE)&amp;F$4&amp;$B98&amp;"\"&amp;VLOOKUP($C98,Lookups!$A$4:$O$30,2,FALSE)&amp;".csv"</f>
        <v>del C:\temp\HistData\Futures2013Q3D1\BO.csv &amp; copy C:\temp\HistData\Futures2013Q3D1\BO??.csv C:\temp\HistData\Futures2013Q3D1\BO.csv</v>
      </c>
      <c r="G98" s="30" t="str">
        <f>IF(LEN(VLOOKUP($C98,Lookups!$A$4:$O$30,3,FALSE))=0,"","del "&amp;$B$2&amp;VLOOKUP($C98,Lookups!$A$4:$O$30,15,FALSE)&amp;G$4&amp;$B98&amp;"\"&amp;VLOOKUP($C98,Lookups!$A$4:$O$30,2,FALSE)&amp;".csv &amp; ")&amp;"copy "&amp;$B$2&amp;VLOOKUP($C98,Lookups!$A$4:$O$30,15,FALSE)&amp;G$4&amp;$B98&amp;"\"&amp;VLOOKUP($C98,Lookups!$A$4:$O$30,2,FALSE)&amp;REPT("?",LEN(VLOOKUP($C98,Lookups!$A$4:$O$30,3,FALSE)))&amp;".csv "&amp;$B$2&amp;VLOOKUP($C98,Lookups!$A$4:$O$30,15,FALSE)&amp;G$4&amp;$B98&amp;"\"&amp;VLOOKUP($C98,Lookups!$A$4:$O$30,2,FALSE)&amp;".csv"</f>
        <v>del C:\temp\HistData\Futures2013Q4D1\BO.csv &amp; copy C:\temp\HistData\Futures2013Q4D1\BO??.csv C:\temp\HistData\Futures2013Q4D1\BO.csv</v>
      </c>
      <c r="H98" s="30" t="str">
        <f>IF(LEN(VLOOKUP($C98,Lookups!$A$4:$O$30,3,FALSE))=0,"","del "&amp;$B$2&amp;VLOOKUP($C98,Lookups!$A$4:$O$30,15,FALSE)&amp;H$4&amp;$B98&amp;"\"&amp;VLOOKUP($C98,Lookups!$A$4:$O$30,2,FALSE)&amp;".csv &amp; ")&amp;"copy "&amp;$B$2&amp;VLOOKUP($C98,Lookups!$A$4:$O$30,15,FALSE)&amp;H$4&amp;$B98&amp;"\"&amp;VLOOKUP($C98,Lookups!$A$4:$O$30,2,FALSE)&amp;REPT("?",LEN(VLOOKUP($C98,Lookups!$A$4:$O$30,3,FALSE)))&amp;".csv "&amp;$B$2&amp;VLOOKUP($C98,Lookups!$A$4:$O$30,15,FALSE)&amp;H$4&amp;$B98&amp;"\"&amp;VLOOKUP($C98,Lookups!$A$4:$O$30,2,FALSE)&amp;".csv"</f>
        <v>del C:\temp\HistData\Futures2014Q1D1\BO.csv &amp; copy C:\temp\HistData\Futures2014Q1D1\BO??.csv C:\temp\HistData\Futures2014Q1D1\BO.csv</v>
      </c>
    </row>
    <row r="99" spans="1:8" s="10" customFormat="1" x14ac:dyDescent="0.25">
      <c r="A99" s="30"/>
      <c r="B99" s="31" t="s">
        <v>32</v>
      </c>
      <c r="C99" s="30" t="s">
        <v>65</v>
      </c>
      <c r="D99" s="30" t="str">
        <f>IF(LEN(VLOOKUP($C99,Lookups!$A$4:$O$30,3,FALSE))=0,"","del "&amp;$B$2&amp;VLOOKUP($C99,Lookups!$A$4:$O$30,15,FALSE)&amp;D$4&amp;$B99&amp;"\"&amp;VLOOKUP($C99,Lookups!$A$4:$O$30,2,FALSE)&amp;".csv &amp; ")&amp;"copy "&amp;$B$2&amp;VLOOKUP($C99,Lookups!$A$4:$O$30,15,FALSE)&amp;D$4&amp;$B99&amp;"\"&amp;VLOOKUP($C99,Lookups!$A$4:$O$30,2,FALSE)&amp;REPT("?",LEN(VLOOKUP($C99,Lookups!$A$4:$O$30,3,FALSE)))&amp;".csv "&amp;$B$2&amp;VLOOKUP($C99,Lookups!$A$4:$O$30,15,FALSE)&amp;D$4&amp;$B99&amp;"\"&amp;VLOOKUP($C99,Lookups!$A$4:$O$30,2,FALSE)&amp;".csv"</f>
        <v>del C:\temp\HistData\Futures2000Q0D1\S.csv &amp; copy C:\temp\HistData\Futures2000Q0D1\S??.csv C:\temp\HistData\Futures2000Q0D1\S.csv</v>
      </c>
      <c r="E99" s="30" t="str">
        <f>IF(LEN(VLOOKUP($C99,Lookups!$A$4:$O$30,3,FALSE))=0,"","del "&amp;$B$2&amp;VLOOKUP($C99,Lookups!$A$4:$O$30,15,FALSE)&amp;E$4&amp;$B99&amp;"\"&amp;VLOOKUP($C99,Lookups!$A$4:$O$30,2,FALSE)&amp;".csv &amp; ")&amp;"copy "&amp;$B$2&amp;VLOOKUP($C99,Lookups!$A$4:$O$30,15,FALSE)&amp;E$4&amp;$B99&amp;"\"&amp;VLOOKUP($C99,Lookups!$A$4:$O$30,2,FALSE)&amp;REPT("?",LEN(VLOOKUP($C99,Lookups!$A$4:$O$30,3,FALSE)))&amp;".csv "&amp;$B$2&amp;VLOOKUP($C99,Lookups!$A$4:$O$30,15,FALSE)&amp;E$4&amp;$B99&amp;"\"&amp;VLOOKUP($C99,Lookups!$A$4:$O$30,2,FALSE)&amp;".csv"</f>
        <v>del C:\temp\HistData\Futures2013Q2D1\S.csv &amp; copy C:\temp\HistData\Futures2013Q2D1\S??.csv C:\temp\HistData\Futures2013Q2D1\S.csv</v>
      </c>
      <c r="F99" s="30" t="str">
        <f>IF(LEN(VLOOKUP($C99,Lookups!$A$4:$O$30,3,FALSE))=0,"","del "&amp;$B$2&amp;VLOOKUP($C99,Lookups!$A$4:$O$30,15,FALSE)&amp;F$4&amp;$B99&amp;"\"&amp;VLOOKUP($C99,Lookups!$A$4:$O$30,2,FALSE)&amp;".csv &amp; ")&amp;"copy "&amp;$B$2&amp;VLOOKUP($C99,Lookups!$A$4:$O$30,15,FALSE)&amp;F$4&amp;$B99&amp;"\"&amp;VLOOKUP($C99,Lookups!$A$4:$O$30,2,FALSE)&amp;REPT("?",LEN(VLOOKUP($C99,Lookups!$A$4:$O$30,3,FALSE)))&amp;".csv "&amp;$B$2&amp;VLOOKUP($C99,Lookups!$A$4:$O$30,15,FALSE)&amp;F$4&amp;$B99&amp;"\"&amp;VLOOKUP($C99,Lookups!$A$4:$O$30,2,FALSE)&amp;".csv"</f>
        <v>del C:\temp\HistData\Futures2013Q3D1\S.csv &amp; copy C:\temp\HistData\Futures2013Q3D1\S??.csv C:\temp\HistData\Futures2013Q3D1\S.csv</v>
      </c>
      <c r="G99" s="30" t="str">
        <f>IF(LEN(VLOOKUP($C99,Lookups!$A$4:$O$30,3,FALSE))=0,"","del "&amp;$B$2&amp;VLOOKUP($C99,Lookups!$A$4:$O$30,15,FALSE)&amp;G$4&amp;$B99&amp;"\"&amp;VLOOKUP($C99,Lookups!$A$4:$O$30,2,FALSE)&amp;".csv &amp; ")&amp;"copy "&amp;$B$2&amp;VLOOKUP($C99,Lookups!$A$4:$O$30,15,FALSE)&amp;G$4&amp;$B99&amp;"\"&amp;VLOOKUP($C99,Lookups!$A$4:$O$30,2,FALSE)&amp;REPT("?",LEN(VLOOKUP($C99,Lookups!$A$4:$O$30,3,FALSE)))&amp;".csv "&amp;$B$2&amp;VLOOKUP($C99,Lookups!$A$4:$O$30,15,FALSE)&amp;G$4&amp;$B99&amp;"\"&amp;VLOOKUP($C99,Lookups!$A$4:$O$30,2,FALSE)&amp;".csv"</f>
        <v>del C:\temp\HistData\Futures2013Q4D1\S.csv &amp; copy C:\temp\HistData\Futures2013Q4D1\S??.csv C:\temp\HistData\Futures2013Q4D1\S.csv</v>
      </c>
      <c r="H99" s="30" t="str">
        <f>IF(LEN(VLOOKUP($C99,Lookups!$A$4:$O$30,3,FALSE))=0,"","del "&amp;$B$2&amp;VLOOKUP($C99,Lookups!$A$4:$O$30,15,FALSE)&amp;H$4&amp;$B99&amp;"\"&amp;VLOOKUP($C99,Lookups!$A$4:$O$30,2,FALSE)&amp;".csv &amp; ")&amp;"copy "&amp;$B$2&amp;VLOOKUP($C99,Lookups!$A$4:$O$30,15,FALSE)&amp;H$4&amp;$B99&amp;"\"&amp;VLOOKUP($C99,Lookups!$A$4:$O$30,2,FALSE)&amp;REPT("?",LEN(VLOOKUP($C99,Lookups!$A$4:$O$30,3,FALSE)))&amp;".csv "&amp;$B$2&amp;VLOOKUP($C99,Lookups!$A$4:$O$30,15,FALSE)&amp;H$4&amp;$B99&amp;"\"&amp;VLOOKUP($C99,Lookups!$A$4:$O$30,2,FALSE)&amp;".csv"</f>
        <v>del C:\temp\HistData\Futures2014Q1D1\S.csv &amp; copy C:\temp\HistData\Futures2014Q1D1\S??.csv C:\temp\HistData\Futures2014Q1D1\S.csv</v>
      </c>
    </row>
    <row r="100" spans="1:8" s="10" customFormat="1" x14ac:dyDescent="0.25">
      <c r="A100" s="30"/>
      <c r="B100" s="31" t="s">
        <v>32</v>
      </c>
      <c r="C100" s="30" t="s">
        <v>66</v>
      </c>
      <c r="D100" s="30" t="str">
        <f>IF(LEN(VLOOKUP($C100,Lookups!$A$4:$O$30,3,FALSE))=0,"","del "&amp;$B$2&amp;VLOOKUP($C100,Lookups!$A$4:$O$30,15,FALSE)&amp;D$4&amp;$B100&amp;"\"&amp;VLOOKUP($C100,Lookups!$A$4:$O$30,2,FALSE)&amp;".csv &amp; ")&amp;"copy "&amp;$B$2&amp;VLOOKUP($C100,Lookups!$A$4:$O$30,15,FALSE)&amp;D$4&amp;$B100&amp;"\"&amp;VLOOKUP($C100,Lookups!$A$4:$O$30,2,FALSE)&amp;REPT("?",LEN(VLOOKUP($C100,Lookups!$A$4:$O$30,3,FALSE)))&amp;".csv "&amp;$B$2&amp;VLOOKUP($C100,Lookups!$A$4:$O$30,15,FALSE)&amp;D$4&amp;$B100&amp;"\"&amp;VLOOKUP($C100,Lookups!$A$4:$O$30,2,FALSE)&amp;".csv"</f>
        <v>del C:\temp\HistData\Futures2000Q0D1\SB.csv &amp; copy C:\temp\HistData\Futures2000Q0D1\SB??.csv C:\temp\HistData\Futures2000Q0D1\SB.csv</v>
      </c>
      <c r="E100" s="30" t="str">
        <f>IF(LEN(VLOOKUP($C100,Lookups!$A$4:$O$30,3,FALSE))=0,"","del "&amp;$B$2&amp;VLOOKUP($C100,Lookups!$A$4:$O$30,15,FALSE)&amp;E$4&amp;$B100&amp;"\"&amp;VLOOKUP($C100,Lookups!$A$4:$O$30,2,FALSE)&amp;".csv &amp; ")&amp;"copy "&amp;$B$2&amp;VLOOKUP($C100,Lookups!$A$4:$O$30,15,FALSE)&amp;E$4&amp;$B100&amp;"\"&amp;VLOOKUP($C100,Lookups!$A$4:$O$30,2,FALSE)&amp;REPT("?",LEN(VLOOKUP($C100,Lookups!$A$4:$O$30,3,FALSE)))&amp;".csv "&amp;$B$2&amp;VLOOKUP($C100,Lookups!$A$4:$O$30,15,FALSE)&amp;E$4&amp;$B100&amp;"\"&amp;VLOOKUP($C100,Lookups!$A$4:$O$30,2,FALSE)&amp;".csv"</f>
        <v>del C:\temp\HistData\Futures2013Q2D1\SB.csv &amp; copy C:\temp\HistData\Futures2013Q2D1\SB??.csv C:\temp\HistData\Futures2013Q2D1\SB.csv</v>
      </c>
      <c r="F100" s="30" t="str">
        <f>IF(LEN(VLOOKUP($C100,Lookups!$A$4:$O$30,3,FALSE))=0,"","del "&amp;$B$2&amp;VLOOKUP($C100,Lookups!$A$4:$O$30,15,FALSE)&amp;F$4&amp;$B100&amp;"\"&amp;VLOOKUP($C100,Lookups!$A$4:$O$30,2,FALSE)&amp;".csv &amp; ")&amp;"copy "&amp;$B$2&amp;VLOOKUP($C100,Lookups!$A$4:$O$30,15,FALSE)&amp;F$4&amp;$B100&amp;"\"&amp;VLOOKUP($C100,Lookups!$A$4:$O$30,2,FALSE)&amp;REPT("?",LEN(VLOOKUP($C100,Lookups!$A$4:$O$30,3,FALSE)))&amp;".csv "&amp;$B$2&amp;VLOOKUP($C100,Lookups!$A$4:$O$30,15,FALSE)&amp;F$4&amp;$B100&amp;"\"&amp;VLOOKUP($C100,Lookups!$A$4:$O$30,2,FALSE)&amp;".csv"</f>
        <v>del C:\temp\HistData\Futures2013Q3D1\SB.csv &amp; copy C:\temp\HistData\Futures2013Q3D1\SB??.csv C:\temp\HistData\Futures2013Q3D1\SB.csv</v>
      </c>
      <c r="G100" s="30" t="str">
        <f>IF(LEN(VLOOKUP($C100,Lookups!$A$4:$O$30,3,FALSE))=0,"","del "&amp;$B$2&amp;VLOOKUP($C100,Lookups!$A$4:$O$30,15,FALSE)&amp;G$4&amp;$B100&amp;"\"&amp;VLOOKUP($C100,Lookups!$A$4:$O$30,2,FALSE)&amp;".csv &amp; ")&amp;"copy "&amp;$B$2&amp;VLOOKUP($C100,Lookups!$A$4:$O$30,15,FALSE)&amp;G$4&amp;$B100&amp;"\"&amp;VLOOKUP($C100,Lookups!$A$4:$O$30,2,FALSE)&amp;REPT("?",LEN(VLOOKUP($C100,Lookups!$A$4:$O$30,3,FALSE)))&amp;".csv "&amp;$B$2&amp;VLOOKUP($C100,Lookups!$A$4:$O$30,15,FALSE)&amp;G$4&amp;$B100&amp;"\"&amp;VLOOKUP($C100,Lookups!$A$4:$O$30,2,FALSE)&amp;".csv"</f>
        <v>del C:\temp\HistData\Futures2013Q4D1\SB.csv &amp; copy C:\temp\HistData\Futures2013Q4D1\SB??.csv C:\temp\HistData\Futures2013Q4D1\SB.csv</v>
      </c>
      <c r="H100" s="30" t="str">
        <f>IF(LEN(VLOOKUP($C100,Lookups!$A$4:$O$30,3,FALSE))=0,"","del "&amp;$B$2&amp;VLOOKUP($C100,Lookups!$A$4:$O$30,15,FALSE)&amp;H$4&amp;$B100&amp;"\"&amp;VLOOKUP($C100,Lookups!$A$4:$O$30,2,FALSE)&amp;".csv &amp; ")&amp;"copy "&amp;$B$2&amp;VLOOKUP($C100,Lookups!$A$4:$O$30,15,FALSE)&amp;H$4&amp;$B100&amp;"\"&amp;VLOOKUP($C100,Lookups!$A$4:$O$30,2,FALSE)&amp;REPT("?",LEN(VLOOKUP($C100,Lookups!$A$4:$O$30,3,FALSE)))&amp;".csv "&amp;$B$2&amp;VLOOKUP($C100,Lookups!$A$4:$O$30,15,FALSE)&amp;H$4&amp;$B100&amp;"\"&amp;VLOOKUP($C100,Lookups!$A$4:$O$30,2,FALSE)&amp;".csv"</f>
        <v>del C:\temp\HistData\Futures2014Q1D1\SB.csv &amp; copy C:\temp\HistData\Futures2014Q1D1\SB??.csv C:\temp\HistData\Futures2014Q1D1\SB.csv</v>
      </c>
    </row>
    <row r="101" spans="1:8" s="10" customFormat="1" x14ac:dyDescent="0.25">
      <c r="A101" s="30"/>
      <c r="B101" s="31" t="s">
        <v>32</v>
      </c>
      <c r="C101" s="30" t="s">
        <v>67</v>
      </c>
      <c r="D101" s="30" t="str">
        <f>IF(LEN(VLOOKUP($C101,Lookups!$A$4:$O$30,3,FALSE))=0,"","del "&amp;$B$2&amp;VLOOKUP($C101,Lookups!$A$4:$O$30,15,FALSE)&amp;D$4&amp;$B101&amp;"\"&amp;VLOOKUP($C101,Lookups!$A$4:$O$30,2,FALSE)&amp;".csv &amp; ")&amp;"copy "&amp;$B$2&amp;VLOOKUP($C101,Lookups!$A$4:$O$30,15,FALSE)&amp;D$4&amp;$B101&amp;"\"&amp;VLOOKUP($C101,Lookups!$A$4:$O$30,2,FALSE)&amp;REPT("?",LEN(VLOOKUP($C101,Lookups!$A$4:$O$30,3,FALSE)))&amp;".csv "&amp;$B$2&amp;VLOOKUP($C101,Lookups!$A$4:$O$30,15,FALSE)&amp;D$4&amp;$B101&amp;"\"&amp;VLOOKUP($C101,Lookups!$A$4:$O$30,2,FALSE)&amp;".csv"</f>
        <v>del C:\temp\HistData\Futures2000Q0D1\TY.csv &amp; copy C:\temp\HistData\Futures2000Q0D1\TY??.csv C:\temp\HistData\Futures2000Q0D1\TY.csv</v>
      </c>
      <c r="E101" s="30" t="str">
        <f>IF(LEN(VLOOKUP($C101,Lookups!$A$4:$O$30,3,FALSE))=0,"","del "&amp;$B$2&amp;VLOOKUP($C101,Lookups!$A$4:$O$30,15,FALSE)&amp;E$4&amp;$B101&amp;"\"&amp;VLOOKUP($C101,Lookups!$A$4:$O$30,2,FALSE)&amp;".csv &amp; ")&amp;"copy "&amp;$B$2&amp;VLOOKUP($C101,Lookups!$A$4:$O$30,15,FALSE)&amp;E$4&amp;$B101&amp;"\"&amp;VLOOKUP($C101,Lookups!$A$4:$O$30,2,FALSE)&amp;REPT("?",LEN(VLOOKUP($C101,Lookups!$A$4:$O$30,3,FALSE)))&amp;".csv "&amp;$B$2&amp;VLOOKUP($C101,Lookups!$A$4:$O$30,15,FALSE)&amp;E$4&amp;$B101&amp;"\"&amp;VLOOKUP($C101,Lookups!$A$4:$O$30,2,FALSE)&amp;".csv"</f>
        <v>del C:\temp\HistData\Futures2013Q2D1\TY.csv &amp; copy C:\temp\HistData\Futures2013Q2D1\TY??.csv C:\temp\HistData\Futures2013Q2D1\TY.csv</v>
      </c>
      <c r="F101" s="30" t="str">
        <f>IF(LEN(VLOOKUP($C101,Lookups!$A$4:$O$30,3,FALSE))=0,"","del "&amp;$B$2&amp;VLOOKUP($C101,Lookups!$A$4:$O$30,15,FALSE)&amp;F$4&amp;$B101&amp;"\"&amp;VLOOKUP($C101,Lookups!$A$4:$O$30,2,FALSE)&amp;".csv &amp; ")&amp;"copy "&amp;$B$2&amp;VLOOKUP($C101,Lookups!$A$4:$O$30,15,FALSE)&amp;F$4&amp;$B101&amp;"\"&amp;VLOOKUP($C101,Lookups!$A$4:$O$30,2,FALSE)&amp;REPT("?",LEN(VLOOKUP($C101,Lookups!$A$4:$O$30,3,FALSE)))&amp;".csv "&amp;$B$2&amp;VLOOKUP($C101,Lookups!$A$4:$O$30,15,FALSE)&amp;F$4&amp;$B101&amp;"\"&amp;VLOOKUP($C101,Lookups!$A$4:$O$30,2,FALSE)&amp;".csv"</f>
        <v>del C:\temp\HistData\Futures2013Q3D1\TY.csv &amp; copy C:\temp\HistData\Futures2013Q3D1\TY??.csv C:\temp\HistData\Futures2013Q3D1\TY.csv</v>
      </c>
      <c r="G101" s="30" t="str">
        <f>IF(LEN(VLOOKUP($C101,Lookups!$A$4:$O$30,3,FALSE))=0,"","del "&amp;$B$2&amp;VLOOKUP($C101,Lookups!$A$4:$O$30,15,FALSE)&amp;G$4&amp;$B101&amp;"\"&amp;VLOOKUP($C101,Lookups!$A$4:$O$30,2,FALSE)&amp;".csv &amp; ")&amp;"copy "&amp;$B$2&amp;VLOOKUP($C101,Lookups!$A$4:$O$30,15,FALSE)&amp;G$4&amp;$B101&amp;"\"&amp;VLOOKUP($C101,Lookups!$A$4:$O$30,2,FALSE)&amp;REPT("?",LEN(VLOOKUP($C101,Lookups!$A$4:$O$30,3,FALSE)))&amp;".csv "&amp;$B$2&amp;VLOOKUP($C101,Lookups!$A$4:$O$30,15,FALSE)&amp;G$4&amp;$B101&amp;"\"&amp;VLOOKUP($C101,Lookups!$A$4:$O$30,2,FALSE)&amp;".csv"</f>
        <v>del C:\temp\HistData\Futures2013Q4D1\TY.csv &amp; copy C:\temp\HistData\Futures2013Q4D1\TY??.csv C:\temp\HistData\Futures2013Q4D1\TY.csv</v>
      </c>
      <c r="H101" s="30" t="str">
        <f>IF(LEN(VLOOKUP($C101,Lookups!$A$4:$O$30,3,FALSE))=0,"","del "&amp;$B$2&amp;VLOOKUP($C101,Lookups!$A$4:$O$30,15,FALSE)&amp;H$4&amp;$B101&amp;"\"&amp;VLOOKUP($C101,Lookups!$A$4:$O$30,2,FALSE)&amp;".csv &amp; ")&amp;"copy "&amp;$B$2&amp;VLOOKUP($C101,Lookups!$A$4:$O$30,15,FALSE)&amp;H$4&amp;$B101&amp;"\"&amp;VLOOKUP($C101,Lookups!$A$4:$O$30,2,FALSE)&amp;REPT("?",LEN(VLOOKUP($C101,Lookups!$A$4:$O$30,3,FALSE)))&amp;".csv "&amp;$B$2&amp;VLOOKUP($C101,Lookups!$A$4:$O$30,15,FALSE)&amp;H$4&amp;$B101&amp;"\"&amp;VLOOKUP($C101,Lookups!$A$4:$O$30,2,FALSE)&amp;".csv"</f>
        <v>del C:\temp\HistData\Futures2014Q1D1\TY.csv &amp; copy C:\temp\HistData\Futures2014Q1D1\TY??.csv C:\temp\HistData\Futures2014Q1D1\TY.csv</v>
      </c>
    </row>
    <row r="102" spans="1:8" s="10" customFormat="1" x14ac:dyDescent="0.25">
      <c r="A102" s="30"/>
      <c r="B102" s="31" t="s">
        <v>32</v>
      </c>
      <c r="C102" s="30" t="s">
        <v>68</v>
      </c>
      <c r="D102" s="30" t="str">
        <f>IF(LEN(VLOOKUP($C102,Lookups!$A$4:$O$30,3,FALSE))=0,"","del "&amp;$B$2&amp;VLOOKUP($C102,Lookups!$A$4:$O$30,15,FALSE)&amp;D$4&amp;$B102&amp;"\"&amp;VLOOKUP($C102,Lookups!$A$4:$O$30,2,FALSE)&amp;".csv &amp; ")&amp;"copy "&amp;$B$2&amp;VLOOKUP($C102,Lookups!$A$4:$O$30,15,FALSE)&amp;D$4&amp;$B102&amp;"\"&amp;VLOOKUP($C102,Lookups!$A$4:$O$30,2,FALSE)&amp;REPT("?",LEN(VLOOKUP($C102,Lookups!$A$4:$O$30,3,FALSE)))&amp;".csv "&amp;$B$2&amp;VLOOKUP($C102,Lookups!$A$4:$O$30,15,FALSE)&amp;D$4&amp;$B102&amp;"\"&amp;VLOOKUP($C102,Lookups!$A$4:$O$30,2,FALSE)&amp;".csv"</f>
        <v>del C:\temp\HistData\Futures2000Q0D1\W.csv &amp; copy C:\temp\HistData\Futures2000Q0D1\W??.csv C:\temp\HistData\Futures2000Q0D1\W.csv</v>
      </c>
      <c r="E102" s="30" t="str">
        <f>IF(LEN(VLOOKUP($C102,Lookups!$A$4:$O$30,3,FALSE))=0,"","del "&amp;$B$2&amp;VLOOKUP($C102,Lookups!$A$4:$O$30,15,FALSE)&amp;E$4&amp;$B102&amp;"\"&amp;VLOOKUP($C102,Lookups!$A$4:$O$30,2,FALSE)&amp;".csv &amp; ")&amp;"copy "&amp;$B$2&amp;VLOOKUP($C102,Lookups!$A$4:$O$30,15,FALSE)&amp;E$4&amp;$B102&amp;"\"&amp;VLOOKUP($C102,Lookups!$A$4:$O$30,2,FALSE)&amp;REPT("?",LEN(VLOOKUP($C102,Lookups!$A$4:$O$30,3,FALSE)))&amp;".csv "&amp;$B$2&amp;VLOOKUP($C102,Lookups!$A$4:$O$30,15,FALSE)&amp;E$4&amp;$B102&amp;"\"&amp;VLOOKUP($C102,Lookups!$A$4:$O$30,2,FALSE)&amp;".csv"</f>
        <v>del C:\temp\HistData\Futures2013Q2D1\W.csv &amp; copy C:\temp\HistData\Futures2013Q2D1\W??.csv C:\temp\HistData\Futures2013Q2D1\W.csv</v>
      </c>
      <c r="F102" s="30" t="str">
        <f>IF(LEN(VLOOKUP($C102,Lookups!$A$4:$O$30,3,FALSE))=0,"","del "&amp;$B$2&amp;VLOOKUP($C102,Lookups!$A$4:$O$30,15,FALSE)&amp;F$4&amp;$B102&amp;"\"&amp;VLOOKUP($C102,Lookups!$A$4:$O$30,2,FALSE)&amp;".csv &amp; ")&amp;"copy "&amp;$B$2&amp;VLOOKUP($C102,Lookups!$A$4:$O$30,15,FALSE)&amp;F$4&amp;$B102&amp;"\"&amp;VLOOKUP($C102,Lookups!$A$4:$O$30,2,FALSE)&amp;REPT("?",LEN(VLOOKUP($C102,Lookups!$A$4:$O$30,3,FALSE)))&amp;".csv "&amp;$B$2&amp;VLOOKUP($C102,Lookups!$A$4:$O$30,15,FALSE)&amp;F$4&amp;$B102&amp;"\"&amp;VLOOKUP($C102,Lookups!$A$4:$O$30,2,FALSE)&amp;".csv"</f>
        <v>del C:\temp\HistData\Futures2013Q3D1\W.csv &amp; copy C:\temp\HistData\Futures2013Q3D1\W??.csv C:\temp\HistData\Futures2013Q3D1\W.csv</v>
      </c>
      <c r="G102" s="30" t="str">
        <f>IF(LEN(VLOOKUP($C102,Lookups!$A$4:$O$30,3,FALSE))=0,"","del "&amp;$B$2&amp;VLOOKUP($C102,Lookups!$A$4:$O$30,15,FALSE)&amp;G$4&amp;$B102&amp;"\"&amp;VLOOKUP($C102,Lookups!$A$4:$O$30,2,FALSE)&amp;".csv &amp; ")&amp;"copy "&amp;$B$2&amp;VLOOKUP($C102,Lookups!$A$4:$O$30,15,FALSE)&amp;G$4&amp;$B102&amp;"\"&amp;VLOOKUP($C102,Lookups!$A$4:$O$30,2,FALSE)&amp;REPT("?",LEN(VLOOKUP($C102,Lookups!$A$4:$O$30,3,FALSE)))&amp;".csv "&amp;$B$2&amp;VLOOKUP($C102,Lookups!$A$4:$O$30,15,FALSE)&amp;G$4&amp;$B102&amp;"\"&amp;VLOOKUP($C102,Lookups!$A$4:$O$30,2,FALSE)&amp;".csv"</f>
        <v>del C:\temp\HistData\Futures2013Q4D1\W.csv &amp; copy C:\temp\HistData\Futures2013Q4D1\W??.csv C:\temp\HistData\Futures2013Q4D1\W.csv</v>
      </c>
      <c r="H102" s="30" t="str">
        <f>IF(LEN(VLOOKUP($C102,Lookups!$A$4:$O$30,3,FALSE))=0,"","del "&amp;$B$2&amp;VLOOKUP($C102,Lookups!$A$4:$O$30,15,FALSE)&amp;H$4&amp;$B102&amp;"\"&amp;VLOOKUP($C102,Lookups!$A$4:$O$30,2,FALSE)&amp;".csv &amp; ")&amp;"copy "&amp;$B$2&amp;VLOOKUP($C102,Lookups!$A$4:$O$30,15,FALSE)&amp;H$4&amp;$B102&amp;"\"&amp;VLOOKUP($C102,Lookups!$A$4:$O$30,2,FALSE)&amp;REPT("?",LEN(VLOOKUP($C102,Lookups!$A$4:$O$30,3,FALSE)))&amp;".csv "&amp;$B$2&amp;VLOOKUP($C102,Lookups!$A$4:$O$30,15,FALSE)&amp;H$4&amp;$B102&amp;"\"&amp;VLOOKUP($C102,Lookups!$A$4:$O$30,2,FALSE)&amp;".csv"</f>
        <v>del C:\temp\HistData\Futures2014Q1D1\W.csv &amp; copy C:\temp\HistData\Futures2014Q1D1\W??.csv C:\temp\HistData\Futures2014Q1D1\W.csv</v>
      </c>
    </row>
    <row r="103" spans="1:8" s="10" customFormat="1" x14ac:dyDescent="0.25">
      <c r="A103" s="30"/>
      <c r="B103" s="31" t="s">
        <v>32</v>
      </c>
      <c r="C103" s="30" t="s">
        <v>58</v>
      </c>
      <c r="D103" s="30" t="str">
        <f>IF(LEN(VLOOKUP($C103,Lookups!$A$4:$O$30,3,FALSE))=0,"","del "&amp;$B$2&amp;VLOOKUP($C103,Lookups!$A$4:$O$30,15,FALSE)&amp;D$4&amp;$B103&amp;"\"&amp;VLOOKUP($C103,Lookups!$A$4:$O$30,2,FALSE)&amp;".csv &amp; ")&amp;"copy "&amp;$B$2&amp;VLOOKUP($C103,Lookups!$A$4:$O$30,15,FALSE)&amp;D$4&amp;$B103&amp;"\"&amp;VLOOKUP($C103,Lookups!$A$4:$O$30,2,FALSE)&amp;REPT("?",LEN(VLOOKUP($C103,Lookups!$A$4:$O$30,3,FALSE)))&amp;".csv "&amp;$B$2&amp;VLOOKUP($C103,Lookups!$A$4:$O$30,15,FALSE)&amp;D$4&amp;$B103&amp;"\"&amp;VLOOKUP($C103,Lookups!$A$4:$O$30,2,FALSE)&amp;".csv"</f>
        <v>del C:\temp\HistData\Futures2000Q0D1\XRB.csv &amp; copy C:\temp\HistData\Futures2000Q0D1\XRB??.csv C:\temp\HistData\Futures2000Q0D1\XRB.csv</v>
      </c>
      <c r="E103" s="30" t="str">
        <f>IF(LEN(VLOOKUP($C103,Lookups!$A$4:$O$30,3,FALSE))=0,"","del "&amp;$B$2&amp;VLOOKUP($C103,Lookups!$A$4:$O$30,15,FALSE)&amp;E$4&amp;$B103&amp;"\"&amp;VLOOKUP($C103,Lookups!$A$4:$O$30,2,FALSE)&amp;".csv &amp; ")&amp;"copy "&amp;$B$2&amp;VLOOKUP($C103,Lookups!$A$4:$O$30,15,FALSE)&amp;E$4&amp;$B103&amp;"\"&amp;VLOOKUP($C103,Lookups!$A$4:$O$30,2,FALSE)&amp;REPT("?",LEN(VLOOKUP($C103,Lookups!$A$4:$O$30,3,FALSE)))&amp;".csv "&amp;$B$2&amp;VLOOKUP($C103,Lookups!$A$4:$O$30,15,FALSE)&amp;E$4&amp;$B103&amp;"\"&amp;VLOOKUP($C103,Lookups!$A$4:$O$30,2,FALSE)&amp;".csv"</f>
        <v>del C:\temp\HistData\Futures2013Q2D1\XRB.csv &amp; copy C:\temp\HistData\Futures2013Q2D1\XRB??.csv C:\temp\HistData\Futures2013Q2D1\XRB.csv</v>
      </c>
      <c r="F103" s="30" t="str">
        <f>IF(LEN(VLOOKUP($C103,Lookups!$A$4:$O$30,3,FALSE))=0,"","del "&amp;$B$2&amp;VLOOKUP($C103,Lookups!$A$4:$O$30,15,FALSE)&amp;F$4&amp;$B103&amp;"\"&amp;VLOOKUP($C103,Lookups!$A$4:$O$30,2,FALSE)&amp;".csv &amp; ")&amp;"copy "&amp;$B$2&amp;VLOOKUP($C103,Lookups!$A$4:$O$30,15,FALSE)&amp;F$4&amp;$B103&amp;"\"&amp;VLOOKUP($C103,Lookups!$A$4:$O$30,2,FALSE)&amp;REPT("?",LEN(VLOOKUP($C103,Lookups!$A$4:$O$30,3,FALSE)))&amp;".csv "&amp;$B$2&amp;VLOOKUP($C103,Lookups!$A$4:$O$30,15,FALSE)&amp;F$4&amp;$B103&amp;"\"&amp;VLOOKUP($C103,Lookups!$A$4:$O$30,2,FALSE)&amp;".csv"</f>
        <v>del C:\temp\HistData\Futures2013Q3D1\XRB.csv &amp; copy C:\temp\HistData\Futures2013Q3D1\XRB??.csv C:\temp\HistData\Futures2013Q3D1\XRB.csv</v>
      </c>
      <c r="G103" s="30" t="str">
        <f>IF(LEN(VLOOKUP($C103,Lookups!$A$4:$O$30,3,FALSE))=0,"","del "&amp;$B$2&amp;VLOOKUP($C103,Lookups!$A$4:$O$30,15,FALSE)&amp;G$4&amp;$B103&amp;"\"&amp;VLOOKUP($C103,Lookups!$A$4:$O$30,2,FALSE)&amp;".csv &amp; ")&amp;"copy "&amp;$B$2&amp;VLOOKUP($C103,Lookups!$A$4:$O$30,15,FALSE)&amp;G$4&amp;$B103&amp;"\"&amp;VLOOKUP($C103,Lookups!$A$4:$O$30,2,FALSE)&amp;REPT("?",LEN(VLOOKUP($C103,Lookups!$A$4:$O$30,3,FALSE)))&amp;".csv "&amp;$B$2&amp;VLOOKUP($C103,Lookups!$A$4:$O$30,15,FALSE)&amp;G$4&amp;$B103&amp;"\"&amp;VLOOKUP($C103,Lookups!$A$4:$O$30,2,FALSE)&amp;".csv"</f>
        <v>del C:\temp\HistData\Futures2013Q4D1\XRB.csv &amp; copy C:\temp\HistData\Futures2013Q4D1\XRB??.csv C:\temp\HistData\Futures2013Q4D1\XRB.csv</v>
      </c>
      <c r="H103" s="30" t="str">
        <f>IF(LEN(VLOOKUP($C103,Lookups!$A$4:$O$30,3,FALSE))=0,"","del "&amp;$B$2&amp;VLOOKUP($C103,Lookups!$A$4:$O$30,15,FALSE)&amp;H$4&amp;$B103&amp;"\"&amp;VLOOKUP($C103,Lookups!$A$4:$O$30,2,FALSE)&amp;".csv &amp; ")&amp;"copy "&amp;$B$2&amp;VLOOKUP($C103,Lookups!$A$4:$O$30,15,FALSE)&amp;H$4&amp;$B103&amp;"\"&amp;VLOOKUP($C103,Lookups!$A$4:$O$30,2,FALSE)&amp;REPT("?",LEN(VLOOKUP($C103,Lookups!$A$4:$O$30,3,FALSE)))&amp;".csv "&amp;$B$2&amp;VLOOKUP($C103,Lookups!$A$4:$O$30,15,FALSE)&amp;H$4&amp;$B103&amp;"\"&amp;VLOOKUP($C103,Lookups!$A$4:$O$30,2,FALSE)&amp;".csv"</f>
        <v>del C:\temp\HistData\Futures2014Q1D1\XRB.csv &amp; copy C:\temp\HistData\Futures2014Q1D1\XRB??.csv C:\temp\HistData\Futures2014Q1D1\XRB.csv</v>
      </c>
    </row>
    <row r="104" spans="1:8" s="10" customFormat="1" x14ac:dyDescent="0.25">
      <c r="A104" s="30"/>
      <c r="B104" s="31" t="s">
        <v>32</v>
      </c>
      <c r="C104" s="41" t="s">
        <v>5</v>
      </c>
      <c r="D104" s="30" t="str">
        <f>IF(LEN(VLOOKUP($C104,Lookups!$A$4:$O$30,3,FALSE))=0,"","del "&amp;$B$2&amp;VLOOKUP($C104,Lookups!$A$4:$O$30,15,FALSE)&amp;D$4&amp;$B104&amp;"\"&amp;VLOOKUP($C104,Lookups!$A$4:$O$30,2,FALSE)&amp;".csv &amp; ")&amp;"copy "&amp;$B$2&amp;VLOOKUP($C104,Lookups!$A$4:$O$30,15,FALSE)&amp;D$4&amp;$B104&amp;"\"&amp;VLOOKUP($C104,Lookups!$A$4:$O$30,2,FALSE)&amp;REPT("?",LEN(VLOOKUP($C104,Lookups!$A$4:$O$30,3,FALSE)))&amp;".csv "&amp;$B$2&amp;VLOOKUP($C104,Lookups!$A$4:$O$30,15,FALSE)&amp;D$4&amp;$B104&amp;"\"&amp;VLOOKUP($C104,Lookups!$A$4:$O$30,2,FALSE)&amp;".csv"</f>
        <v>del C:\temp\HistData\Futures2000Q0D1\Z.csv &amp; copy C:\temp\HistData\Futures2000Q0D1\Z??.csv C:\temp\HistData\Futures2000Q0D1\Z.csv</v>
      </c>
      <c r="E104" s="30" t="str">
        <f>IF(LEN(VLOOKUP($C104,Lookups!$A$4:$O$30,3,FALSE))=0,"","del "&amp;$B$2&amp;VLOOKUP($C104,Lookups!$A$4:$O$30,15,FALSE)&amp;E$4&amp;$B104&amp;"\"&amp;VLOOKUP($C104,Lookups!$A$4:$O$30,2,FALSE)&amp;".csv &amp; ")&amp;"copy "&amp;$B$2&amp;VLOOKUP($C104,Lookups!$A$4:$O$30,15,FALSE)&amp;E$4&amp;$B104&amp;"\"&amp;VLOOKUP($C104,Lookups!$A$4:$O$30,2,FALSE)&amp;REPT("?",LEN(VLOOKUP($C104,Lookups!$A$4:$O$30,3,FALSE)))&amp;".csv "&amp;$B$2&amp;VLOOKUP($C104,Lookups!$A$4:$O$30,15,FALSE)&amp;E$4&amp;$B104&amp;"\"&amp;VLOOKUP($C104,Lookups!$A$4:$O$30,2,FALSE)&amp;".csv"</f>
        <v>del C:\temp\HistData\Futures2013Q2D1\Z.csv &amp; copy C:\temp\HistData\Futures2013Q2D1\Z??.csv C:\temp\HistData\Futures2013Q2D1\Z.csv</v>
      </c>
      <c r="F104" s="30" t="str">
        <f>IF(LEN(VLOOKUP($C104,Lookups!$A$4:$O$30,3,FALSE))=0,"","del "&amp;$B$2&amp;VLOOKUP($C104,Lookups!$A$4:$O$30,15,FALSE)&amp;F$4&amp;$B104&amp;"\"&amp;VLOOKUP($C104,Lookups!$A$4:$O$30,2,FALSE)&amp;".csv &amp; ")&amp;"copy "&amp;$B$2&amp;VLOOKUP($C104,Lookups!$A$4:$O$30,15,FALSE)&amp;F$4&amp;$B104&amp;"\"&amp;VLOOKUP($C104,Lookups!$A$4:$O$30,2,FALSE)&amp;REPT("?",LEN(VLOOKUP($C104,Lookups!$A$4:$O$30,3,FALSE)))&amp;".csv "&amp;$B$2&amp;VLOOKUP($C104,Lookups!$A$4:$O$30,15,FALSE)&amp;F$4&amp;$B104&amp;"\"&amp;VLOOKUP($C104,Lookups!$A$4:$O$30,2,FALSE)&amp;".csv"</f>
        <v>del C:\temp\HistData\Futures2013Q3D1\Z.csv &amp; copy C:\temp\HistData\Futures2013Q3D1\Z??.csv C:\temp\HistData\Futures2013Q3D1\Z.csv</v>
      </c>
      <c r="G104" s="30" t="str">
        <f>IF(LEN(VLOOKUP($C104,Lookups!$A$4:$O$30,3,FALSE))=0,"","del "&amp;$B$2&amp;VLOOKUP($C104,Lookups!$A$4:$O$30,15,FALSE)&amp;G$4&amp;$B104&amp;"\"&amp;VLOOKUP($C104,Lookups!$A$4:$O$30,2,FALSE)&amp;".csv &amp; ")&amp;"copy "&amp;$B$2&amp;VLOOKUP($C104,Lookups!$A$4:$O$30,15,FALSE)&amp;G$4&amp;$B104&amp;"\"&amp;VLOOKUP($C104,Lookups!$A$4:$O$30,2,FALSE)&amp;REPT("?",LEN(VLOOKUP($C104,Lookups!$A$4:$O$30,3,FALSE)))&amp;".csv "&amp;$B$2&amp;VLOOKUP($C104,Lookups!$A$4:$O$30,15,FALSE)&amp;G$4&amp;$B104&amp;"\"&amp;VLOOKUP($C104,Lookups!$A$4:$O$30,2,FALSE)&amp;".csv"</f>
        <v>del C:\temp\HistData\Futures2013Q4D1\Z.csv &amp; copy C:\temp\HistData\Futures2013Q4D1\Z??.csv C:\temp\HistData\Futures2013Q4D1\Z.csv</v>
      </c>
      <c r="H104" s="30" t="str">
        <f>IF(LEN(VLOOKUP($C104,Lookups!$A$4:$O$30,3,FALSE))=0,"","del "&amp;$B$2&amp;VLOOKUP($C104,Lookups!$A$4:$O$30,15,FALSE)&amp;H$4&amp;$B104&amp;"\"&amp;VLOOKUP($C104,Lookups!$A$4:$O$30,2,FALSE)&amp;".csv &amp; ")&amp;"copy "&amp;$B$2&amp;VLOOKUP($C104,Lookups!$A$4:$O$30,15,FALSE)&amp;H$4&amp;$B104&amp;"\"&amp;VLOOKUP($C104,Lookups!$A$4:$O$30,2,FALSE)&amp;REPT("?",LEN(VLOOKUP($C104,Lookups!$A$4:$O$30,3,FALSE)))&amp;".csv "&amp;$B$2&amp;VLOOKUP($C104,Lookups!$A$4:$O$30,15,FALSE)&amp;H$4&amp;$B104&amp;"\"&amp;VLOOKUP($C104,Lookups!$A$4:$O$30,2,FALSE)&amp;".csv"</f>
        <v>del C:\temp\HistData\Futures2014Q1D1\Z.csv &amp; copy C:\temp\HistData\Futures2014Q1D1\Z??.csv C:\temp\HistData\Futures2014Q1D1\Z.csv</v>
      </c>
    </row>
    <row r="105" spans="1:8" s="10" customFormat="1" x14ac:dyDescent="0.25">
      <c r="A105" s="30"/>
      <c r="B105" s="31" t="s">
        <v>32</v>
      </c>
      <c r="C105" s="41" t="s">
        <v>8</v>
      </c>
      <c r="D105" s="30" t="str">
        <f>IF(LEN(VLOOKUP($C105,Lookups!$A$4:$O$30,3,FALSE))=0,"","del "&amp;$B$2&amp;VLOOKUP($C105,Lookups!$A$4:$O$30,15,FALSE)&amp;D$4&amp;$B105&amp;"\"&amp;VLOOKUP($C105,Lookups!$A$4:$O$30,2,FALSE)&amp;".csv &amp; ")&amp;"copy "&amp;$B$2&amp;VLOOKUP($C105,Lookups!$A$4:$O$30,15,FALSE)&amp;D$4&amp;$B105&amp;"\"&amp;VLOOKUP($C105,Lookups!$A$4:$O$30,2,FALSE)&amp;REPT("?",LEN(VLOOKUP($C105,Lookups!$A$4:$O$30,3,FALSE)))&amp;".csv "&amp;$B$2&amp;VLOOKUP($C105,Lookups!$A$4:$O$30,15,FALSE)&amp;D$4&amp;$B105&amp;"\"&amp;VLOOKUP($C105,Lookups!$A$4:$O$30,2,FALSE)&amp;".csv"</f>
        <v>copy C:\temp\HistData\Indices2000Q0D1\$SPX.csv C:\temp\HistData\Indices2000Q0D1\$SPX.csv</v>
      </c>
      <c r="E105" s="30" t="str">
        <f>IF(LEN(VLOOKUP($C105,Lookups!$A$4:$O$30,3,FALSE))=0,"","del "&amp;$B$2&amp;VLOOKUP($C105,Lookups!$A$4:$O$30,15,FALSE)&amp;E$4&amp;$B105&amp;"\"&amp;VLOOKUP($C105,Lookups!$A$4:$O$30,2,FALSE)&amp;".csv &amp; ")&amp;"copy "&amp;$B$2&amp;VLOOKUP($C105,Lookups!$A$4:$O$30,15,FALSE)&amp;E$4&amp;$B105&amp;"\"&amp;VLOOKUP($C105,Lookups!$A$4:$O$30,2,FALSE)&amp;REPT("?",LEN(VLOOKUP($C105,Lookups!$A$4:$O$30,3,FALSE)))&amp;".csv "&amp;$B$2&amp;VLOOKUP($C105,Lookups!$A$4:$O$30,15,FALSE)&amp;E$4&amp;$B105&amp;"\"&amp;VLOOKUP($C105,Lookups!$A$4:$O$30,2,FALSE)&amp;".csv"</f>
        <v>copy C:\temp\HistData\Indices2013Q2D1\$SPX.csv C:\temp\HistData\Indices2013Q2D1\$SPX.csv</v>
      </c>
      <c r="F105" s="30" t="str">
        <f>IF(LEN(VLOOKUP($C105,Lookups!$A$4:$O$30,3,FALSE))=0,"","del "&amp;$B$2&amp;VLOOKUP($C105,Lookups!$A$4:$O$30,15,FALSE)&amp;F$4&amp;$B105&amp;"\"&amp;VLOOKUP($C105,Lookups!$A$4:$O$30,2,FALSE)&amp;".csv &amp; ")&amp;"copy "&amp;$B$2&amp;VLOOKUP($C105,Lookups!$A$4:$O$30,15,FALSE)&amp;F$4&amp;$B105&amp;"\"&amp;VLOOKUP($C105,Lookups!$A$4:$O$30,2,FALSE)&amp;REPT("?",LEN(VLOOKUP($C105,Lookups!$A$4:$O$30,3,FALSE)))&amp;".csv "&amp;$B$2&amp;VLOOKUP($C105,Lookups!$A$4:$O$30,15,FALSE)&amp;F$4&amp;$B105&amp;"\"&amp;VLOOKUP($C105,Lookups!$A$4:$O$30,2,FALSE)&amp;".csv"</f>
        <v>copy C:\temp\HistData\Indices2013Q3D1\$SPX.csv C:\temp\HistData\Indices2013Q3D1\$SPX.csv</v>
      </c>
      <c r="G105" s="30" t="str">
        <f>IF(LEN(VLOOKUP($C105,Lookups!$A$4:$O$30,3,FALSE))=0,"","del "&amp;$B$2&amp;VLOOKUP($C105,Lookups!$A$4:$O$30,15,FALSE)&amp;G$4&amp;$B105&amp;"\"&amp;VLOOKUP($C105,Lookups!$A$4:$O$30,2,FALSE)&amp;".csv &amp; ")&amp;"copy "&amp;$B$2&amp;VLOOKUP($C105,Lookups!$A$4:$O$30,15,FALSE)&amp;G$4&amp;$B105&amp;"\"&amp;VLOOKUP($C105,Lookups!$A$4:$O$30,2,FALSE)&amp;REPT("?",LEN(VLOOKUP($C105,Lookups!$A$4:$O$30,3,FALSE)))&amp;".csv "&amp;$B$2&amp;VLOOKUP($C105,Lookups!$A$4:$O$30,15,FALSE)&amp;G$4&amp;$B105&amp;"\"&amp;VLOOKUP($C105,Lookups!$A$4:$O$30,2,FALSE)&amp;".csv"</f>
        <v>copy C:\temp\HistData\Indices2013Q4D1\$SPX.csv C:\temp\HistData\Indices2013Q4D1\$SPX.csv</v>
      </c>
      <c r="H105" s="30" t="str">
        <f>IF(LEN(VLOOKUP($C105,Lookups!$A$4:$O$30,3,FALSE))=0,"","del "&amp;$B$2&amp;VLOOKUP($C105,Lookups!$A$4:$O$30,15,FALSE)&amp;H$4&amp;$B105&amp;"\"&amp;VLOOKUP($C105,Lookups!$A$4:$O$30,2,FALSE)&amp;".csv &amp; ")&amp;"copy "&amp;$B$2&amp;VLOOKUP($C105,Lookups!$A$4:$O$30,15,FALSE)&amp;H$4&amp;$B105&amp;"\"&amp;VLOOKUP($C105,Lookups!$A$4:$O$30,2,FALSE)&amp;REPT("?",LEN(VLOOKUP($C105,Lookups!$A$4:$O$30,3,FALSE)))&amp;".csv "&amp;$B$2&amp;VLOOKUP($C105,Lookups!$A$4:$O$30,15,FALSE)&amp;H$4&amp;$B105&amp;"\"&amp;VLOOKUP($C105,Lookups!$A$4:$O$30,2,FALSE)&amp;".csv"</f>
        <v>copy C:\temp\HistData\Indices2014Q1D1\$SPX.csv C:\temp\HistData\Indices2014Q1D1\$SPX.csv</v>
      </c>
    </row>
    <row r="106" spans="1:8" ht="15.75" x14ac:dyDescent="0.25">
      <c r="A106" s="33" t="s">
        <v>192</v>
      </c>
      <c r="B106" s="28" t="s">
        <v>9</v>
      </c>
      <c r="C106" s="29" t="s">
        <v>4</v>
      </c>
      <c r="D106" s="29" t="e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#N/A</v>
      </c>
      <c r="E106" s="29" t="e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#N/A</v>
      </c>
      <c r="F106" s="29" t="e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#N/A</v>
      </c>
      <c r="G106" s="29" t="e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#N/A</v>
      </c>
      <c r="H106" s="29" t="e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#N/A</v>
      </c>
    </row>
    <row r="107" spans="1:8" x14ac:dyDescent="0.25">
      <c r="B107" s="28" t="s">
        <v>9</v>
      </c>
      <c r="C107" s="29" t="s">
        <v>60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108" spans="1:8" x14ac:dyDescent="0.25">
      <c r="B108" s="28" t="s">
        <v>9</v>
      </c>
      <c r="C108" s="29" t="s">
        <v>61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109" spans="1:8" x14ac:dyDescent="0.25">
      <c r="B109" s="28" t="s">
        <v>9</v>
      </c>
      <c r="C109" s="29" t="s">
        <v>57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110" spans="1:8" x14ac:dyDescent="0.25">
      <c r="B110" s="28" t="s">
        <v>9</v>
      </c>
      <c r="C110" s="29" t="s">
        <v>3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'C:\temp\HistData\Futures2000Q0M1\CL.csv' append into table OIL_M1 fields terminated by "," (OrigDate, OrigTime, Open, High, Low, Close, NewDateTime expression "to_date((:OrigDate||:OrigTime),'MM/DD/YYYY HH24MI')") &gt;C:\temp\HistData\Futures2000Q0M1\OIL-M1.ctl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'C:\temp\HistData\Futures2013Q2M1\CL.csv' append into table OIL_M1 fields terminated by "," (OrigDate, OrigTime, Open, High, Low, Close, NewDateTime expression "to_date((:OrigDate||:OrigTime),'MM/DD/YYYY HH24MI')") &gt;C:\temp\HistData\Futures2013Q2M1\OIL-M1.ctl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'C:\temp\HistData\Futures2013Q3M1\CL.csv' append into table OIL_M1 fields terminated by "," (OrigDate, OrigTime, Open, High, Low, Close, NewDateTime expression "to_date((:OrigDate||:OrigTime),'MM/DD/YYYY HH24MI')") &gt;C:\temp\HistData\Futures2013Q3M1\OIL-M1.ctl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'C:\temp\HistData\Futures2013Q4M1\CL.csv' append into table OIL_M1 fields terminated by "," (OrigDate, OrigTime, Open, High, Low, Close, NewDateTime expression "to_date((:OrigDate||:OrigTime),'MM/DD/YYYY HH24MI')") &gt;C:\temp\HistData\Futures2013Q4M1\OIL-M1.ctl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'C:\temp\HistData\Futures2014Q1M1\CL.csv' append into table OIL_M1 fields terminated by "," (OrigDate, OrigTime, Open, High, Low, Close, NewDateTime expression "to_date((:OrigDate||:OrigTime),'MM/DD/YYYY HH24MI')") &gt;C:\temp\HistData\Futures2014Q1M1\OIL-M1.ctl</v>
      </c>
    </row>
    <row r="111" spans="1:8" x14ac:dyDescent="0.25">
      <c r="B111" s="28" t="s">
        <v>9</v>
      </c>
      <c r="C111" s="29" t="s">
        <v>62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112" spans="1:8" x14ac:dyDescent="0.25">
      <c r="B112" s="28" t="s">
        <v>9</v>
      </c>
      <c r="C112" s="29" t="s">
        <v>63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113" spans="2:8" x14ac:dyDescent="0.25">
      <c r="B113" s="28" t="s">
        <v>9</v>
      </c>
      <c r="C113" s="29" t="s">
        <v>64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114" spans="2:8" x14ac:dyDescent="0.25">
      <c r="B114" s="28" t="s">
        <v>9</v>
      </c>
      <c r="C114" s="29" t="s">
        <v>65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115" spans="2:8" x14ac:dyDescent="0.25">
      <c r="B115" s="28" t="s">
        <v>9</v>
      </c>
      <c r="C115" s="29" t="s">
        <v>66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116" spans="2:8" x14ac:dyDescent="0.25">
      <c r="B116" s="28" t="s">
        <v>9</v>
      </c>
      <c r="C116" s="29" t="s">
        <v>67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117" spans="2:8" x14ac:dyDescent="0.25">
      <c r="B117" s="28" t="s">
        <v>9</v>
      </c>
      <c r="C117" s="29" t="s">
        <v>68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118" spans="2:8" x14ac:dyDescent="0.25">
      <c r="B118" s="28" t="s">
        <v>9</v>
      </c>
      <c r="C118" s="29" t="s">
        <v>58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19" spans="2:8" x14ac:dyDescent="0.25">
      <c r="B119" s="28" t="s">
        <v>9</v>
      </c>
      <c r="C119" s="29" t="s">
        <v>5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'C:\temp\HistData\Futures2000Q0M1\Z.csv' append into table FTSE_M1 fields terminated by "," (OrigDate, OrigTime, Open, High, Low, Close, NewDateTime expression "to_date((:OrigDate||:OrigTime),'MM/DD/YYYY HH24MI')") &gt;C:\temp\HistData\Futures2000Q0M1\FTSE-M1.ctl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'C:\temp\HistData\Futures2013Q2M1\Z.csv' append into table FTSE_M1 fields terminated by "," (OrigDate, OrigTime, Open, High, Low, Close, NewDateTime expression "to_date((:OrigDate||:OrigTime),'MM/DD/YYYY HH24MI')") &gt;C:\temp\HistData\Futures2013Q2M1\FTSE-M1.ctl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'C:\temp\HistData\Futures2013Q3M1\Z.csv' append into table FTSE_M1 fields terminated by "," (OrigDate, OrigTime, Open, High, Low, Close, NewDateTime expression "to_date((:OrigDate||:OrigTime),'MM/DD/YYYY HH24MI')") &gt;C:\temp\HistData\Futures2013Q3M1\FTSE-M1.ctl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'C:\temp\HistData\Futures2013Q4M1\Z.csv' append into table FTSE_M1 fields terminated by "," (OrigDate, OrigTime, Open, High, Low, Close, NewDateTime expression "to_date((:OrigDate||:OrigTime),'MM/DD/YYYY HH24MI')") &gt;C:\temp\HistData\Futures2013Q4M1\FTSE-M1.ctl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'C:\temp\HistData\Futures2014Q1M1\Z.csv' append into table FTSE_M1 fields terminated by "," (OrigDate, OrigTime, Open, High, Low, Close, NewDateTime expression "to_date((:OrigDate||:OrigTime),'MM/DD/YYYY HH24MI')") &gt;C:\temp\HistData\Futures2014Q1M1\FTSE-M1.ctl</v>
      </c>
    </row>
    <row r="120" spans="2:8" x14ac:dyDescent="0.25">
      <c r="B120" s="28" t="s">
        <v>9</v>
      </c>
      <c r="C120" s="29" t="s">
        <v>8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'C:\temp\HistData\Indices2000Q0M1\$SPX.csv' append into table SPX_M1 fields terminated by "," (OrigDate, OrigTime, Open, High, Low, Close, NewDateTime expression "to_date((:OrigDate||:OrigTime),'MM/DD/YYYY HH24MI')") &gt;C:\temp\HistData\Indices2000Q0M1\SPX-M1.ctl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'C:\temp\HistData\Indices2013Q2M1\$SPX.csv' append into table SPX_M1 fields terminated by "," (OrigDate, OrigTime, Open, High, Low, Close, NewDateTime expression "to_date((:OrigDate||:OrigTime),'MM/DD/YYYY HH24MI')") &gt;C:\temp\HistData\Indices2013Q2M1\SPX-M1.ctl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'C:\temp\HistData\Indices2013Q3M1\$SPX.csv' append into table SPX_M1 fields terminated by "," (OrigDate, OrigTime, Open, High, Low, Close, NewDateTime expression "to_date((:OrigDate||:OrigTime),'MM/DD/YYYY HH24MI')") &gt;C:\temp\HistData\Indices2013Q3M1\SPX-M1.ctl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'C:\temp\HistData\Indices2013Q4M1\$SPX.csv' append into table SPX_M1 fields terminated by "," (OrigDate, OrigTime, Open, High, Low, Close, NewDateTime expression "to_date((:OrigDate||:OrigTime),'MM/DD/YYYY HH24MI')") &gt;C:\temp\HistData\Indices2013Q4M1\SPX-M1.ctl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'C:\temp\HistData\Indices2014Q1M1\$SPX.csv' append into table SPX_M1 fields terminated by "," (OrigDate, OrigTime, Open, High, Low, Close, NewDateTime expression "to_date((:OrigDate||:OrigTime),'MM/DD/YYYY HH24MI')") &gt;C:\temp\HistData\Indices2014Q1M1\SPX-M1.ctl</v>
      </c>
    </row>
    <row r="121" spans="2:8" x14ac:dyDescent="0.25">
      <c r="B121" s="28" t="s">
        <v>29</v>
      </c>
      <c r="C121" s="29" t="s">
        <v>59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22" spans="2:8" x14ac:dyDescent="0.25">
      <c r="B122" s="28" t="s">
        <v>29</v>
      </c>
      <c r="C122" s="29" t="s">
        <v>60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23" spans="2:8" x14ac:dyDescent="0.25">
      <c r="B123" s="28" t="s">
        <v>29</v>
      </c>
      <c r="C123" s="29" t="s">
        <v>61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24" spans="2:8" x14ac:dyDescent="0.25">
      <c r="B124" s="28" t="s">
        <v>29</v>
      </c>
      <c r="C124" s="29" t="s">
        <v>57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25" spans="2:8" x14ac:dyDescent="0.25">
      <c r="B125" s="28" t="s">
        <v>29</v>
      </c>
      <c r="C125" s="29" t="s">
        <v>3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'C:\temp\HistData\Futures2000Q0M5\CL.csv' append into table OIL_M5 fields terminated by "," (OrigDate, OrigTime, Open, High, Low, Close, NewDateTime expression "to_date((:OrigDate||:OrigTime),'MM/DD/YYYY HH24MI')") &gt;C:\temp\HistData\Futures2000Q0M5\OIL-M5.ctl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'C:\temp\HistData\Futures2013Q2M5\CL.csv' append into table OIL_M5 fields terminated by "," (OrigDate, OrigTime, Open, High, Low, Close, NewDateTime expression "to_date((:OrigDate||:OrigTime),'MM/DD/YYYY HH24MI')") &gt;C:\temp\HistData\Futures2013Q2M5\OIL-M5.ctl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'C:\temp\HistData\Futures2013Q3M5\CL.csv' append into table OIL_M5 fields terminated by "," (OrigDate, OrigTime, Open, High, Low, Close, NewDateTime expression "to_date((:OrigDate||:OrigTime),'MM/DD/YYYY HH24MI')") &gt;C:\temp\HistData\Futures2013Q3M5\OIL-M5.ctl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'C:\temp\HistData\Futures2013Q4M5\CL.csv' append into table OIL_M5 fields terminated by "," (OrigDate, OrigTime, Open, High, Low, Close, NewDateTime expression "to_date((:OrigDate||:OrigTime),'MM/DD/YYYY HH24MI')") &gt;C:\temp\HistData\Futures2013Q4M5\OIL-M5.ctl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'C:\temp\HistData\Futures2014Q1M5\CL.csv' append into table OIL_M5 fields terminated by "," (OrigDate, OrigTime, Open, High, Low, Close, NewDateTime expression "to_date((:OrigDate||:OrigTime),'MM/DD/YYYY HH24MI')") &gt;C:\temp\HistData\Futures2014Q1M5\OIL-M5.ctl</v>
      </c>
    </row>
    <row r="126" spans="2:8" x14ac:dyDescent="0.25">
      <c r="B126" s="28" t="s">
        <v>29</v>
      </c>
      <c r="C126" s="29" t="s">
        <v>62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27" spans="2:8" x14ac:dyDescent="0.25">
      <c r="B127" s="28" t="s">
        <v>29</v>
      </c>
      <c r="C127" s="29" t="s">
        <v>63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28" spans="2:8" x14ac:dyDescent="0.25">
      <c r="B128" s="28" t="s">
        <v>29</v>
      </c>
      <c r="C128" s="29" t="s">
        <v>64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29" spans="2:8" x14ac:dyDescent="0.25">
      <c r="B129" s="28" t="s">
        <v>29</v>
      </c>
      <c r="C129" s="29" t="s">
        <v>65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30" spans="2:8" x14ac:dyDescent="0.25">
      <c r="B130" s="28" t="s">
        <v>29</v>
      </c>
      <c r="C130" s="29" t="s">
        <v>66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31" spans="2:8" x14ac:dyDescent="0.25">
      <c r="B131" s="28" t="s">
        <v>29</v>
      </c>
      <c r="C131" s="29" t="s">
        <v>67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32" spans="2:8" x14ac:dyDescent="0.25">
      <c r="B132" s="28" t="s">
        <v>29</v>
      </c>
      <c r="C132" s="29" t="s">
        <v>68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33" spans="2:8" x14ac:dyDescent="0.25">
      <c r="B133" s="28" t="s">
        <v>29</v>
      </c>
      <c r="C133" s="29" t="s">
        <v>58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34" spans="2:8" x14ac:dyDescent="0.25">
      <c r="B134" s="28" t="s">
        <v>29</v>
      </c>
      <c r="C134" s="29" t="s">
        <v>5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'C:\temp\HistData\Futures2000Q0M5\Z.csv' append into table FTSE_M5 fields terminated by "," (OrigDate, OrigTime, Open, High, Low, Close, NewDateTime expression "to_date((:OrigDate||:OrigTime),'MM/DD/YYYY HH24MI')") &gt;C:\temp\HistData\Futures2000Q0M5\FTSE-M5.ctl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'C:\temp\HistData\Futures2013Q2M5\Z.csv' append into table FTSE_M5 fields terminated by "," (OrigDate, OrigTime, Open, High, Low, Close, NewDateTime expression "to_date((:OrigDate||:OrigTime),'MM/DD/YYYY HH24MI')") &gt;C:\temp\HistData\Futures2013Q2M5\FTSE-M5.ctl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'C:\temp\HistData\Futures2013Q3M5\Z.csv' append into table FTSE_M5 fields terminated by "," (OrigDate, OrigTime, Open, High, Low, Close, NewDateTime expression "to_date((:OrigDate||:OrigTime),'MM/DD/YYYY HH24MI')") &gt;C:\temp\HistData\Futures2013Q3M5\FTSE-M5.ctl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'C:\temp\HistData\Futures2013Q4M5\Z.csv' append into table FTSE_M5 fields terminated by "," (OrigDate, OrigTime, Open, High, Low, Close, NewDateTime expression "to_date((:OrigDate||:OrigTime),'MM/DD/YYYY HH24MI')") &gt;C:\temp\HistData\Futures2013Q4M5\FTSE-M5.ctl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'C:\temp\HistData\Futures2014Q1M5\Z.csv' append into table FTSE_M5 fields terminated by "," (OrigDate, OrigTime, Open, High, Low, Close, NewDateTime expression "to_date((:OrigDate||:OrigTime),'MM/DD/YYYY HH24MI')") &gt;C:\temp\HistData\Futures2014Q1M5\FTSE-M5.ctl</v>
      </c>
    </row>
    <row r="135" spans="2:8" x14ac:dyDescent="0.25">
      <c r="B135" s="28" t="s">
        <v>29</v>
      </c>
      <c r="C135" s="29" t="s">
        <v>8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'C:\temp\HistData\Indices2000Q0M5\$SPX.csv' append into table SPX_M5 fields terminated by "," (OrigDate, OrigTime, Open, High, Low, Close, NewDateTime expression "to_date((:OrigDate||:OrigTime),'MM/DD/YYYY HH24MI')") &gt;C:\temp\HistData\Indices2000Q0M5\SPX-M5.ctl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'C:\temp\HistData\Indices2013Q2M5\$SPX.csv' append into table SPX_M5 fields terminated by "," (OrigDate, OrigTime, Open, High, Low, Close, NewDateTime expression "to_date((:OrigDate||:OrigTime),'MM/DD/YYYY HH24MI')") &gt;C:\temp\HistData\Indices2013Q2M5\SPX-M5.ctl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'C:\temp\HistData\Indices2013Q3M5\$SPX.csv' append into table SPX_M5 fields terminated by "," (OrigDate, OrigTime, Open, High, Low, Close, NewDateTime expression "to_date((:OrigDate||:OrigTime),'MM/DD/YYYY HH24MI')") &gt;C:\temp\HistData\Indices2013Q3M5\SPX-M5.ctl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'C:\temp\HistData\Indices2013Q4M5\$SPX.csv' append into table SPX_M5 fields terminated by "," (OrigDate, OrigTime, Open, High, Low, Close, NewDateTime expression "to_date((:OrigDate||:OrigTime),'MM/DD/YYYY HH24MI')") &gt;C:\temp\HistData\Indices2013Q4M5\SPX-M5.ctl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'C:\temp\HistData\Indices2014Q1M5\$SPX.csv' append into table SPX_M5 fields terminated by "," (OrigDate, OrigTime, Open, High, Low, Close, NewDateTime expression "to_date((:OrigDate||:OrigTime),'MM/DD/YYYY HH24MI')") &gt;C:\temp\HistData\Indices2014Q1M5\SPX-M5.ctl</v>
      </c>
    </row>
    <row r="136" spans="2:8" x14ac:dyDescent="0.25">
      <c r="B136" s="28" t="s">
        <v>6</v>
      </c>
      <c r="C136" s="29" t="s">
        <v>59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37" spans="2:8" x14ac:dyDescent="0.25">
      <c r="B137" s="28" t="s">
        <v>6</v>
      </c>
      <c r="C137" s="29" t="s">
        <v>60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38" spans="2:8" x14ac:dyDescent="0.25">
      <c r="B138" s="28" t="s">
        <v>6</v>
      </c>
      <c r="C138" s="29" t="s">
        <v>61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39" spans="2:8" x14ac:dyDescent="0.25">
      <c r="B139" s="28" t="s">
        <v>6</v>
      </c>
      <c r="C139" s="29" t="s">
        <v>57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40" spans="2:8" x14ac:dyDescent="0.25">
      <c r="B140" s="28" t="s">
        <v>6</v>
      </c>
      <c r="C140" s="29" t="s">
        <v>3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'C:\temp\HistData\Futures2000Q0M15\CL.csv' append into table OIL_M15 fields terminated by "," (OrigDate, OrigTime, Open, High, Low, Close, NewDateTime expression "to_date((:OrigDate||:OrigTime),'MM/DD/YYYY HH24MI')") &gt;C:\temp\HistData\Futures2000Q0M15\OIL-M15.ctl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'C:\temp\HistData\Futures2013Q2M15\CL.csv' append into table OIL_M15 fields terminated by "," (OrigDate, OrigTime, Open, High, Low, Close, NewDateTime expression "to_date((:OrigDate||:OrigTime),'MM/DD/YYYY HH24MI')") &gt;C:\temp\HistData\Futures2013Q2M15\OIL-M15.ctl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'C:\temp\HistData\Futures2013Q3M15\CL.csv' append into table OIL_M15 fields terminated by "," (OrigDate, OrigTime, Open, High, Low, Close, NewDateTime expression "to_date((:OrigDate||:OrigTime),'MM/DD/YYYY HH24MI')") &gt;C:\temp\HistData\Futures2013Q3M15\OIL-M15.ctl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'C:\temp\HistData\Futures2013Q4M15\CL.csv' append into table OIL_M15 fields terminated by "," (OrigDate, OrigTime, Open, High, Low, Close, NewDateTime expression "to_date((:OrigDate||:OrigTime),'MM/DD/YYYY HH24MI')") &gt;C:\temp\HistData\Futures2013Q4M15\OIL-M15.ctl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'C:\temp\HistData\Futures2014Q1M15\CL.csv' append into table OIL_M15 fields terminated by "," (OrigDate, OrigTime, Open, High, Low, Close, NewDateTime expression "to_date((:OrigDate||:OrigTime),'MM/DD/YYYY HH24MI')") &gt;C:\temp\HistData\Futures2014Q1M15\OIL-M15.ctl</v>
      </c>
    </row>
    <row r="141" spans="2:8" x14ac:dyDescent="0.25">
      <c r="B141" s="28" t="s">
        <v>6</v>
      </c>
      <c r="C141" s="29" t="s">
        <v>62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42" spans="2:8" x14ac:dyDescent="0.25">
      <c r="B142" s="28" t="s">
        <v>6</v>
      </c>
      <c r="C142" s="29" t="s">
        <v>63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43" spans="2:8" x14ac:dyDescent="0.25">
      <c r="B143" s="28" t="s">
        <v>6</v>
      </c>
      <c r="C143" s="29" t="s">
        <v>64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44" spans="2:8" x14ac:dyDescent="0.25">
      <c r="B144" s="28" t="s">
        <v>6</v>
      </c>
      <c r="C144" s="29" t="s">
        <v>65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45" spans="2:8" x14ac:dyDescent="0.25">
      <c r="B145" s="28" t="s">
        <v>6</v>
      </c>
      <c r="C145" s="29" t="s">
        <v>66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46" spans="2:8" x14ac:dyDescent="0.25">
      <c r="B146" s="28" t="s">
        <v>6</v>
      </c>
      <c r="C146" s="29" t="s">
        <v>67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47" spans="2:8" x14ac:dyDescent="0.25">
      <c r="B147" s="28" t="s">
        <v>6</v>
      </c>
      <c r="C147" s="29" t="s">
        <v>68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48" spans="2:8" x14ac:dyDescent="0.25">
      <c r="B148" s="28" t="s">
        <v>6</v>
      </c>
      <c r="C148" s="29" t="s">
        <v>58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49" spans="2:8" x14ac:dyDescent="0.25">
      <c r="B149" s="28" t="s">
        <v>6</v>
      </c>
      <c r="C149" s="29" t="s">
        <v>5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'C:\temp\HistData\Futures2000Q0M15\Z.csv' append into table FTSE_M15 fields terminated by "," (OrigDate, OrigTime, Open, High, Low, Close, NewDateTime expression "to_date((:OrigDate||:OrigTime),'MM/DD/YYYY HH24MI')") &gt;C:\temp\HistData\Futures2000Q0M15\FTSE-M15.ctl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'C:\temp\HistData\Futures2013Q2M15\Z.csv' append into table FTSE_M15 fields terminated by "," (OrigDate, OrigTime, Open, High, Low, Close, NewDateTime expression "to_date((:OrigDate||:OrigTime),'MM/DD/YYYY HH24MI')") &gt;C:\temp\HistData\Futures2013Q2M15\FTSE-M15.ctl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'C:\temp\HistData\Futures2013Q3M15\Z.csv' append into table FTSE_M15 fields terminated by "," (OrigDate, OrigTime, Open, High, Low, Close, NewDateTime expression "to_date((:OrigDate||:OrigTime),'MM/DD/YYYY HH24MI')") &gt;C:\temp\HistData\Futures2013Q3M15\FTSE-M15.ctl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'C:\temp\HistData\Futures2013Q4M15\Z.csv' append into table FTSE_M15 fields terminated by "," (OrigDate, OrigTime, Open, High, Low, Close, NewDateTime expression "to_date((:OrigDate||:OrigTime),'MM/DD/YYYY HH24MI')") &gt;C:\temp\HistData\Futures2013Q4M15\FTSE-M15.ctl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'C:\temp\HistData\Futures2014Q1M15\Z.csv' append into table FTSE_M15 fields terminated by "," (OrigDate, OrigTime, Open, High, Low, Close, NewDateTime expression "to_date((:OrigDate||:OrigTime),'MM/DD/YYYY HH24MI')") &gt;C:\temp\HistData\Futures2014Q1M15\FTSE-M15.ctl</v>
      </c>
    </row>
    <row r="150" spans="2:8" x14ac:dyDescent="0.25">
      <c r="B150" s="28" t="s">
        <v>6</v>
      </c>
      <c r="C150" s="29" t="s">
        <v>8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'C:\temp\HistData\Indices2000Q0M15\$SPX.csv' append into table SPX_M15 fields terminated by "," (OrigDate, OrigTime, Open, High, Low, Close, NewDateTime expression "to_date((:OrigDate||:OrigTime),'MM/DD/YYYY HH24MI')") &gt;C:\temp\HistData\Indices2000Q0M15\SPX-M15.ctl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'C:\temp\HistData\Indices2013Q2M15\$SPX.csv' append into table SPX_M15 fields terminated by "," (OrigDate, OrigTime, Open, High, Low, Close, NewDateTime expression "to_date((:OrigDate||:OrigTime),'MM/DD/YYYY HH24MI')") &gt;C:\temp\HistData\Indices2013Q2M15\SPX-M15.ctl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'C:\temp\HistData\Indices2013Q3M15\$SPX.csv' append into table SPX_M15 fields terminated by "," (OrigDate, OrigTime, Open, High, Low, Close, NewDateTime expression "to_date((:OrigDate||:OrigTime),'MM/DD/YYYY HH24MI')") &gt;C:\temp\HistData\Indices2013Q3M15\SPX-M15.ctl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'C:\temp\HistData\Indices2013Q4M15\$SPX.csv' append into table SPX_M15 fields terminated by "," (OrigDate, OrigTime, Open, High, Low, Close, NewDateTime expression "to_date((:OrigDate||:OrigTime),'MM/DD/YYYY HH24MI')") &gt;C:\temp\HistData\Indices2013Q4M15\SPX-M15.ctl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'C:\temp\HistData\Indices2014Q1M15\$SPX.csv' append into table SPX_M15 fields terminated by "," (OrigDate, OrigTime, Open, High, Low, Close, NewDateTime expression "to_date((:OrigDate||:OrigTime),'MM/DD/YYYY HH24MI')") &gt;C:\temp\HistData\Indices2014Q1M15\SPX-M15.ctl</v>
      </c>
    </row>
    <row r="151" spans="2:8" x14ac:dyDescent="0.25">
      <c r="B151" s="28" t="s">
        <v>7</v>
      </c>
      <c r="C151" s="29" t="s">
        <v>59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52" spans="2:8" x14ac:dyDescent="0.25">
      <c r="B152" s="28" t="s">
        <v>7</v>
      </c>
      <c r="C152" s="29" t="s">
        <v>60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53" spans="2:8" x14ac:dyDescent="0.25">
      <c r="B153" s="28" t="s">
        <v>7</v>
      </c>
      <c r="C153" s="29" t="s">
        <v>61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54" spans="2:8" x14ac:dyDescent="0.25">
      <c r="B154" s="28" t="s">
        <v>7</v>
      </c>
      <c r="C154" s="29" t="s">
        <v>57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55" spans="2:8" x14ac:dyDescent="0.25">
      <c r="B155" s="28" t="s">
        <v>7</v>
      </c>
      <c r="C155" s="29" t="s">
        <v>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'C:\temp\HistData\Futures2000Q0M30\CL.csv' append into table OIL_M30 fields terminated by "," (OrigDate, OrigTime, Open, High, Low, Close, NewDateTime expression "to_date((:OrigDate||:OrigTime),'MM/DD/YYYY HH24MI')") &gt;C:\temp\HistData\Futures2000Q0M30\OIL-M30.ctl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'C:\temp\HistData\Futures2013Q2M30\CL.csv' append into table OIL_M30 fields terminated by "," (OrigDate, OrigTime, Open, High, Low, Close, NewDateTime expression "to_date((:OrigDate||:OrigTime),'MM/DD/YYYY HH24MI')") &gt;C:\temp\HistData\Futures2013Q2M30\OIL-M30.ctl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'C:\temp\HistData\Futures2013Q3M30\CL.csv' append into table OIL_M30 fields terminated by "," (OrigDate, OrigTime, Open, High, Low, Close, NewDateTime expression "to_date((:OrigDate||:OrigTime),'MM/DD/YYYY HH24MI')") &gt;C:\temp\HistData\Futures2013Q3M30\OIL-M30.ctl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'C:\temp\HistData\Futures2013Q4M30\CL.csv' append into table OIL_M30 fields terminated by "," (OrigDate, OrigTime, Open, High, Low, Close, NewDateTime expression "to_date((:OrigDate||:OrigTime),'MM/DD/YYYY HH24MI')") &gt;C:\temp\HistData\Futures2013Q4M30\OIL-M30.ctl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'C:\temp\HistData\Futures2014Q1M30\CL.csv' append into table OIL_M30 fields terminated by "," (OrigDate, OrigTime, Open, High, Low, Close, NewDateTime expression "to_date((:OrigDate||:OrigTime),'MM/DD/YYYY HH24MI')") &gt;C:\temp\HistData\Futures2014Q1M30\OIL-M30.ctl</v>
      </c>
    </row>
    <row r="156" spans="2:8" x14ac:dyDescent="0.25">
      <c r="B156" s="28" t="s">
        <v>7</v>
      </c>
      <c r="C156" s="29" t="s">
        <v>62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57" spans="2:8" x14ac:dyDescent="0.25">
      <c r="B157" s="28" t="s">
        <v>7</v>
      </c>
      <c r="C157" s="29" t="s">
        <v>63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58" spans="2:8" x14ac:dyDescent="0.25">
      <c r="B158" s="28" t="s">
        <v>7</v>
      </c>
      <c r="C158" s="29" t="s">
        <v>64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59" spans="2:8" x14ac:dyDescent="0.25">
      <c r="B159" s="28" t="s">
        <v>7</v>
      </c>
      <c r="C159" s="29" t="s">
        <v>65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60" spans="2:8" x14ac:dyDescent="0.25">
      <c r="B160" s="28" t="s">
        <v>7</v>
      </c>
      <c r="C160" s="29" t="s">
        <v>66</v>
      </c>
      <c r="D160" s="29" t="str">
        <f>"echo load data  infile '"&amp;$B$2&amp;VLOOKUP($C160,Lookups!$A$4:$O$24,15,FALSE)&amp;D$4&amp;$B160&amp;"\"&amp;VLOOKUP($C160,Lookups!$A$4:$B$24,2,FALSE)&amp;".csv'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&gt;"&amp;$B$2&amp;VLOOKUP($C160,Lookups!$A$4:$O$24,15,FALSE)&amp;D$4&amp;$B160&amp;"\"&amp;$C160&amp;"-"&amp;$B160&amp;".ctl"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60" s="29" t="str">
        <f>"echo load data  infile '"&amp;$B$2&amp;VLOOKUP($C160,Lookups!$A$4:$O$24,15,FALSE)&amp;E$4&amp;$B160&amp;"\"&amp;VLOOKUP($C160,Lookups!$A$4:$B$24,2,FALSE)&amp;".csv'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&gt;"&amp;$B$2&amp;VLOOKUP($C160,Lookups!$A$4:$O$24,15,FALSE)&amp;E$4&amp;$B160&amp;"\"&amp;$C160&amp;"-"&amp;$B160&amp;".ctl"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60" s="29" t="str">
        <f>"echo load data  infile '"&amp;$B$2&amp;VLOOKUP($C160,Lookups!$A$4:$O$24,15,FALSE)&amp;F$4&amp;$B160&amp;"\"&amp;VLOOKUP($C160,Lookups!$A$4:$B$24,2,FALSE)&amp;".csv'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&gt;"&amp;$B$2&amp;VLOOKUP($C160,Lookups!$A$4:$O$24,15,FALSE)&amp;F$4&amp;$B160&amp;"\"&amp;$C160&amp;"-"&amp;$B160&amp;".ctl"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60" s="29" t="str">
        <f>"echo load data  infile '"&amp;$B$2&amp;VLOOKUP($C160,Lookups!$A$4:$O$24,15,FALSE)&amp;G$4&amp;$B160&amp;"\"&amp;VLOOKUP($C160,Lookups!$A$4:$B$24,2,FALSE)&amp;".csv'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&gt;"&amp;$B$2&amp;VLOOKUP($C160,Lookups!$A$4:$O$24,15,FALSE)&amp;G$4&amp;$B160&amp;"\"&amp;$C160&amp;"-"&amp;$B160&amp;".ctl"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60" s="29" t="str">
        <f>"echo load data  infile '"&amp;$B$2&amp;VLOOKUP($C160,Lookups!$A$4:$O$24,15,FALSE)&amp;H$4&amp;$B160&amp;"\"&amp;VLOOKUP($C160,Lookups!$A$4:$B$24,2,FALSE)&amp;".csv'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&gt;"&amp;$B$2&amp;VLOOKUP($C160,Lookups!$A$4:$O$24,15,FALSE)&amp;H$4&amp;$B160&amp;"\"&amp;$C160&amp;"-"&amp;$B160&amp;".ctl"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61" spans="2:8" x14ac:dyDescent="0.25">
      <c r="B161" s="28" t="s">
        <v>7</v>
      </c>
      <c r="C161" s="29" t="s">
        <v>67</v>
      </c>
      <c r="D161" s="29" t="str">
        <f>"echo load data  infile '"&amp;$B$2&amp;VLOOKUP($C161,Lookups!$A$4:$O$24,15,FALSE)&amp;D$4&amp;$B161&amp;"\"&amp;VLOOKUP($C161,Lookups!$A$4:$B$24,2,FALSE)&amp;".csv'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&gt;"&amp;$B$2&amp;VLOOKUP($C161,Lookups!$A$4:$O$24,15,FALSE)&amp;D$4&amp;$B161&amp;"\"&amp;$C161&amp;"-"&amp;$B161&amp;".ctl"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61" s="29" t="str">
        <f>"echo load data  infile '"&amp;$B$2&amp;VLOOKUP($C161,Lookups!$A$4:$O$24,15,FALSE)&amp;E$4&amp;$B161&amp;"\"&amp;VLOOKUP($C161,Lookups!$A$4:$B$24,2,FALSE)&amp;".csv'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&gt;"&amp;$B$2&amp;VLOOKUP($C161,Lookups!$A$4:$O$24,15,FALSE)&amp;E$4&amp;$B161&amp;"\"&amp;$C161&amp;"-"&amp;$B161&amp;".ctl"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61" s="29" t="str">
        <f>"echo load data  infile '"&amp;$B$2&amp;VLOOKUP($C161,Lookups!$A$4:$O$24,15,FALSE)&amp;F$4&amp;$B161&amp;"\"&amp;VLOOKUP($C161,Lookups!$A$4:$B$24,2,FALSE)&amp;".csv'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&gt;"&amp;$B$2&amp;VLOOKUP($C161,Lookups!$A$4:$O$24,15,FALSE)&amp;F$4&amp;$B161&amp;"\"&amp;$C161&amp;"-"&amp;$B161&amp;".ctl"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61" s="29" t="str">
        <f>"echo load data  infile '"&amp;$B$2&amp;VLOOKUP($C161,Lookups!$A$4:$O$24,15,FALSE)&amp;G$4&amp;$B161&amp;"\"&amp;VLOOKUP($C161,Lookups!$A$4:$B$24,2,FALSE)&amp;".csv'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&gt;"&amp;$B$2&amp;VLOOKUP($C161,Lookups!$A$4:$O$24,15,FALSE)&amp;G$4&amp;$B161&amp;"\"&amp;$C161&amp;"-"&amp;$B161&amp;".ctl"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61" s="29" t="str">
        <f>"echo load data  infile '"&amp;$B$2&amp;VLOOKUP($C161,Lookups!$A$4:$O$24,15,FALSE)&amp;H$4&amp;$B161&amp;"\"&amp;VLOOKUP($C161,Lookups!$A$4:$B$24,2,FALSE)&amp;".csv'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&gt;"&amp;$B$2&amp;VLOOKUP($C161,Lookups!$A$4:$O$24,15,FALSE)&amp;H$4&amp;$B161&amp;"\"&amp;$C161&amp;"-"&amp;$B161&amp;".ctl"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62" spans="2:8" x14ac:dyDescent="0.25">
      <c r="B162" s="28" t="s">
        <v>7</v>
      </c>
      <c r="C162" s="29" t="s">
        <v>68</v>
      </c>
      <c r="D162" s="29" t="str">
        <f>"echo load data  infile '"&amp;$B$2&amp;VLOOKUP($C162,Lookups!$A$4:$O$24,15,FALSE)&amp;D$4&amp;$B162&amp;"\"&amp;VLOOKUP($C162,Lookups!$A$4:$B$24,2,FALSE)&amp;".csv'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&gt;"&amp;$B$2&amp;VLOOKUP($C162,Lookups!$A$4:$O$24,15,FALSE)&amp;D$4&amp;$B162&amp;"\"&amp;$C162&amp;"-"&amp;$B162&amp;".ctl"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62" s="29" t="str">
        <f>"echo load data  infile '"&amp;$B$2&amp;VLOOKUP($C162,Lookups!$A$4:$O$24,15,FALSE)&amp;E$4&amp;$B162&amp;"\"&amp;VLOOKUP($C162,Lookups!$A$4:$B$24,2,FALSE)&amp;".csv'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&gt;"&amp;$B$2&amp;VLOOKUP($C162,Lookups!$A$4:$O$24,15,FALSE)&amp;E$4&amp;$B162&amp;"\"&amp;$C162&amp;"-"&amp;$B162&amp;".ctl"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62" s="29" t="str">
        <f>"echo load data  infile '"&amp;$B$2&amp;VLOOKUP($C162,Lookups!$A$4:$O$24,15,FALSE)&amp;F$4&amp;$B162&amp;"\"&amp;VLOOKUP($C162,Lookups!$A$4:$B$24,2,FALSE)&amp;".csv'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&gt;"&amp;$B$2&amp;VLOOKUP($C162,Lookups!$A$4:$O$24,15,FALSE)&amp;F$4&amp;$B162&amp;"\"&amp;$C162&amp;"-"&amp;$B162&amp;".ctl"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62" s="29" t="str">
        <f>"echo load data  infile '"&amp;$B$2&amp;VLOOKUP($C162,Lookups!$A$4:$O$24,15,FALSE)&amp;G$4&amp;$B162&amp;"\"&amp;VLOOKUP($C162,Lookups!$A$4:$B$24,2,FALSE)&amp;".csv'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&gt;"&amp;$B$2&amp;VLOOKUP($C162,Lookups!$A$4:$O$24,15,FALSE)&amp;G$4&amp;$B162&amp;"\"&amp;$C162&amp;"-"&amp;$B162&amp;".ctl"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62" s="29" t="str">
        <f>"echo load data  infile '"&amp;$B$2&amp;VLOOKUP($C162,Lookups!$A$4:$O$24,15,FALSE)&amp;H$4&amp;$B162&amp;"\"&amp;VLOOKUP($C162,Lookups!$A$4:$B$24,2,FALSE)&amp;".csv'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&gt;"&amp;$B$2&amp;VLOOKUP($C162,Lookups!$A$4:$O$24,15,FALSE)&amp;H$4&amp;$B162&amp;"\"&amp;$C162&amp;"-"&amp;$B162&amp;".ctl"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63" spans="2:8" x14ac:dyDescent="0.25">
      <c r="B163" s="28" t="s">
        <v>7</v>
      </c>
      <c r="C163" s="29" t="s">
        <v>58</v>
      </c>
      <c r="D163" s="29" t="str">
        <f>"echo load data  infile '"&amp;$B$2&amp;VLOOKUP($C163,Lookups!$A$4:$O$24,15,FALSE)&amp;D$4&amp;$B163&amp;"\"&amp;VLOOKUP($C163,Lookups!$A$4:$B$24,2,FALSE)&amp;".csv'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&gt;"&amp;$B$2&amp;VLOOKUP($C163,Lookups!$A$4:$O$24,15,FALSE)&amp;D$4&amp;$B163&amp;"\"&amp;$C163&amp;"-"&amp;$B163&amp;".ctl"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63" s="29" t="str">
        <f>"echo load data  infile '"&amp;$B$2&amp;VLOOKUP($C163,Lookups!$A$4:$O$24,15,FALSE)&amp;E$4&amp;$B163&amp;"\"&amp;VLOOKUP($C163,Lookups!$A$4:$B$24,2,FALSE)&amp;".csv'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&gt;"&amp;$B$2&amp;VLOOKUP($C163,Lookups!$A$4:$O$24,15,FALSE)&amp;E$4&amp;$B163&amp;"\"&amp;$C163&amp;"-"&amp;$B163&amp;".ctl"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63" s="29" t="str">
        <f>"echo load data  infile '"&amp;$B$2&amp;VLOOKUP($C163,Lookups!$A$4:$O$24,15,FALSE)&amp;F$4&amp;$B163&amp;"\"&amp;VLOOKUP($C163,Lookups!$A$4:$B$24,2,FALSE)&amp;".csv'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&gt;"&amp;$B$2&amp;VLOOKUP($C163,Lookups!$A$4:$O$24,15,FALSE)&amp;F$4&amp;$B163&amp;"\"&amp;$C163&amp;"-"&amp;$B163&amp;".ctl"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63" s="29" t="str">
        <f>"echo load data  infile '"&amp;$B$2&amp;VLOOKUP($C163,Lookups!$A$4:$O$24,15,FALSE)&amp;G$4&amp;$B163&amp;"\"&amp;VLOOKUP($C163,Lookups!$A$4:$B$24,2,FALSE)&amp;".csv'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&gt;"&amp;$B$2&amp;VLOOKUP($C163,Lookups!$A$4:$O$24,15,FALSE)&amp;G$4&amp;$B163&amp;"\"&amp;$C163&amp;"-"&amp;$B163&amp;".ctl"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63" s="29" t="str">
        <f>"echo load data  infile '"&amp;$B$2&amp;VLOOKUP($C163,Lookups!$A$4:$O$24,15,FALSE)&amp;H$4&amp;$B163&amp;"\"&amp;VLOOKUP($C163,Lookups!$A$4:$B$24,2,FALSE)&amp;".csv'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&gt;"&amp;$B$2&amp;VLOOKUP($C163,Lookups!$A$4:$O$24,15,FALSE)&amp;H$4&amp;$B163&amp;"\"&amp;$C163&amp;"-"&amp;$B163&amp;".ctl"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64" spans="2:8" x14ac:dyDescent="0.25">
      <c r="B164" s="28" t="s">
        <v>7</v>
      </c>
      <c r="C164" s="29" t="s">
        <v>5</v>
      </c>
      <c r="D164" s="29" t="str">
        <f>"echo load data  infile '"&amp;$B$2&amp;VLOOKUP($C164,Lookups!$A$4:$O$24,15,FALSE)&amp;D$4&amp;$B164&amp;"\"&amp;VLOOKUP($C164,Lookups!$A$4:$B$24,2,FALSE)&amp;".csv'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&gt;"&amp;$B$2&amp;VLOOKUP($C164,Lookups!$A$4:$O$24,15,FALSE)&amp;D$4&amp;$B164&amp;"\"&amp;$C164&amp;"-"&amp;$B164&amp;".ctl"</f>
        <v>echo load data  infile 'C:\temp\HistData\Futures2000Q0M30\Z.csv' append into table FTSE_M30 fields terminated by "," (OrigDate, OrigTime, Open, High, Low, Close, NewDateTime expression "to_date((:OrigDate||:OrigTime),'MM/DD/YYYY HH24MI')") &gt;C:\temp\HistData\Futures2000Q0M30\FTSE-M30.ctl</v>
      </c>
      <c r="E164" s="29" t="str">
        <f>"echo load data  infile '"&amp;$B$2&amp;VLOOKUP($C164,Lookups!$A$4:$O$24,15,FALSE)&amp;E$4&amp;$B164&amp;"\"&amp;VLOOKUP($C164,Lookups!$A$4:$B$24,2,FALSE)&amp;".csv'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&gt;"&amp;$B$2&amp;VLOOKUP($C164,Lookups!$A$4:$O$24,15,FALSE)&amp;E$4&amp;$B164&amp;"\"&amp;$C164&amp;"-"&amp;$B164&amp;".ctl"</f>
        <v>echo load data  infile 'C:\temp\HistData\Futures2013Q2M30\Z.csv' append into table FTSE_M30 fields terminated by "," (OrigDate, OrigTime, Open, High, Low, Close, NewDateTime expression "to_date((:OrigDate||:OrigTime),'MM/DD/YYYY HH24MI')") &gt;C:\temp\HistData\Futures2013Q2M30\FTSE-M30.ctl</v>
      </c>
      <c r="F164" s="29" t="str">
        <f>"echo load data  infile '"&amp;$B$2&amp;VLOOKUP($C164,Lookups!$A$4:$O$24,15,FALSE)&amp;F$4&amp;$B164&amp;"\"&amp;VLOOKUP($C164,Lookups!$A$4:$B$24,2,FALSE)&amp;".csv'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&gt;"&amp;$B$2&amp;VLOOKUP($C164,Lookups!$A$4:$O$24,15,FALSE)&amp;F$4&amp;$B164&amp;"\"&amp;$C164&amp;"-"&amp;$B164&amp;".ctl"</f>
        <v>echo load data  infile 'C:\temp\HistData\Futures2013Q3M30\Z.csv' append into table FTSE_M30 fields terminated by "," (OrigDate, OrigTime, Open, High, Low, Close, NewDateTime expression "to_date((:OrigDate||:OrigTime),'MM/DD/YYYY HH24MI')") &gt;C:\temp\HistData\Futures2013Q3M30\FTSE-M30.ctl</v>
      </c>
      <c r="G164" s="29" t="str">
        <f>"echo load data  infile '"&amp;$B$2&amp;VLOOKUP($C164,Lookups!$A$4:$O$24,15,FALSE)&amp;G$4&amp;$B164&amp;"\"&amp;VLOOKUP($C164,Lookups!$A$4:$B$24,2,FALSE)&amp;".csv'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&gt;"&amp;$B$2&amp;VLOOKUP($C164,Lookups!$A$4:$O$24,15,FALSE)&amp;G$4&amp;$B164&amp;"\"&amp;$C164&amp;"-"&amp;$B164&amp;".ctl"</f>
        <v>echo load data  infile 'C:\temp\HistData\Futures2013Q4M30\Z.csv' append into table FTSE_M30 fields terminated by "," (OrigDate, OrigTime, Open, High, Low, Close, NewDateTime expression "to_date((:OrigDate||:OrigTime),'MM/DD/YYYY HH24MI')") &gt;C:\temp\HistData\Futures2013Q4M30\FTSE-M30.ctl</v>
      </c>
      <c r="H164" s="29" t="str">
        <f>"echo load data  infile '"&amp;$B$2&amp;VLOOKUP($C164,Lookups!$A$4:$O$24,15,FALSE)&amp;H$4&amp;$B164&amp;"\"&amp;VLOOKUP($C164,Lookups!$A$4:$B$24,2,FALSE)&amp;".csv'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&gt;"&amp;$B$2&amp;VLOOKUP($C164,Lookups!$A$4:$O$24,15,FALSE)&amp;H$4&amp;$B164&amp;"\"&amp;$C164&amp;"-"&amp;$B164&amp;".ctl"</f>
        <v>echo load data  infile 'C:\temp\HistData\Futures2014Q1M30\Z.csv' append into table FTSE_M30 fields terminated by "," (OrigDate, OrigTime, Open, High, Low, Close, NewDateTime expression "to_date((:OrigDate||:OrigTime),'MM/DD/YYYY HH24MI')") &gt;C:\temp\HistData\Futures2014Q1M30\FTSE-M30.ctl</v>
      </c>
    </row>
    <row r="165" spans="2:8" x14ac:dyDescent="0.25">
      <c r="B165" s="28" t="s">
        <v>7</v>
      </c>
      <c r="C165" s="29" t="s">
        <v>8</v>
      </c>
      <c r="D165" s="29" t="str">
        <f>"echo load data  infile '"&amp;$B$2&amp;VLOOKUP($C165,Lookups!$A$4:$O$24,15,FALSE)&amp;D$4&amp;$B165&amp;"\"&amp;VLOOKUP($C165,Lookups!$A$4:$B$24,2,FALSE)&amp;".csv'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&gt;"&amp;$B$2&amp;VLOOKUP($C165,Lookups!$A$4:$O$24,15,FALSE)&amp;D$4&amp;$B165&amp;"\"&amp;$C165&amp;"-"&amp;$B165&amp;".ctl"</f>
        <v>echo load data  infile 'C:\temp\HistData\Indices2000Q0M30\$SPX.csv' append into table SPX_M30 fields terminated by "," (OrigDate, OrigTime, Open, High, Low, Close, NewDateTime expression "to_date((:OrigDate||:OrigTime),'MM/DD/YYYY HH24MI')") &gt;C:\temp\HistData\Indices2000Q0M30\SPX-M30.ctl</v>
      </c>
      <c r="E165" s="29" t="str">
        <f>"echo load data  infile '"&amp;$B$2&amp;VLOOKUP($C165,Lookups!$A$4:$O$24,15,FALSE)&amp;E$4&amp;$B165&amp;"\"&amp;VLOOKUP($C165,Lookups!$A$4:$B$24,2,FALSE)&amp;".csv'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&gt;"&amp;$B$2&amp;VLOOKUP($C165,Lookups!$A$4:$O$24,15,FALSE)&amp;E$4&amp;$B165&amp;"\"&amp;$C165&amp;"-"&amp;$B165&amp;".ctl"</f>
        <v>echo load data  infile 'C:\temp\HistData\Indices2013Q2M30\$SPX.csv' append into table SPX_M30 fields terminated by "," (OrigDate, OrigTime, Open, High, Low, Close, NewDateTime expression "to_date((:OrigDate||:OrigTime),'MM/DD/YYYY HH24MI')") &gt;C:\temp\HistData\Indices2013Q2M30\SPX-M30.ctl</v>
      </c>
      <c r="F165" s="29" t="str">
        <f>"echo load data  infile '"&amp;$B$2&amp;VLOOKUP($C165,Lookups!$A$4:$O$24,15,FALSE)&amp;F$4&amp;$B165&amp;"\"&amp;VLOOKUP($C165,Lookups!$A$4:$B$24,2,FALSE)&amp;".csv'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&gt;"&amp;$B$2&amp;VLOOKUP($C165,Lookups!$A$4:$O$24,15,FALSE)&amp;F$4&amp;$B165&amp;"\"&amp;$C165&amp;"-"&amp;$B165&amp;".ctl"</f>
        <v>echo load data  infile 'C:\temp\HistData\Indices2013Q3M30\$SPX.csv' append into table SPX_M30 fields terminated by "," (OrigDate, OrigTime, Open, High, Low, Close, NewDateTime expression "to_date((:OrigDate||:OrigTime),'MM/DD/YYYY HH24MI')") &gt;C:\temp\HistData\Indices2013Q3M30\SPX-M30.ctl</v>
      </c>
      <c r="G165" s="29" t="str">
        <f>"echo load data  infile '"&amp;$B$2&amp;VLOOKUP($C165,Lookups!$A$4:$O$24,15,FALSE)&amp;G$4&amp;$B165&amp;"\"&amp;VLOOKUP($C165,Lookups!$A$4:$B$24,2,FALSE)&amp;".csv'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&gt;"&amp;$B$2&amp;VLOOKUP($C165,Lookups!$A$4:$O$24,15,FALSE)&amp;G$4&amp;$B165&amp;"\"&amp;$C165&amp;"-"&amp;$B165&amp;".ctl"</f>
        <v>echo load data  infile 'C:\temp\HistData\Indices2013Q4M30\$SPX.csv' append into table SPX_M30 fields terminated by "," (OrigDate, OrigTime, Open, High, Low, Close, NewDateTime expression "to_date((:OrigDate||:OrigTime),'MM/DD/YYYY HH24MI')") &gt;C:\temp\HistData\Indices2013Q4M30\SPX-M30.ctl</v>
      </c>
      <c r="H165" s="29" t="str">
        <f>"echo load data  infile '"&amp;$B$2&amp;VLOOKUP($C165,Lookups!$A$4:$O$24,15,FALSE)&amp;H$4&amp;$B165&amp;"\"&amp;VLOOKUP($C165,Lookups!$A$4:$B$24,2,FALSE)&amp;".csv'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&gt;"&amp;$B$2&amp;VLOOKUP($C165,Lookups!$A$4:$O$24,15,FALSE)&amp;H$4&amp;$B165&amp;"\"&amp;$C165&amp;"-"&amp;$B165&amp;".ctl"</f>
        <v>echo load data  infile 'C:\temp\HistData\Indices2014Q1M30\$SPX.csv' append into table SPX_M30 fields terminated by "," (OrigDate, OrigTime, Open, High, Low, Close, NewDateTime expression "to_date((:OrigDate||:OrigTime),'MM/DD/YYYY HH24MI')") &gt;C:\temp\HistData\Indices2014Q1M30\SPX-M30.ctl</v>
      </c>
    </row>
    <row r="166" spans="2:8" x14ac:dyDescent="0.25">
      <c r="B166" s="28" t="s">
        <v>30</v>
      </c>
      <c r="C166" s="29" t="s">
        <v>59</v>
      </c>
      <c r="D166" s="29" t="str">
        <f>"echo load data  infile '"&amp;$B$2&amp;VLOOKUP($C166,Lookups!$A$4:$O$24,15,FALSE)&amp;D$4&amp;$B166&amp;"\"&amp;VLOOKUP($C166,Lookups!$A$4:$B$24,2,FALSE)&amp;".csv'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&gt;"&amp;$B$2&amp;VLOOKUP($C166,Lookups!$A$4:$O$24,15,FALSE)&amp;D$4&amp;$B166&amp;"\"&amp;$C166&amp;"-"&amp;$B166&amp;".ctl"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66" s="29" t="str">
        <f>"echo load data  infile '"&amp;$B$2&amp;VLOOKUP($C166,Lookups!$A$4:$O$24,15,FALSE)&amp;E$4&amp;$B166&amp;"\"&amp;VLOOKUP($C166,Lookups!$A$4:$B$24,2,FALSE)&amp;".csv'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&gt;"&amp;$B$2&amp;VLOOKUP($C166,Lookups!$A$4:$O$24,15,FALSE)&amp;E$4&amp;$B166&amp;"\"&amp;$C166&amp;"-"&amp;$B166&amp;".ctl"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66" s="29" t="str">
        <f>"echo load data  infile '"&amp;$B$2&amp;VLOOKUP($C166,Lookups!$A$4:$O$24,15,FALSE)&amp;F$4&amp;$B166&amp;"\"&amp;VLOOKUP($C166,Lookups!$A$4:$B$24,2,FALSE)&amp;".csv'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&gt;"&amp;$B$2&amp;VLOOKUP($C166,Lookups!$A$4:$O$24,15,FALSE)&amp;F$4&amp;$B166&amp;"\"&amp;$C166&amp;"-"&amp;$B166&amp;".ctl"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66" s="29" t="str">
        <f>"echo load data  infile '"&amp;$B$2&amp;VLOOKUP($C166,Lookups!$A$4:$O$24,15,FALSE)&amp;G$4&amp;$B166&amp;"\"&amp;VLOOKUP($C166,Lookups!$A$4:$B$24,2,FALSE)&amp;".csv'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&gt;"&amp;$B$2&amp;VLOOKUP($C166,Lookups!$A$4:$O$24,15,FALSE)&amp;G$4&amp;$B166&amp;"\"&amp;$C166&amp;"-"&amp;$B166&amp;".ctl"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66" s="29" t="str">
        <f>"echo load data  infile '"&amp;$B$2&amp;VLOOKUP($C166,Lookups!$A$4:$O$24,15,FALSE)&amp;H$4&amp;$B166&amp;"\"&amp;VLOOKUP($C166,Lookups!$A$4:$B$24,2,FALSE)&amp;".csv'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&gt;"&amp;$B$2&amp;VLOOKUP($C166,Lookups!$A$4:$O$24,15,FALSE)&amp;H$4&amp;$B166&amp;"\"&amp;$C166&amp;"-"&amp;$B166&amp;".ctl"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67" spans="2:8" x14ac:dyDescent="0.25">
      <c r="B167" s="28" t="s">
        <v>30</v>
      </c>
      <c r="C167" s="29" t="s">
        <v>60</v>
      </c>
      <c r="D167" s="29" t="str">
        <f>"echo load data  infile '"&amp;$B$2&amp;VLOOKUP($C167,Lookups!$A$4:$O$24,15,FALSE)&amp;D$4&amp;$B167&amp;"\"&amp;VLOOKUP($C167,Lookups!$A$4:$B$24,2,FALSE)&amp;".csv'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&gt;"&amp;$B$2&amp;VLOOKUP($C167,Lookups!$A$4:$O$24,15,FALSE)&amp;D$4&amp;$B167&amp;"\"&amp;$C167&amp;"-"&amp;$B167&amp;".ctl"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67" s="29" t="str">
        <f>"echo load data  infile '"&amp;$B$2&amp;VLOOKUP($C167,Lookups!$A$4:$O$24,15,FALSE)&amp;E$4&amp;$B167&amp;"\"&amp;VLOOKUP($C167,Lookups!$A$4:$B$24,2,FALSE)&amp;".csv'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&gt;"&amp;$B$2&amp;VLOOKUP($C167,Lookups!$A$4:$O$24,15,FALSE)&amp;E$4&amp;$B167&amp;"\"&amp;$C167&amp;"-"&amp;$B167&amp;".ctl"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67" s="29" t="str">
        <f>"echo load data  infile '"&amp;$B$2&amp;VLOOKUP($C167,Lookups!$A$4:$O$24,15,FALSE)&amp;F$4&amp;$B167&amp;"\"&amp;VLOOKUP($C167,Lookups!$A$4:$B$24,2,FALSE)&amp;".csv'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&gt;"&amp;$B$2&amp;VLOOKUP($C167,Lookups!$A$4:$O$24,15,FALSE)&amp;F$4&amp;$B167&amp;"\"&amp;$C167&amp;"-"&amp;$B167&amp;".ctl"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67" s="29" t="str">
        <f>"echo load data  infile '"&amp;$B$2&amp;VLOOKUP($C167,Lookups!$A$4:$O$24,15,FALSE)&amp;G$4&amp;$B167&amp;"\"&amp;VLOOKUP($C167,Lookups!$A$4:$B$24,2,FALSE)&amp;".csv'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&gt;"&amp;$B$2&amp;VLOOKUP($C167,Lookups!$A$4:$O$24,15,FALSE)&amp;G$4&amp;$B167&amp;"\"&amp;$C167&amp;"-"&amp;$B167&amp;".ctl"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67" s="29" t="str">
        <f>"echo load data  infile '"&amp;$B$2&amp;VLOOKUP($C167,Lookups!$A$4:$O$24,15,FALSE)&amp;H$4&amp;$B167&amp;"\"&amp;VLOOKUP($C167,Lookups!$A$4:$B$24,2,FALSE)&amp;".csv'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&gt;"&amp;$B$2&amp;VLOOKUP($C167,Lookups!$A$4:$O$24,15,FALSE)&amp;H$4&amp;$B167&amp;"\"&amp;$C167&amp;"-"&amp;$B167&amp;".ctl"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68" spans="2:8" x14ac:dyDescent="0.25">
      <c r="B168" s="28" t="s">
        <v>30</v>
      </c>
      <c r="C168" s="29" t="s">
        <v>61</v>
      </c>
      <c r="D168" s="29" t="str">
        <f>"echo load data  infile '"&amp;$B$2&amp;VLOOKUP($C168,Lookups!$A$4:$O$24,15,FALSE)&amp;D$4&amp;$B168&amp;"\"&amp;VLOOKUP($C168,Lookups!$A$4:$B$24,2,FALSE)&amp;".csv'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&gt;"&amp;$B$2&amp;VLOOKUP($C168,Lookups!$A$4:$O$24,15,FALSE)&amp;D$4&amp;$B168&amp;"\"&amp;$C168&amp;"-"&amp;$B168&amp;".ctl"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68" s="29" t="str">
        <f>"echo load data  infile '"&amp;$B$2&amp;VLOOKUP($C168,Lookups!$A$4:$O$24,15,FALSE)&amp;E$4&amp;$B168&amp;"\"&amp;VLOOKUP($C168,Lookups!$A$4:$B$24,2,FALSE)&amp;".csv'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&gt;"&amp;$B$2&amp;VLOOKUP($C168,Lookups!$A$4:$O$24,15,FALSE)&amp;E$4&amp;$B168&amp;"\"&amp;$C168&amp;"-"&amp;$B168&amp;".ctl"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68" s="29" t="str">
        <f>"echo load data  infile '"&amp;$B$2&amp;VLOOKUP($C168,Lookups!$A$4:$O$24,15,FALSE)&amp;F$4&amp;$B168&amp;"\"&amp;VLOOKUP($C168,Lookups!$A$4:$B$24,2,FALSE)&amp;".csv'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&gt;"&amp;$B$2&amp;VLOOKUP($C168,Lookups!$A$4:$O$24,15,FALSE)&amp;F$4&amp;$B168&amp;"\"&amp;$C168&amp;"-"&amp;$B168&amp;".ctl"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68" s="29" t="str">
        <f>"echo load data  infile '"&amp;$B$2&amp;VLOOKUP($C168,Lookups!$A$4:$O$24,15,FALSE)&amp;G$4&amp;$B168&amp;"\"&amp;VLOOKUP($C168,Lookups!$A$4:$B$24,2,FALSE)&amp;".csv'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&gt;"&amp;$B$2&amp;VLOOKUP($C168,Lookups!$A$4:$O$24,15,FALSE)&amp;G$4&amp;$B168&amp;"\"&amp;$C168&amp;"-"&amp;$B168&amp;".ctl"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68" s="29" t="str">
        <f>"echo load data  infile '"&amp;$B$2&amp;VLOOKUP($C168,Lookups!$A$4:$O$24,15,FALSE)&amp;H$4&amp;$B168&amp;"\"&amp;VLOOKUP($C168,Lookups!$A$4:$B$24,2,FALSE)&amp;".csv'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&gt;"&amp;$B$2&amp;VLOOKUP($C168,Lookups!$A$4:$O$24,15,FALSE)&amp;H$4&amp;$B168&amp;"\"&amp;$C168&amp;"-"&amp;$B168&amp;".ctl"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69" spans="2:8" x14ac:dyDescent="0.25">
      <c r="B169" s="28" t="s">
        <v>30</v>
      </c>
      <c r="C169" s="29" t="s">
        <v>57</v>
      </c>
      <c r="D169" s="29" t="str">
        <f>"echo load data  infile '"&amp;$B$2&amp;VLOOKUP($C169,Lookups!$A$4:$O$24,15,FALSE)&amp;D$4&amp;$B169&amp;"\"&amp;VLOOKUP($C169,Lookups!$A$4:$B$24,2,FALSE)&amp;".csv'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&gt;"&amp;$B$2&amp;VLOOKUP($C169,Lookups!$A$4:$O$24,15,FALSE)&amp;D$4&amp;$B169&amp;"\"&amp;$C169&amp;"-"&amp;$B169&amp;".ctl"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69" s="29" t="str">
        <f>"echo load data  infile '"&amp;$B$2&amp;VLOOKUP($C169,Lookups!$A$4:$O$24,15,FALSE)&amp;E$4&amp;$B169&amp;"\"&amp;VLOOKUP($C169,Lookups!$A$4:$B$24,2,FALSE)&amp;".csv'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&gt;"&amp;$B$2&amp;VLOOKUP($C169,Lookups!$A$4:$O$24,15,FALSE)&amp;E$4&amp;$B169&amp;"\"&amp;$C169&amp;"-"&amp;$B169&amp;".ctl"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69" s="29" t="str">
        <f>"echo load data  infile '"&amp;$B$2&amp;VLOOKUP($C169,Lookups!$A$4:$O$24,15,FALSE)&amp;F$4&amp;$B169&amp;"\"&amp;VLOOKUP($C169,Lookups!$A$4:$B$24,2,FALSE)&amp;".csv'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&gt;"&amp;$B$2&amp;VLOOKUP($C169,Lookups!$A$4:$O$24,15,FALSE)&amp;F$4&amp;$B169&amp;"\"&amp;$C169&amp;"-"&amp;$B169&amp;".ctl"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69" s="29" t="str">
        <f>"echo load data  infile '"&amp;$B$2&amp;VLOOKUP($C169,Lookups!$A$4:$O$24,15,FALSE)&amp;G$4&amp;$B169&amp;"\"&amp;VLOOKUP($C169,Lookups!$A$4:$B$24,2,FALSE)&amp;".csv'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&gt;"&amp;$B$2&amp;VLOOKUP($C169,Lookups!$A$4:$O$24,15,FALSE)&amp;G$4&amp;$B169&amp;"\"&amp;$C169&amp;"-"&amp;$B169&amp;".ctl"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69" s="29" t="str">
        <f>"echo load data  infile '"&amp;$B$2&amp;VLOOKUP($C169,Lookups!$A$4:$O$24,15,FALSE)&amp;H$4&amp;$B169&amp;"\"&amp;VLOOKUP($C169,Lookups!$A$4:$B$24,2,FALSE)&amp;".csv'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&gt;"&amp;$B$2&amp;VLOOKUP($C169,Lookups!$A$4:$O$24,15,FALSE)&amp;H$4&amp;$B169&amp;"\"&amp;$C169&amp;"-"&amp;$B169&amp;".ctl"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70" spans="2:8" x14ac:dyDescent="0.25">
      <c r="B170" s="28" t="s">
        <v>30</v>
      </c>
      <c r="C170" s="29" t="s">
        <v>3</v>
      </c>
      <c r="D170" s="29" t="str">
        <f>"echo load data  infile '"&amp;$B$2&amp;VLOOKUP($C170,Lookups!$A$4:$O$24,15,FALSE)&amp;D$4&amp;$B170&amp;"\"&amp;VLOOKUP($C170,Lookups!$A$4:$B$24,2,FALSE)&amp;".csv'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&gt;"&amp;$B$2&amp;VLOOKUP($C170,Lookups!$A$4:$O$24,15,FALSE)&amp;D$4&amp;$B170&amp;"\"&amp;$C170&amp;"-"&amp;$B170&amp;".ctl"</f>
        <v>echo load data  infile 'C:\temp\HistData\Futures2000Q0H1\CL.csv' append into table OIL_H1 fields terminated by "," (OrigDate, OrigTime, Open, High, Low, Close, NewDateTime expression "to_date((:OrigDate||:OrigTime),'MM/DD/YYYY HH24MI')") &gt;C:\temp\HistData\Futures2000Q0H1\OIL-H1.ctl</v>
      </c>
      <c r="E170" s="29" t="str">
        <f>"echo load data  infile '"&amp;$B$2&amp;VLOOKUP($C170,Lookups!$A$4:$O$24,15,FALSE)&amp;E$4&amp;$B170&amp;"\"&amp;VLOOKUP($C170,Lookups!$A$4:$B$24,2,FALSE)&amp;".csv'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&gt;"&amp;$B$2&amp;VLOOKUP($C170,Lookups!$A$4:$O$24,15,FALSE)&amp;E$4&amp;$B170&amp;"\"&amp;$C170&amp;"-"&amp;$B170&amp;".ctl"</f>
        <v>echo load data  infile 'C:\temp\HistData\Futures2013Q2H1\CL.csv' append into table OIL_H1 fields terminated by "," (OrigDate, OrigTime, Open, High, Low, Close, NewDateTime expression "to_date((:OrigDate||:OrigTime),'MM/DD/YYYY HH24MI')") &gt;C:\temp\HistData\Futures2013Q2H1\OIL-H1.ctl</v>
      </c>
      <c r="F170" s="29" t="str">
        <f>"echo load data  infile '"&amp;$B$2&amp;VLOOKUP($C170,Lookups!$A$4:$O$24,15,FALSE)&amp;F$4&amp;$B170&amp;"\"&amp;VLOOKUP($C170,Lookups!$A$4:$B$24,2,FALSE)&amp;".csv'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&gt;"&amp;$B$2&amp;VLOOKUP($C170,Lookups!$A$4:$O$24,15,FALSE)&amp;F$4&amp;$B170&amp;"\"&amp;$C170&amp;"-"&amp;$B170&amp;".ctl"</f>
        <v>echo load data  infile 'C:\temp\HistData\Futures2013Q3H1\CL.csv' append into table OIL_H1 fields terminated by "," (OrigDate, OrigTime, Open, High, Low, Close, NewDateTime expression "to_date((:OrigDate||:OrigTime),'MM/DD/YYYY HH24MI')") &gt;C:\temp\HistData\Futures2013Q3H1\OIL-H1.ctl</v>
      </c>
      <c r="G170" s="29" t="str">
        <f>"echo load data  infile '"&amp;$B$2&amp;VLOOKUP($C170,Lookups!$A$4:$O$24,15,FALSE)&amp;G$4&amp;$B170&amp;"\"&amp;VLOOKUP($C170,Lookups!$A$4:$B$24,2,FALSE)&amp;".csv'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&gt;"&amp;$B$2&amp;VLOOKUP($C170,Lookups!$A$4:$O$24,15,FALSE)&amp;G$4&amp;$B170&amp;"\"&amp;$C170&amp;"-"&amp;$B170&amp;".ctl"</f>
        <v>echo load data  infile 'C:\temp\HistData\Futures2013Q4H1\CL.csv' append into table OIL_H1 fields terminated by "," (OrigDate, OrigTime, Open, High, Low, Close, NewDateTime expression "to_date((:OrigDate||:OrigTime),'MM/DD/YYYY HH24MI')") &gt;C:\temp\HistData\Futures2013Q4H1\OIL-H1.ctl</v>
      </c>
      <c r="H170" s="29" t="str">
        <f>"echo load data  infile '"&amp;$B$2&amp;VLOOKUP($C170,Lookups!$A$4:$O$24,15,FALSE)&amp;H$4&amp;$B170&amp;"\"&amp;VLOOKUP($C170,Lookups!$A$4:$B$24,2,FALSE)&amp;".csv'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&gt;"&amp;$B$2&amp;VLOOKUP($C170,Lookups!$A$4:$O$24,15,FALSE)&amp;H$4&amp;$B170&amp;"\"&amp;$C170&amp;"-"&amp;$B170&amp;".ctl"</f>
        <v>echo load data  infile 'C:\temp\HistData\Futures2014Q1H1\CL.csv' append into table OIL_H1 fields terminated by "," (OrigDate, OrigTime, Open, High, Low, Close, NewDateTime expression "to_date((:OrigDate||:OrigTime),'MM/DD/YYYY HH24MI')") &gt;C:\temp\HistData\Futures2014Q1H1\OIL-H1.ctl</v>
      </c>
    </row>
    <row r="171" spans="2:8" x14ac:dyDescent="0.25">
      <c r="B171" s="28" t="s">
        <v>30</v>
      </c>
      <c r="C171" s="29" t="s">
        <v>62</v>
      </c>
      <c r="D171" s="29" t="str">
        <f>"echo load data  infile '"&amp;$B$2&amp;VLOOKUP($C171,Lookups!$A$4:$O$24,15,FALSE)&amp;D$4&amp;$B171&amp;"\"&amp;VLOOKUP($C171,Lookups!$A$4:$B$24,2,FALSE)&amp;".csv'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&gt;"&amp;$B$2&amp;VLOOKUP($C171,Lookups!$A$4:$O$24,15,FALSE)&amp;D$4&amp;$B171&amp;"\"&amp;$C171&amp;"-"&amp;$B171&amp;".ctl"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71" s="29" t="str">
        <f>"echo load data  infile '"&amp;$B$2&amp;VLOOKUP($C171,Lookups!$A$4:$O$24,15,FALSE)&amp;E$4&amp;$B171&amp;"\"&amp;VLOOKUP($C171,Lookups!$A$4:$B$24,2,FALSE)&amp;".csv'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&gt;"&amp;$B$2&amp;VLOOKUP($C171,Lookups!$A$4:$O$24,15,FALSE)&amp;E$4&amp;$B171&amp;"\"&amp;$C171&amp;"-"&amp;$B171&amp;".ctl"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71" s="29" t="str">
        <f>"echo load data  infile '"&amp;$B$2&amp;VLOOKUP($C171,Lookups!$A$4:$O$24,15,FALSE)&amp;F$4&amp;$B171&amp;"\"&amp;VLOOKUP($C171,Lookups!$A$4:$B$24,2,FALSE)&amp;".csv'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&gt;"&amp;$B$2&amp;VLOOKUP($C171,Lookups!$A$4:$O$24,15,FALSE)&amp;F$4&amp;$B171&amp;"\"&amp;$C171&amp;"-"&amp;$B171&amp;".ctl"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71" s="29" t="str">
        <f>"echo load data  infile '"&amp;$B$2&amp;VLOOKUP($C171,Lookups!$A$4:$O$24,15,FALSE)&amp;G$4&amp;$B171&amp;"\"&amp;VLOOKUP($C171,Lookups!$A$4:$B$24,2,FALSE)&amp;".csv'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&gt;"&amp;$B$2&amp;VLOOKUP($C171,Lookups!$A$4:$O$24,15,FALSE)&amp;G$4&amp;$B171&amp;"\"&amp;$C171&amp;"-"&amp;$B171&amp;".ctl"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71" s="29" t="str">
        <f>"echo load data  infile '"&amp;$B$2&amp;VLOOKUP($C171,Lookups!$A$4:$O$24,15,FALSE)&amp;H$4&amp;$B171&amp;"\"&amp;VLOOKUP($C171,Lookups!$A$4:$B$24,2,FALSE)&amp;".csv'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&gt;"&amp;$B$2&amp;VLOOKUP($C171,Lookups!$A$4:$O$24,15,FALSE)&amp;H$4&amp;$B171&amp;"\"&amp;$C171&amp;"-"&amp;$B171&amp;".ctl"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72" spans="2:8" x14ac:dyDescent="0.25">
      <c r="B172" s="28" t="s">
        <v>30</v>
      </c>
      <c r="C172" s="29" t="s">
        <v>63</v>
      </c>
      <c r="D172" s="29" t="str">
        <f>"echo load data  infile '"&amp;$B$2&amp;VLOOKUP($C172,Lookups!$A$4:$O$24,15,FALSE)&amp;D$4&amp;$B172&amp;"\"&amp;VLOOKUP($C172,Lookups!$A$4:$B$24,2,FALSE)&amp;".csv'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&gt;"&amp;$B$2&amp;VLOOKUP($C172,Lookups!$A$4:$O$24,15,FALSE)&amp;D$4&amp;$B172&amp;"\"&amp;$C172&amp;"-"&amp;$B172&amp;".ctl"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72" s="29" t="str">
        <f>"echo load data  infile '"&amp;$B$2&amp;VLOOKUP($C172,Lookups!$A$4:$O$24,15,FALSE)&amp;E$4&amp;$B172&amp;"\"&amp;VLOOKUP($C172,Lookups!$A$4:$B$24,2,FALSE)&amp;".csv'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&gt;"&amp;$B$2&amp;VLOOKUP($C172,Lookups!$A$4:$O$24,15,FALSE)&amp;E$4&amp;$B172&amp;"\"&amp;$C172&amp;"-"&amp;$B172&amp;".ctl"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72" s="29" t="str">
        <f>"echo load data  infile '"&amp;$B$2&amp;VLOOKUP($C172,Lookups!$A$4:$O$24,15,FALSE)&amp;F$4&amp;$B172&amp;"\"&amp;VLOOKUP($C172,Lookups!$A$4:$B$24,2,FALSE)&amp;".csv'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&gt;"&amp;$B$2&amp;VLOOKUP($C172,Lookups!$A$4:$O$24,15,FALSE)&amp;F$4&amp;$B172&amp;"\"&amp;$C172&amp;"-"&amp;$B172&amp;".ctl"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72" s="29" t="str">
        <f>"echo load data  infile '"&amp;$B$2&amp;VLOOKUP($C172,Lookups!$A$4:$O$24,15,FALSE)&amp;G$4&amp;$B172&amp;"\"&amp;VLOOKUP($C172,Lookups!$A$4:$B$24,2,FALSE)&amp;".csv'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&gt;"&amp;$B$2&amp;VLOOKUP($C172,Lookups!$A$4:$O$24,15,FALSE)&amp;G$4&amp;$B172&amp;"\"&amp;$C172&amp;"-"&amp;$B172&amp;".ctl"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72" s="29" t="str">
        <f>"echo load data  infile '"&amp;$B$2&amp;VLOOKUP($C172,Lookups!$A$4:$O$24,15,FALSE)&amp;H$4&amp;$B172&amp;"\"&amp;VLOOKUP($C172,Lookups!$A$4:$B$24,2,FALSE)&amp;".csv'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&gt;"&amp;$B$2&amp;VLOOKUP($C172,Lookups!$A$4:$O$24,15,FALSE)&amp;H$4&amp;$B172&amp;"\"&amp;$C172&amp;"-"&amp;$B172&amp;".ctl"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73" spans="2:8" x14ac:dyDescent="0.25">
      <c r="B173" s="28" t="s">
        <v>30</v>
      </c>
      <c r="C173" s="29" t="s">
        <v>64</v>
      </c>
      <c r="D173" s="29" t="str">
        <f>"echo load data  infile '"&amp;$B$2&amp;VLOOKUP($C173,Lookups!$A$4:$O$24,15,FALSE)&amp;D$4&amp;$B173&amp;"\"&amp;VLOOKUP($C173,Lookups!$A$4:$B$24,2,FALSE)&amp;".csv'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&gt;"&amp;$B$2&amp;VLOOKUP($C173,Lookups!$A$4:$O$24,15,FALSE)&amp;D$4&amp;$B173&amp;"\"&amp;$C173&amp;"-"&amp;$B173&amp;".ctl"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73" s="29" t="str">
        <f>"echo load data  infile '"&amp;$B$2&amp;VLOOKUP($C173,Lookups!$A$4:$O$24,15,FALSE)&amp;E$4&amp;$B173&amp;"\"&amp;VLOOKUP($C173,Lookups!$A$4:$B$24,2,FALSE)&amp;".csv'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&gt;"&amp;$B$2&amp;VLOOKUP($C173,Lookups!$A$4:$O$24,15,FALSE)&amp;E$4&amp;$B173&amp;"\"&amp;$C173&amp;"-"&amp;$B173&amp;".ctl"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73" s="29" t="str">
        <f>"echo load data  infile '"&amp;$B$2&amp;VLOOKUP($C173,Lookups!$A$4:$O$24,15,FALSE)&amp;F$4&amp;$B173&amp;"\"&amp;VLOOKUP($C173,Lookups!$A$4:$B$24,2,FALSE)&amp;".csv'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&gt;"&amp;$B$2&amp;VLOOKUP($C173,Lookups!$A$4:$O$24,15,FALSE)&amp;F$4&amp;$B173&amp;"\"&amp;$C173&amp;"-"&amp;$B173&amp;".ctl"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73" s="29" t="str">
        <f>"echo load data  infile '"&amp;$B$2&amp;VLOOKUP($C173,Lookups!$A$4:$O$24,15,FALSE)&amp;G$4&amp;$B173&amp;"\"&amp;VLOOKUP($C173,Lookups!$A$4:$B$24,2,FALSE)&amp;".csv'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&gt;"&amp;$B$2&amp;VLOOKUP($C173,Lookups!$A$4:$O$24,15,FALSE)&amp;G$4&amp;$B173&amp;"\"&amp;$C173&amp;"-"&amp;$B173&amp;".ctl"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73" s="29" t="str">
        <f>"echo load data  infile '"&amp;$B$2&amp;VLOOKUP($C173,Lookups!$A$4:$O$24,15,FALSE)&amp;H$4&amp;$B173&amp;"\"&amp;VLOOKUP($C173,Lookups!$A$4:$B$24,2,FALSE)&amp;".csv'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&gt;"&amp;$B$2&amp;VLOOKUP($C173,Lookups!$A$4:$O$24,15,FALSE)&amp;H$4&amp;$B173&amp;"\"&amp;$C173&amp;"-"&amp;$B173&amp;".ctl"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74" spans="2:8" x14ac:dyDescent="0.25">
      <c r="B174" s="28" t="s">
        <v>30</v>
      </c>
      <c r="C174" s="29" t="s">
        <v>65</v>
      </c>
      <c r="D174" s="29" t="str">
        <f>"echo load data  infile '"&amp;$B$2&amp;VLOOKUP($C174,Lookups!$A$4:$O$24,15,FALSE)&amp;D$4&amp;$B174&amp;"\"&amp;VLOOKUP($C174,Lookups!$A$4:$B$24,2,FALSE)&amp;".csv'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&gt;"&amp;$B$2&amp;VLOOKUP($C174,Lookups!$A$4:$O$24,15,FALSE)&amp;D$4&amp;$B174&amp;"\"&amp;$C174&amp;"-"&amp;$B174&amp;".ctl"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74" s="29" t="str">
        <f>"echo load data  infile '"&amp;$B$2&amp;VLOOKUP($C174,Lookups!$A$4:$O$24,15,FALSE)&amp;E$4&amp;$B174&amp;"\"&amp;VLOOKUP($C174,Lookups!$A$4:$B$24,2,FALSE)&amp;".csv'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&gt;"&amp;$B$2&amp;VLOOKUP($C174,Lookups!$A$4:$O$24,15,FALSE)&amp;E$4&amp;$B174&amp;"\"&amp;$C174&amp;"-"&amp;$B174&amp;".ctl"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74" s="29" t="str">
        <f>"echo load data  infile '"&amp;$B$2&amp;VLOOKUP($C174,Lookups!$A$4:$O$24,15,FALSE)&amp;F$4&amp;$B174&amp;"\"&amp;VLOOKUP($C174,Lookups!$A$4:$B$24,2,FALSE)&amp;".csv'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&gt;"&amp;$B$2&amp;VLOOKUP($C174,Lookups!$A$4:$O$24,15,FALSE)&amp;F$4&amp;$B174&amp;"\"&amp;$C174&amp;"-"&amp;$B174&amp;".ctl"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74" s="29" t="str">
        <f>"echo load data  infile '"&amp;$B$2&amp;VLOOKUP($C174,Lookups!$A$4:$O$24,15,FALSE)&amp;G$4&amp;$B174&amp;"\"&amp;VLOOKUP($C174,Lookups!$A$4:$B$24,2,FALSE)&amp;".csv'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&gt;"&amp;$B$2&amp;VLOOKUP($C174,Lookups!$A$4:$O$24,15,FALSE)&amp;G$4&amp;$B174&amp;"\"&amp;$C174&amp;"-"&amp;$B174&amp;".ctl"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74" s="29" t="str">
        <f>"echo load data  infile '"&amp;$B$2&amp;VLOOKUP($C174,Lookups!$A$4:$O$24,15,FALSE)&amp;H$4&amp;$B174&amp;"\"&amp;VLOOKUP($C174,Lookups!$A$4:$B$24,2,FALSE)&amp;".csv'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&gt;"&amp;$B$2&amp;VLOOKUP($C174,Lookups!$A$4:$O$24,15,FALSE)&amp;H$4&amp;$B174&amp;"\"&amp;$C174&amp;"-"&amp;$B174&amp;".ctl"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75" spans="2:8" x14ac:dyDescent="0.25">
      <c r="B175" s="28" t="s">
        <v>30</v>
      </c>
      <c r="C175" s="29" t="s">
        <v>66</v>
      </c>
      <c r="D175" s="29" t="str">
        <f>"echo load data  infile '"&amp;$B$2&amp;VLOOKUP($C175,Lookups!$A$4:$O$24,15,FALSE)&amp;D$4&amp;$B175&amp;"\"&amp;VLOOKUP($C175,Lookups!$A$4:$B$24,2,FALSE)&amp;".csv'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&gt;"&amp;$B$2&amp;VLOOKUP($C175,Lookups!$A$4:$O$24,15,FALSE)&amp;D$4&amp;$B175&amp;"\"&amp;$C175&amp;"-"&amp;$B175&amp;".ctl"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75" s="29" t="str">
        <f>"echo load data  infile '"&amp;$B$2&amp;VLOOKUP($C175,Lookups!$A$4:$O$24,15,FALSE)&amp;E$4&amp;$B175&amp;"\"&amp;VLOOKUP($C175,Lookups!$A$4:$B$24,2,FALSE)&amp;".csv'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&gt;"&amp;$B$2&amp;VLOOKUP($C175,Lookups!$A$4:$O$24,15,FALSE)&amp;E$4&amp;$B175&amp;"\"&amp;$C175&amp;"-"&amp;$B175&amp;".ctl"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75" s="29" t="str">
        <f>"echo load data  infile '"&amp;$B$2&amp;VLOOKUP($C175,Lookups!$A$4:$O$24,15,FALSE)&amp;F$4&amp;$B175&amp;"\"&amp;VLOOKUP($C175,Lookups!$A$4:$B$24,2,FALSE)&amp;".csv'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&gt;"&amp;$B$2&amp;VLOOKUP($C175,Lookups!$A$4:$O$24,15,FALSE)&amp;F$4&amp;$B175&amp;"\"&amp;$C175&amp;"-"&amp;$B175&amp;".ctl"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75" s="29" t="str">
        <f>"echo load data  infile '"&amp;$B$2&amp;VLOOKUP($C175,Lookups!$A$4:$O$24,15,FALSE)&amp;G$4&amp;$B175&amp;"\"&amp;VLOOKUP($C175,Lookups!$A$4:$B$24,2,FALSE)&amp;".csv'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&gt;"&amp;$B$2&amp;VLOOKUP($C175,Lookups!$A$4:$O$24,15,FALSE)&amp;G$4&amp;$B175&amp;"\"&amp;$C175&amp;"-"&amp;$B175&amp;".ctl"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75" s="29" t="str">
        <f>"echo load data  infile '"&amp;$B$2&amp;VLOOKUP($C175,Lookups!$A$4:$O$24,15,FALSE)&amp;H$4&amp;$B175&amp;"\"&amp;VLOOKUP($C175,Lookups!$A$4:$B$24,2,FALSE)&amp;".csv'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&gt;"&amp;$B$2&amp;VLOOKUP($C175,Lookups!$A$4:$O$24,15,FALSE)&amp;H$4&amp;$B175&amp;"\"&amp;$C175&amp;"-"&amp;$B175&amp;".ctl"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76" spans="2:8" x14ac:dyDescent="0.25">
      <c r="B176" s="28" t="s">
        <v>30</v>
      </c>
      <c r="C176" s="29" t="s">
        <v>67</v>
      </c>
      <c r="D176" s="29" t="str">
        <f>"echo load data  infile '"&amp;$B$2&amp;VLOOKUP($C176,Lookups!$A$4:$O$24,15,FALSE)&amp;D$4&amp;$B176&amp;"\"&amp;VLOOKUP($C176,Lookups!$A$4:$B$24,2,FALSE)&amp;".csv'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&gt;"&amp;$B$2&amp;VLOOKUP($C176,Lookups!$A$4:$O$24,15,FALSE)&amp;D$4&amp;$B176&amp;"\"&amp;$C176&amp;"-"&amp;$B176&amp;".ctl"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76" s="29" t="str">
        <f>"echo load data  infile '"&amp;$B$2&amp;VLOOKUP($C176,Lookups!$A$4:$O$24,15,FALSE)&amp;E$4&amp;$B176&amp;"\"&amp;VLOOKUP($C176,Lookups!$A$4:$B$24,2,FALSE)&amp;".csv'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&gt;"&amp;$B$2&amp;VLOOKUP($C176,Lookups!$A$4:$O$24,15,FALSE)&amp;E$4&amp;$B176&amp;"\"&amp;$C176&amp;"-"&amp;$B176&amp;".ctl"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76" s="29" t="str">
        <f>"echo load data  infile '"&amp;$B$2&amp;VLOOKUP($C176,Lookups!$A$4:$O$24,15,FALSE)&amp;F$4&amp;$B176&amp;"\"&amp;VLOOKUP($C176,Lookups!$A$4:$B$24,2,FALSE)&amp;".csv'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&gt;"&amp;$B$2&amp;VLOOKUP($C176,Lookups!$A$4:$O$24,15,FALSE)&amp;F$4&amp;$B176&amp;"\"&amp;$C176&amp;"-"&amp;$B176&amp;".ctl"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76" s="29" t="str">
        <f>"echo load data  infile '"&amp;$B$2&amp;VLOOKUP($C176,Lookups!$A$4:$O$24,15,FALSE)&amp;G$4&amp;$B176&amp;"\"&amp;VLOOKUP($C176,Lookups!$A$4:$B$24,2,FALSE)&amp;".csv'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&gt;"&amp;$B$2&amp;VLOOKUP($C176,Lookups!$A$4:$O$24,15,FALSE)&amp;G$4&amp;$B176&amp;"\"&amp;$C176&amp;"-"&amp;$B176&amp;".ctl"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76" s="29" t="str">
        <f>"echo load data  infile '"&amp;$B$2&amp;VLOOKUP($C176,Lookups!$A$4:$O$24,15,FALSE)&amp;H$4&amp;$B176&amp;"\"&amp;VLOOKUP($C176,Lookups!$A$4:$B$24,2,FALSE)&amp;".csv'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&gt;"&amp;$B$2&amp;VLOOKUP($C176,Lookups!$A$4:$O$24,15,FALSE)&amp;H$4&amp;$B176&amp;"\"&amp;$C176&amp;"-"&amp;$B176&amp;".ctl"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77" spans="2:8" x14ac:dyDescent="0.25">
      <c r="B177" s="28" t="s">
        <v>30</v>
      </c>
      <c r="C177" s="29" t="s">
        <v>68</v>
      </c>
      <c r="D177" s="29" t="str">
        <f>"echo load data  infile '"&amp;$B$2&amp;VLOOKUP($C177,Lookups!$A$4:$O$24,15,FALSE)&amp;D$4&amp;$B177&amp;"\"&amp;VLOOKUP($C177,Lookups!$A$4:$B$24,2,FALSE)&amp;".csv'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&gt;"&amp;$B$2&amp;VLOOKUP($C177,Lookups!$A$4:$O$24,15,FALSE)&amp;D$4&amp;$B177&amp;"\"&amp;$C177&amp;"-"&amp;$B177&amp;".ctl"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77" s="29" t="str">
        <f>"echo load data  infile '"&amp;$B$2&amp;VLOOKUP($C177,Lookups!$A$4:$O$24,15,FALSE)&amp;E$4&amp;$B177&amp;"\"&amp;VLOOKUP($C177,Lookups!$A$4:$B$24,2,FALSE)&amp;".csv'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&gt;"&amp;$B$2&amp;VLOOKUP($C177,Lookups!$A$4:$O$24,15,FALSE)&amp;E$4&amp;$B177&amp;"\"&amp;$C177&amp;"-"&amp;$B177&amp;".ctl"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77" s="29" t="str">
        <f>"echo load data  infile '"&amp;$B$2&amp;VLOOKUP($C177,Lookups!$A$4:$O$24,15,FALSE)&amp;F$4&amp;$B177&amp;"\"&amp;VLOOKUP($C177,Lookups!$A$4:$B$24,2,FALSE)&amp;".csv'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&gt;"&amp;$B$2&amp;VLOOKUP($C177,Lookups!$A$4:$O$24,15,FALSE)&amp;F$4&amp;$B177&amp;"\"&amp;$C177&amp;"-"&amp;$B177&amp;".ctl"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77" s="29" t="str">
        <f>"echo load data  infile '"&amp;$B$2&amp;VLOOKUP($C177,Lookups!$A$4:$O$24,15,FALSE)&amp;G$4&amp;$B177&amp;"\"&amp;VLOOKUP($C177,Lookups!$A$4:$B$24,2,FALSE)&amp;".csv'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&gt;"&amp;$B$2&amp;VLOOKUP($C177,Lookups!$A$4:$O$24,15,FALSE)&amp;G$4&amp;$B177&amp;"\"&amp;$C177&amp;"-"&amp;$B177&amp;".ctl"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77" s="29" t="str">
        <f>"echo load data  infile '"&amp;$B$2&amp;VLOOKUP($C177,Lookups!$A$4:$O$24,15,FALSE)&amp;H$4&amp;$B177&amp;"\"&amp;VLOOKUP($C177,Lookups!$A$4:$B$24,2,FALSE)&amp;".csv'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&gt;"&amp;$B$2&amp;VLOOKUP($C177,Lookups!$A$4:$O$24,15,FALSE)&amp;H$4&amp;$B177&amp;"\"&amp;$C177&amp;"-"&amp;$B177&amp;".ctl"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78" spans="2:8" x14ac:dyDescent="0.25">
      <c r="B178" s="28" t="s">
        <v>30</v>
      </c>
      <c r="C178" s="29" t="s">
        <v>58</v>
      </c>
      <c r="D178" s="29" t="str">
        <f>"echo load data  infile '"&amp;$B$2&amp;VLOOKUP($C178,Lookups!$A$4:$O$24,15,FALSE)&amp;D$4&amp;$B178&amp;"\"&amp;VLOOKUP($C178,Lookups!$A$4:$B$24,2,FALSE)&amp;".csv'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&gt;"&amp;$B$2&amp;VLOOKUP($C178,Lookups!$A$4:$O$24,15,FALSE)&amp;D$4&amp;$B178&amp;"\"&amp;$C178&amp;"-"&amp;$B178&amp;".ctl"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78" s="29" t="str">
        <f>"echo load data  infile '"&amp;$B$2&amp;VLOOKUP($C178,Lookups!$A$4:$O$24,15,FALSE)&amp;E$4&amp;$B178&amp;"\"&amp;VLOOKUP($C178,Lookups!$A$4:$B$24,2,FALSE)&amp;".csv'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&gt;"&amp;$B$2&amp;VLOOKUP($C178,Lookups!$A$4:$O$24,15,FALSE)&amp;E$4&amp;$B178&amp;"\"&amp;$C178&amp;"-"&amp;$B178&amp;".ctl"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78" s="29" t="str">
        <f>"echo load data  infile '"&amp;$B$2&amp;VLOOKUP($C178,Lookups!$A$4:$O$24,15,FALSE)&amp;F$4&amp;$B178&amp;"\"&amp;VLOOKUP($C178,Lookups!$A$4:$B$24,2,FALSE)&amp;".csv'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&gt;"&amp;$B$2&amp;VLOOKUP($C178,Lookups!$A$4:$O$24,15,FALSE)&amp;F$4&amp;$B178&amp;"\"&amp;$C178&amp;"-"&amp;$B178&amp;".ctl"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78" s="29" t="str">
        <f>"echo load data  infile '"&amp;$B$2&amp;VLOOKUP($C178,Lookups!$A$4:$O$24,15,FALSE)&amp;G$4&amp;$B178&amp;"\"&amp;VLOOKUP($C178,Lookups!$A$4:$B$24,2,FALSE)&amp;".csv'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&gt;"&amp;$B$2&amp;VLOOKUP($C178,Lookups!$A$4:$O$24,15,FALSE)&amp;G$4&amp;$B178&amp;"\"&amp;$C178&amp;"-"&amp;$B178&amp;".ctl"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78" s="29" t="str">
        <f>"echo load data  infile '"&amp;$B$2&amp;VLOOKUP($C178,Lookups!$A$4:$O$24,15,FALSE)&amp;H$4&amp;$B178&amp;"\"&amp;VLOOKUP($C178,Lookups!$A$4:$B$24,2,FALSE)&amp;".csv'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&gt;"&amp;$B$2&amp;VLOOKUP($C178,Lookups!$A$4:$O$24,15,FALSE)&amp;H$4&amp;$B178&amp;"\"&amp;$C178&amp;"-"&amp;$B178&amp;".ctl"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79" spans="2:8" x14ac:dyDescent="0.25">
      <c r="B179" s="28" t="s">
        <v>30</v>
      </c>
      <c r="C179" s="29" t="s">
        <v>5</v>
      </c>
      <c r="D179" s="29" t="str">
        <f>"echo load data  infile '"&amp;$B$2&amp;VLOOKUP($C179,Lookups!$A$4:$O$24,15,FALSE)&amp;D$4&amp;$B179&amp;"\"&amp;VLOOKUP($C179,Lookups!$A$4:$B$24,2,FALSE)&amp;".csv'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&gt;"&amp;$B$2&amp;VLOOKUP($C179,Lookups!$A$4:$O$24,15,FALSE)&amp;D$4&amp;$B179&amp;"\"&amp;$C179&amp;"-"&amp;$B179&amp;".ctl"</f>
        <v>echo load data  infile 'C:\temp\HistData\Futures2000Q0H1\Z.csv' append into table FTSE_H1 fields terminated by "," (OrigDate, OrigTime, Open, High, Low, Close, NewDateTime expression "to_date((:OrigDate||:OrigTime),'MM/DD/YYYY HH24MI')") &gt;C:\temp\HistData\Futures2000Q0H1\FTSE-H1.ctl</v>
      </c>
      <c r="E179" s="29" t="str">
        <f>"echo load data  infile '"&amp;$B$2&amp;VLOOKUP($C179,Lookups!$A$4:$O$24,15,FALSE)&amp;E$4&amp;$B179&amp;"\"&amp;VLOOKUP($C179,Lookups!$A$4:$B$24,2,FALSE)&amp;".csv'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&gt;"&amp;$B$2&amp;VLOOKUP($C179,Lookups!$A$4:$O$24,15,FALSE)&amp;E$4&amp;$B179&amp;"\"&amp;$C179&amp;"-"&amp;$B179&amp;".ctl"</f>
        <v>echo load data  infile 'C:\temp\HistData\Futures2013Q2H1\Z.csv' append into table FTSE_H1 fields terminated by "," (OrigDate, OrigTime, Open, High, Low, Close, NewDateTime expression "to_date((:OrigDate||:OrigTime),'MM/DD/YYYY HH24MI')") &gt;C:\temp\HistData\Futures2013Q2H1\FTSE-H1.ctl</v>
      </c>
      <c r="F179" s="29" t="str">
        <f>"echo load data  infile '"&amp;$B$2&amp;VLOOKUP($C179,Lookups!$A$4:$O$24,15,FALSE)&amp;F$4&amp;$B179&amp;"\"&amp;VLOOKUP($C179,Lookups!$A$4:$B$24,2,FALSE)&amp;".csv'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&gt;"&amp;$B$2&amp;VLOOKUP($C179,Lookups!$A$4:$O$24,15,FALSE)&amp;F$4&amp;$B179&amp;"\"&amp;$C179&amp;"-"&amp;$B179&amp;".ctl"</f>
        <v>echo load data  infile 'C:\temp\HistData\Futures2013Q3H1\Z.csv' append into table FTSE_H1 fields terminated by "," (OrigDate, OrigTime, Open, High, Low, Close, NewDateTime expression "to_date((:OrigDate||:OrigTime),'MM/DD/YYYY HH24MI')") &gt;C:\temp\HistData\Futures2013Q3H1\FTSE-H1.ctl</v>
      </c>
      <c r="G179" s="29" t="str">
        <f>"echo load data  infile '"&amp;$B$2&amp;VLOOKUP($C179,Lookups!$A$4:$O$24,15,FALSE)&amp;G$4&amp;$B179&amp;"\"&amp;VLOOKUP($C179,Lookups!$A$4:$B$24,2,FALSE)&amp;".csv'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&gt;"&amp;$B$2&amp;VLOOKUP($C179,Lookups!$A$4:$O$24,15,FALSE)&amp;G$4&amp;$B179&amp;"\"&amp;$C179&amp;"-"&amp;$B179&amp;".ctl"</f>
        <v>echo load data  infile 'C:\temp\HistData\Futures2013Q4H1\Z.csv' append into table FTSE_H1 fields terminated by "," (OrigDate, OrigTime, Open, High, Low, Close, NewDateTime expression "to_date((:OrigDate||:OrigTime),'MM/DD/YYYY HH24MI')") &gt;C:\temp\HistData\Futures2013Q4H1\FTSE-H1.ctl</v>
      </c>
      <c r="H179" s="29" t="str">
        <f>"echo load data  infile '"&amp;$B$2&amp;VLOOKUP($C179,Lookups!$A$4:$O$24,15,FALSE)&amp;H$4&amp;$B179&amp;"\"&amp;VLOOKUP($C179,Lookups!$A$4:$B$24,2,FALSE)&amp;".csv'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&gt;"&amp;$B$2&amp;VLOOKUP($C179,Lookups!$A$4:$O$24,15,FALSE)&amp;H$4&amp;$B179&amp;"\"&amp;$C179&amp;"-"&amp;$B179&amp;".ctl"</f>
        <v>echo load data  infile 'C:\temp\HistData\Futures2014Q1H1\Z.csv' append into table FTSE_H1 fields terminated by "," (OrigDate, OrigTime, Open, High, Low, Close, NewDateTime expression "to_date((:OrigDate||:OrigTime),'MM/DD/YYYY HH24MI')") &gt;C:\temp\HistData\Futures2014Q1H1\FTSE-H1.ctl</v>
      </c>
    </row>
    <row r="180" spans="2:8" x14ac:dyDescent="0.25">
      <c r="B180" s="28" t="s">
        <v>30</v>
      </c>
      <c r="C180" s="29" t="s">
        <v>8</v>
      </c>
      <c r="D180" s="29" t="str">
        <f>"echo load data  infile '"&amp;$B$2&amp;VLOOKUP($C180,Lookups!$A$4:$O$24,15,FALSE)&amp;D$4&amp;$B180&amp;"\"&amp;VLOOKUP($C180,Lookups!$A$4:$B$24,2,FALSE)&amp;".csv'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&gt;"&amp;$B$2&amp;VLOOKUP($C180,Lookups!$A$4:$O$24,15,FALSE)&amp;D$4&amp;$B180&amp;"\"&amp;$C180&amp;"-"&amp;$B180&amp;".ctl"</f>
        <v>echo load data  infile 'C:\temp\HistData\Indices2000Q0H1\$SPX.csv' append into table SPX_H1 fields terminated by "," (OrigDate, OrigTime, Open, High, Low, Close, NewDateTime expression "to_date((:OrigDate||:OrigTime),'MM/DD/YYYY HH24MI')") &gt;C:\temp\HistData\Indices2000Q0H1\SPX-H1.ctl</v>
      </c>
      <c r="E180" s="29" t="str">
        <f>"echo load data  infile '"&amp;$B$2&amp;VLOOKUP($C180,Lookups!$A$4:$O$24,15,FALSE)&amp;E$4&amp;$B180&amp;"\"&amp;VLOOKUP($C180,Lookups!$A$4:$B$24,2,FALSE)&amp;".csv'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&gt;"&amp;$B$2&amp;VLOOKUP($C180,Lookups!$A$4:$O$24,15,FALSE)&amp;E$4&amp;$B180&amp;"\"&amp;$C180&amp;"-"&amp;$B180&amp;".ctl"</f>
        <v>echo load data  infile 'C:\temp\HistData\Indices2013Q2H1\$SPX.csv' append into table SPX_H1 fields terminated by "," (OrigDate, OrigTime, Open, High, Low, Close, NewDateTime expression "to_date((:OrigDate||:OrigTime),'MM/DD/YYYY HH24MI')") &gt;C:\temp\HistData\Indices2013Q2H1\SPX-H1.ctl</v>
      </c>
      <c r="F180" s="29" t="str">
        <f>"echo load data  infile '"&amp;$B$2&amp;VLOOKUP($C180,Lookups!$A$4:$O$24,15,FALSE)&amp;F$4&amp;$B180&amp;"\"&amp;VLOOKUP($C180,Lookups!$A$4:$B$24,2,FALSE)&amp;".csv'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&gt;"&amp;$B$2&amp;VLOOKUP($C180,Lookups!$A$4:$O$24,15,FALSE)&amp;F$4&amp;$B180&amp;"\"&amp;$C180&amp;"-"&amp;$B180&amp;".ctl"</f>
        <v>echo load data  infile 'C:\temp\HistData\Indices2013Q3H1\$SPX.csv' append into table SPX_H1 fields terminated by "," (OrigDate, OrigTime, Open, High, Low, Close, NewDateTime expression "to_date((:OrigDate||:OrigTime),'MM/DD/YYYY HH24MI')") &gt;C:\temp\HistData\Indices2013Q3H1\SPX-H1.ctl</v>
      </c>
      <c r="G180" s="29" t="str">
        <f>"echo load data  infile '"&amp;$B$2&amp;VLOOKUP($C180,Lookups!$A$4:$O$24,15,FALSE)&amp;G$4&amp;$B180&amp;"\"&amp;VLOOKUP($C180,Lookups!$A$4:$B$24,2,FALSE)&amp;".csv'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&gt;"&amp;$B$2&amp;VLOOKUP($C180,Lookups!$A$4:$O$24,15,FALSE)&amp;G$4&amp;$B180&amp;"\"&amp;$C180&amp;"-"&amp;$B180&amp;".ctl"</f>
        <v>echo load data  infile 'C:\temp\HistData\Indices2013Q4H1\$SPX.csv' append into table SPX_H1 fields terminated by "," (OrigDate, OrigTime, Open, High, Low, Close, NewDateTime expression "to_date((:OrigDate||:OrigTime),'MM/DD/YYYY HH24MI')") &gt;C:\temp\HistData\Indices2013Q4H1\SPX-H1.ctl</v>
      </c>
      <c r="H180" s="29" t="str">
        <f>"echo load data  infile '"&amp;$B$2&amp;VLOOKUP($C180,Lookups!$A$4:$O$24,15,FALSE)&amp;H$4&amp;$B180&amp;"\"&amp;VLOOKUP($C180,Lookups!$A$4:$B$24,2,FALSE)&amp;".csv'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&gt;"&amp;$B$2&amp;VLOOKUP($C180,Lookups!$A$4:$O$24,15,FALSE)&amp;H$4&amp;$B180&amp;"\"&amp;$C180&amp;"-"&amp;$B180&amp;".ctl"</f>
        <v>echo load data  infile 'C:\temp\HistData\Indices2014Q1H1\$SPX.csv' append into table SPX_H1 fields terminated by "," (OrigDate, OrigTime, Open, High, Low, Close, NewDateTime expression "to_date((:OrigDate||:OrigTime),'MM/DD/YYYY HH24MI')") &gt;C:\temp\HistData\Indices2014Q1H1\SPX-H1.ctl</v>
      </c>
    </row>
    <row r="181" spans="2:8" x14ac:dyDescent="0.25">
      <c r="B181" s="28" t="s">
        <v>32</v>
      </c>
      <c r="C181" s="29" t="s">
        <v>59</v>
      </c>
      <c r="D181" s="29" t="str">
        <f>"echo load data  infile '"&amp;$B$2&amp;VLOOKUP($C181,Lookups!$A$4:$O$24,15,FALSE)&amp;D$4&amp;$B181&amp;"\"&amp;VLOOKUP($C181,Lookups!$A$4:$B$24,2,FALSE)&amp;".csv'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&gt;"&amp;$B$2&amp;VLOOKUP($C181,Lookups!$A$4:$O$24,15,FALSE)&amp;D$4&amp;$B181&amp;"\"&amp;$C181&amp;"-"&amp;$B181&amp;".ctl"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81" s="29" t="str">
        <f>"echo load data  infile '"&amp;$B$2&amp;VLOOKUP($C181,Lookups!$A$4:$O$24,15,FALSE)&amp;E$4&amp;$B181&amp;"\"&amp;VLOOKUP($C181,Lookups!$A$4:$B$24,2,FALSE)&amp;".csv'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&gt;"&amp;$B$2&amp;VLOOKUP($C181,Lookups!$A$4:$O$24,15,FALSE)&amp;E$4&amp;$B181&amp;"\"&amp;$C181&amp;"-"&amp;$B181&amp;".ctl"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81" s="29" t="str">
        <f>"echo load data  infile '"&amp;$B$2&amp;VLOOKUP($C181,Lookups!$A$4:$O$24,15,FALSE)&amp;F$4&amp;$B181&amp;"\"&amp;VLOOKUP($C181,Lookups!$A$4:$B$24,2,FALSE)&amp;".csv'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&gt;"&amp;$B$2&amp;VLOOKUP($C181,Lookups!$A$4:$O$24,15,FALSE)&amp;F$4&amp;$B181&amp;"\"&amp;$C181&amp;"-"&amp;$B181&amp;".ctl"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81" s="29" t="str">
        <f>"echo load data  infile '"&amp;$B$2&amp;VLOOKUP($C181,Lookups!$A$4:$O$24,15,FALSE)&amp;G$4&amp;$B181&amp;"\"&amp;VLOOKUP($C181,Lookups!$A$4:$B$24,2,FALSE)&amp;".csv'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&gt;"&amp;$B$2&amp;VLOOKUP($C181,Lookups!$A$4:$O$24,15,FALSE)&amp;G$4&amp;$B181&amp;"\"&amp;$C181&amp;"-"&amp;$B181&amp;".ctl"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81" s="29" t="str">
        <f>"echo load data  infile '"&amp;$B$2&amp;VLOOKUP($C181,Lookups!$A$4:$O$24,15,FALSE)&amp;H$4&amp;$B181&amp;"\"&amp;VLOOKUP($C181,Lookups!$A$4:$B$24,2,FALSE)&amp;".csv'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&gt;"&amp;$B$2&amp;VLOOKUP($C181,Lookups!$A$4:$O$24,15,FALSE)&amp;H$4&amp;$B181&amp;"\"&amp;$C181&amp;"-"&amp;$B181&amp;".ctl"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82" spans="2:8" x14ac:dyDescent="0.25">
      <c r="B182" s="28" t="s">
        <v>32</v>
      </c>
      <c r="C182" s="29" t="s">
        <v>60</v>
      </c>
      <c r="D182" s="29" t="str">
        <f>"echo load data  infile '"&amp;$B$2&amp;VLOOKUP($C182,Lookups!$A$4:$O$24,15,FALSE)&amp;D$4&amp;$B182&amp;"\"&amp;VLOOKUP($C182,Lookups!$A$4:$B$24,2,FALSE)&amp;".csv'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&gt;"&amp;$B$2&amp;VLOOKUP($C182,Lookups!$A$4:$O$24,15,FALSE)&amp;D$4&amp;$B182&amp;"\"&amp;$C182&amp;"-"&amp;$B182&amp;".ctl"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82" s="29" t="str">
        <f>"echo load data  infile '"&amp;$B$2&amp;VLOOKUP($C182,Lookups!$A$4:$O$24,15,FALSE)&amp;E$4&amp;$B182&amp;"\"&amp;VLOOKUP($C182,Lookups!$A$4:$B$24,2,FALSE)&amp;".csv'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&gt;"&amp;$B$2&amp;VLOOKUP($C182,Lookups!$A$4:$O$24,15,FALSE)&amp;E$4&amp;$B182&amp;"\"&amp;$C182&amp;"-"&amp;$B182&amp;".ctl"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82" s="29" t="str">
        <f>"echo load data  infile '"&amp;$B$2&amp;VLOOKUP($C182,Lookups!$A$4:$O$24,15,FALSE)&amp;F$4&amp;$B182&amp;"\"&amp;VLOOKUP($C182,Lookups!$A$4:$B$24,2,FALSE)&amp;".csv'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&gt;"&amp;$B$2&amp;VLOOKUP($C182,Lookups!$A$4:$O$24,15,FALSE)&amp;F$4&amp;$B182&amp;"\"&amp;$C182&amp;"-"&amp;$B182&amp;".ctl"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82" s="29" t="str">
        <f>"echo load data  infile '"&amp;$B$2&amp;VLOOKUP($C182,Lookups!$A$4:$O$24,15,FALSE)&amp;G$4&amp;$B182&amp;"\"&amp;VLOOKUP($C182,Lookups!$A$4:$B$24,2,FALSE)&amp;".csv'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&gt;"&amp;$B$2&amp;VLOOKUP($C182,Lookups!$A$4:$O$24,15,FALSE)&amp;G$4&amp;$B182&amp;"\"&amp;$C182&amp;"-"&amp;$B182&amp;".ctl"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82" s="29" t="str">
        <f>"echo load data  infile '"&amp;$B$2&amp;VLOOKUP($C182,Lookups!$A$4:$O$24,15,FALSE)&amp;H$4&amp;$B182&amp;"\"&amp;VLOOKUP($C182,Lookups!$A$4:$B$24,2,FALSE)&amp;".csv'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&gt;"&amp;$B$2&amp;VLOOKUP($C182,Lookups!$A$4:$O$24,15,FALSE)&amp;H$4&amp;$B182&amp;"\"&amp;$C182&amp;"-"&amp;$B182&amp;".ctl"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83" spans="2:8" x14ac:dyDescent="0.25">
      <c r="B183" s="28" t="s">
        <v>32</v>
      </c>
      <c r="C183" s="29" t="s">
        <v>61</v>
      </c>
      <c r="D183" s="29" t="str">
        <f>"echo load data  infile '"&amp;$B$2&amp;VLOOKUP($C183,Lookups!$A$4:$O$24,15,FALSE)&amp;D$4&amp;$B183&amp;"\"&amp;VLOOKUP($C183,Lookups!$A$4:$B$24,2,FALSE)&amp;".csv'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&gt;"&amp;$B$2&amp;VLOOKUP($C183,Lookups!$A$4:$O$24,15,FALSE)&amp;D$4&amp;$B183&amp;"\"&amp;$C183&amp;"-"&amp;$B183&amp;".ctl"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83" s="29" t="str">
        <f>"echo load data  infile '"&amp;$B$2&amp;VLOOKUP($C183,Lookups!$A$4:$O$24,15,FALSE)&amp;E$4&amp;$B183&amp;"\"&amp;VLOOKUP($C183,Lookups!$A$4:$B$24,2,FALSE)&amp;".csv'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&gt;"&amp;$B$2&amp;VLOOKUP($C183,Lookups!$A$4:$O$24,15,FALSE)&amp;E$4&amp;$B183&amp;"\"&amp;$C183&amp;"-"&amp;$B183&amp;".ctl"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83" s="29" t="str">
        <f>"echo load data  infile '"&amp;$B$2&amp;VLOOKUP($C183,Lookups!$A$4:$O$24,15,FALSE)&amp;F$4&amp;$B183&amp;"\"&amp;VLOOKUP($C183,Lookups!$A$4:$B$24,2,FALSE)&amp;".csv'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&gt;"&amp;$B$2&amp;VLOOKUP($C183,Lookups!$A$4:$O$24,15,FALSE)&amp;F$4&amp;$B183&amp;"\"&amp;$C183&amp;"-"&amp;$B183&amp;".ctl"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83" s="29" t="str">
        <f>"echo load data  infile '"&amp;$B$2&amp;VLOOKUP($C183,Lookups!$A$4:$O$24,15,FALSE)&amp;G$4&amp;$B183&amp;"\"&amp;VLOOKUP($C183,Lookups!$A$4:$B$24,2,FALSE)&amp;".csv'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&gt;"&amp;$B$2&amp;VLOOKUP($C183,Lookups!$A$4:$O$24,15,FALSE)&amp;G$4&amp;$B183&amp;"\"&amp;$C183&amp;"-"&amp;$B183&amp;".ctl"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83" s="29" t="str">
        <f>"echo load data  infile '"&amp;$B$2&amp;VLOOKUP($C183,Lookups!$A$4:$O$24,15,FALSE)&amp;H$4&amp;$B183&amp;"\"&amp;VLOOKUP($C183,Lookups!$A$4:$B$24,2,FALSE)&amp;".csv'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&gt;"&amp;$B$2&amp;VLOOKUP($C183,Lookups!$A$4:$O$24,15,FALSE)&amp;H$4&amp;$B183&amp;"\"&amp;$C183&amp;"-"&amp;$B183&amp;".ctl"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84" spans="2:8" x14ac:dyDescent="0.25">
      <c r="B184" s="28" t="s">
        <v>32</v>
      </c>
      <c r="C184" s="29" t="s">
        <v>57</v>
      </c>
      <c r="D184" s="29" t="str">
        <f>"echo load data  infile '"&amp;$B$2&amp;VLOOKUP($C184,Lookups!$A$4:$O$24,15,FALSE)&amp;D$4&amp;$B184&amp;"\"&amp;VLOOKUP($C184,Lookups!$A$4:$B$24,2,FALSE)&amp;".csv'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&gt;"&amp;$B$2&amp;VLOOKUP($C184,Lookups!$A$4:$O$24,15,FALSE)&amp;D$4&amp;$B184&amp;"\"&amp;$C184&amp;"-"&amp;$B184&amp;".ctl"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84" s="29" t="str">
        <f>"echo load data  infile '"&amp;$B$2&amp;VLOOKUP($C184,Lookups!$A$4:$O$24,15,FALSE)&amp;E$4&amp;$B184&amp;"\"&amp;VLOOKUP($C184,Lookups!$A$4:$B$24,2,FALSE)&amp;".csv'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&gt;"&amp;$B$2&amp;VLOOKUP($C184,Lookups!$A$4:$O$24,15,FALSE)&amp;E$4&amp;$B184&amp;"\"&amp;$C184&amp;"-"&amp;$B184&amp;".ctl"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84" s="29" t="str">
        <f>"echo load data  infile '"&amp;$B$2&amp;VLOOKUP($C184,Lookups!$A$4:$O$24,15,FALSE)&amp;F$4&amp;$B184&amp;"\"&amp;VLOOKUP($C184,Lookups!$A$4:$B$24,2,FALSE)&amp;".csv'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&gt;"&amp;$B$2&amp;VLOOKUP($C184,Lookups!$A$4:$O$24,15,FALSE)&amp;F$4&amp;$B184&amp;"\"&amp;$C184&amp;"-"&amp;$B184&amp;".ctl"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84" s="29" t="str">
        <f>"echo load data  infile '"&amp;$B$2&amp;VLOOKUP($C184,Lookups!$A$4:$O$24,15,FALSE)&amp;G$4&amp;$B184&amp;"\"&amp;VLOOKUP($C184,Lookups!$A$4:$B$24,2,FALSE)&amp;".csv'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&gt;"&amp;$B$2&amp;VLOOKUP($C184,Lookups!$A$4:$O$24,15,FALSE)&amp;G$4&amp;$B184&amp;"\"&amp;$C184&amp;"-"&amp;$B184&amp;".ctl"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84" s="29" t="str">
        <f>"echo load data  infile '"&amp;$B$2&amp;VLOOKUP($C184,Lookups!$A$4:$O$24,15,FALSE)&amp;H$4&amp;$B184&amp;"\"&amp;VLOOKUP($C184,Lookups!$A$4:$B$24,2,FALSE)&amp;".csv'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&gt;"&amp;$B$2&amp;VLOOKUP($C184,Lookups!$A$4:$O$24,15,FALSE)&amp;H$4&amp;$B184&amp;"\"&amp;$C184&amp;"-"&amp;$B184&amp;".ctl"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85" spans="2:8" x14ac:dyDescent="0.25">
      <c r="B185" s="28" t="s">
        <v>32</v>
      </c>
      <c r="C185" s="29" t="s">
        <v>3</v>
      </c>
      <c r="D185" s="29" t="str">
        <f>"echo load data  infile '"&amp;$B$2&amp;VLOOKUP($C185,Lookups!$A$4:$O$24,15,FALSE)&amp;D$4&amp;$B185&amp;"\"&amp;VLOOKUP($C185,Lookups!$A$4:$B$24,2,FALSE)&amp;".csv'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&gt;"&amp;$B$2&amp;VLOOKUP($C185,Lookups!$A$4:$O$24,15,FALSE)&amp;D$4&amp;$B185&amp;"\"&amp;$C185&amp;"-"&amp;$B185&amp;".ctl"</f>
        <v>echo load data  infile 'C:\temp\HistData\Futures2000Q0D1\CL.csv' append into table OIL_D1 fields terminated by "," (OrigDate, OrigTime, Open, High, Low, Close, NewDateTime expression "to_date((:OrigDate||:OrigTime),'MM/DD/YYYY HH24MI')") &gt;C:\temp\HistData\Futures2000Q0D1\OIL-D1.ctl</v>
      </c>
      <c r="E185" s="29" t="str">
        <f>"echo load data  infile '"&amp;$B$2&amp;VLOOKUP($C185,Lookups!$A$4:$O$24,15,FALSE)&amp;E$4&amp;$B185&amp;"\"&amp;VLOOKUP($C185,Lookups!$A$4:$B$24,2,FALSE)&amp;".csv'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&gt;"&amp;$B$2&amp;VLOOKUP($C185,Lookups!$A$4:$O$24,15,FALSE)&amp;E$4&amp;$B185&amp;"\"&amp;$C185&amp;"-"&amp;$B185&amp;".ctl"</f>
        <v>echo load data  infile 'C:\temp\HistData\Futures2013Q2D1\CL.csv' append into table OIL_D1 fields terminated by "," (OrigDate, OrigTime, Open, High, Low, Close, NewDateTime expression "to_date((:OrigDate||:OrigTime),'MM/DD/YYYY HH24MI')") &gt;C:\temp\HistData\Futures2013Q2D1\OIL-D1.ctl</v>
      </c>
      <c r="F185" s="29" t="str">
        <f>"echo load data  infile '"&amp;$B$2&amp;VLOOKUP($C185,Lookups!$A$4:$O$24,15,FALSE)&amp;F$4&amp;$B185&amp;"\"&amp;VLOOKUP($C185,Lookups!$A$4:$B$24,2,FALSE)&amp;".csv'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&gt;"&amp;$B$2&amp;VLOOKUP($C185,Lookups!$A$4:$O$24,15,FALSE)&amp;F$4&amp;$B185&amp;"\"&amp;$C185&amp;"-"&amp;$B185&amp;".ctl"</f>
        <v>echo load data  infile 'C:\temp\HistData\Futures2013Q3D1\CL.csv' append into table OIL_D1 fields terminated by "," (OrigDate, OrigTime, Open, High, Low, Close, NewDateTime expression "to_date((:OrigDate||:OrigTime),'MM/DD/YYYY HH24MI')") &gt;C:\temp\HistData\Futures2013Q3D1\OIL-D1.ctl</v>
      </c>
      <c r="G185" s="29" t="str">
        <f>"echo load data  infile '"&amp;$B$2&amp;VLOOKUP($C185,Lookups!$A$4:$O$24,15,FALSE)&amp;G$4&amp;$B185&amp;"\"&amp;VLOOKUP($C185,Lookups!$A$4:$B$24,2,FALSE)&amp;".csv'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&gt;"&amp;$B$2&amp;VLOOKUP($C185,Lookups!$A$4:$O$24,15,FALSE)&amp;G$4&amp;$B185&amp;"\"&amp;$C185&amp;"-"&amp;$B185&amp;".ctl"</f>
        <v>echo load data  infile 'C:\temp\HistData\Futures2013Q4D1\CL.csv' append into table OIL_D1 fields terminated by "," (OrigDate, OrigTime, Open, High, Low, Close, NewDateTime expression "to_date((:OrigDate||:OrigTime),'MM/DD/YYYY HH24MI')") &gt;C:\temp\HistData\Futures2013Q4D1\OIL-D1.ctl</v>
      </c>
      <c r="H185" s="29" t="str">
        <f>"echo load data  infile '"&amp;$B$2&amp;VLOOKUP($C185,Lookups!$A$4:$O$24,15,FALSE)&amp;H$4&amp;$B185&amp;"\"&amp;VLOOKUP($C185,Lookups!$A$4:$B$24,2,FALSE)&amp;".csv'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&gt;"&amp;$B$2&amp;VLOOKUP($C185,Lookups!$A$4:$O$24,15,FALSE)&amp;H$4&amp;$B185&amp;"\"&amp;$C185&amp;"-"&amp;$B185&amp;".ctl"</f>
        <v>echo load data  infile 'C:\temp\HistData\Futures2014Q1D1\CL.csv' append into table OIL_D1 fields terminated by "," (OrigDate, OrigTime, Open, High, Low, Close, NewDateTime expression "to_date((:OrigDate||:OrigTime),'MM/DD/YYYY HH24MI')") &gt;C:\temp\HistData\Futures2014Q1D1\OIL-D1.ctl</v>
      </c>
    </row>
    <row r="186" spans="2:8" x14ac:dyDescent="0.25">
      <c r="B186" s="28" t="s">
        <v>32</v>
      </c>
      <c r="C186" s="29" t="s">
        <v>62</v>
      </c>
      <c r="D186" s="29" t="str">
        <f>"echo load data  infile '"&amp;$B$2&amp;VLOOKUP($C186,Lookups!$A$4:$O$24,15,FALSE)&amp;D$4&amp;$B186&amp;"\"&amp;VLOOKUP($C186,Lookups!$A$4:$B$24,2,FALSE)&amp;".csv'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&gt;"&amp;$B$2&amp;VLOOKUP($C186,Lookups!$A$4:$O$24,15,FALSE)&amp;D$4&amp;$B186&amp;"\"&amp;$C186&amp;"-"&amp;$B186&amp;".ctl"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86" s="29" t="str">
        <f>"echo load data  infile '"&amp;$B$2&amp;VLOOKUP($C186,Lookups!$A$4:$O$24,15,FALSE)&amp;E$4&amp;$B186&amp;"\"&amp;VLOOKUP($C186,Lookups!$A$4:$B$24,2,FALSE)&amp;".csv'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&gt;"&amp;$B$2&amp;VLOOKUP($C186,Lookups!$A$4:$O$24,15,FALSE)&amp;E$4&amp;$B186&amp;"\"&amp;$C186&amp;"-"&amp;$B186&amp;".ctl"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86" s="29" t="str">
        <f>"echo load data  infile '"&amp;$B$2&amp;VLOOKUP($C186,Lookups!$A$4:$O$24,15,FALSE)&amp;F$4&amp;$B186&amp;"\"&amp;VLOOKUP($C186,Lookups!$A$4:$B$24,2,FALSE)&amp;".csv'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&gt;"&amp;$B$2&amp;VLOOKUP($C186,Lookups!$A$4:$O$24,15,FALSE)&amp;F$4&amp;$B186&amp;"\"&amp;$C186&amp;"-"&amp;$B186&amp;".ctl"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86" s="29" t="str">
        <f>"echo load data  infile '"&amp;$B$2&amp;VLOOKUP($C186,Lookups!$A$4:$O$24,15,FALSE)&amp;G$4&amp;$B186&amp;"\"&amp;VLOOKUP($C186,Lookups!$A$4:$B$24,2,FALSE)&amp;".csv'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&gt;"&amp;$B$2&amp;VLOOKUP($C186,Lookups!$A$4:$O$24,15,FALSE)&amp;G$4&amp;$B186&amp;"\"&amp;$C186&amp;"-"&amp;$B186&amp;".ctl"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86" s="29" t="str">
        <f>"echo load data  infile '"&amp;$B$2&amp;VLOOKUP($C186,Lookups!$A$4:$O$24,15,FALSE)&amp;H$4&amp;$B186&amp;"\"&amp;VLOOKUP($C186,Lookups!$A$4:$B$24,2,FALSE)&amp;".csv'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&gt;"&amp;$B$2&amp;VLOOKUP($C186,Lookups!$A$4:$O$24,15,FALSE)&amp;H$4&amp;$B186&amp;"\"&amp;$C186&amp;"-"&amp;$B186&amp;".ctl"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87" spans="2:8" x14ac:dyDescent="0.25">
      <c r="B187" s="28" t="s">
        <v>32</v>
      </c>
      <c r="C187" s="29" t="s">
        <v>63</v>
      </c>
      <c r="D187" s="29" t="str">
        <f>"echo load data  infile '"&amp;$B$2&amp;VLOOKUP($C187,Lookups!$A$4:$O$24,15,FALSE)&amp;D$4&amp;$B187&amp;"\"&amp;VLOOKUP($C187,Lookups!$A$4:$B$24,2,FALSE)&amp;".csv'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&gt;"&amp;$B$2&amp;VLOOKUP($C187,Lookups!$A$4:$O$24,15,FALSE)&amp;D$4&amp;$B187&amp;"\"&amp;$C187&amp;"-"&amp;$B187&amp;".ctl"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87" s="29" t="str">
        <f>"echo load data  infile '"&amp;$B$2&amp;VLOOKUP($C187,Lookups!$A$4:$O$24,15,FALSE)&amp;E$4&amp;$B187&amp;"\"&amp;VLOOKUP($C187,Lookups!$A$4:$B$24,2,FALSE)&amp;".csv'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&gt;"&amp;$B$2&amp;VLOOKUP($C187,Lookups!$A$4:$O$24,15,FALSE)&amp;E$4&amp;$B187&amp;"\"&amp;$C187&amp;"-"&amp;$B187&amp;".ctl"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87" s="29" t="str">
        <f>"echo load data  infile '"&amp;$B$2&amp;VLOOKUP($C187,Lookups!$A$4:$O$24,15,FALSE)&amp;F$4&amp;$B187&amp;"\"&amp;VLOOKUP($C187,Lookups!$A$4:$B$24,2,FALSE)&amp;".csv'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&gt;"&amp;$B$2&amp;VLOOKUP($C187,Lookups!$A$4:$O$24,15,FALSE)&amp;F$4&amp;$B187&amp;"\"&amp;$C187&amp;"-"&amp;$B187&amp;".ctl"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87" s="29" t="str">
        <f>"echo load data  infile '"&amp;$B$2&amp;VLOOKUP($C187,Lookups!$A$4:$O$24,15,FALSE)&amp;G$4&amp;$B187&amp;"\"&amp;VLOOKUP($C187,Lookups!$A$4:$B$24,2,FALSE)&amp;".csv'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&gt;"&amp;$B$2&amp;VLOOKUP($C187,Lookups!$A$4:$O$24,15,FALSE)&amp;G$4&amp;$B187&amp;"\"&amp;$C187&amp;"-"&amp;$B187&amp;".ctl"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87" s="29" t="str">
        <f>"echo load data  infile '"&amp;$B$2&amp;VLOOKUP($C187,Lookups!$A$4:$O$24,15,FALSE)&amp;H$4&amp;$B187&amp;"\"&amp;VLOOKUP($C187,Lookups!$A$4:$B$24,2,FALSE)&amp;".csv'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&gt;"&amp;$B$2&amp;VLOOKUP($C187,Lookups!$A$4:$O$24,15,FALSE)&amp;H$4&amp;$B187&amp;"\"&amp;$C187&amp;"-"&amp;$B187&amp;".ctl"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88" spans="2:8" x14ac:dyDescent="0.25">
      <c r="B188" s="28" t="s">
        <v>32</v>
      </c>
      <c r="C188" s="29" t="s">
        <v>64</v>
      </c>
      <c r="D188" s="29" t="str">
        <f>"echo load data  infile '"&amp;$B$2&amp;VLOOKUP($C188,Lookups!$A$4:$O$24,15,FALSE)&amp;D$4&amp;$B188&amp;"\"&amp;VLOOKUP($C188,Lookups!$A$4:$B$24,2,FALSE)&amp;".csv'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&gt;"&amp;$B$2&amp;VLOOKUP($C188,Lookups!$A$4:$O$24,15,FALSE)&amp;D$4&amp;$B188&amp;"\"&amp;$C188&amp;"-"&amp;$B188&amp;".ctl"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88" s="29" t="str">
        <f>"echo load data  infile '"&amp;$B$2&amp;VLOOKUP($C188,Lookups!$A$4:$O$24,15,FALSE)&amp;E$4&amp;$B188&amp;"\"&amp;VLOOKUP($C188,Lookups!$A$4:$B$24,2,FALSE)&amp;".csv'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&gt;"&amp;$B$2&amp;VLOOKUP($C188,Lookups!$A$4:$O$24,15,FALSE)&amp;E$4&amp;$B188&amp;"\"&amp;$C188&amp;"-"&amp;$B188&amp;".ctl"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88" s="29" t="str">
        <f>"echo load data  infile '"&amp;$B$2&amp;VLOOKUP($C188,Lookups!$A$4:$O$24,15,FALSE)&amp;F$4&amp;$B188&amp;"\"&amp;VLOOKUP($C188,Lookups!$A$4:$B$24,2,FALSE)&amp;".csv'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&gt;"&amp;$B$2&amp;VLOOKUP($C188,Lookups!$A$4:$O$24,15,FALSE)&amp;F$4&amp;$B188&amp;"\"&amp;$C188&amp;"-"&amp;$B188&amp;".ctl"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88" s="29" t="str">
        <f>"echo load data  infile '"&amp;$B$2&amp;VLOOKUP($C188,Lookups!$A$4:$O$24,15,FALSE)&amp;G$4&amp;$B188&amp;"\"&amp;VLOOKUP($C188,Lookups!$A$4:$B$24,2,FALSE)&amp;".csv'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&gt;"&amp;$B$2&amp;VLOOKUP($C188,Lookups!$A$4:$O$24,15,FALSE)&amp;G$4&amp;$B188&amp;"\"&amp;$C188&amp;"-"&amp;$B188&amp;".ctl"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88" s="29" t="str">
        <f>"echo load data  infile '"&amp;$B$2&amp;VLOOKUP($C188,Lookups!$A$4:$O$24,15,FALSE)&amp;H$4&amp;$B188&amp;"\"&amp;VLOOKUP($C188,Lookups!$A$4:$B$24,2,FALSE)&amp;".csv'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&gt;"&amp;$B$2&amp;VLOOKUP($C188,Lookups!$A$4:$O$24,15,FALSE)&amp;H$4&amp;$B188&amp;"\"&amp;$C188&amp;"-"&amp;$B188&amp;".ctl"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89" spans="2:8" x14ac:dyDescent="0.25">
      <c r="B189" s="28" t="s">
        <v>32</v>
      </c>
      <c r="C189" s="29" t="s">
        <v>65</v>
      </c>
      <c r="D189" s="29" t="str">
        <f>"echo load data  infile '"&amp;$B$2&amp;VLOOKUP($C189,Lookups!$A$4:$O$24,15,FALSE)&amp;D$4&amp;$B189&amp;"\"&amp;VLOOKUP($C189,Lookups!$A$4:$B$24,2,FALSE)&amp;".csv'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&gt;"&amp;$B$2&amp;VLOOKUP($C189,Lookups!$A$4:$O$24,15,FALSE)&amp;D$4&amp;$B189&amp;"\"&amp;$C189&amp;"-"&amp;$B189&amp;".ctl"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89" s="29" t="str">
        <f>"echo load data  infile '"&amp;$B$2&amp;VLOOKUP($C189,Lookups!$A$4:$O$24,15,FALSE)&amp;E$4&amp;$B189&amp;"\"&amp;VLOOKUP($C189,Lookups!$A$4:$B$24,2,FALSE)&amp;".csv'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&gt;"&amp;$B$2&amp;VLOOKUP($C189,Lookups!$A$4:$O$24,15,FALSE)&amp;E$4&amp;$B189&amp;"\"&amp;$C189&amp;"-"&amp;$B189&amp;".ctl"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89" s="29" t="str">
        <f>"echo load data  infile '"&amp;$B$2&amp;VLOOKUP($C189,Lookups!$A$4:$O$24,15,FALSE)&amp;F$4&amp;$B189&amp;"\"&amp;VLOOKUP($C189,Lookups!$A$4:$B$24,2,FALSE)&amp;".csv'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&gt;"&amp;$B$2&amp;VLOOKUP($C189,Lookups!$A$4:$O$24,15,FALSE)&amp;F$4&amp;$B189&amp;"\"&amp;$C189&amp;"-"&amp;$B189&amp;".ctl"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89" s="29" t="str">
        <f>"echo load data  infile '"&amp;$B$2&amp;VLOOKUP($C189,Lookups!$A$4:$O$24,15,FALSE)&amp;G$4&amp;$B189&amp;"\"&amp;VLOOKUP($C189,Lookups!$A$4:$B$24,2,FALSE)&amp;".csv'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&gt;"&amp;$B$2&amp;VLOOKUP($C189,Lookups!$A$4:$O$24,15,FALSE)&amp;G$4&amp;$B189&amp;"\"&amp;$C189&amp;"-"&amp;$B189&amp;".ctl"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89" s="29" t="str">
        <f>"echo load data  infile '"&amp;$B$2&amp;VLOOKUP($C189,Lookups!$A$4:$O$24,15,FALSE)&amp;H$4&amp;$B189&amp;"\"&amp;VLOOKUP($C189,Lookups!$A$4:$B$24,2,FALSE)&amp;".csv'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&gt;"&amp;$B$2&amp;VLOOKUP($C189,Lookups!$A$4:$O$24,15,FALSE)&amp;H$4&amp;$B189&amp;"\"&amp;$C189&amp;"-"&amp;$B189&amp;".ctl"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90" spans="2:8" x14ac:dyDescent="0.25">
      <c r="B190" s="28" t="s">
        <v>32</v>
      </c>
      <c r="C190" s="29" t="s">
        <v>66</v>
      </c>
      <c r="D190" s="29" t="str">
        <f>"echo load data  infile '"&amp;$B$2&amp;VLOOKUP($C190,Lookups!$A$4:$O$24,15,FALSE)&amp;D$4&amp;$B190&amp;"\"&amp;VLOOKUP($C190,Lookups!$A$4:$B$24,2,FALSE)&amp;".csv'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&gt;"&amp;$B$2&amp;VLOOKUP($C190,Lookups!$A$4:$O$24,15,FALSE)&amp;D$4&amp;$B190&amp;"\"&amp;$C190&amp;"-"&amp;$B190&amp;".ctl"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90" s="29" t="str">
        <f>"echo load data  infile '"&amp;$B$2&amp;VLOOKUP($C190,Lookups!$A$4:$O$24,15,FALSE)&amp;E$4&amp;$B190&amp;"\"&amp;VLOOKUP($C190,Lookups!$A$4:$B$24,2,FALSE)&amp;".csv'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&gt;"&amp;$B$2&amp;VLOOKUP($C190,Lookups!$A$4:$O$24,15,FALSE)&amp;E$4&amp;$B190&amp;"\"&amp;$C190&amp;"-"&amp;$B190&amp;".ctl"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90" s="29" t="str">
        <f>"echo load data  infile '"&amp;$B$2&amp;VLOOKUP($C190,Lookups!$A$4:$O$24,15,FALSE)&amp;F$4&amp;$B190&amp;"\"&amp;VLOOKUP($C190,Lookups!$A$4:$B$24,2,FALSE)&amp;".csv'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&gt;"&amp;$B$2&amp;VLOOKUP($C190,Lookups!$A$4:$O$24,15,FALSE)&amp;F$4&amp;$B190&amp;"\"&amp;$C190&amp;"-"&amp;$B190&amp;".ctl"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90" s="29" t="str">
        <f>"echo load data  infile '"&amp;$B$2&amp;VLOOKUP($C190,Lookups!$A$4:$O$24,15,FALSE)&amp;G$4&amp;$B190&amp;"\"&amp;VLOOKUP($C190,Lookups!$A$4:$B$24,2,FALSE)&amp;".csv'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&gt;"&amp;$B$2&amp;VLOOKUP($C190,Lookups!$A$4:$O$24,15,FALSE)&amp;G$4&amp;$B190&amp;"\"&amp;$C190&amp;"-"&amp;$B190&amp;".ctl"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90" s="29" t="str">
        <f>"echo load data  infile '"&amp;$B$2&amp;VLOOKUP($C190,Lookups!$A$4:$O$24,15,FALSE)&amp;H$4&amp;$B190&amp;"\"&amp;VLOOKUP($C190,Lookups!$A$4:$B$24,2,FALSE)&amp;".csv'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&gt;"&amp;$B$2&amp;VLOOKUP($C190,Lookups!$A$4:$O$24,15,FALSE)&amp;H$4&amp;$B190&amp;"\"&amp;$C190&amp;"-"&amp;$B190&amp;".ctl"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91" spans="2:8" x14ac:dyDescent="0.25">
      <c r="B191" s="28" t="s">
        <v>32</v>
      </c>
      <c r="C191" s="29" t="s">
        <v>67</v>
      </c>
      <c r="D191" s="29" t="str">
        <f>"echo load data  infile '"&amp;$B$2&amp;VLOOKUP($C191,Lookups!$A$4:$O$24,15,FALSE)&amp;D$4&amp;$B191&amp;"\"&amp;VLOOKUP($C191,Lookups!$A$4:$B$24,2,FALSE)&amp;".csv'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&gt;"&amp;$B$2&amp;VLOOKUP($C191,Lookups!$A$4:$O$24,15,FALSE)&amp;D$4&amp;$B191&amp;"\"&amp;$C191&amp;"-"&amp;$B191&amp;".ctl"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91" s="29" t="str">
        <f>"echo load data  infile '"&amp;$B$2&amp;VLOOKUP($C191,Lookups!$A$4:$O$24,15,FALSE)&amp;E$4&amp;$B191&amp;"\"&amp;VLOOKUP($C191,Lookups!$A$4:$B$24,2,FALSE)&amp;".csv'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&gt;"&amp;$B$2&amp;VLOOKUP($C191,Lookups!$A$4:$O$24,15,FALSE)&amp;E$4&amp;$B191&amp;"\"&amp;$C191&amp;"-"&amp;$B191&amp;".ctl"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91" s="29" t="str">
        <f>"echo load data  infile '"&amp;$B$2&amp;VLOOKUP($C191,Lookups!$A$4:$O$24,15,FALSE)&amp;F$4&amp;$B191&amp;"\"&amp;VLOOKUP($C191,Lookups!$A$4:$B$24,2,FALSE)&amp;".csv'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&gt;"&amp;$B$2&amp;VLOOKUP($C191,Lookups!$A$4:$O$24,15,FALSE)&amp;F$4&amp;$B191&amp;"\"&amp;$C191&amp;"-"&amp;$B191&amp;".ctl"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91" s="29" t="str">
        <f>"echo load data  infile '"&amp;$B$2&amp;VLOOKUP($C191,Lookups!$A$4:$O$24,15,FALSE)&amp;G$4&amp;$B191&amp;"\"&amp;VLOOKUP($C191,Lookups!$A$4:$B$24,2,FALSE)&amp;".csv'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&gt;"&amp;$B$2&amp;VLOOKUP($C191,Lookups!$A$4:$O$24,15,FALSE)&amp;G$4&amp;$B191&amp;"\"&amp;$C191&amp;"-"&amp;$B191&amp;".ctl"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91" s="29" t="str">
        <f>"echo load data  infile '"&amp;$B$2&amp;VLOOKUP($C191,Lookups!$A$4:$O$24,15,FALSE)&amp;H$4&amp;$B191&amp;"\"&amp;VLOOKUP($C191,Lookups!$A$4:$B$24,2,FALSE)&amp;".csv'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&gt;"&amp;$B$2&amp;VLOOKUP($C191,Lookups!$A$4:$O$24,15,FALSE)&amp;H$4&amp;$B191&amp;"\"&amp;$C191&amp;"-"&amp;$B191&amp;".ctl"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92" spans="2:8" x14ac:dyDescent="0.25">
      <c r="B192" s="28" t="s">
        <v>32</v>
      </c>
      <c r="C192" s="29" t="s">
        <v>68</v>
      </c>
      <c r="D192" s="29" t="str">
        <f>"echo load data  infile '"&amp;$B$2&amp;VLOOKUP($C192,Lookups!$A$4:$O$24,15,FALSE)&amp;D$4&amp;$B192&amp;"\"&amp;VLOOKUP($C192,Lookups!$A$4:$B$24,2,FALSE)&amp;".csv'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&gt;"&amp;$B$2&amp;VLOOKUP($C192,Lookups!$A$4:$O$24,15,FALSE)&amp;D$4&amp;$B192&amp;"\"&amp;$C192&amp;"-"&amp;$B192&amp;".ctl"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92" s="29" t="str">
        <f>"echo load data  infile '"&amp;$B$2&amp;VLOOKUP($C192,Lookups!$A$4:$O$24,15,FALSE)&amp;E$4&amp;$B192&amp;"\"&amp;VLOOKUP($C192,Lookups!$A$4:$B$24,2,FALSE)&amp;".csv'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&gt;"&amp;$B$2&amp;VLOOKUP($C192,Lookups!$A$4:$O$24,15,FALSE)&amp;E$4&amp;$B192&amp;"\"&amp;$C192&amp;"-"&amp;$B192&amp;".ctl"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92" s="29" t="str">
        <f>"echo load data  infile '"&amp;$B$2&amp;VLOOKUP($C192,Lookups!$A$4:$O$24,15,FALSE)&amp;F$4&amp;$B192&amp;"\"&amp;VLOOKUP($C192,Lookups!$A$4:$B$24,2,FALSE)&amp;".csv'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&gt;"&amp;$B$2&amp;VLOOKUP($C192,Lookups!$A$4:$O$24,15,FALSE)&amp;F$4&amp;$B192&amp;"\"&amp;$C192&amp;"-"&amp;$B192&amp;".ctl"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92" s="29" t="str">
        <f>"echo load data  infile '"&amp;$B$2&amp;VLOOKUP($C192,Lookups!$A$4:$O$24,15,FALSE)&amp;G$4&amp;$B192&amp;"\"&amp;VLOOKUP($C192,Lookups!$A$4:$B$24,2,FALSE)&amp;".csv'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&gt;"&amp;$B$2&amp;VLOOKUP($C192,Lookups!$A$4:$O$24,15,FALSE)&amp;G$4&amp;$B192&amp;"\"&amp;$C192&amp;"-"&amp;$B192&amp;".ctl"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92" s="29" t="str">
        <f>"echo load data  infile '"&amp;$B$2&amp;VLOOKUP($C192,Lookups!$A$4:$O$24,15,FALSE)&amp;H$4&amp;$B192&amp;"\"&amp;VLOOKUP($C192,Lookups!$A$4:$B$24,2,FALSE)&amp;".csv'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&gt;"&amp;$B$2&amp;VLOOKUP($C192,Lookups!$A$4:$O$24,15,FALSE)&amp;H$4&amp;$B192&amp;"\"&amp;$C192&amp;"-"&amp;$B192&amp;".ctl"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93" spans="2:8" x14ac:dyDescent="0.25">
      <c r="B193" s="28" t="s">
        <v>32</v>
      </c>
      <c r="C193" s="29" t="s">
        <v>58</v>
      </c>
      <c r="D193" s="29" t="str">
        <f>"echo load data  infile '"&amp;$B$2&amp;VLOOKUP($C193,Lookups!$A$4:$O$24,15,FALSE)&amp;D$4&amp;$B193&amp;"\"&amp;VLOOKUP($C193,Lookups!$A$4:$B$24,2,FALSE)&amp;".csv'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&gt;"&amp;$B$2&amp;VLOOKUP($C193,Lookups!$A$4:$O$24,15,FALSE)&amp;D$4&amp;$B193&amp;"\"&amp;$C193&amp;"-"&amp;$B193&amp;".ctl"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93" s="29" t="str">
        <f>"echo load data  infile '"&amp;$B$2&amp;VLOOKUP($C193,Lookups!$A$4:$O$24,15,FALSE)&amp;E$4&amp;$B193&amp;"\"&amp;VLOOKUP($C193,Lookups!$A$4:$B$24,2,FALSE)&amp;".csv'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&gt;"&amp;$B$2&amp;VLOOKUP($C193,Lookups!$A$4:$O$24,15,FALSE)&amp;E$4&amp;$B193&amp;"\"&amp;$C193&amp;"-"&amp;$B193&amp;".ctl"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93" s="29" t="str">
        <f>"echo load data  infile '"&amp;$B$2&amp;VLOOKUP($C193,Lookups!$A$4:$O$24,15,FALSE)&amp;F$4&amp;$B193&amp;"\"&amp;VLOOKUP($C193,Lookups!$A$4:$B$24,2,FALSE)&amp;".csv'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&gt;"&amp;$B$2&amp;VLOOKUP($C193,Lookups!$A$4:$O$24,15,FALSE)&amp;F$4&amp;$B193&amp;"\"&amp;$C193&amp;"-"&amp;$B193&amp;".ctl"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93" s="29" t="str">
        <f>"echo load data  infile '"&amp;$B$2&amp;VLOOKUP($C193,Lookups!$A$4:$O$24,15,FALSE)&amp;G$4&amp;$B193&amp;"\"&amp;VLOOKUP($C193,Lookups!$A$4:$B$24,2,FALSE)&amp;".csv'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&gt;"&amp;$B$2&amp;VLOOKUP($C193,Lookups!$A$4:$O$24,15,FALSE)&amp;G$4&amp;$B193&amp;"\"&amp;$C193&amp;"-"&amp;$B193&amp;".ctl"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93" s="29" t="str">
        <f>"echo load data  infile '"&amp;$B$2&amp;VLOOKUP($C193,Lookups!$A$4:$O$24,15,FALSE)&amp;H$4&amp;$B193&amp;"\"&amp;VLOOKUP($C193,Lookups!$A$4:$B$24,2,FALSE)&amp;".csv'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&gt;"&amp;$B$2&amp;VLOOKUP($C193,Lookups!$A$4:$O$24,15,FALSE)&amp;H$4&amp;$B193&amp;"\"&amp;$C193&amp;"-"&amp;$B193&amp;".ctl"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94" spans="2:8" x14ac:dyDescent="0.25">
      <c r="B194" s="28" t="s">
        <v>32</v>
      </c>
      <c r="C194" s="39" t="s">
        <v>5</v>
      </c>
      <c r="D194" s="36" t="str">
        <f>"echo load data  infile '"&amp;$B$2&amp;VLOOKUP($C194,Lookups!$A$4:$O$24,15,FALSE)&amp;D$4&amp;$B194&amp;"\"&amp;VLOOKUP($C194,Lookups!$A$4:$B$24,2,FALSE)&amp;".csv'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&gt;"&amp;$B$2&amp;VLOOKUP($C194,Lookups!$A$4:$O$24,15,FALSE)&amp;D$4&amp;$B194&amp;"\"&amp;$C194&amp;"-"&amp;$B194&amp;".ctl"</f>
        <v>echo load data  infile 'C:\temp\HistData\Futures2000Q0D1\Z.csv' append into table FTSE_D1 fields terminated by "," (OrigDate, OrigTime, Open, High, Low, Close, NewDateTime expression "to_date((:OrigDate||:OrigTime),'MM/DD/YYYY HH24MI')") &gt;C:\temp\HistData\Futures2000Q0D1\FTSE-D1.ctl</v>
      </c>
      <c r="E194" s="39" t="str">
        <f>"echo load data  infile '"&amp;$B$2&amp;VLOOKUP($C194,Lookups!$A$4:$O$24,15,FALSE)&amp;E$4&amp;$B194&amp;"\"&amp;VLOOKUP($C194,Lookups!$A$4:$B$24,2,FALSE)&amp;".csv'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&gt;"&amp;$B$2&amp;VLOOKUP($C194,Lookups!$A$4:$O$24,15,FALSE)&amp;E$4&amp;$B194&amp;"\"&amp;$C194&amp;"-"&amp;$B194&amp;".ctl"</f>
        <v>echo load data  infile 'C:\temp\HistData\Futures2013Q2D1\Z.csv' append into table FTSE_D1 fields terminated by "," (OrigDate, OrigTime, Open, High, Low, Close, NewDateTime expression "to_date((:OrigDate||:OrigTime),'MM/DD/YYYY HH24MI')") &gt;C:\temp\HistData\Futures2013Q2D1\FTSE-D1.ctl</v>
      </c>
      <c r="F194" s="39" t="str">
        <f>"echo load data  infile '"&amp;$B$2&amp;VLOOKUP($C194,Lookups!$A$4:$O$24,15,FALSE)&amp;F$4&amp;$B194&amp;"\"&amp;VLOOKUP($C194,Lookups!$A$4:$B$24,2,FALSE)&amp;".csv'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&gt;"&amp;$B$2&amp;VLOOKUP($C194,Lookups!$A$4:$O$24,15,FALSE)&amp;F$4&amp;$B194&amp;"\"&amp;$C194&amp;"-"&amp;$B194&amp;".ctl"</f>
        <v>echo load data  infile 'C:\temp\HistData\Futures2013Q3D1\Z.csv' append into table FTSE_D1 fields terminated by "," (OrigDate, OrigTime, Open, High, Low, Close, NewDateTime expression "to_date((:OrigDate||:OrigTime),'MM/DD/YYYY HH24MI')") &gt;C:\temp\HistData\Futures2013Q3D1\FTSE-D1.ctl</v>
      </c>
      <c r="G194" s="39" t="str">
        <f>"echo load data  infile '"&amp;$B$2&amp;VLOOKUP($C194,Lookups!$A$4:$O$24,15,FALSE)&amp;G$4&amp;$B194&amp;"\"&amp;VLOOKUP($C194,Lookups!$A$4:$B$24,2,FALSE)&amp;".csv'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&gt;"&amp;$B$2&amp;VLOOKUP($C194,Lookups!$A$4:$O$24,15,FALSE)&amp;G$4&amp;$B194&amp;"\"&amp;$C194&amp;"-"&amp;$B194&amp;".ctl"</f>
        <v>echo load data  infile 'C:\temp\HistData\Futures2013Q4D1\Z.csv' append into table FTSE_D1 fields terminated by "," (OrigDate, OrigTime, Open, High, Low, Close, NewDateTime expression "to_date((:OrigDate||:OrigTime),'MM/DD/YYYY HH24MI')") &gt;C:\temp\HistData\Futures2013Q4D1\FTSE-D1.ctl</v>
      </c>
      <c r="H194" s="39" t="str">
        <f>"echo load data  infile '"&amp;$B$2&amp;VLOOKUP($C194,Lookups!$A$4:$O$24,15,FALSE)&amp;H$4&amp;$B194&amp;"\"&amp;VLOOKUP($C194,Lookups!$A$4:$B$24,2,FALSE)&amp;".csv'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&gt;"&amp;$B$2&amp;VLOOKUP($C194,Lookups!$A$4:$O$24,15,FALSE)&amp;H$4&amp;$B194&amp;"\"&amp;$C194&amp;"-"&amp;$B194&amp;".ctl"</f>
        <v>echo load data  infile 'C:\temp\HistData\Futures2014Q1D1\Z.csv' append into table FTSE_D1 fields terminated by "," (OrigDate, OrigTime, Open, High, Low, Close, NewDateTime expression "to_date((:OrigDate||:OrigTime),'MM/DD/YYYY HH24MI')") &gt;C:\temp\HistData\Futures2014Q1D1\FTSE-D1.ctl</v>
      </c>
    </row>
    <row r="195" spans="2:8" x14ac:dyDescent="0.25">
      <c r="B195" s="28" t="s">
        <v>32</v>
      </c>
      <c r="C195" s="39" t="s">
        <v>8</v>
      </c>
      <c r="D195" s="36" t="str">
        <f>"echo load data  infile '"&amp;$B$2&amp;VLOOKUP($C195,Lookups!$A$4:$O$24,15,FALSE)&amp;D$4&amp;$B195&amp;"\"&amp;VLOOKUP($C195,Lookups!$A$4:$B$24,2,FALSE)&amp;".csv'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&gt;"&amp;$B$2&amp;VLOOKUP($C195,Lookups!$A$4:$O$24,15,FALSE)&amp;D$4&amp;$B195&amp;"\"&amp;$C195&amp;"-"&amp;$B195&amp;".ctl"</f>
        <v>echo load data  infile 'C:\temp\HistData\Indices2000Q0D1\$SPX.csv' append into table SPX_D1 fields terminated by "," (OrigDate, OrigTime, Open, High, Low, Close, NewDateTime expression "to_date((:OrigDate||:OrigTime),'MM/DD/YYYY HH24MI')") &gt;C:\temp\HistData\Indices2000Q0D1\SPX-D1.ctl</v>
      </c>
      <c r="E195" s="39" t="str">
        <f>"echo load data  infile '"&amp;$B$2&amp;VLOOKUP($C195,Lookups!$A$4:$O$24,15,FALSE)&amp;E$4&amp;$B195&amp;"\"&amp;VLOOKUP($C195,Lookups!$A$4:$B$24,2,FALSE)&amp;".csv'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&gt;"&amp;$B$2&amp;VLOOKUP($C195,Lookups!$A$4:$O$24,15,FALSE)&amp;E$4&amp;$B195&amp;"\"&amp;$C195&amp;"-"&amp;$B195&amp;".ctl"</f>
        <v>echo load data  infile 'C:\temp\HistData\Indices2013Q2D1\$SPX.csv' append into table SPX_D1 fields terminated by "," (OrigDate, OrigTime, Open, High, Low, Close, NewDateTime expression "to_date((:OrigDate||:OrigTime),'MM/DD/YYYY HH24MI')") &gt;C:\temp\HistData\Indices2013Q2D1\SPX-D1.ctl</v>
      </c>
      <c r="F195" s="39" t="str">
        <f>"echo load data  infile '"&amp;$B$2&amp;VLOOKUP($C195,Lookups!$A$4:$O$24,15,FALSE)&amp;F$4&amp;$B195&amp;"\"&amp;VLOOKUP($C195,Lookups!$A$4:$B$24,2,FALSE)&amp;".csv'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&gt;"&amp;$B$2&amp;VLOOKUP($C195,Lookups!$A$4:$O$24,15,FALSE)&amp;F$4&amp;$B195&amp;"\"&amp;$C195&amp;"-"&amp;$B195&amp;".ctl"</f>
        <v>echo load data  infile 'C:\temp\HistData\Indices2013Q3D1\$SPX.csv' append into table SPX_D1 fields terminated by "," (OrigDate, OrigTime, Open, High, Low, Close, NewDateTime expression "to_date((:OrigDate||:OrigTime),'MM/DD/YYYY HH24MI')") &gt;C:\temp\HistData\Indices2013Q3D1\SPX-D1.ctl</v>
      </c>
      <c r="G195" s="39" t="str">
        <f>"echo load data  infile '"&amp;$B$2&amp;VLOOKUP($C195,Lookups!$A$4:$O$24,15,FALSE)&amp;G$4&amp;$B195&amp;"\"&amp;VLOOKUP($C195,Lookups!$A$4:$B$24,2,FALSE)&amp;".csv'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&gt;"&amp;$B$2&amp;VLOOKUP($C195,Lookups!$A$4:$O$24,15,FALSE)&amp;G$4&amp;$B195&amp;"\"&amp;$C195&amp;"-"&amp;$B195&amp;".ctl"</f>
        <v>echo load data  infile 'C:\temp\HistData\Indices2013Q4D1\$SPX.csv' append into table SPX_D1 fields terminated by "," (OrigDate, OrigTime, Open, High, Low, Close, NewDateTime expression "to_date((:OrigDate||:OrigTime),'MM/DD/YYYY HH24MI')") &gt;C:\temp\HistData\Indices2013Q4D1\SPX-D1.ctl</v>
      </c>
      <c r="H195" s="39" t="str">
        <f>"echo load data  infile '"&amp;$B$2&amp;VLOOKUP($C195,Lookups!$A$4:$O$24,15,FALSE)&amp;H$4&amp;$B195&amp;"\"&amp;VLOOKUP($C195,Lookups!$A$4:$B$24,2,FALSE)&amp;".csv'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&gt;"&amp;$B$2&amp;VLOOKUP($C195,Lookups!$A$4:$O$24,15,FALSE)&amp;H$4&amp;$B195&amp;"\"&amp;$C195&amp;"-"&amp;$B195&amp;".ctl"</f>
        <v>echo load data  infile 'C:\temp\HistData\Indices2014Q1D1\$SPX.csv' append into table SPX_D1 fields terminated by "," (OrigDate, OrigTime, Open, High, Low, Close, NewDateTime expression "to_date((:OrigDate||:OrigTime),'MM/DD/YYYY HH24MI')") &gt;C:\temp\HistData\Indices2014Q1D1\SPX-D1.ctl</v>
      </c>
    </row>
    <row r="196" spans="2:8" x14ac:dyDescent="0.25">
      <c r="B196" s="24" t="s">
        <v>9</v>
      </c>
      <c r="C196" s="25" t="s">
        <v>182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 control=C:\temp\HistData\Forex2000Q0M1\XAUUSD-M1.ctl log=C:\temp\HistData\Forex2000Q0M1-XAUUSD-M1.log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 control=C:\temp\HistData\Forex2013Q2M1\XAUUSD-M1.ctl log=C:\temp\HistData\Forex2013Q2M1-XAUUSD-M1.log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 control=C:\temp\HistData\Forex2013Q3M1\XAUUSD-M1.ctl log=C:\temp\HistData\Forex2013Q3M1-XAUUSD-M1.log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 control=C:\temp\HistData\Forex2013Q4M1\XAUUSD-M1.ctl log=C:\temp\HistData\Forex2013Q4M1-XAUUSD-M1.log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 control=C:\temp\HistData\Forex2014Q1M1\XAUUSD-M1.ctl log=C:\temp\HistData\Forex2014Q1M1-XAUUSD-M1.log skip=1 readsize=2000000 bindsize=2000000 errors=10000</v>
      </c>
    </row>
    <row r="197" spans="2:8" x14ac:dyDescent="0.25">
      <c r="B197" s="24" t="s">
        <v>9</v>
      </c>
      <c r="C197" s="25" t="s">
        <v>60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 control=C:\temp\HistData\Futures2000Q0M1\CORN-M1.ctl log=C:\temp\HistData\Futures2000Q0M1-CORN-M1.log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 control=C:\temp\HistData\Futures2013Q2M1\CORN-M1.ctl log=C:\temp\HistData\Futures2013Q2M1-CORN-M1.log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 control=C:\temp\HistData\Futures2013Q3M1\CORN-M1.ctl log=C:\temp\HistData\Futures2013Q3M1-CORN-M1.log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 control=C:\temp\HistData\Futures2013Q4M1\CORN-M1.ctl log=C:\temp\HistData\Futures2013Q4M1-CORN-M1.log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 control=C:\temp\HistData\Futures2014Q1M1\CORN-M1.ctl log=C:\temp\HistData\Futures2014Q1M1-CORN-M1.log skip=1 readsize=2000000 bindsize=2000000 errors=10000</v>
      </c>
    </row>
    <row r="198" spans="2:8" x14ac:dyDescent="0.25">
      <c r="B198" s="24" t="s">
        <v>9</v>
      </c>
      <c r="C198" s="25" t="s">
        <v>61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 control=C:\temp\HistData\Futures2000Q0M1\HOIL-M1.ctl log=C:\temp\HistData\Futures2000Q0M1-HOIL-M1.log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 control=C:\temp\HistData\Futures2013Q2M1\HOIL-M1.ctl log=C:\temp\HistData\Futures2013Q2M1-HOIL-M1.log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 control=C:\temp\HistData\Futures2013Q3M1\HOIL-M1.ctl log=C:\temp\HistData\Futures2013Q3M1-HOIL-M1.log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 control=C:\temp\HistData\Futures2013Q4M1\HOIL-M1.ctl log=C:\temp\HistData\Futures2013Q4M1-HOIL-M1.log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 control=C:\temp\HistData\Futures2014Q1M1\HOIL-M1.ctl log=C:\temp\HistData\Futures2014Q1M1-HOIL-M1.log skip=1 readsize=2000000 bindsize=2000000 errors=10000</v>
      </c>
    </row>
    <row r="199" spans="2:8" x14ac:dyDescent="0.25">
      <c r="B199" s="24" t="s">
        <v>9</v>
      </c>
      <c r="C199" s="25" t="s">
        <v>57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 control=C:\temp\HistData\Futures2000Q0M1\NGAS-M1.ctl log=C:\temp\HistData\Futures2000Q0M1-NGAS-M1.log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 control=C:\temp\HistData\Futures2013Q2M1\NGAS-M1.ctl log=C:\temp\HistData\Futures2013Q2M1-NGAS-M1.log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 control=C:\temp\HistData\Futures2013Q3M1\NGAS-M1.ctl log=C:\temp\HistData\Futures2013Q3M1-NGAS-M1.log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 control=C:\temp\HistData\Futures2013Q4M1\NGAS-M1.ctl log=C:\temp\HistData\Futures2013Q4M1-NGAS-M1.log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 control=C:\temp\HistData\Futures2014Q1M1\NGAS-M1.ctl log=C:\temp\HistData\Futures2014Q1M1-NGAS-M1.log skip=1 readsize=2000000 bindsize=2000000 errors=10000</v>
      </c>
    </row>
    <row r="200" spans="2:8" x14ac:dyDescent="0.25">
      <c r="B200" s="24" t="s">
        <v>9</v>
      </c>
      <c r="C200" s="25" t="s">
        <v>3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 control=C:\temp\HistData\Futures2000Q0M1\OIL-M1.ctl log=C:\temp\HistData\Futures2000Q0M1-OIL-M1.log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 control=C:\temp\HistData\Futures2013Q2M1\OIL-M1.ctl log=C:\temp\HistData\Futures2013Q2M1-OIL-M1.log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 control=C:\temp\HistData\Futures2013Q3M1\OIL-M1.ctl log=C:\temp\HistData\Futures2013Q3M1-OIL-M1.log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 control=C:\temp\HistData\Futures2013Q4M1\OIL-M1.ctl log=C:\temp\HistData\Futures2013Q4M1-OIL-M1.log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 control=C:\temp\HistData\Futures2014Q1M1\OIL-M1.ctl log=C:\temp\HistData\Futures2014Q1M1-OIL-M1.log skip=1 readsize=2000000 bindsize=2000000 errors=10000</v>
      </c>
    </row>
    <row r="201" spans="2:8" x14ac:dyDescent="0.25">
      <c r="B201" s="24" t="s">
        <v>9</v>
      </c>
      <c r="C201" s="25" t="s">
        <v>62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 control=C:\temp\HistData\Futures2000Q0M1\PLATINUM-M1.ctl log=C:\temp\HistData\Futures2000Q0M1-PLATINUM-M1.log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 control=C:\temp\HistData\Futures2013Q2M1\PLATINUM-M1.ctl log=C:\temp\HistData\Futures2013Q2M1-PLATINUM-M1.log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 control=C:\temp\HistData\Futures2013Q3M1\PLATINUM-M1.ctl log=C:\temp\HistData\Futures2013Q3M1-PLATINUM-M1.log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 control=C:\temp\HistData\Futures2013Q4M1\PLATINUM-M1.ctl log=C:\temp\HistData\Futures2013Q4M1-PLATINUM-M1.log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 control=C:\temp\HistData\Futures2014Q1M1\PLATINUM-M1.ctl log=C:\temp\HistData\Futures2014Q1M1-PLATINUM-M1.log skip=1 readsize=2000000 bindsize=2000000 errors=10000</v>
      </c>
    </row>
    <row r="202" spans="2:8" x14ac:dyDescent="0.25">
      <c r="B202" s="24" t="s">
        <v>9</v>
      </c>
      <c r="C202" s="25" t="s">
        <v>63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 control=C:\temp\HistData\Futures2000Q0M1\RICE-M1.ctl log=C:\temp\HistData\Futures2000Q0M1-RICE-M1.log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 control=C:\temp\HistData\Futures2013Q2M1\RICE-M1.ctl log=C:\temp\HistData\Futures2013Q2M1-RICE-M1.log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 control=C:\temp\HistData\Futures2013Q3M1\RICE-M1.ctl log=C:\temp\HistData\Futures2013Q3M1-RICE-M1.log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 control=C:\temp\HistData\Futures2013Q4M1\RICE-M1.ctl log=C:\temp\HistData\Futures2013Q4M1-RICE-M1.log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 control=C:\temp\HistData\Futures2014Q1M1\RICE-M1.ctl log=C:\temp\HistData\Futures2014Q1M1-RICE-M1.log skip=1 readsize=2000000 bindsize=2000000 errors=10000</v>
      </c>
    </row>
    <row r="203" spans="2:8" x14ac:dyDescent="0.25">
      <c r="B203" s="24" t="s">
        <v>9</v>
      </c>
      <c r="C203" s="25" t="s">
        <v>64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 control=C:\temp\HistData\Futures2000Q0M1\SBO-M1.ctl log=C:\temp\HistData\Futures2000Q0M1-SBO-M1.log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 control=C:\temp\HistData\Futures2013Q2M1\SBO-M1.ctl log=C:\temp\HistData\Futures2013Q2M1-SBO-M1.log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 control=C:\temp\HistData\Futures2013Q3M1\SBO-M1.ctl log=C:\temp\HistData\Futures2013Q3M1-SBO-M1.log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 control=C:\temp\HistData\Futures2013Q4M1\SBO-M1.ctl log=C:\temp\HistData\Futures2013Q4M1-SBO-M1.log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 control=C:\temp\HistData\Futures2014Q1M1\SBO-M1.ctl log=C:\temp\HistData\Futures2014Q1M1-SBO-M1.log skip=1 readsize=2000000 bindsize=2000000 errors=10000</v>
      </c>
    </row>
    <row r="204" spans="2:8" x14ac:dyDescent="0.25">
      <c r="B204" s="24" t="s">
        <v>9</v>
      </c>
      <c r="C204" s="25" t="s">
        <v>65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 control=C:\temp\HistData\Futures2000Q0M1\SOYBEANS-M1.ctl log=C:\temp\HistData\Futures2000Q0M1-SOYBEANS-M1.log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 control=C:\temp\HistData\Futures2013Q2M1\SOYBEANS-M1.ctl log=C:\temp\HistData\Futures2013Q2M1-SOYBEANS-M1.log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 control=C:\temp\HistData\Futures2013Q3M1\SOYBEANS-M1.ctl log=C:\temp\HistData\Futures2013Q3M1-SOYBEANS-M1.log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 control=C:\temp\HistData\Futures2013Q4M1\SOYBEANS-M1.ctl log=C:\temp\HistData\Futures2013Q4M1-SOYBEANS-M1.log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 control=C:\temp\HistData\Futures2014Q1M1\SOYBEANS-M1.ctl log=C:\temp\HistData\Futures2014Q1M1-SOYBEANS-M1.log skip=1 readsize=2000000 bindsize=2000000 errors=10000</v>
      </c>
    </row>
    <row r="205" spans="2:8" x14ac:dyDescent="0.25">
      <c r="B205" s="24" t="s">
        <v>9</v>
      </c>
      <c r="C205" s="25" t="s">
        <v>66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 control=C:\temp\HistData\Futures2000Q0M1\SUGAR-M1.ctl log=C:\temp\HistData\Futures2000Q0M1-SUGAR-M1.log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 control=C:\temp\HistData\Futures2013Q2M1\SUGAR-M1.ctl log=C:\temp\HistData\Futures2013Q2M1-SUGAR-M1.log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 control=C:\temp\HistData\Futures2013Q3M1\SUGAR-M1.ctl log=C:\temp\HistData\Futures2013Q3M1-SUGAR-M1.log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 control=C:\temp\HistData\Futures2013Q4M1\SUGAR-M1.ctl log=C:\temp\HistData\Futures2013Q4M1-SUGAR-M1.log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 control=C:\temp\HistData\Futures2014Q1M1\SUGAR-M1.ctl log=C:\temp\HistData\Futures2014Q1M1-SUGAR-M1.log skip=1 readsize=2000000 bindsize=2000000 errors=10000</v>
      </c>
    </row>
    <row r="206" spans="2:8" x14ac:dyDescent="0.25">
      <c r="B206" s="24" t="s">
        <v>9</v>
      </c>
      <c r="C206" s="25" t="s">
        <v>67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 control=C:\temp\HistData\Futures2000Q0M1\US10YR-M1.ctl log=C:\temp\HistData\Futures2000Q0M1-US10YR-M1.log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 control=C:\temp\HistData\Futures2013Q2M1\US10YR-M1.ctl log=C:\temp\HistData\Futures2013Q2M1-US10YR-M1.log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 control=C:\temp\HistData\Futures2013Q3M1\US10YR-M1.ctl log=C:\temp\HistData\Futures2013Q3M1-US10YR-M1.log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 control=C:\temp\HistData\Futures2013Q4M1\US10YR-M1.ctl log=C:\temp\HistData\Futures2013Q4M1-US10YR-M1.log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 control=C:\temp\HistData\Futures2014Q1M1\US10YR-M1.ctl log=C:\temp\HistData\Futures2014Q1M1-US10YR-M1.log skip=1 readsize=2000000 bindsize=2000000 errors=10000</v>
      </c>
    </row>
    <row r="207" spans="2:8" x14ac:dyDescent="0.25">
      <c r="B207" s="24" t="s">
        <v>9</v>
      </c>
      <c r="C207" s="25" t="s">
        <v>68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 control=C:\temp\HistData\Futures2000Q0M1\WHEAT-M1.ctl log=C:\temp\HistData\Futures2000Q0M1-WHEAT-M1.log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 control=C:\temp\HistData\Futures2013Q2M1\WHEAT-M1.ctl log=C:\temp\HistData\Futures2013Q2M1-WHEAT-M1.log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 control=C:\temp\HistData\Futures2013Q3M1\WHEAT-M1.ctl log=C:\temp\HistData\Futures2013Q3M1-WHEAT-M1.log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 control=C:\temp\HistData\Futures2013Q4M1\WHEAT-M1.ctl log=C:\temp\HistData\Futures2013Q4M1-WHEAT-M1.log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 control=C:\temp\HistData\Futures2014Q1M1\WHEAT-M1.ctl log=C:\temp\HistData\Futures2014Q1M1-WHEAT-M1.log skip=1 readsize=2000000 bindsize=2000000 errors=10000</v>
      </c>
    </row>
    <row r="208" spans="2:8" x14ac:dyDescent="0.25">
      <c r="B208" s="24" t="s">
        <v>9</v>
      </c>
      <c r="C208" s="25" t="s">
        <v>58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 control=C:\temp\HistData\Futures2000Q0M1\XRB-M1.ctl log=C:\temp\HistData\Futures2000Q0M1-XRB-M1.log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 control=C:\temp\HistData\Futures2013Q2M1\XRB-M1.ctl log=C:\temp\HistData\Futures2013Q2M1-XRB-M1.log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 control=C:\temp\HistData\Futures2013Q3M1\XRB-M1.ctl log=C:\temp\HistData\Futures2013Q3M1-XRB-M1.log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 control=C:\temp\HistData\Futures2013Q4M1\XRB-M1.ctl log=C:\temp\HistData\Futures2013Q4M1-XRB-M1.log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 control=C:\temp\HistData\Futures2014Q1M1\XRB-M1.ctl log=C:\temp\HistData\Futures2014Q1M1-XRB-M1.log skip=1 readsize=2000000 bindsize=2000000 errors=10000</v>
      </c>
    </row>
    <row r="209" spans="2:8" x14ac:dyDescent="0.25">
      <c r="B209" s="24" t="s">
        <v>9</v>
      </c>
      <c r="C209" s="25" t="s">
        <v>5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 control=C:\temp\HistData\Futures2000Q0M1\FTSE-M1.ctl log=C:\temp\HistData\Futures2000Q0M1-FTSE-M1.log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 control=C:\temp\HistData\Futures2013Q2M1\FTSE-M1.ctl log=C:\temp\HistData\Futures2013Q2M1-FTSE-M1.log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 control=C:\temp\HistData\Futures2013Q3M1\FTSE-M1.ctl log=C:\temp\HistData\Futures2013Q3M1-FTSE-M1.log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 control=C:\temp\HistData\Futures2013Q4M1\FTSE-M1.ctl log=C:\temp\HistData\Futures2013Q4M1-FTSE-M1.log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 control=C:\temp\HistData\Futures2014Q1M1\FTSE-M1.ctl log=C:\temp\HistData\Futures2014Q1M1-FTSE-M1.log skip=1 readsize=2000000 bindsize=2000000 errors=10000</v>
      </c>
    </row>
    <row r="210" spans="2:8" x14ac:dyDescent="0.25">
      <c r="B210" s="24" t="s">
        <v>9</v>
      </c>
      <c r="C210" s="25" t="s">
        <v>8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 control=C:\temp\HistData\Indices2000Q0M1\SPX-M1.ctl log=C:\temp\HistData\Indices2000Q0M1-SPX-M1.log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 control=C:\temp\HistData\Indices2013Q2M1\SPX-M1.ctl log=C:\temp\HistData\Indices2013Q2M1-SPX-M1.log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 control=C:\temp\HistData\Indices2013Q3M1\SPX-M1.ctl log=C:\temp\HistData\Indices2013Q3M1-SPX-M1.log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 control=C:\temp\HistData\Indices2013Q4M1\SPX-M1.ctl log=C:\temp\HistData\Indices2013Q4M1-SPX-M1.log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 control=C:\temp\HistData\Indices2014Q1M1\SPX-M1.ctl log=C:\temp\HistData\Indices2014Q1M1-SPX-M1.log skip=1 readsize=2000000 bindsize=2000000 errors=10000</v>
      </c>
    </row>
    <row r="211" spans="2:8" x14ac:dyDescent="0.25">
      <c r="B211" s="24" t="s">
        <v>29</v>
      </c>
      <c r="C211" s="25" t="s">
        <v>59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 control=C:\temp\HistData\Futures2000Q0M5\CATTLE-M5.ctl log=C:\temp\HistData\Futures2000Q0M5-CATTLE-M5.log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 control=C:\temp\HistData\Futures2013Q2M5\CATTLE-M5.ctl log=C:\temp\HistData\Futures2013Q2M5-CATTLE-M5.log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 control=C:\temp\HistData\Futures2013Q3M5\CATTLE-M5.ctl log=C:\temp\HistData\Futures2013Q3M5-CATTLE-M5.log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 control=C:\temp\HistData\Futures2013Q4M5\CATTLE-M5.ctl log=C:\temp\HistData\Futures2013Q4M5-CATTLE-M5.log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 control=C:\temp\HistData\Futures2014Q1M5\CATTLE-M5.ctl log=C:\temp\HistData\Futures2014Q1M5-CATTLE-M5.log skip=1 readsize=2000000 bindsize=2000000 errors=10000</v>
      </c>
    </row>
    <row r="212" spans="2:8" x14ac:dyDescent="0.25">
      <c r="B212" s="24" t="s">
        <v>29</v>
      </c>
      <c r="C212" s="25" t="s">
        <v>60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 control=C:\temp\HistData\Futures2000Q0M5\CORN-M5.ctl log=C:\temp\HistData\Futures2000Q0M5-CORN-M5.log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 control=C:\temp\HistData\Futures2013Q2M5\CORN-M5.ctl log=C:\temp\HistData\Futures2013Q2M5-CORN-M5.log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 control=C:\temp\HistData\Futures2013Q3M5\CORN-M5.ctl log=C:\temp\HistData\Futures2013Q3M5-CORN-M5.log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 control=C:\temp\HistData\Futures2013Q4M5\CORN-M5.ctl log=C:\temp\HistData\Futures2013Q4M5-CORN-M5.log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 control=C:\temp\HistData\Futures2014Q1M5\CORN-M5.ctl log=C:\temp\HistData\Futures2014Q1M5-CORN-M5.log skip=1 readsize=2000000 bindsize=2000000 errors=10000</v>
      </c>
    </row>
    <row r="213" spans="2:8" x14ac:dyDescent="0.25">
      <c r="B213" s="24" t="s">
        <v>29</v>
      </c>
      <c r="C213" s="25" t="s">
        <v>61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 control=C:\temp\HistData\Futures2000Q0M5\HOIL-M5.ctl log=C:\temp\HistData\Futures2000Q0M5-HOIL-M5.log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 control=C:\temp\HistData\Futures2013Q2M5\HOIL-M5.ctl log=C:\temp\HistData\Futures2013Q2M5-HOIL-M5.log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 control=C:\temp\HistData\Futures2013Q3M5\HOIL-M5.ctl log=C:\temp\HistData\Futures2013Q3M5-HOIL-M5.log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 control=C:\temp\HistData\Futures2013Q4M5\HOIL-M5.ctl log=C:\temp\HistData\Futures2013Q4M5-HOIL-M5.log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 control=C:\temp\HistData\Futures2014Q1M5\HOIL-M5.ctl log=C:\temp\HistData\Futures2014Q1M5-HOIL-M5.log skip=1 readsize=2000000 bindsize=2000000 errors=10000</v>
      </c>
    </row>
    <row r="214" spans="2:8" x14ac:dyDescent="0.25">
      <c r="B214" s="24" t="s">
        <v>29</v>
      </c>
      <c r="C214" s="25" t="s">
        <v>57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 control=C:\temp\HistData\Futures2000Q0M5\NGAS-M5.ctl log=C:\temp\HistData\Futures2000Q0M5-NGAS-M5.log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 control=C:\temp\HistData\Futures2013Q2M5\NGAS-M5.ctl log=C:\temp\HistData\Futures2013Q2M5-NGAS-M5.log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 control=C:\temp\HistData\Futures2013Q3M5\NGAS-M5.ctl log=C:\temp\HistData\Futures2013Q3M5-NGAS-M5.log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 control=C:\temp\HistData\Futures2013Q4M5\NGAS-M5.ctl log=C:\temp\HistData\Futures2013Q4M5-NGAS-M5.log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 control=C:\temp\HistData\Futures2014Q1M5\NGAS-M5.ctl log=C:\temp\HistData\Futures2014Q1M5-NGAS-M5.log skip=1 readsize=2000000 bindsize=2000000 errors=10000</v>
      </c>
    </row>
    <row r="215" spans="2:8" x14ac:dyDescent="0.25">
      <c r="B215" s="24" t="s">
        <v>29</v>
      </c>
      <c r="C215" s="25" t="s">
        <v>3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 control=C:\temp\HistData\Futures2000Q0M5\OIL-M5.ctl log=C:\temp\HistData\Futures2000Q0M5-OIL-M5.log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 control=C:\temp\HistData\Futures2013Q2M5\OIL-M5.ctl log=C:\temp\HistData\Futures2013Q2M5-OIL-M5.log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 control=C:\temp\HistData\Futures2013Q3M5\OIL-M5.ctl log=C:\temp\HistData\Futures2013Q3M5-OIL-M5.log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 control=C:\temp\HistData\Futures2013Q4M5\OIL-M5.ctl log=C:\temp\HistData\Futures2013Q4M5-OIL-M5.log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 control=C:\temp\HistData\Futures2014Q1M5\OIL-M5.ctl log=C:\temp\HistData\Futures2014Q1M5-OIL-M5.log skip=1 readsize=2000000 bindsize=2000000 errors=10000</v>
      </c>
    </row>
    <row r="216" spans="2:8" x14ac:dyDescent="0.25">
      <c r="B216" s="24" t="s">
        <v>29</v>
      </c>
      <c r="C216" s="25" t="s">
        <v>62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 control=C:\temp\HistData\Futures2000Q0M5\PLATINUM-M5.ctl log=C:\temp\HistData\Futures2000Q0M5-PLATINUM-M5.log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 control=C:\temp\HistData\Futures2013Q2M5\PLATINUM-M5.ctl log=C:\temp\HistData\Futures2013Q2M5-PLATINUM-M5.log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 control=C:\temp\HistData\Futures2013Q3M5\PLATINUM-M5.ctl log=C:\temp\HistData\Futures2013Q3M5-PLATINUM-M5.log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 control=C:\temp\HistData\Futures2013Q4M5\PLATINUM-M5.ctl log=C:\temp\HistData\Futures2013Q4M5-PLATINUM-M5.log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 control=C:\temp\HistData\Futures2014Q1M5\PLATINUM-M5.ctl log=C:\temp\HistData\Futures2014Q1M5-PLATINUM-M5.log skip=1 readsize=2000000 bindsize=2000000 errors=10000</v>
      </c>
    </row>
    <row r="217" spans="2:8" x14ac:dyDescent="0.25">
      <c r="B217" s="24" t="s">
        <v>29</v>
      </c>
      <c r="C217" s="25" t="s">
        <v>63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 control=C:\temp\HistData\Futures2000Q0M5\RICE-M5.ctl log=C:\temp\HistData\Futures2000Q0M5-RICE-M5.log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 control=C:\temp\HistData\Futures2013Q2M5\RICE-M5.ctl log=C:\temp\HistData\Futures2013Q2M5-RICE-M5.log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 control=C:\temp\HistData\Futures2013Q3M5\RICE-M5.ctl log=C:\temp\HistData\Futures2013Q3M5-RICE-M5.log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 control=C:\temp\HistData\Futures2013Q4M5\RICE-M5.ctl log=C:\temp\HistData\Futures2013Q4M5-RICE-M5.log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 control=C:\temp\HistData\Futures2014Q1M5\RICE-M5.ctl log=C:\temp\HistData\Futures2014Q1M5-RICE-M5.log skip=1 readsize=2000000 bindsize=2000000 errors=10000</v>
      </c>
    </row>
    <row r="218" spans="2:8" x14ac:dyDescent="0.25">
      <c r="B218" s="24" t="s">
        <v>29</v>
      </c>
      <c r="C218" s="25" t="s">
        <v>64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 control=C:\temp\HistData\Futures2000Q0M5\SBO-M5.ctl log=C:\temp\HistData\Futures2000Q0M5-SBO-M5.log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 control=C:\temp\HistData\Futures2013Q2M5\SBO-M5.ctl log=C:\temp\HistData\Futures2013Q2M5-SBO-M5.log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 control=C:\temp\HistData\Futures2013Q3M5\SBO-M5.ctl log=C:\temp\HistData\Futures2013Q3M5-SBO-M5.log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 control=C:\temp\HistData\Futures2013Q4M5\SBO-M5.ctl log=C:\temp\HistData\Futures2013Q4M5-SBO-M5.log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 control=C:\temp\HistData\Futures2014Q1M5\SBO-M5.ctl log=C:\temp\HistData\Futures2014Q1M5-SBO-M5.log skip=1 readsize=2000000 bindsize=2000000 errors=10000</v>
      </c>
    </row>
    <row r="219" spans="2:8" x14ac:dyDescent="0.25">
      <c r="B219" s="24" t="s">
        <v>29</v>
      </c>
      <c r="C219" s="25" t="s">
        <v>65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 control=C:\temp\HistData\Futures2000Q0M5\SOYBEANS-M5.ctl log=C:\temp\HistData\Futures2000Q0M5-SOYBEANS-M5.log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 control=C:\temp\HistData\Futures2013Q2M5\SOYBEANS-M5.ctl log=C:\temp\HistData\Futures2013Q2M5-SOYBEANS-M5.log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 control=C:\temp\HistData\Futures2013Q3M5\SOYBEANS-M5.ctl log=C:\temp\HistData\Futures2013Q3M5-SOYBEANS-M5.log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 control=C:\temp\HistData\Futures2013Q4M5\SOYBEANS-M5.ctl log=C:\temp\HistData\Futures2013Q4M5-SOYBEANS-M5.log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 control=C:\temp\HistData\Futures2014Q1M5\SOYBEANS-M5.ctl log=C:\temp\HistData\Futures2014Q1M5-SOYBEANS-M5.log skip=1 readsize=2000000 bindsize=2000000 errors=10000</v>
      </c>
    </row>
    <row r="220" spans="2:8" x14ac:dyDescent="0.25">
      <c r="B220" s="24" t="s">
        <v>29</v>
      </c>
      <c r="C220" s="25" t="s">
        <v>66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 control=C:\temp\HistData\Futures2000Q0M5\SUGAR-M5.ctl log=C:\temp\HistData\Futures2000Q0M5-SUGAR-M5.log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 control=C:\temp\HistData\Futures2013Q2M5\SUGAR-M5.ctl log=C:\temp\HistData\Futures2013Q2M5-SUGAR-M5.log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 control=C:\temp\HistData\Futures2013Q3M5\SUGAR-M5.ctl log=C:\temp\HistData\Futures2013Q3M5-SUGAR-M5.log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 control=C:\temp\HistData\Futures2013Q4M5\SUGAR-M5.ctl log=C:\temp\HistData\Futures2013Q4M5-SUGAR-M5.log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 control=C:\temp\HistData\Futures2014Q1M5\SUGAR-M5.ctl log=C:\temp\HistData\Futures2014Q1M5-SUGAR-M5.log skip=1 readsize=2000000 bindsize=2000000 errors=10000</v>
      </c>
    </row>
    <row r="221" spans="2:8" x14ac:dyDescent="0.25">
      <c r="B221" s="24" t="s">
        <v>29</v>
      </c>
      <c r="C221" s="25" t="s">
        <v>67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 control=C:\temp\HistData\Futures2000Q0M5\US10YR-M5.ctl log=C:\temp\HistData\Futures2000Q0M5-US10YR-M5.log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 control=C:\temp\HistData\Futures2013Q2M5\US10YR-M5.ctl log=C:\temp\HistData\Futures2013Q2M5-US10YR-M5.log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 control=C:\temp\HistData\Futures2013Q3M5\US10YR-M5.ctl log=C:\temp\HistData\Futures2013Q3M5-US10YR-M5.log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 control=C:\temp\HistData\Futures2013Q4M5\US10YR-M5.ctl log=C:\temp\HistData\Futures2013Q4M5-US10YR-M5.log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 control=C:\temp\HistData\Futures2014Q1M5\US10YR-M5.ctl log=C:\temp\HistData\Futures2014Q1M5-US10YR-M5.log skip=1 readsize=2000000 bindsize=2000000 errors=10000</v>
      </c>
    </row>
    <row r="222" spans="2:8" x14ac:dyDescent="0.25">
      <c r="B222" s="24" t="s">
        <v>29</v>
      </c>
      <c r="C222" s="25" t="s">
        <v>68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 control=C:\temp\HistData\Futures2000Q0M5\WHEAT-M5.ctl log=C:\temp\HistData\Futures2000Q0M5-WHEAT-M5.log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 control=C:\temp\HistData\Futures2013Q2M5\WHEAT-M5.ctl log=C:\temp\HistData\Futures2013Q2M5-WHEAT-M5.log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 control=C:\temp\HistData\Futures2013Q3M5\WHEAT-M5.ctl log=C:\temp\HistData\Futures2013Q3M5-WHEAT-M5.log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 control=C:\temp\HistData\Futures2013Q4M5\WHEAT-M5.ctl log=C:\temp\HistData\Futures2013Q4M5-WHEAT-M5.log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 control=C:\temp\HistData\Futures2014Q1M5\WHEAT-M5.ctl log=C:\temp\HistData\Futures2014Q1M5-WHEAT-M5.log skip=1 readsize=2000000 bindsize=2000000 errors=10000</v>
      </c>
    </row>
    <row r="223" spans="2:8" x14ac:dyDescent="0.25">
      <c r="B223" s="24" t="s">
        <v>29</v>
      </c>
      <c r="C223" s="25" t="s">
        <v>58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 control=C:\temp\HistData\Futures2000Q0M5\XRB-M5.ctl log=C:\temp\HistData\Futures2000Q0M5-XRB-M5.log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 control=C:\temp\HistData\Futures2013Q2M5\XRB-M5.ctl log=C:\temp\HistData\Futures2013Q2M5-XRB-M5.log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 control=C:\temp\HistData\Futures2013Q3M5\XRB-M5.ctl log=C:\temp\HistData\Futures2013Q3M5-XRB-M5.log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 control=C:\temp\HistData\Futures2013Q4M5\XRB-M5.ctl log=C:\temp\HistData\Futures2013Q4M5-XRB-M5.log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 control=C:\temp\HistData\Futures2014Q1M5\XRB-M5.ctl log=C:\temp\HistData\Futures2014Q1M5-XRB-M5.log skip=1 readsize=2000000 bindsize=2000000 errors=10000</v>
      </c>
    </row>
    <row r="224" spans="2:8" x14ac:dyDescent="0.25">
      <c r="B224" s="24" t="s">
        <v>29</v>
      </c>
      <c r="C224" s="25" t="s">
        <v>5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 control=C:\temp\HistData\Futures2000Q0M5\FTSE-M5.ctl log=C:\temp\HistData\Futures2000Q0M5-FTSE-M5.log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 control=C:\temp\HistData\Futures2013Q2M5\FTSE-M5.ctl log=C:\temp\HistData\Futures2013Q2M5-FTSE-M5.log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 control=C:\temp\HistData\Futures2013Q3M5\FTSE-M5.ctl log=C:\temp\HistData\Futures2013Q3M5-FTSE-M5.log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 control=C:\temp\HistData\Futures2013Q4M5\FTSE-M5.ctl log=C:\temp\HistData\Futures2013Q4M5-FTSE-M5.log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 control=C:\temp\HistData\Futures2014Q1M5\FTSE-M5.ctl log=C:\temp\HistData\Futures2014Q1M5-FTSE-M5.log skip=1 readsize=2000000 bindsize=2000000 errors=10000</v>
      </c>
    </row>
    <row r="225" spans="2:8" x14ac:dyDescent="0.25">
      <c r="B225" s="24" t="s">
        <v>29</v>
      </c>
      <c r="C225" s="25" t="s">
        <v>8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 control=C:\temp\HistData\Indices2000Q0M5\SPX-M5.ctl log=C:\temp\HistData\Indices2000Q0M5-SPX-M5.log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 control=C:\temp\HistData\Indices2013Q2M5\SPX-M5.ctl log=C:\temp\HistData\Indices2013Q2M5-SPX-M5.log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 control=C:\temp\HistData\Indices2013Q3M5\SPX-M5.ctl log=C:\temp\HistData\Indices2013Q3M5-SPX-M5.log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 control=C:\temp\HistData\Indices2013Q4M5\SPX-M5.ctl log=C:\temp\HistData\Indices2013Q4M5-SPX-M5.log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 control=C:\temp\HistData\Indices2014Q1M5\SPX-M5.ctl log=C:\temp\HistData\Indices2014Q1M5-SPX-M5.log skip=1 readsize=2000000 bindsize=2000000 errors=10000</v>
      </c>
    </row>
    <row r="226" spans="2:8" x14ac:dyDescent="0.25">
      <c r="B226" s="24" t="s">
        <v>6</v>
      </c>
      <c r="C226" s="25" t="s">
        <v>59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 control=C:\temp\HistData\Futures2000Q0M15\CATTLE-M15.ctl log=C:\temp\HistData\Futures2000Q0M15-CATTLE-M15.log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 control=C:\temp\HistData\Futures2013Q2M15\CATTLE-M15.ctl log=C:\temp\HistData\Futures2013Q2M15-CATTLE-M15.log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 control=C:\temp\HistData\Futures2013Q3M15\CATTLE-M15.ctl log=C:\temp\HistData\Futures2013Q3M15-CATTLE-M15.log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 control=C:\temp\HistData\Futures2013Q4M15\CATTLE-M15.ctl log=C:\temp\HistData\Futures2013Q4M15-CATTLE-M15.log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 control=C:\temp\HistData\Futures2014Q1M15\CATTLE-M15.ctl log=C:\temp\HistData\Futures2014Q1M15-CATTLE-M15.log skip=1 readsize=2000000 bindsize=2000000 errors=10000</v>
      </c>
    </row>
    <row r="227" spans="2:8" x14ac:dyDescent="0.25">
      <c r="B227" s="24" t="s">
        <v>6</v>
      </c>
      <c r="C227" s="25" t="s">
        <v>60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 control=C:\temp\HistData\Futures2000Q0M15\CORN-M15.ctl log=C:\temp\HistData\Futures2000Q0M15-CORN-M15.log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 control=C:\temp\HistData\Futures2013Q2M15\CORN-M15.ctl log=C:\temp\HistData\Futures2013Q2M15-CORN-M15.log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 control=C:\temp\HistData\Futures2013Q3M15\CORN-M15.ctl log=C:\temp\HistData\Futures2013Q3M15-CORN-M15.log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 control=C:\temp\HistData\Futures2013Q4M15\CORN-M15.ctl log=C:\temp\HistData\Futures2013Q4M15-CORN-M15.log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 control=C:\temp\HistData\Futures2014Q1M15\CORN-M15.ctl log=C:\temp\HistData\Futures2014Q1M15-CORN-M15.log skip=1 readsize=2000000 bindsize=2000000 errors=10000</v>
      </c>
    </row>
    <row r="228" spans="2:8" x14ac:dyDescent="0.25">
      <c r="B228" s="24" t="s">
        <v>6</v>
      </c>
      <c r="C228" s="25" t="s">
        <v>61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 control=C:\temp\HistData\Futures2000Q0M15\HOIL-M15.ctl log=C:\temp\HistData\Futures2000Q0M15-HOIL-M15.log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 control=C:\temp\HistData\Futures2013Q2M15\HOIL-M15.ctl log=C:\temp\HistData\Futures2013Q2M15-HOIL-M15.log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 control=C:\temp\HistData\Futures2013Q3M15\HOIL-M15.ctl log=C:\temp\HistData\Futures2013Q3M15-HOIL-M15.log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 control=C:\temp\HistData\Futures2013Q4M15\HOIL-M15.ctl log=C:\temp\HistData\Futures2013Q4M15-HOIL-M15.log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 control=C:\temp\HistData\Futures2014Q1M15\HOIL-M15.ctl log=C:\temp\HistData\Futures2014Q1M15-HOIL-M15.log skip=1 readsize=2000000 bindsize=2000000 errors=10000</v>
      </c>
    </row>
    <row r="229" spans="2:8" x14ac:dyDescent="0.25">
      <c r="B229" s="24" t="s">
        <v>6</v>
      </c>
      <c r="C229" s="25" t="s">
        <v>57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 control=C:\temp\HistData\Futures2000Q0M15\NGAS-M15.ctl log=C:\temp\HistData\Futures2000Q0M15-NGAS-M15.log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 control=C:\temp\HistData\Futures2013Q2M15\NGAS-M15.ctl log=C:\temp\HistData\Futures2013Q2M15-NGAS-M15.log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 control=C:\temp\HistData\Futures2013Q3M15\NGAS-M15.ctl log=C:\temp\HistData\Futures2013Q3M15-NGAS-M15.log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 control=C:\temp\HistData\Futures2013Q4M15\NGAS-M15.ctl log=C:\temp\HistData\Futures2013Q4M15-NGAS-M15.log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 control=C:\temp\HistData\Futures2014Q1M15\NGAS-M15.ctl log=C:\temp\HistData\Futures2014Q1M15-NGAS-M15.log skip=1 readsize=2000000 bindsize=2000000 errors=10000</v>
      </c>
    </row>
    <row r="230" spans="2:8" x14ac:dyDescent="0.25">
      <c r="B230" s="24" t="s">
        <v>6</v>
      </c>
      <c r="C230" s="25" t="s">
        <v>3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 control=C:\temp\HistData\Futures2000Q0M15\OIL-M15.ctl log=C:\temp\HistData\Futures2000Q0M15-OIL-M15.log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 control=C:\temp\HistData\Futures2013Q2M15\OIL-M15.ctl log=C:\temp\HistData\Futures2013Q2M15-OIL-M15.log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 control=C:\temp\HistData\Futures2013Q3M15\OIL-M15.ctl log=C:\temp\HistData\Futures2013Q3M15-OIL-M15.log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 control=C:\temp\HistData\Futures2013Q4M15\OIL-M15.ctl log=C:\temp\HistData\Futures2013Q4M15-OIL-M15.log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 control=C:\temp\HistData\Futures2014Q1M15\OIL-M15.ctl log=C:\temp\HistData\Futures2014Q1M15-OIL-M15.log skip=1 readsize=2000000 bindsize=2000000 errors=10000</v>
      </c>
    </row>
    <row r="231" spans="2:8" x14ac:dyDescent="0.25">
      <c r="B231" s="24" t="s">
        <v>6</v>
      </c>
      <c r="C231" s="25" t="s">
        <v>62</v>
      </c>
      <c r="D231" s="25" t="str">
        <f>"sqlldr userid="&amp;$B$3&amp;" control="&amp;$B$2&amp;VLOOKUP($C231,Lookups!$A$4:$O$24,15,FALSE)&amp;D$4&amp;$B231&amp;"\"&amp;$C231&amp;"-"&amp;$B231&amp;".ctl log="&amp;$B$2&amp;VLOOKUP($C231,Lookups!$A$4:$O$24,15,FALSE)&amp;D$4&amp;$B231&amp;"-"&amp;$C231&amp;"-"&amp;$B231&amp;".log skip=1 readsize=2000000 bindsize=2000000 errors=10000"</f>
        <v>sqlldr userid=History/HistoryPwd control=C:\temp\HistData\Futures2000Q0M15\PLATINUM-M15.ctl log=C:\temp\HistData\Futures2000Q0M15-PLATINUM-M15.log skip=1 readsize=2000000 bindsize=2000000 errors=10000</v>
      </c>
      <c r="E231" s="25" t="str">
        <f>"sqlldr userid="&amp;$B$3&amp;" control="&amp;$B$2&amp;VLOOKUP($C231,Lookups!$A$4:$O$24,15,FALSE)&amp;E$4&amp;$B231&amp;"\"&amp;$C231&amp;"-"&amp;$B231&amp;".ctl log="&amp;$B$2&amp;VLOOKUP($C231,Lookups!$A$4:$O$24,15,FALSE)&amp;E$4&amp;$B231&amp;"-"&amp;$C231&amp;"-"&amp;$B231&amp;".log skip=1 readsize=2000000 bindsize=2000000 errors=10000"</f>
        <v>sqlldr userid=History/HistoryPwd control=C:\temp\HistData\Futures2013Q2M15\PLATINUM-M15.ctl log=C:\temp\HistData\Futures2013Q2M15-PLATINUM-M15.log skip=1 readsize=2000000 bindsize=2000000 errors=10000</v>
      </c>
      <c r="F231" s="25" t="str">
        <f>"sqlldr userid="&amp;$B$3&amp;" control="&amp;$B$2&amp;VLOOKUP($C231,Lookups!$A$4:$O$24,15,FALSE)&amp;F$4&amp;$B231&amp;"\"&amp;$C231&amp;"-"&amp;$B231&amp;".ctl log="&amp;$B$2&amp;VLOOKUP($C231,Lookups!$A$4:$O$24,15,FALSE)&amp;F$4&amp;$B231&amp;"-"&amp;$C231&amp;"-"&amp;$B231&amp;".log skip=1 readsize=2000000 bindsize=2000000 errors=10000"</f>
        <v>sqlldr userid=History/HistoryPwd control=C:\temp\HistData\Futures2013Q3M15\PLATINUM-M15.ctl log=C:\temp\HistData\Futures2013Q3M15-PLATINUM-M15.log skip=1 readsize=2000000 bindsize=2000000 errors=10000</v>
      </c>
      <c r="G231" s="25" t="str">
        <f>"sqlldr userid="&amp;$B$3&amp;" control="&amp;$B$2&amp;VLOOKUP($C231,Lookups!$A$4:$O$24,15,FALSE)&amp;G$4&amp;$B231&amp;"\"&amp;$C231&amp;"-"&amp;$B231&amp;".ctl log="&amp;$B$2&amp;VLOOKUP($C231,Lookups!$A$4:$O$24,15,FALSE)&amp;G$4&amp;$B231&amp;"-"&amp;$C231&amp;"-"&amp;$B231&amp;".log skip=1 readsize=2000000 bindsize=2000000 errors=10000"</f>
        <v>sqlldr userid=History/HistoryPwd control=C:\temp\HistData\Futures2013Q4M15\PLATINUM-M15.ctl log=C:\temp\HistData\Futures2013Q4M15-PLATINUM-M15.log skip=1 readsize=2000000 bindsize=2000000 errors=10000</v>
      </c>
      <c r="H231" s="25" t="str">
        <f>"sqlldr userid="&amp;$B$3&amp;" control="&amp;$B$2&amp;VLOOKUP($C231,Lookups!$A$4:$O$24,15,FALSE)&amp;H$4&amp;$B231&amp;"\"&amp;$C231&amp;"-"&amp;$B231&amp;".ctl log="&amp;$B$2&amp;VLOOKUP($C231,Lookups!$A$4:$O$24,15,FALSE)&amp;H$4&amp;$B231&amp;"-"&amp;$C231&amp;"-"&amp;$B231&amp;".log skip=1 readsize=2000000 bindsize=2000000 errors=10000"</f>
        <v>sqlldr userid=History/HistoryPwd control=C:\temp\HistData\Futures2014Q1M15\PLATINUM-M15.ctl log=C:\temp\HistData\Futures2014Q1M15-PLATINUM-M15.log skip=1 readsize=2000000 bindsize=2000000 errors=10000</v>
      </c>
    </row>
    <row r="232" spans="2:8" x14ac:dyDescent="0.25">
      <c r="B232" s="24" t="s">
        <v>6</v>
      </c>
      <c r="C232" s="25" t="s">
        <v>63</v>
      </c>
      <c r="D232" s="25" t="str">
        <f>"sqlldr userid="&amp;$B$3&amp;" control="&amp;$B$2&amp;VLOOKUP($C232,Lookups!$A$4:$O$24,15,FALSE)&amp;D$4&amp;$B232&amp;"\"&amp;$C232&amp;"-"&amp;$B232&amp;".ctl log="&amp;$B$2&amp;VLOOKUP($C232,Lookups!$A$4:$O$24,15,FALSE)&amp;D$4&amp;$B232&amp;"-"&amp;$C232&amp;"-"&amp;$B232&amp;".log skip=1 readsize=2000000 bindsize=2000000 errors=10000"</f>
        <v>sqlldr userid=History/HistoryPwd control=C:\temp\HistData\Futures2000Q0M15\RICE-M15.ctl log=C:\temp\HistData\Futures2000Q0M15-RICE-M15.log skip=1 readsize=2000000 bindsize=2000000 errors=10000</v>
      </c>
      <c r="E232" s="25" t="str">
        <f>"sqlldr userid="&amp;$B$3&amp;" control="&amp;$B$2&amp;VLOOKUP($C232,Lookups!$A$4:$O$24,15,FALSE)&amp;E$4&amp;$B232&amp;"\"&amp;$C232&amp;"-"&amp;$B232&amp;".ctl log="&amp;$B$2&amp;VLOOKUP($C232,Lookups!$A$4:$O$24,15,FALSE)&amp;E$4&amp;$B232&amp;"-"&amp;$C232&amp;"-"&amp;$B232&amp;".log skip=1 readsize=2000000 bindsize=2000000 errors=10000"</f>
        <v>sqlldr userid=History/HistoryPwd control=C:\temp\HistData\Futures2013Q2M15\RICE-M15.ctl log=C:\temp\HistData\Futures2013Q2M15-RICE-M15.log skip=1 readsize=2000000 bindsize=2000000 errors=10000</v>
      </c>
      <c r="F232" s="25" t="str">
        <f>"sqlldr userid="&amp;$B$3&amp;" control="&amp;$B$2&amp;VLOOKUP($C232,Lookups!$A$4:$O$24,15,FALSE)&amp;F$4&amp;$B232&amp;"\"&amp;$C232&amp;"-"&amp;$B232&amp;".ctl log="&amp;$B$2&amp;VLOOKUP($C232,Lookups!$A$4:$O$24,15,FALSE)&amp;F$4&amp;$B232&amp;"-"&amp;$C232&amp;"-"&amp;$B232&amp;".log skip=1 readsize=2000000 bindsize=2000000 errors=10000"</f>
        <v>sqlldr userid=History/HistoryPwd control=C:\temp\HistData\Futures2013Q3M15\RICE-M15.ctl log=C:\temp\HistData\Futures2013Q3M15-RICE-M15.log skip=1 readsize=2000000 bindsize=2000000 errors=10000</v>
      </c>
      <c r="G232" s="25" t="str">
        <f>"sqlldr userid="&amp;$B$3&amp;" control="&amp;$B$2&amp;VLOOKUP($C232,Lookups!$A$4:$O$24,15,FALSE)&amp;G$4&amp;$B232&amp;"\"&amp;$C232&amp;"-"&amp;$B232&amp;".ctl log="&amp;$B$2&amp;VLOOKUP($C232,Lookups!$A$4:$O$24,15,FALSE)&amp;G$4&amp;$B232&amp;"-"&amp;$C232&amp;"-"&amp;$B232&amp;".log skip=1 readsize=2000000 bindsize=2000000 errors=10000"</f>
        <v>sqlldr userid=History/HistoryPwd control=C:\temp\HistData\Futures2013Q4M15\RICE-M15.ctl log=C:\temp\HistData\Futures2013Q4M15-RICE-M15.log skip=1 readsize=2000000 bindsize=2000000 errors=10000</v>
      </c>
      <c r="H232" s="25" t="str">
        <f>"sqlldr userid="&amp;$B$3&amp;" control="&amp;$B$2&amp;VLOOKUP($C232,Lookups!$A$4:$O$24,15,FALSE)&amp;H$4&amp;$B232&amp;"\"&amp;$C232&amp;"-"&amp;$B232&amp;".ctl log="&amp;$B$2&amp;VLOOKUP($C232,Lookups!$A$4:$O$24,15,FALSE)&amp;H$4&amp;$B232&amp;"-"&amp;$C232&amp;"-"&amp;$B232&amp;".log skip=1 readsize=2000000 bindsize=2000000 errors=10000"</f>
        <v>sqlldr userid=History/HistoryPwd control=C:\temp\HistData\Futures2014Q1M15\RICE-M15.ctl log=C:\temp\HistData\Futures2014Q1M15-RICE-M15.log skip=1 readsize=2000000 bindsize=2000000 errors=10000</v>
      </c>
    </row>
    <row r="233" spans="2:8" x14ac:dyDescent="0.25">
      <c r="B233" s="24" t="s">
        <v>6</v>
      </c>
      <c r="C233" s="25" t="s">
        <v>64</v>
      </c>
      <c r="D233" s="25" t="str">
        <f>"sqlldr userid="&amp;$B$3&amp;" control="&amp;$B$2&amp;VLOOKUP($C233,Lookups!$A$4:$O$24,15,FALSE)&amp;D$4&amp;$B233&amp;"\"&amp;$C233&amp;"-"&amp;$B233&amp;".ctl log="&amp;$B$2&amp;VLOOKUP($C233,Lookups!$A$4:$O$24,15,FALSE)&amp;D$4&amp;$B233&amp;"-"&amp;$C233&amp;"-"&amp;$B233&amp;".log skip=1 readsize=2000000 bindsize=2000000 errors=10000"</f>
        <v>sqlldr userid=History/HistoryPwd control=C:\temp\HistData\Futures2000Q0M15\SBO-M15.ctl log=C:\temp\HistData\Futures2000Q0M15-SBO-M15.log skip=1 readsize=2000000 bindsize=2000000 errors=10000</v>
      </c>
      <c r="E233" s="25" t="str">
        <f>"sqlldr userid="&amp;$B$3&amp;" control="&amp;$B$2&amp;VLOOKUP($C233,Lookups!$A$4:$O$24,15,FALSE)&amp;E$4&amp;$B233&amp;"\"&amp;$C233&amp;"-"&amp;$B233&amp;".ctl log="&amp;$B$2&amp;VLOOKUP($C233,Lookups!$A$4:$O$24,15,FALSE)&amp;E$4&amp;$B233&amp;"-"&amp;$C233&amp;"-"&amp;$B233&amp;".log skip=1 readsize=2000000 bindsize=2000000 errors=10000"</f>
        <v>sqlldr userid=History/HistoryPwd control=C:\temp\HistData\Futures2013Q2M15\SBO-M15.ctl log=C:\temp\HistData\Futures2013Q2M15-SBO-M15.log skip=1 readsize=2000000 bindsize=2000000 errors=10000</v>
      </c>
      <c r="F233" s="25" t="str">
        <f>"sqlldr userid="&amp;$B$3&amp;" control="&amp;$B$2&amp;VLOOKUP($C233,Lookups!$A$4:$O$24,15,FALSE)&amp;F$4&amp;$B233&amp;"\"&amp;$C233&amp;"-"&amp;$B233&amp;".ctl log="&amp;$B$2&amp;VLOOKUP($C233,Lookups!$A$4:$O$24,15,FALSE)&amp;F$4&amp;$B233&amp;"-"&amp;$C233&amp;"-"&amp;$B233&amp;".log skip=1 readsize=2000000 bindsize=2000000 errors=10000"</f>
        <v>sqlldr userid=History/HistoryPwd control=C:\temp\HistData\Futures2013Q3M15\SBO-M15.ctl log=C:\temp\HistData\Futures2013Q3M15-SBO-M15.log skip=1 readsize=2000000 bindsize=2000000 errors=10000</v>
      </c>
      <c r="G233" s="25" t="str">
        <f>"sqlldr userid="&amp;$B$3&amp;" control="&amp;$B$2&amp;VLOOKUP($C233,Lookups!$A$4:$O$24,15,FALSE)&amp;G$4&amp;$B233&amp;"\"&amp;$C233&amp;"-"&amp;$B233&amp;".ctl log="&amp;$B$2&amp;VLOOKUP($C233,Lookups!$A$4:$O$24,15,FALSE)&amp;G$4&amp;$B233&amp;"-"&amp;$C233&amp;"-"&amp;$B233&amp;".log skip=1 readsize=2000000 bindsize=2000000 errors=10000"</f>
        <v>sqlldr userid=History/HistoryPwd control=C:\temp\HistData\Futures2013Q4M15\SBO-M15.ctl log=C:\temp\HistData\Futures2013Q4M15-SBO-M15.log skip=1 readsize=2000000 bindsize=2000000 errors=10000</v>
      </c>
      <c r="H233" s="25" t="str">
        <f>"sqlldr userid="&amp;$B$3&amp;" control="&amp;$B$2&amp;VLOOKUP($C233,Lookups!$A$4:$O$24,15,FALSE)&amp;H$4&amp;$B233&amp;"\"&amp;$C233&amp;"-"&amp;$B233&amp;".ctl log="&amp;$B$2&amp;VLOOKUP($C233,Lookups!$A$4:$O$24,15,FALSE)&amp;H$4&amp;$B233&amp;"-"&amp;$C233&amp;"-"&amp;$B233&amp;".log skip=1 readsize=2000000 bindsize=2000000 errors=10000"</f>
        <v>sqlldr userid=History/HistoryPwd control=C:\temp\HistData\Futures2014Q1M15\SBO-M15.ctl log=C:\temp\HistData\Futures2014Q1M15-SBO-M15.log skip=1 readsize=2000000 bindsize=2000000 errors=10000</v>
      </c>
    </row>
    <row r="234" spans="2:8" x14ac:dyDescent="0.25">
      <c r="B234" s="24" t="s">
        <v>6</v>
      </c>
      <c r="C234" s="25" t="s">
        <v>65</v>
      </c>
      <c r="D234" s="25" t="str">
        <f>"sqlldr userid="&amp;$B$3&amp;" control="&amp;$B$2&amp;VLOOKUP($C234,Lookups!$A$4:$O$24,15,FALSE)&amp;D$4&amp;$B234&amp;"\"&amp;$C234&amp;"-"&amp;$B234&amp;".ctl log="&amp;$B$2&amp;VLOOKUP($C234,Lookups!$A$4:$O$24,15,FALSE)&amp;D$4&amp;$B234&amp;"-"&amp;$C234&amp;"-"&amp;$B234&amp;".log skip=1 readsize=2000000 bindsize=2000000 errors=10000"</f>
        <v>sqlldr userid=History/HistoryPwd control=C:\temp\HistData\Futures2000Q0M15\SOYBEANS-M15.ctl log=C:\temp\HistData\Futures2000Q0M15-SOYBEANS-M15.log skip=1 readsize=2000000 bindsize=2000000 errors=10000</v>
      </c>
      <c r="E234" s="25" t="str">
        <f>"sqlldr userid="&amp;$B$3&amp;" control="&amp;$B$2&amp;VLOOKUP($C234,Lookups!$A$4:$O$24,15,FALSE)&amp;E$4&amp;$B234&amp;"\"&amp;$C234&amp;"-"&amp;$B234&amp;".ctl log="&amp;$B$2&amp;VLOOKUP($C234,Lookups!$A$4:$O$24,15,FALSE)&amp;E$4&amp;$B234&amp;"-"&amp;$C234&amp;"-"&amp;$B234&amp;".log skip=1 readsize=2000000 bindsize=2000000 errors=10000"</f>
        <v>sqlldr userid=History/HistoryPwd control=C:\temp\HistData\Futures2013Q2M15\SOYBEANS-M15.ctl log=C:\temp\HistData\Futures2013Q2M15-SOYBEANS-M15.log skip=1 readsize=2000000 bindsize=2000000 errors=10000</v>
      </c>
      <c r="F234" s="25" t="str">
        <f>"sqlldr userid="&amp;$B$3&amp;" control="&amp;$B$2&amp;VLOOKUP($C234,Lookups!$A$4:$O$24,15,FALSE)&amp;F$4&amp;$B234&amp;"\"&amp;$C234&amp;"-"&amp;$B234&amp;".ctl log="&amp;$B$2&amp;VLOOKUP($C234,Lookups!$A$4:$O$24,15,FALSE)&amp;F$4&amp;$B234&amp;"-"&amp;$C234&amp;"-"&amp;$B234&amp;".log skip=1 readsize=2000000 bindsize=2000000 errors=10000"</f>
        <v>sqlldr userid=History/HistoryPwd control=C:\temp\HistData\Futures2013Q3M15\SOYBEANS-M15.ctl log=C:\temp\HistData\Futures2013Q3M15-SOYBEANS-M15.log skip=1 readsize=2000000 bindsize=2000000 errors=10000</v>
      </c>
      <c r="G234" s="25" t="str">
        <f>"sqlldr userid="&amp;$B$3&amp;" control="&amp;$B$2&amp;VLOOKUP($C234,Lookups!$A$4:$O$24,15,FALSE)&amp;G$4&amp;$B234&amp;"\"&amp;$C234&amp;"-"&amp;$B234&amp;".ctl log="&amp;$B$2&amp;VLOOKUP($C234,Lookups!$A$4:$O$24,15,FALSE)&amp;G$4&amp;$B234&amp;"-"&amp;$C234&amp;"-"&amp;$B234&amp;".log skip=1 readsize=2000000 bindsize=2000000 errors=10000"</f>
        <v>sqlldr userid=History/HistoryPwd control=C:\temp\HistData\Futures2013Q4M15\SOYBEANS-M15.ctl log=C:\temp\HistData\Futures2013Q4M15-SOYBEANS-M15.log skip=1 readsize=2000000 bindsize=2000000 errors=10000</v>
      </c>
      <c r="H234" s="25" t="str">
        <f>"sqlldr userid="&amp;$B$3&amp;" control="&amp;$B$2&amp;VLOOKUP($C234,Lookups!$A$4:$O$24,15,FALSE)&amp;H$4&amp;$B234&amp;"\"&amp;$C234&amp;"-"&amp;$B234&amp;".ctl log="&amp;$B$2&amp;VLOOKUP($C234,Lookups!$A$4:$O$24,15,FALSE)&amp;H$4&amp;$B234&amp;"-"&amp;$C234&amp;"-"&amp;$B234&amp;".log skip=1 readsize=2000000 bindsize=2000000 errors=10000"</f>
        <v>sqlldr userid=History/HistoryPwd control=C:\temp\HistData\Futures2014Q1M15\SOYBEANS-M15.ctl log=C:\temp\HistData\Futures2014Q1M15-SOYBEANS-M15.log skip=1 readsize=2000000 bindsize=2000000 errors=10000</v>
      </c>
    </row>
    <row r="235" spans="2:8" x14ac:dyDescent="0.25">
      <c r="B235" s="24" t="s">
        <v>6</v>
      </c>
      <c r="C235" s="25" t="s">
        <v>66</v>
      </c>
      <c r="D235" s="25" t="str">
        <f>"sqlldr userid="&amp;$B$3&amp;" control="&amp;$B$2&amp;VLOOKUP($C235,Lookups!$A$4:$O$24,15,FALSE)&amp;D$4&amp;$B235&amp;"\"&amp;$C235&amp;"-"&amp;$B235&amp;".ctl log="&amp;$B$2&amp;VLOOKUP($C235,Lookups!$A$4:$O$24,15,FALSE)&amp;D$4&amp;$B235&amp;"-"&amp;$C235&amp;"-"&amp;$B235&amp;".log skip=1 readsize=2000000 bindsize=2000000 errors=10000"</f>
        <v>sqlldr userid=History/HistoryPwd control=C:\temp\HistData\Futures2000Q0M15\SUGAR-M15.ctl log=C:\temp\HistData\Futures2000Q0M15-SUGAR-M15.log skip=1 readsize=2000000 bindsize=2000000 errors=10000</v>
      </c>
      <c r="E235" s="25" t="str">
        <f>"sqlldr userid="&amp;$B$3&amp;" control="&amp;$B$2&amp;VLOOKUP($C235,Lookups!$A$4:$O$24,15,FALSE)&amp;E$4&amp;$B235&amp;"\"&amp;$C235&amp;"-"&amp;$B235&amp;".ctl log="&amp;$B$2&amp;VLOOKUP($C235,Lookups!$A$4:$O$24,15,FALSE)&amp;E$4&amp;$B235&amp;"-"&amp;$C235&amp;"-"&amp;$B235&amp;".log skip=1 readsize=2000000 bindsize=2000000 errors=10000"</f>
        <v>sqlldr userid=History/HistoryPwd control=C:\temp\HistData\Futures2013Q2M15\SUGAR-M15.ctl log=C:\temp\HistData\Futures2013Q2M15-SUGAR-M15.log skip=1 readsize=2000000 bindsize=2000000 errors=10000</v>
      </c>
      <c r="F235" s="25" t="str">
        <f>"sqlldr userid="&amp;$B$3&amp;" control="&amp;$B$2&amp;VLOOKUP($C235,Lookups!$A$4:$O$24,15,FALSE)&amp;F$4&amp;$B235&amp;"\"&amp;$C235&amp;"-"&amp;$B235&amp;".ctl log="&amp;$B$2&amp;VLOOKUP($C235,Lookups!$A$4:$O$24,15,FALSE)&amp;F$4&amp;$B235&amp;"-"&amp;$C235&amp;"-"&amp;$B235&amp;".log skip=1 readsize=2000000 bindsize=2000000 errors=10000"</f>
        <v>sqlldr userid=History/HistoryPwd control=C:\temp\HistData\Futures2013Q3M15\SUGAR-M15.ctl log=C:\temp\HistData\Futures2013Q3M15-SUGAR-M15.log skip=1 readsize=2000000 bindsize=2000000 errors=10000</v>
      </c>
      <c r="G235" s="25" t="str">
        <f>"sqlldr userid="&amp;$B$3&amp;" control="&amp;$B$2&amp;VLOOKUP($C235,Lookups!$A$4:$O$24,15,FALSE)&amp;G$4&amp;$B235&amp;"\"&amp;$C235&amp;"-"&amp;$B235&amp;".ctl log="&amp;$B$2&amp;VLOOKUP($C235,Lookups!$A$4:$O$24,15,FALSE)&amp;G$4&amp;$B235&amp;"-"&amp;$C235&amp;"-"&amp;$B235&amp;".log skip=1 readsize=2000000 bindsize=2000000 errors=10000"</f>
        <v>sqlldr userid=History/HistoryPwd control=C:\temp\HistData\Futures2013Q4M15\SUGAR-M15.ctl log=C:\temp\HistData\Futures2013Q4M15-SUGAR-M15.log skip=1 readsize=2000000 bindsize=2000000 errors=10000</v>
      </c>
      <c r="H235" s="25" t="str">
        <f>"sqlldr userid="&amp;$B$3&amp;" control="&amp;$B$2&amp;VLOOKUP($C235,Lookups!$A$4:$O$24,15,FALSE)&amp;H$4&amp;$B235&amp;"\"&amp;$C235&amp;"-"&amp;$B235&amp;".ctl log="&amp;$B$2&amp;VLOOKUP($C235,Lookups!$A$4:$O$24,15,FALSE)&amp;H$4&amp;$B235&amp;"-"&amp;$C235&amp;"-"&amp;$B235&amp;".log skip=1 readsize=2000000 bindsize=2000000 errors=10000"</f>
        <v>sqlldr userid=History/HistoryPwd control=C:\temp\HistData\Futures2014Q1M15\SUGAR-M15.ctl log=C:\temp\HistData\Futures2014Q1M15-SUGAR-M15.log skip=1 readsize=2000000 bindsize=2000000 errors=10000</v>
      </c>
    </row>
    <row r="236" spans="2:8" x14ac:dyDescent="0.25">
      <c r="B236" s="24" t="s">
        <v>6</v>
      </c>
      <c r="C236" s="25" t="s">
        <v>67</v>
      </c>
      <c r="D236" s="25" t="str">
        <f>"sqlldr userid="&amp;$B$3&amp;" control="&amp;$B$2&amp;VLOOKUP($C236,Lookups!$A$4:$O$24,15,FALSE)&amp;D$4&amp;$B236&amp;"\"&amp;$C236&amp;"-"&amp;$B236&amp;".ctl log="&amp;$B$2&amp;VLOOKUP($C236,Lookups!$A$4:$O$24,15,FALSE)&amp;D$4&amp;$B236&amp;"-"&amp;$C236&amp;"-"&amp;$B236&amp;".log skip=1 readsize=2000000 bindsize=2000000 errors=10000"</f>
        <v>sqlldr userid=History/HistoryPwd control=C:\temp\HistData\Futures2000Q0M15\US10YR-M15.ctl log=C:\temp\HistData\Futures2000Q0M15-US10YR-M15.log skip=1 readsize=2000000 bindsize=2000000 errors=10000</v>
      </c>
      <c r="E236" s="25" t="str">
        <f>"sqlldr userid="&amp;$B$3&amp;" control="&amp;$B$2&amp;VLOOKUP($C236,Lookups!$A$4:$O$24,15,FALSE)&amp;E$4&amp;$B236&amp;"\"&amp;$C236&amp;"-"&amp;$B236&amp;".ctl log="&amp;$B$2&amp;VLOOKUP($C236,Lookups!$A$4:$O$24,15,FALSE)&amp;E$4&amp;$B236&amp;"-"&amp;$C236&amp;"-"&amp;$B236&amp;".log skip=1 readsize=2000000 bindsize=2000000 errors=10000"</f>
        <v>sqlldr userid=History/HistoryPwd control=C:\temp\HistData\Futures2013Q2M15\US10YR-M15.ctl log=C:\temp\HistData\Futures2013Q2M15-US10YR-M15.log skip=1 readsize=2000000 bindsize=2000000 errors=10000</v>
      </c>
      <c r="F236" s="25" t="str">
        <f>"sqlldr userid="&amp;$B$3&amp;" control="&amp;$B$2&amp;VLOOKUP($C236,Lookups!$A$4:$O$24,15,FALSE)&amp;F$4&amp;$B236&amp;"\"&amp;$C236&amp;"-"&amp;$B236&amp;".ctl log="&amp;$B$2&amp;VLOOKUP($C236,Lookups!$A$4:$O$24,15,FALSE)&amp;F$4&amp;$B236&amp;"-"&amp;$C236&amp;"-"&amp;$B236&amp;".log skip=1 readsize=2000000 bindsize=2000000 errors=10000"</f>
        <v>sqlldr userid=History/HistoryPwd control=C:\temp\HistData\Futures2013Q3M15\US10YR-M15.ctl log=C:\temp\HistData\Futures2013Q3M15-US10YR-M15.log skip=1 readsize=2000000 bindsize=2000000 errors=10000</v>
      </c>
      <c r="G236" s="25" t="str">
        <f>"sqlldr userid="&amp;$B$3&amp;" control="&amp;$B$2&amp;VLOOKUP($C236,Lookups!$A$4:$O$24,15,FALSE)&amp;G$4&amp;$B236&amp;"\"&amp;$C236&amp;"-"&amp;$B236&amp;".ctl log="&amp;$B$2&amp;VLOOKUP($C236,Lookups!$A$4:$O$24,15,FALSE)&amp;G$4&amp;$B236&amp;"-"&amp;$C236&amp;"-"&amp;$B236&amp;".log skip=1 readsize=2000000 bindsize=2000000 errors=10000"</f>
        <v>sqlldr userid=History/HistoryPwd control=C:\temp\HistData\Futures2013Q4M15\US10YR-M15.ctl log=C:\temp\HistData\Futures2013Q4M15-US10YR-M15.log skip=1 readsize=2000000 bindsize=2000000 errors=10000</v>
      </c>
      <c r="H236" s="25" t="str">
        <f>"sqlldr userid="&amp;$B$3&amp;" control="&amp;$B$2&amp;VLOOKUP($C236,Lookups!$A$4:$O$24,15,FALSE)&amp;H$4&amp;$B236&amp;"\"&amp;$C236&amp;"-"&amp;$B236&amp;".ctl log="&amp;$B$2&amp;VLOOKUP($C236,Lookups!$A$4:$O$24,15,FALSE)&amp;H$4&amp;$B236&amp;"-"&amp;$C236&amp;"-"&amp;$B236&amp;".log skip=1 readsize=2000000 bindsize=2000000 errors=10000"</f>
        <v>sqlldr userid=History/HistoryPwd control=C:\temp\HistData\Futures2014Q1M15\US10YR-M15.ctl log=C:\temp\HistData\Futures2014Q1M15-US10YR-M15.log skip=1 readsize=2000000 bindsize=2000000 errors=10000</v>
      </c>
    </row>
    <row r="237" spans="2:8" x14ac:dyDescent="0.25">
      <c r="B237" s="24" t="s">
        <v>6</v>
      </c>
      <c r="C237" s="25" t="s">
        <v>68</v>
      </c>
      <c r="D237" s="25" t="str">
        <f>"sqlldr userid="&amp;$B$3&amp;" control="&amp;$B$2&amp;VLOOKUP($C237,Lookups!$A$4:$O$24,15,FALSE)&amp;D$4&amp;$B237&amp;"\"&amp;$C237&amp;"-"&amp;$B237&amp;".ctl log="&amp;$B$2&amp;VLOOKUP($C237,Lookups!$A$4:$O$24,15,FALSE)&amp;D$4&amp;$B237&amp;"-"&amp;$C237&amp;"-"&amp;$B237&amp;".log skip=1 readsize=2000000 bindsize=2000000 errors=10000"</f>
        <v>sqlldr userid=History/HistoryPwd control=C:\temp\HistData\Futures2000Q0M15\WHEAT-M15.ctl log=C:\temp\HistData\Futures2000Q0M15-WHEAT-M15.log skip=1 readsize=2000000 bindsize=2000000 errors=10000</v>
      </c>
      <c r="E237" s="25" t="str">
        <f>"sqlldr userid="&amp;$B$3&amp;" control="&amp;$B$2&amp;VLOOKUP($C237,Lookups!$A$4:$O$24,15,FALSE)&amp;E$4&amp;$B237&amp;"\"&amp;$C237&amp;"-"&amp;$B237&amp;".ctl log="&amp;$B$2&amp;VLOOKUP($C237,Lookups!$A$4:$O$24,15,FALSE)&amp;E$4&amp;$B237&amp;"-"&amp;$C237&amp;"-"&amp;$B237&amp;".log skip=1 readsize=2000000 bindsize=2000000 errors=10000"</f>
        <v>sqlldr userid=History/HistoryPwd control=C:\temp\HistData\Futures2013Q2M15\WHEAT-M15.ctl log=C:\temp\HistData\Futures2013Q2M15-WHEAT-M15.log skip=1 readsize=2000000 bindsize=2000000 errors=10000</v>
      </c>
      <c r="F237" s="25" t="str">
        <f>"sqlldr userid="&amp;$B$3&amp;" control="&amp;$B$2&amp;VLOOKUP($C237,Lookups!$A$4:$O$24,15,FALSE)&amp;F$4&amp;$B237&amp;"\"&amp;$C237&amp;"-"&amp;$B237&amp;".ctl log="&amp;$B$2&amp;VLOOKUP($C237,Lookups!$A$4:$O$24,15,FALSE)&amp;F$4&amp;$B237&amp;"-"&amp;$C237&amp;"-"&amp;$B237&amp;".log skip=1 readsize=2000000 bindsize=2000000 errors=10000"</f>
        <v>sqlldr userid=History/HistoryPwd control=C:\temp\HistData\Futures2013Q3M15\WHEAT-M15.ctl log=C:\temp\HistData\Futures2013Q3M15-WHEAT-M15.log skip=1 readsize=2000000 bindsize=2000000 errors=10000</v>
      </c>
      <c r="G237" s="25" t="str">
        <f>"sqlldr userid="&amp;$B$3&amp;" control="&amp;$B$2&amp;VLOOKUP($C237,Lookups!$A$4:$O$24,15,FALSE)&amp;G$4&amp;$B237&amp;"\"&amp;$C237&amp;"-"&amp;$B237&amp;".ctl log="&amp;$B$2&amp;VLOOKUP($C237,Lookups!$A$4:$O$24,15,FALSE)&amp;G$4&amp;$B237&amp;"-"&amp;$C237&amp;"-"&amp;$B237&amp;".log skip=1 readsize=2000000 bindsize=2000000 errors=10000"</f>
        <v>sqlldr userid=History/HistoryPwd control=C:\temp\HistData\Futures2013Q4M15\WHEAT-M15.ctl log=C:\temp\HistData\Futures2013Q4M15-WHEAT-M15.log skip=1 readsize=2000000 bindsize=2000000 errors=10000</v>
      </c>
      <c r="H237" s="25" t="str">
        <f>"sqlldr userid="&amp;$B$3&amp;" control="&amp;$B$2&amp;VLOOKUP($C237,Lookups!$A$4:$O$24,15,FALSE)&amp;H$4&amp;$B237&amp;"\"&amp;$C237&amp;"-"&amp;$B237&amp;".ctl log="&amp;$B$2&amp;VLOOKUP($C237,Lookups!$A$4:$O$24,15,FALSE)&amp;H$4&amp;$B237&amp;"-"&amp;$C237&amp;"-"&amp;$B237&amp;".log skip=1 readsize=2000000 bindsize=2000000 errors=10000"</f>
        <v>sqlldr userid=History/HistoryPwd control=C:\temp\HistData\Futures2014Q1M15\WHEAT-M15.ctl log=C:\temp\HistData\Futures2014Q1M15-WHEAT-M15.log skip=1 readsize=2000000 bindsize=2000000 errors=10000</v>
      </c>
    </row>
    <row r="238" spans="2:8" x14ac:dyDescent="0.25">
      <c r="B238" s="24" t="s">
        <v>6</v>
      </c>
      <c r="C238" s="25" t="s">
        <v>58</v>
      </c>
      <c r="D238" s="25" t="str">
        <f>"sqlldr userid="&amp;$B$3&amp;" control="&amp;$B$2&amp;VLOOKUP($C238,Lookups!$A$4:$O$24,15,FALSE)&amp;D$4&amp;$B238&amp;"\"&amp;$C238&amp;"-"&amp;$B238&amp;".ctl log="&amp;$B$2&amp;VLOOKUP($C238,Lookups!$A$4:$O$24,15,FALSE)&amp;D$4&amp;$B238&amp;"-"&amp;$C238&amp;"-"&amp;$B238&amp;".log skip=1 readsize=2000000 bindsize=2000000 errors=10000"</f>
        <v>sqlldr userid=History/HistoryPwd control=C:\temp\HistData\Futures2000Q0M15\XRB-M15.ctl log=C:\temp\HistData\Futures2000Q0M15-XRB-M15.log skip=1 readsize=2000000 bindsize=2000000 errors=10000</v>
      </c>
      <c r="E238" s="25" t="str">
        <f>"sqlldr userid="&amp;$B$3&amp;" control="&amp;$B$2&amp;VLOOKUP($C238,Lookups!$A$4:$O$24,15,FALSE)&amp;E$4&amp;$B238&amp;"\"&amp;$C238&amp;"-"&amp;$B238&amp;".ctl log="&amp;$B$2&amp;VLOOKUP($C238,Lookups!$A$4:$O$24,15,FALSE)&amp;E$4&amp;$B238&amp;"-"&amp;$C238&amp;"-"&amp;$B238&amp;".log skip=1 readsize=2000000 bindsize=2000000 errors=10000"</f>
        <v>sqlldr userid=History/HistoryPwd control=C:\temp\HistData\Futures2013Q2M15\XRB-M15.ctl log=C:\temp\HistData\Futures2013Q2M15-XRB-M15.log skip=1 readsize=2000000 bindsize=2000000 errors=10000</v>
      </c>
      <c r="F238" s="25" t="str">
        <f>"sqlldr userid="&amp;$B$3&amp;" control="&amp;$B$2&amp;VLOOKUP($C238,Lookups!$A$4:$O$24,15,FALSE)&amp;F$4&amp;$B238&amp;"\"&amp;$C238&amp;"-"&amp;$B238&amp;".ctl log="&amp;$B$2&amp;VLOOKUP($C238,Lookups!$A$4:$O$24,15,FALSE)&amp;F$4&amp;$B238&amp;"-"&amp;$C238&amp;"-"&amp;$B238&amp;".log skip=1 readsize=2000000 bindsize=2000000 errors=10000"</f>
        <v>sqlldr userid=History/HistoryPwd control=C:\temp\HistData\Futures2013Q3M15\XRB-M15.ctl log=C:\temp\HistData\Futures2013Q3M15-XRB-M15.log skip=1 readsize=2000000 bindsize=2000000 errors=10000</v>
      </c>
      <c r="G238" s="25" t="str">
        <f>"sqlldr userid="&amp;$B$3&amp;" control="&amp;$B$2&amp;VLOOKUP($C238,Lookups!$A$4:$O$24,15,FALSE)&amp;G$4&amp;$B238&amp;"\"&amp;$C238&amp;"-"&amp;$B238&amp;".ctl log="&amp;$B$2&amp;VLOOKUP($C238,Lookups!$A$4:$O$24,15,FALSE)&amp;G$4&amp;$B238&amp;"-"&amp;$C238&amp;"-"&amp;$B238&amp;".log skip=1 readsize=2000000 bindsize=2000000 errors=10000"</f>
        <v>sqlldr userid=History/HistoryPwd control=C:\temp\HistData\Futures2013Q4M15\XRB-M15.ctl log=C:\temp\HistData\Futures2013Q4M15-XRB-M15.log skip=1 readsize=2000000 bindsize=2000000 errors=10000</v>
      </c>
      <c r="H238" s="25" t="str">
        <f>"sqlldr userid="&amp;$B$3&amp;" control="&amp;$B$2&amp;VLOOKUP($C238,Lookups!$A$4:$O$24,15,FALSE)&amp;H$4&amp;$B238&amp;"\"&amp;$C238&amp;"-"&amp;$B238&amp;".ctl log="&amp;$B$2&amp;VLOOKUP($C238,Lookups!$A$4:$O$24,15,FALSE)&amp;H$4&amp;$B238&amp;"-"&amp;$C238&amp;"-"&amp;$B238&amp;".log skip=1 readsize=2000000 bindsize=2000000 errors=10000"</f>
        <v>sqlldr userid=History/HistoryPwd control=C:\temp\HistData\Futures2014Q1M15\XRB-M15.ctl log=C:\temp\HistData\Futures2014Q1M15-XRB-M15.log skip=1 readsize=2000000 bindsize=2000000 errors=10000</v>
      </c>
    </row>
    <row r="239" spans="2:8" x14ac:dyDescent="0.25">
      <c r="B239" s="24" t="s">
        <v>6</v>
      </c>
      <c r="C239" s="25" t="s">
        <v>5</v>
      </c>
      <c r="D239" s="25" t="str">
        <f>"sqlldr userid="&amp;$B$3&amp;" control="&amp;$B$2&amp;VLOOKUP($C239,Lookups!$A$4:$O$24,15,FALSE)&amp;D$4&amp;$B239&amp;"\"&amp;$C239&amp;"-"&amp;$B239&amp;".ctl log="&amp;$B$2&amp;VLOOKUP($C239,Lookups!$A$4:$O$24,15,FALSE)&amp;D$4&amp;$B239&amp;"-"&amp;$C239&amp;"-"&amp;$B239&amp;".log skip=1 readsize=2000000 bindsize=2000000 errors=10000"</f>
        <v>sqlldr userid=History/HistoryPwd control=C:\temp\HistData\Futures2000Q0M15\FTSE-M15.ctl log=C:\temp\HistData\Futures2000Q0M15-FTSE-M15.log skip=1 readsize=2000000 bindsize=2000000 errors=10000</v>
      </c>
      <c r="E239" s="25" t="str">
        <f>"sqlldr userid="&amp;$B$3&amp;" control="&amp;$B$2&amp;VLOOKUP($C239,Lookups!$A$4:$O$24,15,FALSE)&amp;E$4&amp;$B239&amp;"\"&amp;$C239&amp;"-"&amp;$B239&amp;".ctl log="&amp;$B$2&amp;VLOOKUP($C239,Lookups!$A$4:$O$24,15,FALSE)&amp;E$4&amp;$B239&amp;"-"&amp;$C239&amp;"-"&amp;$B239&amp;".log skip=1 readsize=2000000 bindsize=2000000 errors=10000"</f>
        <v>sqlldr userid=History/HistoryPwd control=C:\temp\HistData\Futures2013Q2M15\FTSE-M15.ctl log=C:\temp\HistData\Futures2013Q2M15-FTSE-M15.log skip=1 readsize=2000000 bindsize=2000000 errors=10000</v>
      </c>
      <c r="F239" s="25" t="str">
        <f>"sqlldr userid="&amp;$B$3&amp;" control="&amp;$B$2&amp;VLOOKUP($C239,Lookups!$A$4:$O$24,15,FALSE)&amp;F$4&amp;$B239&amp;"\"&amp;$C239&amp;"-"&amp;$B239&amp;".ctl log="&amp;$B$2&amp;VLOOKUP($C239,Lookups!$A$4:$O$24,15,FALSE)&amp;F$4&amp;$B239&amp;"-"&amp;$C239&amp;"-"&amp;$B239&amp;".log skip=1 readsize=2000000 bindsize=2000000 errors=10000"</f>
        <v>sqlldr userid=History/HistoryPwd control=C:\temp\HistData\Futures2013Q3M15\FTSE-M15.ctl log=C:\temp\HistData\Futures2013Q3M15-FTSE-M15.log skip=1 readsize=2000000 bindsize=2000000 errors=10000</v>
      </c>
      <c r="G239" s="25" t="str">
        <f>"sqlldr userid="&amp;$B$3&amp;" control="&amp;$B$2&amp;VLOOKUP($C239,Lookups!$A$4:$O$24,15,FALSE)&amp;G$4&amp;$B239&amp;"\"&amp;$C239&amp;"-"&amp;$B239&amp;".ctl log="&amp;$B$2&amp;VLOOKUP($C239,Lookups!$A$4:$O$24,15,FALSE)&amp;G$4&amp;$B239&amp;"-"&amp;$C239&amp;"-"&amp;$B239&amp;".log skip=1 readsize=2000000 bindsize=2000000 errors=10000"</f>
        <v>sqlldr userid=History/HistoryPwd control=C:\temp\HistData\Futures2013Q4M15\FTSE-M15.ctl log=C:\temp\HistData\Futures2013Q4M15-FTSE-M15.log skip=1 readsize=2000000 bindsize=2000000 errors=10000</v>
      </c>
      <c r="H239" s="25" t="str">
        <f>"sqlldr userid="&amp;$B$3&amp;" control="&amp;$B$2&amp;VLOOKUP($C239,Lookups!$A$4:$O$24,15,FALSE)&amp;H$4&amp;$B239&amp;"\"&amp;$C239&amp;"-"&amp;$B239&amp;".ctl log="&amp;$B$2&amp;VLOOKUP($C239,Lookups!$A$4:$O$24,15,FALSE)&amp;H$4&amp;$B239&amp;"-"&amp;$C239&amp;"-"&amp;$B239&amp;".log skip=1 readsize=2000000 bindsize=2000000 errors=10000"</f>
        <v>sqlldr userid=History/HistoryPwd control=C:\temp\HistData\Futures2014Q1M15\FTSE-M15.ctl log=C:\temp\HistData\Futures2014Q1M15-FTSE-M15.log skip=1 readsize=2000000 bindsize=2000000 errors=10000</v>
      </c>
    </row>
    <row r="240" spans="2:8" x14ac:dyDescent="0.25">
      <c r="B240" s="24" t="s">
        <v>6</v>
      </c>
      <c r="C240" s="25" t="s">
        <v>8</v>
      </c>
      <c r="D240" s="25" t="str">
        <f>"sqlldr userid="&amp;$B$3&amp;" control="&amp;$B$2&amp;VLOOKUP($C240,Lookups!$A$4:$O$24,15,FALSE)&amp;D$4&amp;$B240&amp;"\"&amp;$C240&amp;"-"&amp;$B240&amp;".ctl log="&amp;$B$2&amp;VLOOKUP($C240,Lookups!$A$4:$O$24,15,FALSE)&amp;D$4&amp;$B240&amp;"-"&amp;$C240&amp;"-"&amp;$B240&amp;".log skip=1 readsize=2000000 bindsize=2000000 errors=10000"</f>
        <v>sqlldr userid=History/HistoryPwd control=C:\temp\HistData\Indices2000Q0M15\SPX-M15.ctl log=C:\temp\HistData\Indices2000Q0M15-SPX-M15.log skip=1 readsize=2000000 bindsize=2000000 errors=10000</v>
      </c>
      <c r="E240" s="25" t="str">
        <f>"sqlldr userid="&amp;$B$3&amp;" control="&amp;$B$2&amp;VLOOKUP($C240,Lookups!$A$4:$O$24,15,FALSE)&amp;E$4&amp;$B240&amp;"\"&amp;$C240&amp;"-"&amp;$B240&amp;".ctl log="&amp;$B$2&amp;VLOOKUP($C240,Lookups!$A$4:$O$24,15,FALSE)&amp;E$4&amp;$B240&amp;"-"&amp;$C240&amp;"-"&amp;$B240&amp;".log skip=1 readsize=2000000 bindsize=2000000 errors=10000"</f>
        <v>sqlldr userid=History/HistoryPwd control=C:\temp\HistData\Indices2013Q2M15\SPX-M15.ctl log=C:\temp\HistData\Indices2013Q2M15-SPX-M15.log skip=1 readsize=2000000 bindsize=2000000 errors=10000</v>
      </c>
      <c r="F240" s="25" t="str">
        <f>"sqlldr userid="&amp;$B$3&amp;" control="&amp;$B$2&amp;VLOOKUP($C240,Lookups!$A$4:$O$24,15,FALSE)&amp;F$4&amp;$B240&amp;"\"&amp;$C240&amp;"-"&amp;$B240&amp;".ctl log="&amp;$B$2&amp;VLOOKUP($C240,Lookups!$A$4:$O$24,15,FALSE)&amp;F$4&amp;$B240&amp;"-"&amp;$C240&amp;"-"&amp;$B240&amp;".log skip=1 readsize=2000000 bindsize=2000000 errors=10000"</f>
        <v>sqlldr userid=History/HistoryPwd control=C:\temp\HistData\Indices2013Q3M15\SPX-M15.ctl log=C:\temp\HistData\Indices2013Q3M15-SPX-M15.log skip=1 readsize=2000000 bindsize=2000000 errors=10000</v>
      </c>
      <c r="G240" s="25" t="str">
        <f>"sqlldr userid="&amp;$B$3&amp;" control="&amp;$B$2&amp;VLOOKUP($C240,Lookups!$A$4:$O$24,15,FALSE)&amp;G$4&amp;$B240&amp;"\"&amp;$C240&amp;"-"&amp;$B240&amp;".ctl log="&amp;$B$2&amp;VLOOKUP($C240,Lookups!$A$4:$O$24,15,FALSE)&amp;G$4&amp;$B240&amp;"-"&amp;$C240&amp;"-"&amp;$B240&amp;".log skip=1 readsize=2000000 bindsize=2000000 errors=10000"</f>
        <v>sqlldr userid=History/HistoryPwd control=C:\temp\HistData\Indices2013Q4M15\SPX-M15.ctl log=C:\temp\HistData\Indices2013Q4M15-SPX-M15.log skip=1 readsize=2000000 bindsize=2000000 errors=10000</v>
      </c>
      <c r="H240" s="25" t="str">
        <f>"sqlldr userid="&amp;$B$3&amp;" control="&amp;$B$2&amp;VLOOKUP($C240,Lookups!$A$4:$O$24,15,FALSE)&amp;H$4&amp;$B240&amp;"\"&amp;$C240&amp;"-"&amp;$B240&amp;".ctl log="&amp;$B$2&amp;VLOOKUP($C240,Lookups!$A$4:$O$24,15,FALSE)&amp;H$4&amp;$B240&amp;"-"&amp;$C240&amp;"-"&amp;$B240&amp;".log skip=1 readsize=2000000 bindsize=2000000 errors=10000"</f>
        <v>sqlldr userid=History/HistoryPwd control=C:\temp\HistData\Indices2014Q1M15\SPX-M15.ctl log=C:\temp\HistData\Indices2014Q1M15-SPX-M15.log skip=1 readsize=2000000 bindsize=2000000 errors=10000</v>
      </c>
    </row>
    <row r="241" spans="2:8" x14ac:dyDescent="0.25">
      <c r="B241" s="24" t="s">
        <v>7</v>
      </c>
      <c r="C241" s="25" t="s">
        <v>59</v>
      </c>
      <c r="D241" s="25" t="str">
        <f>"sqlldr userid="&amp;$B$3&amp;" control="&amp;$B$2&amp;VLOOKUP($C241,Lookups!$A$4:$O$24,15,FALSE)&amp;D$4&amp;$B241&amp;"\"&amp;$C241&amp;"-"&amp;$B241&amp;".ctl log="&amp;$B$2&amp;VLOOKUP($C241,Lookups!$A$4:$O$24,15,FALSE)&amp;D$4&amp;$B241&amp;"-"&amp;$C241&amp;"-"&amp;$B241&amp;".log skip=1 readsize=2000000 bindsize=2000000 errors=10000"</f>
        <v>sqlldr userid=History/HistoryPwd control=C:\temp\HistData\Futures2000Q0M30\CATTLE-M30.ctl log=C:\temp\HistData\Futures2000Q0M30-CATTLE-M30.log skip=1 readsize=2000000 bindsize=2000000 errors=10000</v>
      </c>
      <c r="E241" s="25" t="str">
        <f>"sqlldr userid="&amp;$B$3&amp;" control="&amp;$B$2&amp;VLOOKUP($C241,Lookups!$A$4:$O$24,15,FALSE)&amp;E$4&amp;$B241&amp;"\"&amp;$C241&amp;"-"&amp;$B241&amp;".ctl log="&amp;$B$2&amp;VLOOKUP($C241,Lookups!$A$4:$O$24,15,FALSE)&amp;E$4&amp;$B241&amp;"-"&amp;$C241&amp;"-"&amp;$B241&amp;".log skip=1 readsize=2000000 bindsize=2000000 errors=10000"</f>
        <v>sqlldr userid=History/HistoryPwd control=C:\temp\HistData\Futures2013Q2M30\CATTLE-M30.ctl log=C:\temp\HistData\Futures2013Q2M30-CATTLE-M30.log skip=1 readsize=2000000 bindsize=2000000 errors=10000</v>
      </c>
      <c r="F241" s="25" t="str">
        <f>"sqlldr userid="&amp;$B$3&amp;" control="&amp;$B$2&amp;VLOOKUP($C241,Lookups!$A$4:$O$24,15,FALSE)&amp;F$4&amp;$B241&amp;"\"&amp;$C241&amp;"-"&amp;$B241&amp;".ctl log="&amp;$B$2&amp;VLOOKUP($C241,Lookups!$A$4:$O$24,15,FALSE)&amp;F$4&amp;$B241&amp;"-"&amp;$C241&amp;"-"&amp;$B241&amp;".log skip=1 readsize=2000000 bindsize=2000000 errors=10000"</f>
        <v>sqlldr userid=History/HistoryPwd control=C:\temp\HistData\Futures2013Q3M30\CATTLE-M30.ctl log=C:\temp\HistData\Futures2013Q3M30-CATTLE-M30.log skip=1 readsize=2000000 bindsize=2000000 errors=10000</v>
      </c>
      <c r="G241" s="25" t="str">
        <f>"sqlldr userid="&amp;$B$3&amp;" control="&amp;$B$2&amp;VLOOKUP($C241,Lookups!$A$4:$O$24,15,FALSE)&amp;G$4&amp;$B241&amp;"\"&amp;$C241&amp;"-"&amp;$B241&amp;".ctl log="&amp;$B$2&amp;VLOOKUP($C241,Lookups!$A$4:$O$24,15,FALSE)&amp;G$4&amp;$B241&amp;"-"&amp;$C241&amp;"-"&amp;$B241&amp;".log skip=1 readsize=2000000 bindsize=2000000 errors=10000"</f>
        <v>sqlldr userid=History/HistoryPwd control=C:\temp\HistData\Futures2013Q4M30\CATTLE-M30.ctl log=C:\temp\HistData\Futures2013Q4M30-CATTLE-M30.log skip=1 readsize=2000000 bindsize=2000000 errors=10000</v>
      </c>
      <c r="H241" s="25" t="str">
        <f>"sqlldr userid="&amp;$B$3&amp;" control="&amp;$B$2&amp;VLOOKUP($C241,Lookups!$A$4:$O$24,15,FALSE)&amp;H$4&amp;$B241&amp;"\"&amp;$C241&amp;"-"&amp;$B241&amp;".ctl log="&amp;$B$2&amp;VLOOKUP($C241,Lookups!$A$4:$O$24,15,FALSE)&amp;H$4&amp;$B241&amp;"-"&amp;$C241&amp;"-"&amp;$B241&amp;".log skip=1 readsize=2000000 bindsize=2000000 errors=10000"</f>
        <v>sqlldr userid=History/HistoryPwd control=C:\temp\HistData\Futures2014Q1M30\CATTLE-M30.ctl log=C:\temp\HistData\Futures2014Q1M30-CATTLE-M30.log skip=1 readsize=2000000 bindsize=2000000 errors=10000</v>
      </c>
    </row>
    <row r="242" spans="2:8" x14ac:dyDescent="0.25">
      <c r="B242" s="24" t="s">
        <v>7</v>
      </c>
      <c r="C242" s="25" t="s">
        <v>60</v>
      </c>
      <c r="D242" s="25" t="str">
        <f>"sqlldr userid="&amp;$B$3&amp;" control="&amp;$B$2&amp;VLOOKUP($C242,Lookups!$A$4:$O$24,15,FALSE)&amp;D$4&amp;$B242&amp;"\"&amp;$C242&amp;"-"&amp;$B242&amp;".ctl log="&amp;$B$2&amp;VLOOKUP($C242,Lookups!$A$4:$O$24,15,FALSE)&amp;D$4&amp;$B242&amp;"-"&amp;$C242&amp;"-"&amp;$B242&amp;".log skip=1 readsize=2000000 bindsize=2000000 errors=10000"</f>
        <v>sqlldr userid=History/HistoryPwd control=C:\temp\HistData\Futures2000Q0M30\CORN-M30.ctl log=C:\temp\HistData\Futures2000Q0M30-CORN-M30.log skip=1 readsize=2000000 bindsize=2000000 errors=10000</v>
      </c>
      <c r="E242" s="25" t="str">
        <f>"sqlldr userid="&amp;$B$3&amp;" control="&amp;$B$2&amp;VLOOKUP($C242,Lookups!$A$4:$O$24,15,FALSE)&amp;E$4&amp;$B242&amp;"\"&amp;$C242&amp;"-"&amp;$B242&amp;".ctl log="&amp;$B$2&amp;VLOOKUP($C242,Lookups!$A$4:$O$24,15,FALSE)&amp;E$4&amp;$B242&amp;"-"&amp;$C242&amp;"-"&amp;$B242&amp;".log skip=1 readsize=2000000 bindsize=2000000 errors=10000"</f>
        <v>sqlldr userid=History/HistoryPwd control=C:\temp\HistData\Futures2013Q2M30\CORN-M30.ctl log=C:\temp\HistData\Futures2013Q2M30-CORN-M30.log skip=1 readsize=2000000 bindsize=2000000 errors=10000</v>
      </c>
      <c r="F242" s="25" t="str">
        <f>"sqlldr userid="&amp;$B$3&amp;" control="&amp;$B$2&amp;VLOOKUP($C242,Lookups!$A$4:$O$24,15,FALSE)&amp;F$4&amp;$B242&amp;"\"&amp;$C242&amp;"-"&amp;$B242&amp;".ctl log="&amp;$B$2&amp;VLOOKUP($C242,Lookups!$A$4:$O$24,15,FALSE)&amp;F$4&amp;$B242&amp;"-"&amp;$C242&amp;"-"&amp;$B242&amp;".log skip=1 readsize=2000000 bindsize=2000000 errors=10000"</f>
        <v>sqlldr userid=History/HistoryPwd control=C:\temp\HistData\Futures2013Q3M30\CORN-M30.ctl log=C:\temp\HistData\Futures2013Q3M30-CORN-M30.log skip=1 readsize=2000000 bindsize=2000000 errors=10000</v>
      </c>
      <c r="G242" s="25" t="str">
        <f>"sqlldr userid="&amp;$B$3&amp;" control="&amp;$B$2&amp;VLOOKUP($C242,Lookups!$A$4:$O$24,15,FALSE)&amp;G$4&amp;$B242&amp;"\"&amp;$C242&amp;"-"&amp;$B242&amp;".ctl log="&amp;$B$2&amp;VLOOKUP($C242,Lookups!$A$4:$O$24,15,FALSE)&amp;G$4&amp;$B242&amp;"-"&amp;$C242&amp;"-"&amp;$B242&amp;".log skip=1 readsize=2000000 bindsize=2000000 errors=10000"</f>
        <v>sqlldr userid=History/HistoryPwd control=C:\temp\HistData\Futures2013Q4M30\CORN-M30.ctl log=C:\temp\HistData\Futures2013Q4M30-CORN-M30.log skip=1 readsize=2000000 bindsize=2000000 errors=10000</v>
      </c>
      <c r="H242" s="25" t="str">
        <f>"sqlldr userid="&amp;$B$3&amp;" control="&amp;$B$2&amp;VLOOKUP($C242,Lookups!$A$4:$O$24,15,FALSE)&amp;H$4&amp;$B242&amp;"\"&amp;$C242&amp;"-"&amp;$B242&amp;".ctl log="&amp;$B$2&amp;VLOOKUP($C242,Lookups!$A$4:$O$24,15,FALSE)&amp;H$4&amp;$B242&amp;"-"&amp;$C242&amp;"-"&amp;$B242&amp;".log skip=1 readsize=2000000 bindsize=2000000 errors=10000"</f>
        <v>sqlldr userid=History/HistoryPwd control=C:\temp\HistData\Futures2014Q1M30\CORN-M30.ctl log=C:\temp\HistData\Futures2014Q1M30-CORN-M30.log skip=1 readsize=2000000 bindsize=2000000 errors=10000</v>
      </c>
    </row>
    <row r="243" spans="2:8" x14ac:dyDescent="0.25">
      <c r="B243" s="24" t="s">
        <v>7</v>
      </c>
      <c r="C243" s="25" t="s">
        <v>61</v>
      </c>
      <c r="D243" s="25" t="str">
        <f>"sqlldr userid="&amp;$B$3&amp;" control="&amp;$B$2&amp;VLOOKUP($C243,Lookups!$A$4:$O$24,15,FALSE)&amp;D$4&amp;$B243&amp;"\"&amp;$C243&amp;"-"&amp;$B243&amp;".ctl log="&amp;$B$2&amp;VLOOKUP($C243,Lookups!$A$4:$O$24,15,FALSE)&amp;D$4&amp;$B243&amp;"-"&amp;$C243&amp;"-"&amp;$B243&amp;".log skip=1 readsize=2000000 bindsize=2000000 errors=10000"</f>
        <v>sqlldr userid=History/HistoryPwd control=C:\temp\HistData\Futures2000Q0M30\HOIL-M30.ctl log=C:\temp\HistData\Futures2000Q0M30-HOIL-M30.log skip=1 readsize=2000000 bindsize=2000000 errors=10000</v>
      </c>
      <c r="E243" s="25" t="str">
        <f>"sqlldr userid="&amp;$B$3&amp;" control="&amp;$B$2&amp;VLOOKUP($C243,Lookups!$A$4:$O$24,15,FALSE)&amp;E$4&amp;$B243&amp;"\"&amp;$C243&amp;"-"&amp;$B243&amp;".ctl log="&amp;$B$2&amp;VLOOKUP($C243,Lookups!$A$4:$O$24,15,FALSE)&amp;E$4&amp;$B243&amp;"-"&amp;$C243&amp;"-"&amp;$B243&amp;".log skip=1 readsize=2000000 bindsize=2000000 errors=10000"</f>
        <v>sqlldr userid=History/HistoryPwd control=C:\temp\HistData\Futures2013Q2M30\HOIL-M30.ctl log=C:\temp\HistData\Futures2013Q2M30-HOIL-M30.log skip=1 readsize=2000000 bindsize=2000000 errors=10000</v>
      </c>
      <c r="F243" s="25" t="str">
        <f>"sqlldr userid="&amp;$B$3&amp;" control="&amp;$B$2&amp;VLOOKUP($C243,Lookups!$A$4:$O$24,15,FALSE)&amp;F$4&amp;$B243&amp;"\"&amp;$C243&amp;"-"&amp;$B243&amp;".ctl log="&amp;$B$2&amp;VLOOKUP($C243,Lookups!$A$4:$O$24,15,FALSE)&amp;F$4&amp;$B243&amp;"-"&amp;$C243&amp;"-"&amp;$B243&amp;".log skip=1 readsize=2000000 bindsize=2000000 errors=10000"</f>
        <v>sqlldr userid=History/HistoryPwd control=C:\temp\HistData\Futures2013Q3M30\HOIL-M30.ctl log=C:\temp\HistData\Futures2013Q3M30-HOIL-M30.log skip=1 readsize=2000000 bindsize=2000000 errors=10000</v>
      </c>
      <c r="G243" s="25" t="str">
        <f>"sqlldr userid="&amp;$B$3&amp;" control="&amp;$B$2&amp;VLOOKUP($C243,Lookups!$A$4:$O$24,15,FALSE)&amp;G$4&amp;$B243&amp;"\"&amp;$C243&amp;"-"&amp;$B243&amp;".ctl log="&amp;$B$2&amp;VLOOKUP($C243,Lookups!$A$4:$O$24,15,FALSE)&amp;G$4&amp;$B243&amp;"-"&amp;$C243&amp;"-"&amp;$B243&amp;".log skip=1 readsize=2000000 bindsize=2000000 errors=10000"</f>
        <v>sqlldr userid=History/HistoryPwd control=C:\temp\HistData\Futures2013Q4M30\HOIL-M30.ctl log=C:\temp\HistData\Futures2013Q4M30-HOIL-M30.log skip=1 readsize=2000000 bindsize=2000000 errors=10000</v>
      </c>
      <c r="H243" s="25" t="str">
        <f>"sqlldr userid="&amp;$B$3&amp;" control="&amp;$B$2&amp;VLOOKUP($C243,Lookups!$A$4:$O$24,15,FALSE)&amp;H$4&amp;$B243&amp;"\"&amp;$C243&amp;"-"&amp;$B243&amp;".ctl log="&amp;$B$2&amp;VLOOKUP($C243,Lookups!$A$4:$O$24,15,FALSE)&amp;H$4&amp;$B243&amp;"-"&amp;$C243&amp;"-"&amp;$B243&amp;".log skip=1 readsize=2000000 bindsize=2000000 errors=10000"</f>
        <v>sqlldr userid=History/HistoryPwd control=C:\temp\HistData\Futures2014Q1M30\HOIL-M30.ctl log=C:\temp\HistData\Futures2014Q1M30-HOIL-M30.log skip=1 readsize=2000000 bindsize=2000000 errors=10000</v>
      </c>
    </row>
    <row r="244" spans="2:8" x14ac:dyDescent="0.25">
      <c r="B244" s="24" t="s">
        <v>7</v>
      </c>
      <c r="C244" s="25" t="s">
        <v>57</v>
      </c>
      <c r="D244" s="25" t="str">
        <f>"sqlldr userid="&amp;$B$3&amp;" control="&amp;$B$2&amp;VLOOKUP($C244,Lookups!$A$4:$O$24,15,FALSE)&amp;D$4&amp;$B244&amp;"\"&amp;$C244&amp;"-"&amp;$B244&amp;".ctl log="&amp;$B$2&amp;VLOOKUP($C244,Lookups!$A$4:$O$24,15,FALSE)&amp;D$4&amp;$B244&amp;"-"&amp;$C244&amp;"-"&amp;$B244&amp;".log skip=1 readsize=2000000 bindsize=2000000 errors=10000"</f>
        <v>sqlldr userid=History/HistoryPwd control=C:\temp\HistData\Futures2000Q0M30\NGAS-M30.ctl log=C:\temp\HistData\Futures2000Q0M30-NGAS-M30.log skip=1 readsize=2000000 bindsize=2000000 errors=10000</v>
      </c>
      <c r="E244" s="25" t="str">
        <f>"sqlldr userid="&amp;$B$3&amp;" control="&amp;$B$2&amp;VLOOKUP($C244,Lookups!$A$4:$O$24,15,FALSE)&amp;E$4&amp;$B244&amp;"\"&amp;$C244&amp;"-"&amp;$B244&amp;".ctl log="&amp;$B$2&amp;VLOOKUP($C244,Lookups!$A$4:$O$24,15,FALSE)&amp;E$4&amp;$B244&amp;"-"&amp;$C244&amp;"-"&amp;$B244&amp;".log skip=1 readsize=2000000 bindsize=2000000 errors=10000"</f>
        <v>sqlldr userid=History/HistoryPwd control=C:\temp\HistData\Futures2013Q2M30\NGAS-M30.ctl log=C:\temp\HistData\Futures2013Q2M30-NGAS-M30.log skip=1 readsize=2000000 bindsize=2000000 errors=10000</v>
      </c>
      <c r="F244" s="25" t="str">
        <f>"sqlldr userid="&amp;$B$3&amp;" control="&amp;$B$2&amp;VLOOKUP($C244,Lookups!$A$4:$O$24,15,FALSE)&amp;F$4&amp;$B244&amp;"\"&amp;$C244&amp;"-"&amp;$B244&amp;".ctl log="&amp;$B$2&amp;VLOOKUP($C244,Lookups!$A$4:$O$24,15,FALSE)&amp;F$4&amp;$B244&amp;"-"&amp;$C244&amp;"-"&amp;$B244&amp;".log skip=1 readsize=2000000 bindsize=2000000 errors=10000"</f>
        <v>sqlldr userid=History/HistoryPwd control=C:\temp\HistData\Futures2013Q3M30\NGAS-M30.ctl log=C:\temp\HistData\Futures2013Q3M30-NGAS-M30.log skip=1 readsize=2000000 bindsize=2000000 errors=10000</v>
      </c>
      <c r="G244" s="25" t="str">
        <f>"sqlldr userid="&amp;$B$3&amp;" control="&amp;$B$2&amp;VLOOKUP($C244,Lookups!$A$4:$O$24,15,FALSE)&amp;G$4&amp;$B244&amp;"\"&amp;$C244&amp;"-"&amp;$B244&amp;".ctl log="&amp;$B$2&amp;VLOOKUP($C244,Lookups!$A$4:$O$24,15,FALSE)&amp;G$4&amp;$B244&amp;"-"&amp;$C244&amp;"-"&amp;$B244&amp;".log skip=1 readsize=2000000 bindsize=2000000 errors=10000"</f>
        <v>sqlldr userid=History/HistoryPwd control=C:\temp\HistData\Futures2013Q4M30\NGAS-M30.ctl log=C:\temp\HistData\Futures2013Q4M30-NGAS-M30.log skip=1 readsize=2000000 bindsize=2000000 errors=10000</v>
      </c>
      <c r="H244" s="25" t="str">
        <f>"sqlldr userid="&amp;$B$3&amp;" control="&amp;$B$2&amp;VLOOKUP($C244,Lookups!$A$4:$O$24,15,FALSE)&amp;H$4&amp;$B244&amp;"\"&amp;$C244&amp;"-"&amp;$B244&amp;".ctl log="&amp;$B$2&amp;VLOOKUP($C244,Lookups!$A$4:$O$24,15,FALSE)&amp;H$4&amp;$B244&amp;"-"&amp;$C244&amp;"-"&amp;$B244&amp;".log skip=1 readsize=2000000 bindsize=2000000 errors=10000"</f>
        <v>sqlldr userid=History/HistoryPwd control=C:\temp\HistData\Futures2014Q1M30\NGAS-M30.ctl log=C:\temp\HistData\Futures2014Q1M30-NGAS-M30.log skip=1 readsize=2000000 bindsize=2000000 errors=10000</v>
      </c>
    </row>
    <row r="245" spans="2:8" x14ac:dyDescent="0.25">
      <c r="B245" s="24" t="s">
        <v>7</v>
      </c>
      <c r="C245" s="25" t="s">
        <v>3</v>
      </c>
      <c r="D245" s="25" t="str">
        <f>"sqlldr userid="&amp;$B$3&amp;" control="&amp;$B$2&amp;VLOOKUP($C245,Lookups!$A$4:$O$24,15,FALSE)&amp;D$4&amp;$B245&amp;"\"&amp;$C245&amp;"-"&amp;$B245&amp;".ctl log="&amp;$B$2&amp;VLOOKUP($C245,Lookups!$A$4:$O$24,15,FALSE)&amp;D$4&amp;$B245&amp;"-"&amp;$C245&amp;"-"&amp;$B245&amp;".log skip=1 readsize=2000000 bindsize=2000000 errors=10000"</f>
        <v>sqlldr userid=History/HistoryPwd control=C:\temp\HistData\Futures2000Q0M30\OIL-M30.ctl log=C:\temp\HistData\Futures2000Q0M30-OIL-M30.log skip=1 readsize=2000000 bindsize=2000000 errors=10000</v>
      </c>
      <c r="E245" s="25" t="str">
        <f>"sqlldr userid="&amp;$B$3&amp;" control="&amp;$B$2&amp;VLOOKUP($C245,Lookups!$A$4:$O$24,15,FALSE)&amp;E$4&amp;$B245&amp;"\"&amp;$C245&amp;"-"&amp;$B245&amp;".ctl log="&amp;$B$2&amp;VLOOKUP($C245,Lookups!$A$4:$O$24,15,FALSE)&amp;E$4&amp;$B245&amp;"-"&amp;$C245&amp;"-"&amp;$B245&amp;".log skip=1 readsize=2000000 bindsize=2000000 errors=10000"</f>
        <v>sqlldr userid=History/HistoryPwd control=C:\temp\HistData\Futures2013Q2M30\OIL-M30.ctl log=C:\temp\HistData\Futures2013Q2M30-OIL-M30.log skip=1 readsize=2000000 bindsize=2000000 errors=10000</v>
      </c>
      <c r="F245" s="25" t="str">
        <f>"sqlldr userid="&amp;$B$3&amp;" control="&amp;$B$2&amp;VLOOKUP($C245,Lookups!$A$4:$O$24,15,FALSE)&amp;F$4&amp;$B245&amp;"\"&amp;$C245&amp;"-"&amp;$B245&amp;".ctl log="&amp;$B$2&amp;VLOOKUP($C245,Lookups!$A$4:$O$24,15,FALSE)&amp;F$4&amp;$B245&amp;"-"&amp;$C245&amp;"-"&amp;$B245&amp;".log skip=1 readsize=2000000 bindsize=2000000 errors=10000"</f>
        <v>sqlldr userid=History/HistoryPwd control=C:\temp\HistData\Futures2013Q3M30\OIL-M30.ctl log=C:\temp\HistData\Futures2013Q3M30-OIL-M30.log skip=1 readsize=2000000 bindsize=2000000 errors=10000</v>
      </c>
      <c r="G245" s="25" t="str">
        <f>"sqlldr userid="&amp;$B$3&amp;" control="&amp;$B$2&amp;VLOOKUP($C245,Lookups!$A$4:$O$24,15,FALSE)&amp;G$4&amp;$B245&amp;"\"&amp;$C245&amp;"-"&amp;$B245&amp;".ctl log="&amp;$B$2&amp;VLOOKUP($C245,Lookups!$A$4:$O$24,15,FALSE)&amp;G$4&amp;$B245&amp;"-"&amp;$C245&amp;"-"&amp;$B245&amp;".log skip=1 readsize=2000000 bindsize=2000000 errors=10000"</f>
        <v>sqlldr userid=History/HistoryPwd control=C:\temp\HistData\Futures2013Q4M30\OIL-M30.ctl log=C:\temp\HistData\Futures2013Q4M30-OIL-M30.log skip=1 readsize=2000000 bindsize=2000000 errors=10000</v>
      </c>
      <c r="H245" s="25" t="str">
        <f>"sqlldr userid="&amp;$B$3&amp;" control="&amp;$B$2&amp;VLOOKUP($C245,Lookups!$A$4:$O$24,15,FALSE)&amp;H$4&amp;$B245&amp;"\"&amp;$C245&amp;"-"&amp;$B245&amp;".ctl log="&amp;$B$2&amp;VLOOKUP($C245,Lookups!$A$4:$O$24,15,FALSE)&amp;H$4&amp;$B245&amp;"-"&amp;$C245&amp;"-"&amp;$B245&amp;".log skip=1 readsize=2000000 bindsize=2000000 errors=10000"</f>
        <v>sqlldr userid=History/HistoryPwd control=C:\temp\HistData\Futures2014Q1M30\OIL-M30.ctl log=C:\temp\HistData\Futures2014Q1M30-OIL-M30.log skip=1 readsize=2000000 bindsize=2000000 errors=10000</v>
      </c>
    </row>
    <row r="246" spans="2:8" x14ac:dyDescent="0.25">
      <c r="B246" s="24" t="s">
        <v>7</v>
      </c>
      <c r="C246" s="25" t="s">
        <v>62</v>
      </c>
      <c r="D246" s="25" t="str">
        <f>"sqlldr userid="&amp;$B$3&amp;" control="&amp;$B$2&amp;VLOOKUP($C246,Lookups!$A$4:$O$24,15,FALSE)&amp;D$4&amp;$B246&amp;"\"&amp;$C246&amp;"-"&amp;$B246&amp;".ctl log="&amp;$B$2&amp;VLOOKUP($C246,Lookups!$A$4:$O$24,15,FALSE)&amp;D$4&amp;$B246&amp;"-"&amp;$C246&amp;"-"&amp;$B246&amp;".log skip=1 readsize=2000000 bindsize=2000000 errors=10000"</f>
        <v>sqlldr userid=History/HistoryPwd control=C:\temp\HistData\Futures2000Q0M30\PLATINUM-M30.ctl log=C:\temp\HistData\Futures2000Q0M30-PLATINUM-M30.log skip=1 readsize=2000000 bindsize=2000000 errors=10000</v>
      </c>
      <c r="E246" s="25" t="str">
        <f>"sqlldr userid="&amp;$B$3&amp;" control="&amp;$B$2&amp;VLOOKUP($C246,Lookups!$A$4:$O$24,15,FALSE)&amp;E$4&amp;$B246&amp;"\"&amp;$C246&amp;"-"&amp;$B246&amp;".ctl log="&amp;$B$2&amp;VLOOKUP($C246,Lookups!$A$4:$O$24,15,FALSE)&amp;E$4&amp;$B246&amp;"-"&amp;$C246&amp;"-"&amp;$B246&amp;".log skip=1 readsize=2000000 bindsize=2000000 errors=10000"</f>
        <v>sqlldr userid=History/HistoryPwd control=C:\temp\HistData\Futures2013Q2M30\PLATINUM-M30.ctl log=C:\temp\HistData\Futures2013Q2M30-PLATINUM-M30.log skip=1 readsize=2000000 bindsize=2000000 errors=10000</v>
      </c>
      <c r="F246" s="25" t="str">
        <f>"sqlldr userid="&amp;$B$3&amp;" control="&amp;$B$2&amp;VLOOKUP($C246,Lookups!$A$4:$O$24,15,FALSE)&amp;F$4&amp;$B246&amp;"\"&amp;$C246&amp;"-"&amp;$B246&amp;".ctl log="&amp;$B$2&amp;VLOOKUP($C246,Lookups!$A$4:$O$24,15,FALSE)&amp;F$4&amp;$B246&amp;"-"&amp;$C246&amp;"-"&amp;$B246&amp;".log skip=1 readsize=2000000 bindsize=2000000 errors=10000"</f>
        <v>sqlldr userid=History/HistoryPwd control=C:\temp\HistData\Futures2013Q3M30\PLATINUM-M30.ctl log=C:\temp\HistData\Futures2013Q3M30-PLATINUM-M30.log skip=1 readsize=2000000 bindsize=2000000 errors=10000</v>
      </c>
      <c r="G246" s="25" t="str">
        <f>"sqlldr userid="&amp;$B$3&amp;" control="&amp;$B$2&amp;VLOOKUP($C246,Lookups!$A$4:$O$24,15,FALSE)&amp;G$4&amp;$B246&amp;"\"&amp;$C246&amp;"-"&amp;$B246&amp;".ctl log="&amp;$B$2&amp;VLOOKUP($C246,Lookups!$A$4:$O$24,15,FALSE)&amp;G$4&amp;$B246&amp;"-"&amp;$C246&amp;"-"&amp;$B246&amp;".log skip=1 readsize=2000000 bindsize=2000000 errors=10000"</f>
        <v>sqlldr userid=History/HistoryPwd control=C:\temp\HistData\Futures2013Q4M30\PLATINUM-M30.ctl log=C:\temp\HistData\Futures2013Q4M30-PLATINUM-M30.log skip=1 readsize=2000000 bindsize=2000000 errors=10000</v>
      </c>
      <c r="H246" s="25" t="str">
        <f>"sqlldr userid="&amp;$B$3&amp;" control="&amp;$B$2&amp;VLOOKUP($C246,Lookups!$A$4:$O$24,15,FALSE)&amp;H$4&amp;$B246&amp;"\"&amp;$C246&amp;"-"&amp;$B246&amp;".ctl log="&amp;$B$2&amp;VLOOKUP($C246,Lookups!$A$4:$O$24,15,FALSE)&amp;H$4&amp;$B246&amp;"-"&amp;$C246&amp;"-"&amp;$B246&amp;".log skip=1 readsize=2000000 bindsize=2000000 errors=10000"</f>
        <v>sqlldr userid=History/HistoryPwd control=C:\temp\HistData\Futures2014Q1M30\PLATINUM-M30.ctl log=C:\temp\HistData\Futures2014Q1M30-PLATINUM-M30.log skip=1 readsize=2000000 bindsize=2000000 errors=10000</v>
      </c>
    </row>
    <row r="247" spans="2:8" x14ac:dyDescent="0.25">
      <c r="B247" s="24" t="s">
        <v>7</v>
      </c>
      <c r="C247" s="25" t="s">
        <v>63</v>
      </c>
      <c r="D247" s="25" t="str">
        <f>"sqlldr userid="&amp;$B$3&amp;" control="&amp;$B$2&amp;VLOOKUP($C247,Lookups!$A$4:$O$24,15,FALSE)&amp;D$4&amp;$B247&amp;"\"&amp;$C247&amp;"-"&amp;$B247&amp;".ctl log="&amp;$B$2&amp;VLOOKUP($C247,Lookups!$A$4:$O$24,15,FALSE)&amp;D$4&amp;$B247&amp;"-"&amp;$C247&amp;"-"&amp;$B247&amp;".log skip=1 readsize=2000000 bindsize=2000000 errors=10000"</f>
        <v>sqlldr userid=History/HistoryPwd control=C:\temp\HistData\Futures2000Q0M30\RICE-M30.ctl log=C:\temp\HistData\Futures2000Q0M30-RICE-M30.log skip=1 readsize=2000000 bindsize=2000000 errors=10000</v>
      </c>
      <c r="E247" s="25" t="str">
        <f>"sqlldr userid="&amp;$B$3&amp;" control="&amp;$B$2&amp;VLOOKUP($C247,Lookups!$A$4:$O$24,15,FALSE)&amp;E$4&amp;$B247&amp;"\"&amp;$C247&amp;"-"&amp;$B247&amp;".ctl log="&amp;$B$2&amp;VLOOKUP($C247,Lookups!$A$4:$O$24,15,FALSE)&amp;E$4&amp;$B247&amp;"-"&amp;$C247&amp;"-"&amp;$B247&amp;".log skip=1 readsize=2000000 bindsize=2000000 errors=10000"</f>
        <v>sqlldr userid=History/HistoryPwd control=C:\temp\HistData\Futures2013Q2M30\RICE-M30.ctl log=C:\temp\HistData\Futures2013Q2M30-RICE-M30.log skip=1 readsize=2000000 bindsize=2000000 errors=10000</v>
      </c>
      <c r="F247" s="25" t="str">
        <f>"sqlldr userid="&amp;$B$3&amp;" control="&amp;$B$2&amp;VLOOKUP($C247,Lookups!$A$4:$O$24,15,FALSE)&amp;F$4&amp;$B247&amp;"\"&amp;$C247&amp;"-"&amp;$B247&amp;".ctl log="&amp;$B$2&amp;VLOOKUP($C247,Lookups!$A$4:$O$24,15,FALSE)&amp;F$4&amp;$B247&amp;"-"&amp;$C247&amp;"-"&amp;$B247&amp;".log skip=1 readsize=2000000 bindsize=2000000 errors=10000"</f>
        <v>sqlldr userid=History/HistoryPwd control=C:\temp\HistData\Futures2013Q3M30\RICE-M30.ctl log=C:\temp\HistData\Futures2013Q3M30-RICE-M30.log skip=1 readsize=2000000 bindsize=2000000 errors=10000</v>
      </c>
      <c r="G247" s="25" t="str">
        <f>"sqlldr userid="&amp;$B$3&amp;" control="&amp;$B$2&amp;VLOOKUP($C247,Lookups!$A$4:$O$24,15,FALSE)&amp;G$4&amp;$B247&amp;"\"&amp;$C247&amp;"-"&amp;$B247&amp;".ctl log="&amp;$B$2&amp;VLOOKUP($C247,Lookups!$A$4:$O$24,15,FALSE)&amp;G$4&amp;$B247&amp;"-"&amp;$C247&amp;"-"&amp;$B247&amp;".log skip=1 readsize=2000000 bindsize=2000000 errors=10000"</f>
        <v>sqlldr userid=History/HistoryPwd control=C:\temp\HistData\Futures2013Q4M30\RICE-M30.ctl log=C:\temp\HistData\Futures2013Q4M30-RICE-M30.log skip=1 readsize=2000000 bindsize=2000000 errors=10000</v>
      </c>
      <c r="H247" s="25" t="str">
        <f>"sqlldr userid="&amp;$B$3&amp;" control="&amp;$B$2&amp;VLOOKUP($C247,Lookups!$A$4:$O$24,15,FALSE)&amp;H$4&amp;$B247&amp;"\"&amp;$C247&amp;"-"&amp;$B247&amp;".ctl log="&amp;$B$2&amp;VLOOKUP($C247,Lookups!$A$4:$O$24,15,FALSE)&amp;H$4&amp;$B247&amp;"-"&amp;$C247&amp;"-"&amp;$B247&amp;".log skip=1 readsize=2000000 bindsize=2000000 errors=10000"</f>
        <v>sqlldr userid=History/HistoryPwd control=C:\temp\HistData\Futures2014Q1M30\RICE-M30.ctl log=C:\temp\HistData\Futures2014Q1M30-RICE-M30.log skip=1 readsize=2000000 bindsize=2000000 errors=10000</v>
      </c>
    </row>
    <row r="248" spans="2:8" x14ac:dyDescent="0.25">
      <c r="B248" s="24" t="s">
        <v>7</v>
      </c>
      <c r="C248" s="25" t="s">
        <v>64</v>
      </c>
      <c r="D248" s="25" t="str">
        <f>"sqlldr userid="&amp;$B$3&amp;" control="&amp;$B$2&amp;VLOOKUP($C248,Lookups!$A$4:$O$24,15,FALSE)&amp;D$4&amp;$B248&amp;"\"&amp;$C248&amp;"-"&amp;$B248&amp;".ctl log="&amp;$B$2&amp;VLOOKUP($C248,Lookups!$A$4:$O$24,15,FALSE)&amp;D$4&amp;$B248&amp;"-"&amp;$C248&amp;"-"&amp;$B248&amp;".log skip=1 readsize=2000000 bindsize=2000000 errors=10000"</f>
        <v>sqlldr userid=History/HistoryPwd control=C:\temp\HistData\Futures2000Q0M30\SBO-M30.ctl log=C:\temp\HistData\Futures2000Q0M30-SBO-M30.log skip=1 readsize=2000000 bindsize=2000000 errors=10000</v>
      </c>
      <c r="E248" s="25" t="str">
        <f>"sqlldr userid="&amp;$B$3&amp;" control="&amp;$B$2&amp;VLOOKUP($C248,Lookups!$A$4:$O$24,15,FALSE)&amp;E$4&amp;$B248&amp;"\"&amp;$C248&amp;"-"&amp;$B248&amp;".ctl log="&amp;$B$2&amp;VLOOKUP($C248,Lookups!$A$4:$O$24,15,FALSE)&amp;E$4&amp;$B248&amp;"-"&amp;$C248&amp;"-"&amp;$B248&amp;".log skip=1 readsize=2000000 bindsize=2000000 errors=10000"</f>
        <v>sqlldr userid=History/HistoryPwd control=C:\temp\HistData\Futures2013Q2M30\SBO-M30.ctl log=C:\temp\HistData\Futures2013Q2M30-SBO-M30.log skip=1 readsize=2000000 bindsize=2000000 errors=10000</v>
      </c>
      <c r="F248" s="25" t="str">
        <f>"sqlldr userid="&amp;$B$3&amp;" control="&amp;$B$2&amp;VLOOKUP($C248,Lookups!$A$4:$O$24,15,FALSE)&amp;F$4&amp;$B248&amp;"\"&amp;$C248&amp;"-"&amp;$B248&amp;".ctl log="&amp;$B$2&amp;VLOOKUP($C248,Lookups!$A$4:$O$24,15,FALSE)&amp;F$4&amp;$B248&amp;"-"&amp;$C248&amp;"-"&amp;$B248&amp;".log skip=1 readsize=2000000 bindsize=2000000 errors=10000"</f>
        <v>sqlldr userid=History/HistoryPwd control=C:\temp\HistData\Futures2013Q3M30\SBO-M30.ctl log=C:\temp\HistData\Futures2013Q3M30-SBO-M30.log skip=1 readsize=2000000 bindsize=2000000 errors=10000</v>
      </c>
      <c r="G248" s="25" t="str">
        <f>"sqlldr userid="&amp;$B$3&amp;" control="&amp;$B$2&amp;VLOOKUP($C248,Lookups!$A$4:$O$24,15,FALSE)&amp;G$4&amp;$B248&amp;"\"&amp;$C248&amp;"-"&amp;$B248&amp;".ctl log="&amp;$B$2&amp;VLOOKUP($C248,Lookups!$A$4:$O$24,15,FALSE)&amp;G$4&amp;$B248&amp;"-"&amp;$C248&amp;"-"&amp;$B248&amp;".log skip=1 readsize=2000000 bindsize=2000000 errors=10000"</f>
        <v>sqlldr userid=History/HistoryPwd control=C:\temp\HistData\Futures2013Q4M30\SBO-M30.ctl log=C:\temp\HistData\Futures2013Q4M30-SBO-M30.log skip=1 readsize=2000000 bindsize=2000000 errors=10000</v>
      </c>
      <c r="H248" s="25" t="str">
        <f>"sqlldr userid="&amp;$B$3&amp;" control="&amp;$B$2&amp;VLOOKUP($C248,Lookups!$A$4:$O$24,15,FALSE)&amp;H$4&amp;$B248&amp;"\"&amp;$C248&amp;"-"&amp;$B248&amp;".ctl log="&amp;$B$2&amp;VLOOKUP($C248,Lookups!$A$4:$O$24,15,FALSE)&amp;H$4&amp;$B248&amp;"-"&amp;$C248&amp;"-"&amp;$B248&amp;".log skip=1 readsize=2000000 bindsize=2000000 errors=10000"</f>
        <v>sqlldr userid=History/HistoryPwd control=C:\temp\HistData\Futures2014Q1M30\SBO-M30.ctl log=C:\temp\HistData\Futures2014Q1M30-SBO-M30.log skip=1 readsize=2000000 bindsize=2000000 errors=10000</v>
      </c>
    </row>
    <row r="249" spans="2:8" x14ac:dyDescent="0.25">
      <c r="B249" s="24" t="s">
        <v>7</v>
      </c>
      <c r="C249" s="25" t="s">
        <v>65</v>
      </c>
      <c r="D249" s="25" t="str">
        <f>"sqlldr userid="&amp;$B$3&amp;" control="&amp;$B$2&amp;VLOOKUP($C249,Lookups!$A$4:$O$24,15,FALSE)&amp;D$4&amp;$B249&amp;"\"&amp;$C249&amp;"-"&amp;$B249&amp;".ctl log="&amp;$B$2&amp;VLOOKUP($C249,Lookups!$A$4:$O$24,15,FALSE)&amp;D$4&amp;$B249&amp;"-"&amp;$C249&amp;"-"&amp;$B249&amp;".log skip=1 readsize=2000000 bindsize=2000000 errors=10000"</f>
        <v>sqlldr userid=History/HistoryPwd control=C:\temp\HistData\Futures2000Q0M30\SOYBEANS-M30.ctl log=C:\temp\HistData\Futures2000Q0M30-SOYBEANS-M30.log skip=1 readsize=2000000 bindsize=2000000 errors=10000</v>
      </c>
      <c r="E249" s="25" t="str">
        <f>"sqlldr userid="&amp;$B$3&amp;" control="&amp;$B$2&amp;VLOOKUP($C249,Lookups!$A$4:$O$24,15,FALSE)&amp;E$4&amp;$B249&amp;"\"&amp;$C249&amp;"-"&amp;$B249&amp;".ctl log="&amp;$B$2&amp;VLOOKUP($C249,Lookups!$A$4:$O$24,15,FALSE)&amp;E$4&amp;$B249&amp;"-"&amp;$C249&amp;"-"&amp;$B249&amp;".log skip=1 readsize=2000000 bindsize=2000000 errors=10000"</f>
        <v>sqlldr userid=History/HistoryPwd control=C:\temp\HistData\Futures2013Q2M30\SOYBEANS-M30.ctl log=C:\temp\HistData\Futures2013Q2M30-SOYBEANS-M30.log skip=1 readsize=2000000 bindsize=2000000 errors=10000</v>
      </c>
      <c r="F249" s="25" t="str">
        <f>"sqlldr userid="&amp;$B$3&amp;" control="&amp;$B$2&amp;VLOOKUP($C249,Lookups!$A$4:$O$24,15,FALSE)&amp;F$4&amp;$B249&amp;"\"&amp;$C249&amp;"-"&amp;$B249&amp;".ctl log="&amp;$B$2&amp;VLOOKUP($C249,Lookups!$A$4:$O$24,15,FALSE)&amp;F$4&amp;$B249&amp;"-"&amp;$C249&amp;"-"&amp;$B249&amp;".log skip=1 readsize=2000000 bindsize=2000000 errors=10000"</f>
        <v>sqlldr userid=History/HistoryPwd control=C:\temp\HistData\Futures2013Q3M30\SOYBEANS-M30.ctl log=C:\temp\HistData\Futures2013Q3M30-SOYBEANS-M30.log skip=1 readsize=2000000 bindsize=2000000 errors=10000</v>
      </c>
      <c r="G249" s="25" t="str">
        <f>"sqlldr userid="&amp;$B$3&amp;" control="&amp;$B$2&amp;VLOOKUP($C249,Lookups!$A$4:$O$24,15,FALSE)&amp;G$4&amp;$B249&amp;"\"&amp;$C249&amp;"-"&amp;$B249&amp;".ctl log="&amp;$B$2&amp;VLOOKUP($C249,Lookups!$A$4:$O$24,15,FALSE)&amp;G$4&amp;$B249&amp;"-"&amp;$C249&amp;"-"&amp;$B249&amp;".log skip=1 readsize=2000000 bindsize=2000000 errors=10000"</f>
        <v>sqlldr userid=History/HistoryPwd control=C:\temp\HistData\Futures2013Q4M30\SOYBEANS-M30.ctl log=C:\temp\HistData\Futures2013Q4M30-SOYBEANS-M30.log skip=1 readsize=2000000 bindsize=2000000 errors=10000</v>
      </c>
      <c r="H249" s="25" t="str">
        <f>"sqlldr userid="&amp;$B$3&amp;" control="&amp;$B$2&amp;VLOOKUP($C249,Lookups!$A$4:$O$24,15,FALSE)&amp;H$4&amp;$B249&amp;"\"&amp;$C249&amp;"-"&amp;$B249&amp;".ctl log="&amp;$B$2&amp;VLOOKUP($C249,Lookups!$A$4:$O$24,15,FALSE)&amp;H$4&amp;$B249&amp;"-"&amp;$C249&amp;"-"&amp;$B249&amp;".log skip=1 readsize=2000000 bindsize=2000000 errors=10000"</f>
        <v>sqlldr userid=History/HistoryPwd control=C:\temp\HistData\Futures2014Q1M30\SOYBEANS-M30.ctl log=C:\temp\HistData\Futures2014Q1M30-SOYBEANS-M30.log skip=1 readsize=2000000 bindsize=2000000 errors=10000</v>
      </c>
    </row>
    <row r="250" spans="2:8" x14ac:dyDescent="0.25">
      <c r="B250" s="24" t="s">
        <v>7</v>
      </c>
      <c r="C250" s="25" t="s">
        <v>66</v>
      </c>
      <c r="D250" s="25" t="str">
        <f>"sqlldr userid="&amp;$B$3&amp;" control="&amp;$B$2&amp;VLOOKUP($C250,Lookups!$A$4:$O$24,15,FALSE)&amp;D$4&amp;$B250&amp;"\"&amp;$C250&amp;"-"&amp;$B250&amp;".ctl log="&amp;$B$2&amp;VLOOKUP($C250,Lookups!$A$4:$O$24,15,FALSE)&amp;D$4&amp;$B250&amp;"-"&amp;$C250&amp;"-"&amp;$B250&amp;".log skip=1 readsize=2000000 bindsize=2000000 errors=10000"</f>
        <v>sqlldr userid=History/HistoryPwd control=C:\temp\HistData\Futures2000Q0M30\SUGAR-M30.ctl log=C:\temp\HistData\Futures2000Q0M30-SUGAR-M30.log skip=1 readsize=2000000 bindsize=2000000 errors=10000</v>
      </c>
      <c r="E250" s="25" t="str">
        <f>"sqlldr userid="&amp;$B$3&amp;" control="&amp;$B$2&amp;VLOOKUP($C250,Lookups!$A$4:$O$24,15,FALSE)&amp;E$4&amp;$B250&amp;"\"&amp;$C250&amp;"-"&amp;$B250&amp;".ctl log="&amp;$B$2&amp;VLOOKUP($C250,Lookups!$A$4:$O$24,15,FALSE)&amp;E$4&amp;$B250&amp;"-"&amp;$C250&amp;"-"&amp;$B250&amp;".log skip=1 readsize=2000000 bindsize=2000000 errors=10000"</f>
        <v>sqlldr userid=History/HistoryPwd control=C:\temp\HistData\Futures2013Q2M30\SUGAR-M30.ctl log=C:\temp\HistData\Futures2013Q2M30-SUGAR-M30.log skip=1 readsize=2000000 bindsize=2000000 errors=10000</v>
      </c>
      <c r="F250" s="25" t="str">
        <f>"sqlldr userid="&amp;$B$3&amp;" control="&amp;$B$2&amp;VLOOKUP($C250,Lookups!$A$4:$O$24,15,FALSE)&amp;F$4&amp;$B250&amp;"\"&amp;$C250&amp;"-"&amp;$B250&amp;".ctl log="&amp;$B$2&amp;VLOOKUP($C250,Lookups!$A$4:$O$24,15,FALSE)&amp;F$4&amp;$B250&amp;"-"&amp;$C250&amp;"-"&amp;$B250&amp;".log skip=1 readsize=2000000 bindsize=2000000 errors=10000"</f>
        <v>sqlldr userid=History/HistoryPwd control=C:\temp\HistData\Futures2013Q3M30\SUGAR-M30.ctl log=C:\temp\HistData\Futures2013Q3M30-SUGAR-M30.log skip=1 readsize=2000000 bindsize=2000000 errors=10000</v>
      </c>
      <c r="G250" s="25" t="str">
        <f>"sqlldr userid="&amp;$B$3&amp;" control="&amp;$B$2&amp;VLOOKUP($C250,Lookups!$A$4:$O$24,15,FALSE)&amp;G$4&amp;$B250&amp;"\"&amp;$C250&amp;"-"&amp;$B250&amp;".ctl log="&amp;$B$2&amp;VLOOKUP($C250,Lookups!$A$4:$O$24,15,FALSE)&amp;G$4&amp;$B250&amp;"-"&amp;$C250&amp;"-"&amp;$B250&amp;".log skip=1 readsize=2000000 bindsize=2000000 errors=10000"</f>
        <v>sqlldr userid=History/HistoryPwd control=C:\temp\HistData\Futures2013Q4M30\SUGAR-M30.ctl log=C:\temp\HistData\Futures2013Q4M30-SUGAR-M30.log skip=1 readsize=2000000 bindsize=2000000 errors=10000</v>
      </c>
      <c r="H250" s="25" t="str">
        <f>"sqlldr userid="&amp;$B$3&amp;" control="&amp;$B$2&amp;VLOOKUP($C250,Lookups!$A$4:$O$24,15,FALSE)&amp;H$4&amp;$B250&amp;"\"&amp;$C250&amp;"-"&amp;$B250&amp;".ctl log="&amp;$B$2&amp;VLOOKUP($C250,Lookups!$A$4:$O$24,15,FALSE)&amp;H$4&amp;$B250&amp;"-"&amp;$C250&amp;"-"&amp;$B250&amp;".log skip=1 readsize=2000000 bindsize=2000000 errors=10000"</f>
        <v>sqlldr userid=History/HistoryPwd control=C:\temp\HistData\Futures2014Q1M30\SUGAR-M30.ctl log=C:\temp\HistData\Futures2014Q1M30-SUGAR-M30.log skip=1 readsize=2000000 bindsize=2000000 errors=10000</v>
      </c>
    </row>
    <row r="251" spans="2:8" x14ac:dyDescent="0.25">
      <c r="B251" s="24" t="s">
        <v>7</v>
      </c>
      <c r="C251" s="25" t="s">
        <v>67</v>
      </c>
      <c r="D251" s="25" t="str">
        <f>"sqlldr userid="&amp;$B$3&amp;" control="&amp;$B$2&amp;VLOOKUP($C251,Lookups!$A$4:$O$24,15,FALSE)&amp;D$4&amp;$B251&amp;"\"&amp;$C251&amp;"-"&amp;$B251&amp;".ctl log="&amp;$B$2&amp;VLOOKUP($C251,Lookups!$A$4:$O$24,15,FALSE)&amp;D$4&amp;$B251&amp;"-"&amp;$C251&amp;"-"&amp;$B251&amp;".log skip=1 readsize=2000000 bindsize=2000000 errors=10000"</f>
        <v>sqlldr userid=History/HistoryPwd control=C:\temp\HistData\Futures2000Q0M30\US10YR-M30.ctl log=C:\temp\HistData\Futures2000Q0M30-US10YR-M30.log skip=1 readsize=2000000 bindsize=2000000 errors=10000</v>
      </c>
      <c r="E251" s="25" t="str">
        <f>"sqlldr userid="&amp;$B$3&amp;" control="&amp;$B$2&amp;VLOOKUP($C251,Lookups!$A$4:$O$24,15,FALSE)&amp;E$4&amp;$B251&amp;"\"&amp;$C251&amp;"-"&amp;$B251&amp;".ctl log="&amp;$B$2&amp;VLOOKUP($C251,Lookups!$A$4:$O$24,15,FALSE)&amp;E$4&amp;$B251&amp;"-"&amp;$C251&amp;"-"&amp;$B251&amp;".log skip=1 readsize=2000000 bindsize=2000000 errors=10000"</f>
        <v>sqlldr userid=History/HistoryPwd control=C:\temp\HistData\Futures2013Q2M30\US10YR-M30.ctl log=C:\temp\HistData\Futures2013Q2M30-US10YR-M30.log skip=1 readsize=2000000 bindsize=2000000 errors=10000</v>
      </c>
      <c r="F251" s="25" t="str">
        <f>"sqlldr userid="&amp;$B$3&amp;" control="&amp;$B$2&amp;VLOOKUP($C251,Lookups!$A$4:$O$24,15,FALSE)&amp;F$4&amp;$B251&amp;"\"&amp;$C251&amp;"-"&amp;$B251&amp;".ctl log="&amp;$B$2&amp;VLOOKUP($C251,Lookups!$A$4:$O$24,15,FALSE)&amp;F$4&amp;$B251&amp;"-"&amp;$C251&amp;"-"&amp;$B251&amp;".log skip=1 readsize=2000000 bindsize=2000000 errors=10000"</f>
        <v>sqlldr userid=History/HistoryPwd control=C:\temp\HistData\Futures2013Q3M30\US10YR-M30.ctl log=C:\temp\HistData\Futures2013Q3M30-US10YR-M30.log skip=1 readsize=2000000 bindsize=2000000 errors=10000</v>
      </c>
      <c r="G251" s="25" t="str">
        <f>"sqlldr userid="&amp;$B$3&amp;" control="&amp;$B$2&amp;VLOOKUP($C251,Lookups!$A$4:$O$24,15,FALSE)&amp;G$4&amp;$B251&amp;"\"&amp;$C251&amp;"-"&amp;$B251&amp;".ctl log="&amp;$B$2&amp;VLOOKUP($C251,Lookups!$A$4:$O$24,15,FALSE)&amp;G$4&amp;$B251&amp;"-"&amp;$C251&amp;"-"&amp;$B251&amp;".log skip=1 readsize=2000000 bindsize=2000000 errors=10000"</f>
        <v>sqlldr userid=History/HistoryPwd control=C:\temp\HistData\Futures2013Q4M30\US10YR-M30.ctl log=C:\temp\HistData\Futures2013Q4M30-US10YR-M30.log skip=1 readsize=2000000 bindsize=2000000 errors=10000</v>
      </c>
      <c r="H251" s="25" t="str">
        <f>"sqlldr userid="&amp;$B$3&amp;" control="&amp;$B$2&amp;VLOOKUP($C251,Lookups!$A$4:$O$24,15,FALSE)&amp;H$4&amp;$B251&amp;"\"&amp;$C251&amp;"-"&amp;$B251&amp;".ctl log="&amp;$B$2&amp;VLOOKUP($C251,Lookups!$A$4:$O$24,15,FALSE)&amp;H$4&amp;$B251&amp;"-"&amp;$C251&amp;"-"&amp;$B251&amp;".log skip=1 readsize=2000000 bindsize=2000000 errors=10000"</f>
        <v>sqlldr userid=History/HistoryPwd control=C:\temp\HistData\Futures2014Q1M30\US10YR-M30.ctl log=C:\temp\HistData\Futures2014Q1M30-US10YR-M30.log skip=1 readsize=2000000 bindsize=2000000 errors=10000</v>
      </c>
    </row>
    <row r="252" spans="2:8" x14ac:dyDescent="0.25">
      <c r="B252" s="24" t="s">
        <v>7</v>
      </c>
      <c r="C252" s="25" t="s">
        <v>68</v>
      </c>
      <c r="D252" s="25" t="str">
        <f>"sqlldr userid="&amp;$B$3&amp;" control="&amp;$B$2&amp;VLOOKUP($C252,Lookups!$A$4:$O$24,15,FALSE)&amp;D$4&amp;$B252&amp;"\"&amp;$C252&amp;"-"&amp;$B252&amp;".ctl log="&amp;$B$2&amp;VLOOKUP($C252,Lookups!$A$4:$O$24,15,FALSE)&amp;D$4&amp;$B252&amp;"-"&amp;$C252&amp;"-"&amp;$B252&amp;".log skip=1 readsize=2000000 bindsize=2000000 errors=10000"</f>
        <v>sqlldr userid=History/HistoryPwd control=C:\temp\HistData\Futures2000Q0M30\WHEAT-M30.ctl log=C:\temp\HistData\Futures2000Q0M30-WHEAT-M30.log skip=1 readsize=2000000 bindsize=2000000 errors=10000</v>
      </c>
      <c r="E252" s="25" t="str">
        <f>"sqlldr userid="&amp;$B$3&amp;" control="&amp;$B$2&amp;VLOOKUP($C252,Lookups!$A$4:$O$24,15,FALSE)&amp;E$4&amp;$B252&amp;"\"&amp;$C252&amp;"-"&amp;$B252&amp;".ctl log="&amp;$B$2&amp;VLOOKUP($C252,Lookups!$A$4:$O$24,15,FALSE)&amp;E$4&amp;$B252&amp;"-"&amp;$C252&amp;"-"&amp;$B252&amp;".log skip=1 readsize=2000000 bindsize=2000000 errors=10000"</f>
        <v>sqlldr userid=History/HistoryPwd control=C:\temp\HistData\Futures2013Q2M30\WHEAT-M30.ctl log=C:\temp\HistData\Futures2013Q2M30-WHEAT-M30.log skip=1 readsize=2000000 bindsize=2000000 errors=10000</v>
      </c>
      <c r="F252" s="25" t="str">
        <f>"sqlldr userid="&amp;$B$3&amp;" control="&amp;$B$2&amp;VLOOKUP($C252,Lookups!$A$4:$O$24,15,FALSE)&amp;F$4&amp;$B252&amp;"\"&amp;$C252&amp;"-"&amp;$B252&amp;".ctl log="&amp;$B$2&amp;VLOOKUP($C252,Lookups!$A$4:$O$24,15,FALSE)&amp;F$4&amp;$B252&amp;"-"&amp;$C252&amp;"-"&amp;$B252&amp;".log skip=1 readsize=2000000 bindsize=2000000 errors=10000"</f>
        <v>sqlldr userid=History/HistoryPwd control=C:\temp\HistData\Futures2013Q3M30\WHEAT-M30.ctl log=C:\temp\HistData\Futures2013Q3M30-WHEAT-M30.log skip=1 readsize=2000000 bindsize=2000000 errors=10000</v>
      </c>
      <c r="G252" s="25" t="str">
        <f>"sqlldr userid="&amp;$B$3&amp;" control="&amp;$B$2&amp;VLOOKUP($C252,Lookups!$A$4:$O$24,15,FALSE)&amp;G$4&amp;$B252&amp;"\"&amp;$C252&amp;"-"&amp;$B252&amp;".ctl log="&amp;$B$2&amp;VLOOKUP($C252,Lookups!$A$4:$O$24,15,FALSE)&amp;G$4&amp;$B252&amp;"-"&amp;$C252&amp;"-"&amp;$B252&amp;".log skip=1 readsize=2000000 bindsize=2000000 errors=10000"</f>
        <v>sqlldr userid=History/HistoryPwd control=C:\temp\HistData\Futures2013Q4M30\WHEAT-M30.ctl log=C:\temp\HistData\Futures2013Q4M30-WHEAT-M30.log skip=1 readsize=2000000 bindsize=2000000 errors=10000</v>
      </c>
      <c r="H252" s="25" t="str">
        <f>"sqlldr userid="&amp;$B$3&amp;" control="&amp;$B$2&amp;VLOOKUP($C252,Lookups!$A$4:$O$24,15,FALSE)&amp;H$4&amp;$B252&amp;"\"&amp;$C252&amp;"-"&amp;$B252&amp;".ctl log="&amp;$B$2&amp;VLOOKUP($C252,Lookups!$A$4:$O$24,15,FALSE)&amp;H$4&amp;$B252&amp;"-"&amp;$C252&amp;"-"&amp;$B252&amp;".log skip=1 readsize=2000000 bindsize=2000000 errors=10000"</f>
        <v>sqlldr userid=History/HistoryPwd control=C:\temp\HistData\Futures2014Q1M30\WHEAT-M30.ctl log=C:\temp\HistData\Futures2014Q1M30-WHEAT-M30.log skip=1 readsize=2000000 bindsize=2000000 errors=10000</v>
      </c>
    </row>
    <row r="253" spans="2:8" x14ac:dyDescent="0.25">
      <c r="B253" s="24" t="s">
        <v>7</v>
      </c>
      <c r="C253" s="25" t="s">
        <v>58</v>
      </c>
      <c r="D253" s="25" t="str">
        <f>"sqlldr userid="&amp;$B$3&amp;" control="&amp;$B$2&amp;VLOOKUP($C253,Lookups!$A$4:$O$24,15,FALSE)&amp;D$4&amp;$B253&amp;"\"&amp;$C253&amp;"-"&amp;$B253&amp;".ctl log="&amp;$B$2&amp;VLOOKUP($C253,Lookups!$A$4:$O$24,15,FALSE)&amp;D$4&amp;$B253&amp;"-"&amp;$C253&amp;"-"&amp;$B253&amp;".log skip=1 readsize=2000000 bindsize=2000000 errors=10000"</f>
        <v>sqlldr userid=History/HistoryPwd control=C:\temp\HistData\Futures2000Q0M30\XRB-M30.ctl log=C:\temp\HistData\Futures2000Q0M30-XRB-M30.log skip=1 readsize=2000000 bindsize=2000000 errors=10000</v>
      </c>
      <c r="E253" s="25" t="str">
        <f>"sqlldr userid="&amp;$B$3&amp;" control="&amp;$B$2&amp;VLOOKUP($C253,Lookups!$A$4:$O$24,15,FALSE)&amp;E$4&amp;$B253&amp;"\"&amp;$C253&amp;"-"&amp;$B253&amp;".ctl log="&amp;$B$2&amp;VLOOKUP($C253,Lookups!$A$4:$O$24,15,FALSE)&amp;E$4&amp;$B253&amp;"-"&amp;$C253&amp;"-"&amp;$B253&amp;".log skip=1 readsize=2000000 bindsize=2000000 errors=10000"</f>
        <v>sqlldr userid=History/HistoryPwd control=C:\temp\HistData\Futures2013Q2M30\XRB-M30.ctl log=C:\temp\HistData\Futures2013Q2M30-XRB-M30.log skip=1 readsize=2000000 bindsize=2000000 errors=10000</v>
      </c>
      <c r="F253" s="25" t="str">
        <f>"sqlldr userid="&amp;$B$3&amp;" control="&amp;$B$2&amp;VLOOKUP($C253,Lookups!$A$4:$O$24,15,FALSE)&amp;F$4&amp;$B253&amp;"\"&amp;$C253&amp;"-"&amp;$B253&amp;".ctl log="&amp;$B$2&amp;VLOOKUP($C253,Lookups!$A$4:$O$24,15,FALSE)&amp;F$4&amp;$B253&amp;"-"&amp;$C253&amp;"-"&amp;$B253&amp;".log skip=1 readsize=2000000 bindsize=2000000 errors=10000"</f>
        <v>sqlldr userid=History/HistoryPwd control=C:\temp\HistData\Futures2013Q3M30\XRB-M30.ctl log=C:\temp\HistData\Futures2013Q3M30-XRB-M30.log skip=1 readsize=2000000 bindsize=2000000 errors=10000</v>
      </c>
      <c r="G253" s="25" t="str">
        <f>"sqlldr userid="&amp;$B$3&amp;" control="&amp;$B$2&amp;VLOOKUP($C253,Lookups!$A$4:$O$24,15,FALSE)&amp;G$4&amp;$B253&amp;"\"&amp;$C253&amp;"-"&amp;$B253&amp;".ctl log="&amp;$B$2&amp;VLOOKUP($C253,Lookups!$A$4:$O$24,15,FALSE)&amp;G$4&amp;$B253&amp;"-"&amp;$C253&amp;"-"&amp;$B253&amp;".log skip=1 readsize=2000000 bindsize=2000000 errors=10000"</f>
        <v>sqlldr userid=History/HistoryPwd control=C:\temp\HistData\Futures2013Q4M30\XRB-M30.ctl log=C:\temp\HistData\Futures2013Q4M30-XRB-M30.log skip=1 readsize=2000000 bindsize=2000000 errors=10000</v>
      </c>
      <c r="H253" s="25" t="str">
        <f>"sqlldr userid="&amp;$B$3&amp;" control="&amp;$B$2&amp;VLOOKUP($C253,Lookups!$A$4:$O$24,15,FALSE)&amp;H$4&amp;$B253&amp;"\"&amp;$C253&amp;"-"&amp;$B253&amp;".ctl log="&amp;$B$2&amp;VLOOKUP($C253,Lookups!$A$4:$O$24,15,FALSE)&amp;H$4&amp;$B253&amp;"-"&amp;$C253&amp;"-"&amp;$B253&amp;".log skip=1 readsize=2000000 bindsize=2000000 errors=10000"</f>
        <v>sqlldr userid=History/HistoryPwd control=C:\temp\HistData\Futures2014Q1M30\XRB-M30.ctl log=C:\temp\HistData\Futures2014Q1M30-XRB-M30.log skip=1 readsize=2000000 bindsize=2000000 errors=10000</v>
      </c>
    </row>
    <row r="254" spans="2:8" x14ac:dyDescent="0.25">
      <c r="B254" s="24" t="s">
        <v>7</v>
      </c>
      <c r="C254" s="25" t="s">
        <v>5</v>
      </c>
      <c r="D254" s="25" t="str">
        <f>"sqlldr userid="&amp;$B$3&amp;" control="&amp;$B$2&amp;VLOOKUP($C254,Lookups!$A$4:$O$24,15,FALSE)&amp;D$4&amp;$B254&amp;"\"&amp;$C254&amp;"-"&amp;$B254&amp;".ctl log="&amp;$B$2&amp;VLOOKUP($C254,Lookups!$A$4:$O$24,15,FALSE)&amp;D$4&amp;$B254&amp;"-"&amp;$C254&amp;"-"&amp;$B254&amp;".log skip=1 readsize=2000000 bindsize=2000000 errors=10000"</f>
        <v>sqlldr userid=History/HistoryPwd control=C:\temp\HistData\Futures2000Q0M30\FTSE-M30.ctl log=C:\temp\HistData\Futures2000Q0M30-FTSE-M30.log skip=1 readsize=2000000 bindsize=2000000 errors=10000</v>
      </c>
      <c r="E254" s="25" t="str">
        <f>"sqlldr userid="&amp;$B$3&amp;" control="&amp;$B$2&amp;VLOOKUP($C254,Lookups!$A$4:$O$24,15,FALSE)&amp;E$4&amp;$B254&amp;"\"&amp;$C254&amp;"-"&amp;$B254&amp;".ctl log="&amp;$B$2&amp;VLOOKUP($C254,Lookups!$A$4:$O$24,15,FALSE)&amp;E$4&amp;$B254&amp;"-"&amp;$C254&amp;"-"&amp;$B254&amp;".log skip=1 readsize=2000000 bindsize=2000000 errors=10000"</f>
        <v>sqlldr userid=History/HistoryPwd control=C:\temp\HistData\Futures2013Q2M30\FTSE-M30.ctl log=C:\temp\HistData\Futures2013Q2M30-FTSE-M30.log skip=1 readsize=2000000 bindsize=2000000 errors=10000</v>
      </c>
      <c r="F254" s="25" t="str">
        <f>"sqlldr userid="&amp;$B$3&amp;" control="&amp;$B$2&amp;VLOOKUP($C254,Lookups!$A$4:$O$24,15,FALSE)&amp;F$4&amp;$B254&amp;"\"&amp;$C254&amp;"-"&amp;$B254&amp;".ctl log="&amp;$B$2&amp;VLOOKUP($C254,Lookups!$A$4:$O$24,15,FALSE)&amp;F$4&amp;$B254&amp;"-"&amp;$C254&amp;"-"&amp;$B254&amp;".log skip=1 readsize=2000000 bindsize=2000000 errors=10000"</f>
        <v>sqlldr userid=History/HistoryPwd control=C:\temp\HistData\Futures2013Q3M30\FTSE-M30.ctl log=C:\temp\HistData\Futures2013Q3M30-FTSE-M30.log skip=1 readsize=2000000 bindsize=2000000 errors=10000</v>
      </c>
      <c r="G254" s="25" t="str">
        <f>"sqlldr userid="&amp;$B$3&amp;" control="&amp;$B$2&amp;VLOOKUP($C254,Lookups!$A$4:$O$24,15,FALSE)&amp;G$4&amp;$B254&amp;"\"&amp;$C254&amp;"-"&amp;$B254&amp;".ctl log="&amp;$B$2&amp;VLOOKUP($C254,Lookups!$A$4:$O$24,15,FALSE)&amp;G$4&amp;$B254&amp;"-"&amp;$C254&amp;"-"&amp;$B254&amp;".log skip=1 readsize=2000000 bindsize=2000000 errors=10000"</f>
        <v>sqlldr userid=History/HistoryPwd control=C:\temp\HistData\Futures2013Q4M30\FTSE-M30.ctl log=C:\temp\HistData\Futures2013Q4M30-FTSE-M30.log skip=1 readsize=2000000 bindsize=2000000 errors=10000</v>
      </c>
      <c r="H254" s="25" t="str">
        <f>"sqlldr userid="&amp;$B$3&amp;" control="&amp;$B$2&amp;VLOOKUP($C254,Lookups!$A$4:$O$24,15,FALSE)&amp;H$4&amp;$B254&amp;"\"&amp;$C254&amp;"-"&amp;$B254&amp;".ctl log="&amp;$B$2&amp;VLOOKUP($C254,Lookups!$A$4:$O$24,15,FALSE)&amp;H$4&amp;$B254&amp;"-"&amp;$C254&amp;"-"&amp;$B254&amp;".log skip=1 readsize=2000000 bindsize=2000000 errors=10000"</f>
        <v>sqlldr userid=History/HistoryPwd control=C:\temp\HistData\Futures2014Q1M30\FTSE-M30.ctl log=C:\temp\HistData\Futures2014Q1M30-FTSE-M30.log skip=1 readsize=2000000 bindsize=2000000 errors=10000</v>
      </c>
    </row>
    <row r="255" spans="2:8" x14ac:dyDescent="0.25">
      <c r="B255" s="24" t="s">
        <v>7</v>
      </c>
      <c r="C255" s="25" t="s">
        <v>8</v>
      </c>
      <c r="D255" s="25" t="str">
        <f>"sqlldr userid="&amp;$B$3&amp;" control="&amp;$B$2&amp;VLOOKUP($C255,Lookups!$A$4:$O$24,15,FALSE)&amp;D$4&amp;$B255&amp;"\"&amp;$C255&amp;"-"&amp;$B255&amp;".ctl log="&amp;$B$2&amp;VLOOKUP($C255,Lookups!$A$4:$O$24,15,FALSE)&amp;D$4&amp;$B255&amp;"-"&amp;$C255&amp;"-"&amp;$B255&amp;".log skip=1 readsize=2000000 bindsize=2000000 errors=10000"</f>
        <v>sqlldr userid=History/HistoryPwd control=C:\temp\HistData\Indices2000Q0M30\SPX-M30.ctl log=C:\temp\HistData\Indices2000Q0M30-SPX-M30.log skip=1 readsize=2000000 bindsize=2000000 errors=10000</v>
      </c>
      <c r="E255" s="25" t="str">
        <f>"sqlldr userid="&amp;$B$3&amp;" control="&amp;$B$2&amp;VLOOKUP($C255,Lookups!$A$4:$O$24,15,FALSE)&amp;E$4&amp;$B255&amp;"\"&amp;$C255&amp;"-"&amp;$B255&amp;".ctl log="&amp;$B$2&amp;VLOOKUP($C255,Lookups!$A$4:$O$24,15,FALSE)&amp;E$4&amp;$B255&amp;"-"&amp;$C255&amp;"-"&amp;$B255&amp;".log skip=1 readsize=2000000 bindsize=2000000 errors=10000"</f>
        <v>sqlldr userid=History/HistoryPwd control=C:\temp\HistData\Indices2013Q2M30\SPX-M30.ctl log=C:\temp\HistData\Indices2013Q2M30-SPX-M30.log skip=1 readsize=2000000 bindsize=2000000 errors=10000</v>
      </c>
      <c r="F255" s="25" t="str">
        <f>"sqlldr userid="&amp;$B$3&amp;" control="&amp;$B$2&amp;VLOOKUP($C255,Lookups!$A$4:$O$24,15,FALSE)&amp;F$4&amp;$B255&amp;"\"&amp;$C255&amp;"-"&amp;$B255&amp;".ctl log="&amp;$B$2&amp;VLOOKUP($C255,Lookups!$A$4:$O$24,15,FALSE)&amp;F$4&amp;$B255&amp;"-"&amp;$C255&amp;"-"&amp;$B255&amp;".log skip=1 readsize=2000000 bindsize=2000000 errors=10000"</f>
        <v>sqlldr userid=History/HistoryPwd control=C:\temp\HistData\Indices2013Q3M30\SPX-M30.ctl log=C:\temp\HistData\Indices2013Q3M30-SPX-M30.log skip=1 readsize=2000000 bindsize=2000000 errors=10000</v>
      </c>
      <c r="G255" s="25" t="str">
        <f>"sqlldr userid="&amp;$B$3&amp;" control="&amp;$B$2&amp;VLOOKUP($C255,Lookups!$A$4:$O$24,15,FALSE)&amp;G$4&amp;$B255&amp;"\"&amp;$C255&amp;"-"&amp;$B255&amp;".ctl log="&amp;$B$2&amp;VLOOKUP($C255,Lookups!$A$4:$O$24,15,FALSE)&amp;G$4&amp;$B255&amp;"-"&amp;$C255&amp;"-"&amp;$B255&amp;".log skip=1 readsize=2000000 bindsize=2000000 errors=10000"</f>
        <v>sqlldr userid=History/HistoryPwd control=C:\temp\HistData\Indices2013Q4M30\SPX-M30.ctl log=C:\temp\HistData\Indices2013Q4M30-SPX-M30.log skip=1 readsize=2000000 bindsize=2000000 errors=10000</v>
      </c>
      <c r="H255" s="25" t="str">
        <f>"sqlldr userid="&amp;$B$3&amp;" control="&amp;$B$2&amp;VLOOKUP($C255,Lookups!$A$4:$O$24,15,FALSE)&amp;H$4&amp;$B255&amp;"\"&amp;$C255&amp;"-"&amp;$B255&amp;".ctl log="&amp;$B$2&amp;VLOOKUP($C255,Lookups!$A$4:$O$24,15,FALSE)&amp;H$4&amp;$B255&amp;"-"&amp;$C255&amp;"-"&amp;$B255&amp;".log skip=1 readsize=2000000 bindsize=2000000 errors=10000"</f>
        <v>sqlldr userid=History/HistoryPwd control=C:\temp\HistData\Indices2014Q1M30\SPX-M30.ctl log=C:\temp\HistData\Indices2014Q1M30-SPX-M30.log skip=1 readsize=2000000 bindsize=2000000 errors=10000</v>
      </c>
    </row>
    <row r="256" spans="2:8" x14ac:dyDescent="0.25">
      <c r="B256" s="24" t="s">
        <v>30</v>
      </c>
      <c r="C256" s="25" t="s">
        <v>59</v>
      </c>
      <c r="D256" s="25" t="str">
        <f>"sqlldr userid="&amp;$B$3&amp;" control="&amp;$B$2&amp;VLOOKUP($C256,Lookups!$A$4:$O$24,15,FALSE)&amp;D$4&amp;$B256&amp;"\"&amp;$C256&amp;"-"&amp;$B256&amp;".ctl log="&amp;$B$2&amp;VLOOKUP($C256,Lookups!$A$4:$O$24,15,FALSE)&amp;D$4&amp;$B256&amp;"-"&amp;$C256&amp;"-"&amp;$B256&amp;".log skip=1 readsize=2000000 bindsize=2000000 errors=10000"</f>
        <v>sqlldr userid=History/HistoryPwd control=C:\temp\HistData\Futures2000Q0H1\CATTLE-H1.ctl log=C:\temp\HistData\Futures2000Q0H1-CATTLE-H1.log skip=1 readsize=2000000 bindsize=2000000 errors=10000</v>
      </c>
      <c r="E256" s="25" t="str">
        <f>"sqlldr userid="&amp;$B$3&amp;" control="&amp;$B$2&amp;VLOOKUP($C256,Lookups!$A$4:$O$24,15,FALSE)&amp;E$4&amp;$B256&amp;"\"&amp;$C256&amp;"-"&amp;$B256&amp;".ctl log="&amp;$B$2&amp;VLOOKUP($C256,Lookups!$A$4:$O$24,15,FALSE)&amp;E$4&amp;$B256&amp;"-"&amp;$C256&amp;"-"&amp;$B256&amp;".log skip=1 readsize=2000000 bindsize=2000000 errors=10000"</f>
        <v>sqlldr userid=History/HistoryPwd control=C:\temp\HistData\Futures2013Q2H1\CATTLE-H1.ctl log=C:\temp\HistData\Futures2013Q2H1-CATTLE-H1.log skip=1 readsize=2000000 bindsize=2000000 errors=10000</v>
      </c>
      <c r="F256" s="25" t="str">
        <f>"sqlldr userid="&amp;$B$3&amp;" control="&amp;$B$2&amp;VLOOKUP($C256,Lookups!$A$4:$O$24,15,FALSE)&amp;F$4&amp;$B256&amp;"\"&amp;$C256&amp;"-"&amp;$B256&amp;".ctl log="&amp;$B$2&amp;VLOOKUP($C256,Lookups!$A$4:$O$24,15,FALSE)&amp;F$4&amp;$B256&amp;"-"&amp;$C256&amp;"-"&amp;$B256&amp;".log skip=1 readsize=2000000 bindsize=2000000 errors=10000"</f>
        <v>sqlldr userid=History/HistoryPwd control=C:\temp\HistData\Futures2013Q3H1\CATTLE-H1.ctl log=C:\temp\HistData\Futures2013Q3H1-CATTLE-H1.log skip=1 readsize=2000000 bindsize=2000000 errors=10000</v>
      </c>
      <c r="G256" s="25" t="str">
        <f>"sqlldr userid="&amp;$B$3&amp;" control="&amp;$B$2&amp;VLOOKUP($C256,Lookups!$A$4:$O$24,15,FALSE)&amp;G$4&amp;$B256&amp;"\"&amp;$C256&amp;"-"&amp;$B256&amp;".ctl log="&amp;$B$2&amp;VLOOKUP($C256,Lookups!$A$4:$O$24,15,FALSE)&amp;G$4&amp;$B256&amp;"-"&amp;$C256&amp;"-"&amp;$B256&amp;".log skip=1 readsize=2000000 bindsize=2000000 errors=10000"</f>
        <v>sqlldr userid=History/HistoryPwd control=C:\temp\HistData\Futures2013Q4H1\CATTLE-H1.ctl log=C:\temp\HistData\Futures2013Q4H1-CATTLE-H1.log skip=1 readsize=2000000 bindsize=2000000 errors=10000</v>
      </c>
      <c r="H256" s="25" t="str">
        <f>"sqlldr userid="&amp;$B$3&amp;" control="&amp;$B$2&amp;VLOOKUP($C256,Lookups!$A$4:$O$24,15,FALSE)&amp;H$4&amp;$B256&amp;"\"&amp;$C256&amp;"-"&amp;$B256&amp;".ctl log="&amp;$B$2&amp;VLOOKUP($C256,Lookups!$A$4:$O$24,15,FALSE)&amp;H$4&amp;$B256&amp;"-"&amp;$C256&amp;"-"&amp;$B256&amp;".log skip=1 readsize=2000000 bindsize=2000000 errors=10000"</f>
        <v>sqlldr userid=History/HistoryPwd control=C:\temp\HistData\Futures2014Q1H1\CATTLE-H1.ctl log=C:\temp\HistData\Futures2014Q1H1-CATTLE-H1.log skip=1 readsize=2000000 bindsize=2000000 errors=10000</v>
      </c>
    </row>
    <row r="257" spans="2:8" x14ac:dyDescent="0.25">
      <c r="B257" s="24" t="s">
        <v>30</v>
      </c>
      <c r="C257" s="25" t="s">
        <v>60</v>
      </c>
      <c r="D257" s="25" t="str">
        <f>"sqlldr userid="&amp;$B$3&amp;" control="&amp;$B$2&amp;VLOOKUP($C257,Lookups!$A$4:$O$24,15,FALSE)&amp;D$4&amp;$B257&amp;"\"&amp;$C257&amp;"-"&amp;$B257&amp;".ctl log="&amp;$B$2&amp;VLOOKUP($C257,Lookups!$A$4:$O$24,15,FALSE)&amp;D$4&amp;$B257&amp;"-"&amp;$C257&amp;"-"&amp;$B257&amp;".log skip=1 readsize=2000000 bindsize=2000000 errors=10000"</f>
        <v>sqlldr userid=History/HistoryPwd control=C:\temp\HistData\Futures2000Q0H1\CORN-H1.ctl log=C:\temp\HistData\Futures2000Q0H1-CORN-H1.log skip=1 readsize=2000000 bindsize=2000000 errors=10000</v>
      </c>
      <c r="E257" s="25" t="str">
        <f>"sqlldr userid="&amp;$B$3&amp;" control="&amp;$B$2&amp;VLOOKUP($C257,Lookups!$A$4:$O$24,15,FALSE)&amp;E$4&amp;$B257&amp;"\"&amp;$C257&amp;"-"&amp;$B257&amp;".ctl log="&amp;$B$2&amp;VLOOKUP($C257,Lookups!$A$4:$O$24,15,FALSE)&amp;E$4&amp;$B257&amp;"-"&amp;$C257&amp;"-"&amp;$B257&amp;".log skip=1 readsize=2000000 bindsize=2000000 errors=10000"</f>
        <v>sqlldr userid=History/HistoryPwd control=C:\temp\HistData\Futures2013Q2H1\CORN-H1.ctl log=C:\temp\HistData\Futures2013Q2H1-CORN-H1.log skip=1 readsize=2000000 bindsize=2000000 errors=10000</v>
      </c>
      <c r="F257" s="25" t="str">
        <f>"sqlldr userid="&amp;$B$3&amp;" control="&amp;$B$2&amp;VLOOKUP($C257,Lookups!$A$4:$O$24,15,FALSE)&amp;F$4&amp;$B257&amp;"\"&amp;$C257&amp;"-"&amp;$B257&amp;".ctl log="&amp;$B$2&amp;VLOOKUP($C257,Lookups!$A$4:$O$24,15,FALSE)&amp;F$4&amp;$B257&amp;"-"&amp;$C257&amp;"-"&amp;$B257&amp;".log skip=1 readsize=2000000 bindsize=2000000 errors=10000"</f>
        <v>sqlldr userid=History/HistoryPwd control=C:\temp\HistData\Futures2013Q3H1\CORN-H1.ctl log=C:\temp\HistData\Futures2013Q3H1-CORN-H1.log skip=1 readsize=2000000 bindsize=2000000 errors=10000</v>
      </c>
      <c r="G257" s="25" t="str">
        <f>"sqlldr userid="&amp;$B$3&amp;" control="&amp;$B$2&amp;VLOOKUP($C257,Lookups!$A$4:$O$24,15,FALSE)&amp;G$4&amp;$B257&amp;"\"&amp;$C257&amp;"-"&amp;$B257&amp;".ctl log="&amp;$B$2&amp;VLOOKUP($C257,Lookups!$A$4:$O$24,15,FALSE)&amp;G$4&amp;$B257&amp;"-"&amp;$C257&amp;"-"&amp;$B257&amp;".log skip=1 readsize=2000000 bindsize=2000000 errors=10000"</f>
        <v>sqlldr userid=History/HistoryPwd control=C:\temp\HistData\Futures2013Q4H1\CORN-H1.ctl log=C:\temp\HistData\Futures2013Q4H1-CORN-H1.log skip=1 readsize=2000000 bindsize=2000000 errors=10000</v>
      </c>
      <c r="H257" s="25" t="str">
        <f>"sqlldr userid="&amp;$B$3&amp;" control="&amp;$B$2&amp;VLOOKUP($C257,Lookups!$A$4:$O$24,15,FALSE)&amp;H$4&amp;$B257&amp;"\"&amp;$C257&amp;"-"&amp;$B257&amp;".ctl log="&amp;$B$2&amp;VLOOKUP($C257,Lookups!$A$4:$O$24,15,FALSE)&amp;H$4&amp;$B257&amp;"-"&amp;$C257&amp;"-"&amp;$B257&amp;".log skip=1 readsize=2000000 bindsize=2000000 errors=10000"</f>
        <v>sqlldr userid=History/HistoryPwd control=C:\temp\HistData\Futures2014Q1H1\CORN-H1.ctl log=C:\temp\HistData\Futures2014Q1H1-CORN-H1.log skip=1 readsize=2000000 bindsize=2000000 errors=10000</v>
      </c>
    </row>
    <row r="258" spans="2:8" x14ac:dyDescent="0.25">
      <c r="B258" s="24" t="s">
        <v>30</v>
      </c>
      <c r="C258" s="25" t="s">
        <v>61</v>
      </c>
      <c r="D258" s="25" t="str">
        <f>"sqlldr userid="&amp;$B$3&amp;" control="&amp;$B$2&amp;VLOOKUP($C258,Lookups!$A$4:$O$24,15,FALSE)&amp;D$4&amp;$B258&amp;"\"&amp;$C258&amp;"-"&amp;$B258&amp;".ctl log="&amp;$B$2&amp;VLOOKUP($C258,Lookups!$A$4:$O$24,15,FALSE)&amp;D$4&amp;$B258&amp;"-"&amp;$C258&amp;"-"&amp;$B258&amp;".log skip=1 readsize=2000000 bindsize=2000000 errors=10000"</f>
        <v>sqlldr userid=History/HistoryPwd control=C:\temp\HistData\Futures2000Q0H1\HOIL-H1.ctl log=C:\temp\HistData\Futures2000Q0H1-HOIL-H1.log skip=1 readsize=2000000 bindsize=2000000 errors=10000</v>
      </c>
      <c r="E258" s="25" t="str">
        <f>"sqlldr userid="&amp;$B$3&amp;" control="&amp;$B$2&amp;VLOOKUP($C258,Lookups!$A$4:$O$24,15,FALSE)&amp;E$4&amp;$B258&amp;"\"&amp;$C258&amp;"-"&amp;$B258&amp;".ctl log="&amp;$B$2&amp;VLOOKUP($C258,Lookups!$A$4:$O$24,15,FALSE)&amp;E$4&amp;$B258&amp;"-"&amp;$C258&amp;"-"&amp;$B258&amp;".log skip=1 readsize=2000000 bindsize=2000000 errors=10000"</f>
        <v>sqlldr userid=History/HistoryPwd control=C:\temp\HistData\Futures2013Q2H1\HOIL-H1.ctl log=C:\temp\HistData\Futures2013Q2H1-HOIL-H1.log skip=1 readsize=2000000 bindsize=2000000 errors=10000</v>
      </c>
      <c r="F258" s="25" t="str">
        <f>"sqlldr userid="&amp;$B$3&amp;" control="&amp;$B$2&amp;VLOOKUP($C258,Lookups!$A$4:$O$24,15,FALSE)&amp;F$4&amp;$B258&amp;"\"&amp;$C258&amp;"-"&amp;$B258&amp;".ctl log="&amp;$B$2&amp;VLOOKUP($C258,Lookups!$A$4:$O$24,15,FALSE)&amp;F$4&amp;$B258&amp;"-"&amp;$C258&amp;"-"&amp;$B258&amp;".log skip=1 readsize=2000000 bindsize=2000000 errors=10000"</f>
        <v>sqlldr userid=History/HistoryPwd control=C:\temp\HistData\Futures2013Q3H1\HOIL-H1.ctl log=C:\temp\HistData\Futures2013Q3H1-HOIL-H1.log skip=1 readsize=2000000 bindsize=2000000 errors=10000</v>
      </c>
      <c r="G258" s="25" t="str">
        <f>"sqlldr userid="&amp;$B$3&amp;" control="&amp;$B$2&amp;VLOOKUP($C258,Lookups!$A$4:$O$24,15,FALSE)&amp;G$4&amp;$B258&amp;"\"&amp;$C258&amp;"-"&amp;$B258&amp;".ctl log="&amp;$B$2&amp;VLOOKUP($C258,Lookups!$A$4:$O$24,15,FALSE)&amp;G$4&amp;$B258&amp;"-"&amp;$C258&amp;"-"&amp;$B258&amp;".log skip=1 readsize=2000000 bindsize=2000000 errors=10000"</f>
        <v>sqlldr userid=History/HistoryPwd control=C:\temp\HistData\Futures2013Q4H1\HOIL-H1.ctl log=C:\temp\HistData\Futures2013Q4H1-HOIL-H1.log skip=1 readsize=2000000 bindsize=2000000 errors=10000</v>
      </c>
      <c r="H258" s="25" t="str">
        <f>"sqlldr userid="&amp;$B$3&amp;" control="&amp;$B$2&amp;VLOOKUP($C258,Lookups!$A$4:$O$24,15,FALSE)&amp;H$4&amp;$B258&amp;"\"&amp;$C258&amp;"-"&amp;$B258&amp;".ctl log="&amp;$B$2&amp;VLOOKUP($C258,Lookups!$A$4:$O$24,15,FALSE)&amp;H$4&amp;$B258&amp;"-"&amp;$C258&amp;"-"&amp;$B258&amp;".log skip=1 readsize=2000000 bindsize=2000000 errors=10000"</f>
        <v>sqlldr userid=History/HistoryPwd control=C:\temp\HistData\Futures2014Q1H1\HOIL-H1.ctl log=C:\temp\HistData\Futures2014Q1H1-HOIL-H1.log skip=1 readsize=2000000 bindsize=2000000 errors=10000</v>
      </c>
    </row>
    <row r="259" spans="2:8" x14ac:dyDescent="0.25">
      <c r="B259" s="24" t="s">
        <v>30</v>
      </c>
      <c r="C259" s="25" t="s">
        <v>57</v>
      </c>
      <c r="D259" s="25" t="str">
        <f>"sqlldr userid="&amp;$B$3&amp;" control="&amp;$B$2&amp;VLOOKUP($C259,Lookups!$A$4:$O$24,15,FALSE)&amp;D$4&amp;$B259&amp;"\"&amp;$C259&amp;"-"&amp;$B259&amp;".ctl log="&amp;$B$2&amp;VLOOKUP($C259,Lookups!$A$4:$O$24,15,FALSE)&amp;D$4&amp;$B259&amp;"-"&amp;$C259&amp;"-"&amp;$B259&amp;".log skip=1 readsize=2000000 bindsize=2000000 errors=10000"</f>
        <v>sqlldr userid=History/HistoryPwd control=C:\temp\HistData\Futures2000Q0H1\NGAS-H1.ctl log=C:\temp\HistData\Futures2000Q0H1-NGAS-H1.log skip=1 readsize=2000000 bindsize=2000000 errors=10000</v>
      </c>
      <c r="E259" s="25" t="str">
        <f>"sqlldr userid="&amp;$B$3&amp;" control="&amp;$B$2&amp;VLOOKUP($C259,Lookups!$A$4:$O$24,15,FALSE)&amp;E$4&amp;$B259&amp;"\"&amp;$C259&amp;"-"&amp;$B259&amp;".ctl log="&amp;$B$2&amp;VLOOKUP($C259,Lookups!$A$4:$O$24,15,FALSE)&amp;E$4&amp;$B259&amp;"-"&amp;$C259&amp;"-"&amp;$B259&amp;".log skip=1 readsize=2000000 bindsize=2000000 errors=10000"</f>
        <v>sqlldr userid=History/HistoryPwd control=C:\temp\HistData\Futures2013Q2H1\NGAS-H1.ctl log=C:\temp\HistData\Futures2013Q2H1-NGAS-H1.log skip=1 readsize=2000000 bindsize=2000000 errors=10000</v>
      </c>
      <c r="F259" s="25" t="str">
        <f>"sqlldr userid="&amp;$B$3&amp;" control="&amp;$B$2&amp;VLOOKUP($C259,Lookups!$A$4:$O$24,15,FALSE)&amp;F$4&amp;$B259&amp;"\"&amp;$C259&amp;"-"&amp;$B259&amp;".ctl log="&amp;$B$2&amp;VLOOKUP($C259,Lookups!$A$4:$O$24,15,FALSE)&amp;F$4&amp;$B259&amp;"-"&amp;$C259&amp;"-"&amp;$B259&amp;".log skip=1 readsize=2000000 bindsize=2000000 errors=10000"</f>
        <v>sqlldr userid=History/HistoryPwd control=C:\temp\HistData\Futures2013Q3H1\NGAS-H1.ctl log=C:\temp\HistData\Futures2013Q3H1-NGAS-H1.log skip=1 readsize=2000000 bindsize=2000000 errors=10000</v>
      </c>
      <c r="G259" s="25" t="str">
        <f>"sqlldr userid="&amp;$B$3&amp;" control="&amp;$B$2&amp;VLOOKUP($C259,Lookups!$A$4:$O$24,15,FALSE)&amp;G$4&amp;$B259&amp;"\"&amp;$C259&amp;"-"&amp;$B259&amp;".ctl log="&amp;$B$2&amp;VLOOKUP($C259,Lookups!$A$4:$O$24,15,FALSE)&amp;G$4&amp;$B259&amp;"-"&amp;$C259&amp;"-"&amp;$B259&amp;".log skip=1 readsize=2000000 bindsize=2000000 errors=10000"</f>
        <v>sqlldr userid=History/HistoryPwd control=C:\temp\HistData\Futures2013Q4H1\NGAS-H1.ctl log=C:\temp\HistData\Futures2013Q4H1-NGAS-H1.log skip=1 readsize=2000000 bindsize=2000000 errors=10000</v>
      </c>
      <c r="H259" s="25" t="str">
        <f>"sqlldr userid="&amp;$B$3&amp;" control="&amp;$B$2&amp;VLOOKUP($C259,Lookups!$A$4:$O$24,15,FALSE)&amp;H$4&amp;$B259&amp;"\"&amp;$C259&amp;"-"&amp;$B259&amp;".ctl log="&amp;$B$2&amp;VLOOKUP($C259,Lookups!$A$4:$O$24,15,FALSE)&amp;H$4&amp;$B259&amp;"-"&amp;$C259&amp;"-"&amp;$B259&amp;".log skip=1 readsize=2000000 bindsize=2000000 errors=10000"</f>
        <v>sqlldr userid=History/HistoryPwd control=C:\temp\HistData\Futures2014Q1H1\NGAS-H1.ctl log=C:\temp\HistData\Futures2014Q1H1-NGAS-H1.log skip=1 readsize=2000000 bindsize=2000000 errors=10000</v>
      </c>
    </row>
    <row r="260" spans="2:8" x14ac:dyDescent="0.25">
      <c r="B260" s="24" t="s">
        <v>30</v>
      </c>
      <c r="C260" s="25" t="s">
        <v>3</v>
      </c>
      <c r="D260" s="25" t="str">
        <f>"sqlldr userid="&amp;$B$3&amp;" control="&amp;$B$2&amp;VLOOKUP($C260,Lookups!$A$4:$O$24,15,FALSE)&amp;D$4&amp;$B260&amp;"\"&amp;$C260&amp;"-"&amp;$B260&amp;".ctl log="&amp;$B$2&amp;VLOOKUP($C260,Lookups!$A$4:$O$24,15,FALSE)&amp;D$4&amp;$B260&amp;"-"&amp;$C260&amp;"-"&amp;$B260&amp;".log skip=1 readsize=2000000 bindsize=2000000 errors=10000"</f>
        <v>sqlldr userid=History/HistoryPwd control=C:\temp\HistData\Futures2000Q0H1\OIL-H1.ctl log=C:\temp\HistData\Futures2000Q0H1-OIL-H1.log skip=1 readsize=2000000 bindsize=2000000 errors=10000</v>
      </c>
      <c r="E260" s="25" t="str">
        <f>"sqlldr userid="&amp;$B$3&amp;" control="&amp;$B$2&amp;VLOOKUP($C260,Lookups!$A$4:$O$24,15,FALSE)&amp;E$4&amp;$B260&amp;"\"&amp;$C260&amp;"-"&amp;$B260&amp;".ctl log="&amp;$B$2&amp;VLOOKUP($C260,Lookups!$A$4:$O$24,15,FALSE)&amp;E$4&amp;$B260&amp;"-"&amp;$C260&amp;"-"&amp;$B260&amp;".log skip=1 readsize=2000000 bindsize=2000000 errors=10000"</f>
        <v>sqlldr userid=History/HistoryPwd control=C:\temp\HistData\Futures2013Q2H1\OIL-H1.ctl log=C:\temp\HistData\Futures2013Q2H1-OIL-H1.log skip=1 readsize=2000000 bindsize=2000000 errors=10000</v>
      </c>
      <c r="F260" s="25" t="str">
        <f>"sqlldr userid="&amp;$B$3&amp;" control="&amp;$B$2&amp;VLOOKUP($C260,Lookups!$A$4:$O$24,15,FALSE)&amp;F$4&amp;$B260&amp;"\"&amp;$C260&amp;"-"&amp;$B260&amp;".ctl log="&amp;$B$2&amp;VLOOKUP($C260,Lookups!$A$4:$O$24,15,FALSE)&amp;F$4&amp;$B260&amp;"-"&amp;$C260&amp;"-"&amp;$B260&amp;".log skip=1 readsize=2000000 bindsize=2000000 errors=10000"</f>
        <v>sqlldr userid=History/HistoryPwd control=C:\temp\HistData\Futures2013Q3H1\OIL-H1.ctl log=C:\temp\HistData\Futures2013Q3H1-OIL-H1.log skip=1 readsize=2000000 bindsize=2000000 errors=10000</v>
      </c>
      <c r="G260" s="25" t="str">
        <f>"sqlldr userid="&amp;$B$3&amp;" control="&amp;$B$2&amp;VLOOKUP($C260,Lookups!$A$4:$O$24,15,FALSE)&amp;G$4&amp;$B260&amp;"\"&amp;$C260&amp;"-"&amp;$B260&amp;".ctl log="&amp;$B$2&amp;VLOOKUP($C260,Lookups!$A$4:$O$24,15,FALSE)&amp;G$4&amp;$B260&amp;"-"&amp;$C260&amp;"-"&amp;$B260&amp;".log skip=1 readsize=2000000 bindsize=2000000 errors=10000"</f>
        <v>sqlldr userid=History/HistoryPwd control=C:\temp\HistData\Futures2013Q4H1\OIL-H1.ctl log=C:\temp\HistData\Futures2013Q4H1-OIL-H1.log skip=1 readsize=2000000 bindsize=2000000 errors=10000</v>
      </c>
      <c r="H260" s="25" t="str">
        <f>"sqlldr userid="&amp;$B$3&amp;" control="&amp;$B$2&amp;VLOOKUP($C260,Lookups!$A$4:$O$24,15,FALSE)&amp;H$4&amp;$B260&amp;"\"&amp;$C260&amp;"-"&amp;$B260&amp;".ctl log="&amp;$B$2&amp;VLOOKUP($C260,Lookups!$A$4:$O$24,15,FALSE)&amp;H$4&amp;$B260&amp;"-"&amp;$C260&amp;"-"&amp;$B260&amp;".log skip=1 readsize=2000000 bindsize=2000000 errors=10000"</f>
        <v>sqlldr userid=History/HistoryPwd control=C:\temp\HistData\Futures2014Q1H1\OIL-H1.ctl log=C:\temp\HistData\Futures2014Q1H1-OIL-H1.log skip=1 readsize=2000000 bindsize=2000000 errors=10000</v>
      </c>
    </row>
    <row r="261" spans="2:8" x14ac:dyDescent="0.25">
      <c r="B261" s="24" t="s">
        <v>30</v>
      </c>
      <c r="C261" s="25" t="s">
        <v>62</v>
      </c>
      <c r="D261" s="25" t="str">
        <f>"sqlldr userid="&amp;$B$3&amp;" control="&amp;$B$2&amp;VLOOKUP($C261,Lookups!$A$4:$O$24,15,FALSE)&amp;D$4&amp;$B261&amp;"\"&amp;$C261&amp;"-"&amp;$B261&amp;".ctl log="&amp;$B$2&amp;VLOOKUP($C261,Lookups!$A$4:$O$24,15,FALSE)&amp;D$4&amp;$B261&amp;"-"&amp;$C261&amp;"-"&amp;$B261&amp;".log skip=1 readsize=2000000 bindsize=2000000 errors=10000"</f>
        <v>sqlldr userid=History/HistoryPwd control=C:\temp\HistData\Futures2000Q0H1\PLATINUM-H1.ctl log=C:\temp\HistData\Futures2000Q0H1-PLATINUM-H1.log skip=1 readsize=2000000 bindsize=2000000 errors=10000</v>
      </c>
      <c r="E261" s="25" t="str">
        <f>"sqlldr userid="&amp;$B$3&amp;" control="&amp;$B$2&amp;VLOOKUP($C261,Lookups!$A$4:$O$24,15,FALSE)&amp;E$4&amp;$B261&amp;"\"&amp;$C261&amp;"-"&amp;$B261&amp;".ctl log="&amp;$B$2&amp;VLOOKUP($C261,Lookups!$A$4:$O$24,15,FALSE)&amp;E$4&amp;$B261&amp;"-"&amp;$C261&amp;"-"&amp;$B261&amp;".log skip=1 readsize=2000000 bindsize=2000000 errors=10000"</f>
        <v>sqlldr userid=History/HistoryPwd control=C:\temp\HistData\Futures2013Q2H1\PLATINUM-H1.ctl log=C:\temp\HistData\Futures2013Q2H1-PLATINUM-H1.log skip=1 readsize=2000000 bindsize=2000000 errors=10000</v>
      </c>
      <c r="F261" s="25" t="str">
        <f>"sqlldr userid="&amp;$B$3&amp;" control="&amp;$B$2&amp;VLOOKUP($C261,Lookups!$A$4:$O$24,15,FALSE)&amp;F$4&amp;$B261&amp;"\"&amp;$C261&amp;"-"&amp;$B261&amp;".ctl log="&amp;$B$2&amp;VLOOKUP($C261,Lookups!$A$4:$O$24,15,FALSE)&amp;F$4&amp;$B261&amp;"-"&amp;$C261&amp;"-"&amp;$B261&amp;".log skip=1 readsize=2000000 bindsize=2000000 errors=10000"</f>
        <v>sqlldr userid=History/HistoryPwd control=C:\temp\HistData\Futures2013Q3H1\PLATINUM-H1.ctl log=C:\temp\HistData\Futures2013Q3H1-PLATINUM-H1.log skip=1 readsize=2000000 bindsize=2000000 errors=10000</v>
      </c>
      <c r="G261" s="25" t="str">
        <f>"sqlldr userid="&amp;$B$3&amp;" control="&amp;$B$2&amp;VLOOKUP($C261,Lookups!$A$4:$O$24,15,FALSE)&amp;G$4&amp;$B261&amp;"\"&amp;$C261&amp;"-"&amp;$B261&amp;".ctl log="&amp;$B$2&amp;VLOOKUP($C261,Lookups!$A$4:$O$24,15,FALSE)&amp;G$4&amp;$B261&amp;"-"&amp;$C261&amp;"-"&amp;$B261&amp;".log skip=1 readsize=2000000 bindsize=2000000 errors=10000"</f>
        <v>sqlldr userid=History/HistoryPwd control=C:\temp\HistData\Futures2013Q4H1\PLATINUM-H1.ctl log=C:\temp\HistData\Futures2013Q4H1-PLATINUM-H1.log skip=1 readsize=2000000 bindsize=2000000 errors=10000</v>
      </c>
      <c r="H261" s="25" t="str">
        <f>"sqlldr userid="&amp;$B$3&amp;" control="&amp;$B$2&amp;VLOOKUP($C261,Lookups!$A$4:$O$24,15,FALSE)&amp;H$4&amp;$B261&amp;"\"&amp;$C261&amp;"-"&amp;$B261&amp;".ctl log="&amp;$B$2&amp;VLOOKUP($C261,Lookups!$A$4:$O$24,15,FALSE)&amp;H$4&amp;$B261&amp;"-"&amp;$C261&amp;"-"&amp;$B261&amp;".log skip=1 readsize=2000000 bindsize=2000000 errors=10000"</f>
        <v>sqlldr userid=History/HistoryPwd control=C:\temp\HistData\Futures2014Q1H1\PLATINUM-H1.ctl log=C:\temp\HistData\Futures2014Q1H1-PLATINUM-H1.log skip=1 readsize=2000000 bindsize=2000000 errors=10000</v>
      </c>
    </row>
    <row r="262" spans="2:8" x14ac:dyDescent="0.25">
      <c r="B262" s="24" t="s">
        <v>30</v>
      </c>
      <c r="C262" s="25" t="s">
        <v>63</v>
      </c>
      <c r="D262" s="25" t="str">
        <f>"sqlldr userid="&amp;$B$3&amp;" control="&amp;$B$2&amp;VLOOKUP($C262,Lookups!$A$4:$O$24,15,FALSE)&amp;D$4&amp;$B262&amp;"\"&amp;$C262&amp;"-"&amp;$B262&amp;".ctl log="&amp;$B$2&amp;VLOOKUP($C262,Lookups!$A$4:$O$24,15,FALSE)&amp;D$4&amp;$B262&amp;"-"&amp;$C262&amp;"-"&amp;$B262&amp;".log skip=1 readsize=2000000 bindsize=2000000 errors=10000"</f>
        <v>sqlldr userid=History/HistoryPwd control=C:\temp\HistData\Futures2000Q0H1\RICE-H1.ctl log=C:\temp\HistData\Futures2000Q0H1-RICE-H1.log skip=1 readsize=2000000 bindsize=2000000 errors=10000</v>
      </c>
      <c r="E262" s="25" t="str">
        <f>"sqlldr userid="&amp;$B$3&amp;" control="&amp;$B$2&amp;VLOOKUP($C262,Lookups!$A$4:$O$24,15,FALSE)&amp;E$4&amp;$B262&amp;"\"&amp;$C262&amp;"-"&amp;$B262&amp;".ctl log="&amp;$B$2&amp;VLOOKUP($C262,Lookups!$A$4:$O$24,15,FALSE)&amp;E$4&amp;$B262&amp;"-"&amp;$C262&amp;"-"&amp;$B262&amp;".log skip=1 readsize=2000000 bindsize=2000000 errors=10000"</f>
        <v>sqlldr userid=History/HistoryPwd control=C:\temp\HistData\Futures2013Q2H1\RICE-H1.ctl log=C:\temp\HistData\Futures2013Q2H1-RICE-H1.log skip=1 readsize=2000000 bindsize=2000000 errors=10000</v>
      </c>
      <c r="F262" s="25" t="str">
        <f>"sqlldr userid="&amp;$B$3&amp;" control="&amp;$B$2&amp;VLOOKUP($C262,Lookups!$A$4:$O$24,15,FALSE)&amp;F$4&amp;$B262&amp;"\"&amp;$C262&amp;"-"&amp;$B262&amp;".ctl log="&amp;$B$2&amp;VLOOKUP($C262,Lookups!$A$4:$O$24,15,FALSE)&amp;F$4&amp;$B262&amp;"-"&amp;$C262&amp;"-"&amp;$B262&amp;".log skip=1 readsize=2000000 bindsize=2000000 errors=10000"</f>
        <v>sqlldr userid=History/HistoryPwd control=C:\temp\HistData\Futures2013Q3H1\RICE-H1.ctl log=C:\temp\HistData\Futures2013Q3H1-RICE-H1.log skip=1 readsize=2000000 bindsize=2000000 errors=10000</v>
      </c>
      <c r="G262" s="25" t="str">
        <f>"sqlldr userid="&amp;$B$3&amp;" control="&amp;$B$2&amp;VLOOKUP($C262,Lookups!$A$4:$O$24,15,FALSE)&amp;G$4&amp;$B262&amp;"\"&amp;$C262&amp;"-"&amp;$B262&amp;".ctl log="&amp;$B$2&amp;VLOOKUP($C262,Lookups!$A$4:$O$24,15,FALSE)&amp;G$4&amp;$B262&amp;"-"&amp;$C262&amp;"-"&amp;$B262&amp;".log skip=1 readsize=2000000 bindsize=2000000 errors=10000"</f>
        <v>sqlldr userid=History/HistoryPwd control=C:\temp\HistData\Futures2013Q4H1\RICE-H1.ctl log=C:\temp\HistData\Futures2013Q4H1-RICE-H1.log skip=1 readsize=2000000 bindsize=2000000 errors=10000</v>
      </c>
      <c r="H262" s="25" t="str">
        <f>"sqlldr userid="&amp;$B$3&amp;" control="&amp;$B$2&amp;VLOOKUP($C262,Lookups!$A$4:$O$24,15,FALSE)&amp;H$4&amp;$B262&amp;"\"&amp;$C262&amp;"-"&amp;$B262&amp;".ctl log="&amp;$B$2&amp;VLOOKUP($C262,Lookups!$A$4:$O$24,15,FALSE)&amp;H$4&amp;$B262&amp;"-"&amp;$C262&amp;"-"&amp;$B262&amp;".log skip=1 readsize=2000000 bindsize=2000000 errors=10000"</f>
        <v>sqlldr userid=History/HistoryPwd control=C:\temp\HistData\Futures2014Q1H1\RICE-H1.ctl log=C:\temp\HistData\Futures2014Q1H1-RICE-H1.log skip=1 readsize=2000000 bindsize=2000000 errors=10000</v>
      </c>
    </row>
    <row r="263" spans="2:8" x14ac:dyDescent="0.25">
      <c r="B263" s="24" t="s">
        <v>30</v>
      </c>
      <c r="C263" s="25" t="s">
        <v>64</v>
      </c>
      <c r="D263" s="25" t="str">
        <f>"sqlldr userid="&amp;$B$3&amp;" control="&amp;$B$2&amp;VLOOKUP($C263,Lookups!$A$4:$O$24,15,FALSE)&amp;D$4&amp;$B263&amp;"\"&amp;$C263&amp;"-"&amp;$B263&amp;".ctl log="&amp;$B$2&amp;VLOOKUP($C263,Lookups!$A$4:$O$24,15,FALSE)&amp;D$4&amp;$B263&amp;"-"&amp;$C263&amp;"-"&amp;$B263&amp;".log skip=1 readsize=2000000 bindsize=2000000 errors=10000"</f>
        <v>sqlldr userid=History/HistoryPwd control=C:\temp\HistData\Futures2000Q0H1\SBO-H1.ctl log=C:\temp\HistData\Futures2000Q0H1-SBO-H1.log skip=1 readsize=2000000 bindsize=2000000 errors=10000</v>
      </c>
      <c r="E263" s="25" t="str">
        <f>"sqlldr userid="&amp;$B$3&amp;" control="&amp;$B$2&amp;VLOOKUP($C263,Lookups!$A$4:$O$24,15,FALSE)&amp;E$4&amp;$B263&amp;"\"&amp;$C263&amp;"-"&amp;$B263&amp;".ctl log="&amp;$B$2&amp;VLOOKUP($C263,Lookups!$A$4:$O$24,15,FALSE)&amp;E$4&amp;$B263&amp;"-"&amp;$C263&amp;"-"&amp;$B263&amp;".log skip=1 readsize=2000000 bindsize=2000000 errors=10000"</f>
        <v>sqlldr userid=History/HistoryPwd control=C:\temp\HistData\Futures2013Q2H1\SBO-H1.ctl log=C:\temp\HistData\Futures2013Q2H1-SBO-H1.log skip=1 readsize=2000000 bindsize=2000000 errors=10000</v>
      </c>
      <c r="F263" s="25" t="str">
        <f>"sqlldr userid="&amp;$B$3&amp;" control="&amp;$B$2&amp;VLOOKUP($C263,Lookups!$A$4:$O$24,15,FALSE)&amp;F$4&amp;$B263&amp;"\"&amp;$C263&amp;"-"&amp;$B263&amp;".ctl log="&amp;$B$2&amp;VLOOKUP($C263,Lookups!$A$4:$O$24,15,FALSE)&amp;F$4&amp;$B263&amp;"-"&amp;$C263&amp;"-"&amp;$B263&amp;".log skip=1 readsize=2000000 bindsize=2000000 errors=10000"</f>
        <v>sqlldr userid=History/HistoryPwd control=C:\temp\HistData\Futures2013Q3H1\SBO-H1.ctl log=C:\temp\HistData\Futures2013Q3H1-SBO-H1.log skip=1 readsize=2000000 bindsize=2000000 errors=10000</v>
      </c>
      <c r="G263" s="25" t="str">
        <f>"sqlldr userid="&amp;$B$3&amp;" control="&amp;$B$2&amp;VLOOKUP($C263,Lookups!$A$4:$O$24,15,FALSE)&amp;G$4&amp;$B263&amp;"\"&amp;$C263&amp;"-"&amp;$B263&amp;".ctl log="&amp;$B$2&amp;VLOOKUP($C263,Lookups!$A$4:$O$24,15,FALSE)&amp;G$4&amp;$B263&amp;"-"&amp;$C263&amp;"-"&amp;$B263&amp;".log skip=1 readsize=2000000 bindsize=2000000 errors=10000"</f>
        <v>sqlldr userid=History/HistoryPwd control=C:\temp\HistData\Futures2013Q4H1\SBO-H1.ctl log=C:\temp\HistData\Futures2013Q4H1-SBO-H1.log skip=1 readsize=2000000 bindsize=2000000 errors=10000</v>
      </c>
      <c r="H263" s="25" t="str">
        <f>"sqlldr userid="&amp;$B$3&amp;" control="&amp;$B$2&amp;VLOOKUP($C263,Lookups!$A$4:$O$24,15,FALSE)&amp;H$4&amp;$B263&amp;"\"&amp;$C263&amp;"-"&amp;$B263&amp;".ctl log="&amp;$B$2&amp;VLOOKUP($C263,Lookups!$A$4:$O$24,15,FALSE)&amp;H$4&amp;$B263&amp;"-"&amp;$C263&amp;"-"&amp;$B263&amp;".log skip=1 readsize=2000000 bindsize=2000000 errors=10000"</f>
        <v>sqlldr userid=History/HistoryPwd control=C:\temp\HistData\Futures2014Q1H1\SBO-H1.ctl log=C:\temp\HistData\Futures2014Q1H1-SBO-H1.log skip=1 readsize=2000000 bindsize=2000000 errors=10000</v>
      </c>
    </row>
    <row r="264" spans="2:8" x14ac:dyDescent="0.25">
      <c r="B264" s="24" t="s">
        <v>30</v>
      </c>
      <c r="C264" s="25" t="s">
        <v>65</v>
      </c>
      <c r="D264" s="25" t="str">
        <f>"sqlldr userid="&amp;$B$3&amp;" control="&amp;$B$2&amp;VLOOKUP($C264,Lookups!$A$4:$O$24,15,FALSE)&amp;D$4&amp;$B264&amp;"\"&amp;$C264&amp;"-"&amp;$B264&amp;".ctl log="&amp;$B$2&amp;VLOOKUP($C264,Lookups!$A$4:$O$24,15,FALSE)&amp;D$4&amp;$B264&amp;"-"&amp;$C264&amp;"-"&amp;$B264&amp;".log skip=1 readsize=2000000 bindsize=2000000 errors=10000"</f>
        <v>sqlldr userid=History/HistoryPwd control=C:\temp\HistData\Futures2000Q0H1\SOYBEANS-H1.ctl log=C:\temp\HistData\Futures2000Q0H1-SOYBEANS-H1.log skip=1 readsize=2000000 bindsize=2000000 errors=10000</v>
      </c>
      <c r="E264" s="25" t="str">
        <f>"sqlldr userid="&amp;$B$3&amp;" control="&amp;$B$2&amp;VLOOKUP($C264,Lookups!$A$4:$O$24,15,FALSE)&amp;E$4&amp;$B264&amp;"\"&amp;$C264&amp;"-"&amp;$B264&amp;".ctl log="&amp;$B$2&amp;VLOOKUP($C264,Lookups!$A$4:$O$24,15,FALSE)&amp;E$4&amp;$B264&amp;"-"&amp;$C264&amp;"-"&amp;$B264&amp;".log skip=1 readsize=2000000 bindsize=2000000 errors=10000"</f>
        <v>sqlldr userid=History/HistoryPwd control=C:\temp\HistData\Futures2013Q2H1\SOYBEANS-H1.ctl log=C:\temp\HistData\Futures2013Q2H1-SOYBEANS-H1.log skip=1 readsize=2000000 bindsize=2000000 errors=10000</v>
      </c>
      <c r="F264" s="25" t="str">
        <f>"sqlldr userid="&amp;$B$3&amp;" control="&amp;$B$2&amp;VLOOKUP($C264,Lookups!$A$4:$O$24,15,FALSE)&amp;F$4&amp;$B264&amp;"\"&amp;$C264&amp;"-"&amp;$B264&amp;".ctl log="&amp;$B$2&amp;VLOOKUP($C264,Lookups!$A$4:$O$24,15,FALSE)&amp;F$4&amp;$B264&amp;"-"&amp;$C264&amp;"-"&amp;$B264&amp;".log skip=1 readsize=2000000 bindsize=2000000 errors=10000"</f>
        <v>sqlldr userid=History/HistoryPwd control=C:\temp\HistData\Futures2013Q3H1\SOYBEANS-H1.ctl log=C:\temp\HistData\Futures2013Q3H1-SOYBEANS-H1.log skip=1 readsize=2000000 bindsize=2000000 errors=10000</v>
      </c>
      <c r="G264" s="25" t="str">
        <f>"sqlldr userid="&amp;$B$3&amp;" control="&amp;$B$2&amp;VLOOKUP($C264,Lookups!$A$4:$O$24,15,FALSE)&amp;G$4&amp;$B264&amp;"\"&amp;$C264&amp;"-"&amp;$B264&amp;".ctl log="&amp;$B$2&amp;VLOOKUP($C264,Lookups!$A$4:$O$24,15,FALSE)&amp;G$4&amp;$B264&amp;"-"&amp;$C264&amp;"-"&amp;$B264&amp;".log skip=1 readsize=2000000 bindsize=2000000 errors=10000"</f>
        <v>sqlldr userid=History/HistoryPwd control=C:\temp\HistData\Futures2013Q4H1\SOYBEANS-H1.ctl log=C:\temp\HistData\Futures2013Q4H1-SOYBEANS-H1.log skip=1 readsize=2000000 bindsize=2000000 errors=10000</v>
      </c>
      <c r="H264" s="25" t="str">
        <f>"sqlldr userid="&amp;$B$3&amp;" control="&amp;$B$2&amp;VLOOKUP($C264,Lookups!$A$4:$O$24,15,FALSE)&amp;H$4&amp;$B264&amp;"\"&amp;$C264&amp;"-"&amp;$B264&amp;".ctl log="&amp;$B$2&amp;VLOOKUP($C264,Lookups!$A$4:$O$24,15,FALSE)&amp;H$4&amp;$B264&amp;"-"&amp;$C264&amp;"-"&amp;$B264&amp;".log skip=1 readsize=2000000 bindsize=2000000 errors=10000"</f>
        <v>sqlldr userid=History/HistoryPwd control=C:\temp\HistData\Futures2014Q1H1\SOYBEANS-H1.ctl log=C:\temp\HistData\Futures2014Q1H1-SOYBEANS-H1.log skip=1 readsize=2000000 bindsize=2000000 errors=10000</v>
      </c>
    </row>
    <row r="265" spans="2:8" x14ac:dyDescent="0.25">
      <c r="B265" s="24" t="s">
        <v>30</v>
      </c>
      <c r="C265" s="25" t="s">
        <v>66</v>
      </c>
      <c r="D265" s="25" t="str">
        <f>"sqlldr userid="&amp;$B$3&amp;" control="&amp;$B$2&amp;VLOOKUP($C265,Lookups!$A$4:$O$24,15,FALSE)&amp;D$4&amp;$B265&amp;"\"&amp;$C265&amp;"-"&amp;$B265&amp;".ctl log="&amp;$B$2&amp;VLOOKUP($C265,Lookups!$A$4:$O$24,15,FALSE)&amp;D$4&amp;$B265&amp;"-"&amp;$C265&amp;"-"&amp;$B265&amp;".log skip=1 readsize=2000000 bindsize=2000000 errors=10000"</f>
        <v>sqlldr userid=History/HistoryPwd control=C:\temp\HistData\Futures2000Q0H1\SUGAR-H1.ctl log=C:\temp\HistData\Futures2000Q0H1-SUGAR-H1.log skip=1 readsize=2000000 bindsize=2000000 errors=10000</v>
      </c>
      <c r="E265" s="25" t="str">
        <f>"sqlldr userid="&amp;$B$3&amp;" control="&amp;$B$2&amp;VLOOKUP($C265,Lookups!$A$4:$O$24,15,FALSE)&amp;E$4&amp;$B265&amp;"\"&amp;$C265&amp;"-"&amp;$B265&amp;".ctl log="&amp;$B$2&amp;VLOOKUP($C265,Lookups!$A$4:$O$24,15,FALSE)&amp;E$4&amp;$B265&amp;"-"&amp;$C265&amp;"-"&amp;$B265&amp;".log skip=1 readsize=2000000 bindsize=2000000 errors=10000"</f>
        <v>sqlldr userid=History/HistoryPwd control=C:\temp\HistData\Futures2013Q2H1\SUGAR-H1.ctl log=C:\temp\HistData\Futures2013Q2H1-SUGAR-H1.log skip=1 readsize=2000000 bindsize=2000000 errors=10000</v>
      </c>
      <c r="F265" s="25" t="str">
        <f>"sqlldr userid="&amp;$B$3&amp;" control="&amp;$B$2&amp;VLOOKUP($C265,Lookups!$A$4:$O$24,15,FALSE)&amp;F$4&amp;$B265&amp;"\"&amp;$C265&amp;"-"&amp;$B265&amp;".ctl log="&amp;$B$2&amp;VLOOKUP($C265,Lookups!$A$4:$O$24,15,FALSE)&amp;F$4&amp;$B265&amp;"-"&amp;$C265&amp;"-"&amp;$B265&amp;".log skip=1 readsize=2000000 bindsize=2000000 errors=10000"</f>
        <v>sqlldr userid=History/HistoryPwd control=C:\temp\HistData\Futures2013Q3H1\SUGAR-H1.ctl log=C:\temp\HistData\Futures2013Q3H1-SUGAR-H1.log skip=1 readsize=2000000 bindsize=2000000 errors=10000</v>
      </c>
      <c r="G265" s="25" t="str">
        <f>"sqlldr userid="&amp;$B$3&amp;" control="&amp;$B$2&amp;VLOOKUP($C265,Lookups!$A$4:$O$24,15,FALSE)&amp;G$4&amp;$B265&amp;"\"&amp;$C265&amp;"-"&amp;$B265&amp;".ctl log="&amp;$B$2&amp;VLOOKUP($C265,Lookups!$A$4:$O$24,15,FALSE)&amp;G$4&amp;$B265&amp;"-"&amp;$C265&amp;"-"&amp;$B265&amp;".log skip=1 readsize=2000000 bindsize=2000000 errors=10000"</f>
        <v>sqlldr userid=History/HistoryPwd control=C:\temp\HistData\Futures2013Q4H1\SUGAR-H1.ctl log=C:\temp\HistData\Futures2013Q4H1-SUGAR-H1.log skip=1 readsize=2000000 bindsize=2000000 errors=10000</v>
      </c>
      <c r="H265" s="25" t="str">
        <f>"sqlldr userid="&amp;$B$3&amp;" control="&amp;$B$2&amp;VLOOKUP($C265,Lookups!$A$4:$O$24,15,FALSE)&amp;H$4&amp;$B265&amp;"\"&amp;$C265&amp;"-"&amp;$B265&amp;".ctl log="&amp;$B$2&amp;VLOOKUP($C265,Lookups!$A$4:$O$24,15,FALSE)&amp;H$4&amp;$B265&amp;"-"&amp;$C265&amp;"-"&amp;$B265&amp;".log skip=1 readsize=2000000 bindsize=2000000 errors=10000"</f>
        <v>sqlldr userid=History/HistoryPwd control=C:\temp\HistData\Futures2014Q1H1\SUGAR-H1.ctl log=C:\temp\HistData\Futures2014Q1H1-SUGAR-H1.log skip=1 readsize=2000000 bindsize=2000000 errors=10000</v>
      </c>
    </row>
    <row r="266" spans="2:8" x14ac:dyDescent="0.25">
      <c r="B266" s="24" t="s">
        <v>30</v>
      </c>
      <c r="C266" s="25" t="s">
        <v>67</v>
      </c>
      <c r="D266" s="25" t="str">
        <f>"sqlldr userid="&amp;$B$3&amp;" control="&amp;$B$2&amp;VLOOKUP($C266,Lookups!$A$4:$O$24,15,FALSE)&amp;D$4&amp;$B266&amp;"\"&amp;$C266&amp;"-"&amp;$B266&amp;".ctl log="&amp;$B$2&amp;VLOOKUP($C266,Lookups!$A$4:$O$24,15,FALSE)&amp;D$4&amp;$B266&amp;"-"&amp;$C266&amp;"-"&amp;$B266&amp;".log skip=1 readsize=2000000 bindsize=2000000 errors=10000"</f>
        <v>sqlldr userid=History/HistoryPwd control=C:\temp\HistData\Futures2000Q0H1\US10YR-H1.ctl log=C:\temp\HistData\Futures2000Q0H1-US10YR-H1.log skip=1 readsize=2000000 bindsize=2000000 errors=10000</v>
      </c>
      <c r="E266" s="25" t="str">
        <f>"sqlldr userid="&amp;$B$3&amp;" control="&amp;$B$2&amp;VLOOKUP($C266,Lookups!$A$4:$O$24,15,FALSE)&amp;E$4&amp;$B266&amp;"\"&amp;$C266&amp;"-"&amp;$B266&amp;".ctl log="&amp;$B$2&amp;VLOOKUP($C266,Lookups!$A$4:$O$24,15,FALSE)&amp;E$4&amp;$B266&amp;"-"&amp;$C266&amp;"-"&amp;$B266&amp;".log skip=1 readsize=2000000 bindsize=2000000 errors=10000"</f>
        <v>sqlldr userid=History/HistoryPwd control=C:\temp\HistData\Futures2013Q2H1\US10YR-H1.ctl log=C:\temp\HistData\Futures2013Q2H1-US10YR-H1.log skip=1 readsize=2000000 bindsize=2000000 errors=10000</v>
      </c>
      <c r="F266" s="25" t="str">
        <f>"sqlldr userid="&amp;$B$3&amp;" control="&amp;$B$2&amp;VLOOKUP($C266,Lookups!$A$4:$O$24,15,FALSE)&amp;F$4&amp;$B266&amp;"\"&amp;$C266&amp;"-"&amp;$B266&amp;".ctl log="&amp;$B$2&amp;VLOOKUP($C266,Lookups!$A$4:$O$24,15,FALSE)&amp;F$4&amp;$B266&amp;"-"&amp;$C266&amp;"-"&amp;$B266&amp;".log skip=1 readsize=2000000 bindsize=2000000 errors=10000"</f>
        <v>sqlldr userid=History/HistoryPwd control=C:\temp\HistData\Futures2013Q3H1\US10YR-H1.ctl log=C:\temp\HistData\Futures2013Q3H1-US10YR-H1.log skip=1 readsize=2000000 bindsize=2000000 errors=10000</v>
      </c>
      <c r="G266" s="25" t="str">
        <f>"sqlldr userid="&amp;$B$3&amp;" control="&amp;$B$2&amp;VLOOKUP($C266,Lookups!$A$4:$O$24,15,FALSE)&amp;G$4&amp;$B266&amp;"\"&amp;$C266&amp;"-"&amp;$B266&amp;".ctl log="&amp;$B$2&amp;VLOOKUP($C266,Lookups!$A$4:$O$24,15,FALSE)&amp;G$4&amp;$B266&amp;"-"&amp;$C266&amp;"-"&amp;$B266&amp;".log skip=1 readsize=2000000 bindsize=2000000 errors=10000"</f>
        <v>sqlldr userid=History/HistoryPwd control=C:\temp\HistData\Futures2013Q4H1\US10YR-H1.ctl log=C:\temp\HistData\Futures2013Q4H1-US10YR-H1.log skip=1 readsize=2000000 bindsize=2000000 errors=10000</v>
      </c>
      <c r="H266" s="25" t="str">
        <f>"sqlldr userid="&amp;$B$3&amp;" control="&amp;$B$2&amp;VLOOKUP($C266,Lookups!$A$4:$O$24,15,FALSE)&amp;H$4&amp;$B266&amp;"\"&amp;$C266&amp;"-"&amp;$B266&amp;".ctl log="&amp;$B$2&amp;VLOOKUP($C266,Lookups!$A$4:$O$24,15,FALSE)&amp;H$4&amp;$B266&amp;"-"&amp;$C266&amp;"-"&amp;$B266&amp;".log skip=1 readsize=2000000 bindsize=2000000 errors=10000"</f>
        <v>sqlldr userid=History/HistoryPwd control=C:\temp\HistData\Futures2014Q1H1\US10YR-H1.ctl log=C:\temp\HistData\Futures2014Q1H1-US10YR-H1.log skip=1 readsize=2000000 bindsize=2000000 errors=10000</v>
      </c>
    </row>
    <row r="267" spans="2:8" x14ac:dyDescent="0.25">
      <c r="B267" s="24" t="s">
        <v>30</v>
      </c>
      <c r="C267" s="25" t="s">
        <v>68</v>
      </c>
      <c r="D267" s="25" t="str">
        <f>"sqlldr userid="&amp;$B$3&amp;" control="&amp;$B$2&amp;VLOOKUP($C267,Lookups!$A$4:$O$24,15,FALSE)&amp;D$4&amp;$B267&amp;"\"&amp;$C267&amp;"-"&amp;$B267&amp;".ctl log="&amp;$B$2&amp;VLOOKUP($C267,Lookups!$A$4:$O$24,15,FALSE)&amp;D$4&amp;$B267&amp;"-"&amp;$C267&amp;"-"&amp;$B267&amp;".log skip=1 readsize=2000000 bindsize=2000000 errors=10000"</f>
        <v>sqlldr userid=History/HistoryPwd control=C:\temp\HistData\Futures2000Q0H1\WHEAT-H1.ctl log=C:\temp\HistData\Futures2000Q0H1-WHEAT-H1.log skip=1 readsize=2000000 bindsize=2000000 errors=10000</v>
      </c>
      <c r="E267" s="25" t="str">
        <f>"sqlldr userid="&amp;$B$3&amp;" control="&amp;$B$2&amp;VLOOKUP($C267,Lookups!$A$4:$O$24,15,FALSE)&amp;E$4&amp;$B267&amp;"\"&amp;$C267&amp;"-"&amp;$B267&amp;".ctl log="&amp;$B$2&amp;VLOOKUP($C267,Lookups!$A$4:$O$24,15,FALSE)&amp;E$4&amp;$B267&amp;"-"&amp;$C267&amp;"-"&amp;$B267&amp;".log skip=1 readsize=2000000 bindsize=2000000 errors=10000"</f>
        <v>sqlldr userid=History/HistoryPwd control=C:\temp\HistData\Futures2013Q2H1\WHEAT-H1.ctl log=C:\temp\HistData\Futures2013Q2H1-WHEAT-H1.log skip=1 readsize=2000000 bindsize=2000000 errors=10000</v>
      </c>
      <c r="F267" s="25" t="str">
        <f>"sqlldr userid="&amp;$B$3&amp;" control="&amp;$B$2&amp;VLOOKUP($C267,Lookups!$A$4:$O$24,15,FALSE)&amp;F$4&amp;$B267&amp;"\"&amp;$C267&amp;"-"&amp;$B267&amp;".ctl log="&amp;$B$2&amp;VLOOKUP($C267,Lookups!$A$4:$O$24,15,FALSE)&amp;F$4&amp;$B267&amp;"-"&amp;$C267&amp;"-"&amp;$B267&amp;".log skip=1 readsize=2000000 bindsize=2000000 errors=10000"</f>
        <v>sqlldr userid=History/HistoryPwd control=C:\temp\HistData\Futures2013Q3H1\WHEAT-H1.ctl log=C:\temp\HistData\Futures2013Q3H1-WHEAT-H1.log skip=1 readsize=2000000 bindsize=2000000 errors=10000</v>
      </c>
      <c r="G267" s="25" t="str">
        <f>"sqlldr userid="&amp;$B$3&amp;" control="&amp;$B$2&amp;VLOOKUP($C267,Lookups!$A$4:$O$24,15,FALSE)&amp;G$4&amp;$B267&amp;"\"&amp;$C267&amp;"-"&amp;$B267&amp;".ctl log="&amp;$B$2&amp;VLOOKUP($C267,Lookups!$A$4:$O$24,15,FALSE)&amp;G$4&amp;$B267&amp;"-"&amp;$C267&amp;"-"&amp;$B267&amp;".log skip=1 readsize=2000000 bindsize=2000000 errors=10000"</f>
        <v>sqlldr userid=History/HistoryPwd control=C:\temp\HistData\Futures2013Q4H1\WHEAT-H1.ctl log=C:\temp\HistData\Futures2013Q4H1-WHEAT-H1.log skip=1 readsize=2000000 bindsize=2000000 errors=10000</v>
      </c>
      <c r="H267" s="25" t="str">
        <f>"sqlldr userid="&amp;$B$3&amp;" control="&amp;$B$2&amp;VLOOKUP($C267,Lookups!$A$4:$O$24,15,FALSE)&amp;H$4&amp;$B267&amp;"\"&amp;$C267&amp;"-"&amp;$B267&amp;".ctl log="&amp;$B$2&amp;VLOOKUP($C267,Lookups!$A$4:$O$24,15,FALSE)&amp;H$4&amp;$B267&amp;"-"&amp;$C267&amp;"-"&amp;$B267&amp;".log skip=1 readsize=2000000 bindsize=2000000 errors=10000"</f>
        <v>sqlldr userid=History/HistoryPwd control=C:\temp\HistData\Futures2014Q1H1\WHEAT-H1.ctl log=C:\temp\HistData\Futures2014Q1H1-WHEAT-H1.log skip=1 readsize=2000000 bindsize=2000000 errors=10000</v>
      </c>
    </row>
    <row r="268" spans="2:8" x14ac:dyDescent="0.25">
      <c r="B268" s="24" t="s">
        <v>30</v>
      </c>
      <c r="C268" s="25" t="s">
        <v>58</v>
      </c>
      <c r="D268" s="25" t="str">
        <f>"sqlldr userid="&amp;$B$3&amp;" control="&amp;$B$2&amp;VLOOKUP($C268,Lookups!$A$4:$O$24,15,FALSE)&amp;D$4&amp;$B268&amp;"\"&amp;$C268&amp;"-"&amp;$B268&amp;".ctl log="&amp;$B$2&amp;VLOOKUP($C268,Lookups!$A$4:$O$24,15,FALSE)&amp;D$4&amp;$B268&amp;"-"&amp;$C268&amp;"-"&amp;$B268&amp;".log skip=1 readsize=2000000 bindsize=2000000 errors=10000"</f>
        <v>sqlldr userid=History/HistoryPwd control=C:\temp\HistData\Futures2000Q0H1\XRB-H1.ctl log=C:\temp\HistData\Futures2000Q0H1-XRB-H1.log skip=1 readsize=2000000 bindsize=2000000 errors=10000</v>
      </c>
      <c r="E268" s="25" t="str">
        <f>"sqlldr userid="&amp;$B$3&amp;" control="&amp;$B$2&amp;VLOOKUP($C268,Lookups!$A$4:$O$24,15,FALSE)&amp;E$4&amp;$B268&amp;"\"&amp;$C268&amp;"-"&amp;$B268&amp;".ctl log="&amp;$B$2&amp;VLOOKUP($C268,Lookups!$A$4:$O$24,15,FALSE)&amp;E$4&amp;$B268&amp;"-"&amp;$C268&amp;"-"&amp;$B268&amp;".log skip=1 readsize=2000000 bindsize=2000000 errors=10000"</f>
        <v>sqlldr userid=History/HistoryPwd control=C:\temp\HistData\Futures2013Q2H1\XRB-H1.ctl log=C:\temp\HistData\Futures2013Q2H1-XRB-H1.log skip=1 readsize=2000000 bindsize=2000000 errors=10000</v>
      </c>
      <c r="F268" s="25" t="str">
        <f>"sqlldr userid="&amp;$B$3&amp;" control="&amp;$B$2&amp;VLOOKUP($C268,Lookups!$A$4:$O$24,15,FALSE)&amp;F$4&amp;$B268&amp;"\"&amp;$C268&amp;"-"&amp;$B268&amp;".ctl log="&amp;$B$2&amp;VLOOKUP($C268,Lookups!$A$4:$O$24,15,FALSE)&amp;F$4&amp;$B268&amp;"-"&amp;$C268&amp;"-"&amp;$B268&amp;".log skip=1 readsize=2000000 bindsize=2000000 errors=10000"</f>
        <v>sqlldr userid=History/HistoryPwd control=C:\temp\HistData\Futures2013Q3H1\XRB-H1.ctl log=C:\temp\HistData\Futures2013Q3H1-XRB-H1.log skip=1 readsize=2000000 bindsize=2000000 errors=10000</v>
      </c>
      <c r="G268" s="25" t="str">
        <f>"sqlldr userid="&amp;$B$3&amp;" control="&amp;$B$2&amp;VLOOKUP($C268,Lookups!$A$4:$O$24,15,FALSE)&amp;G$4&amp;$B268&amp;"\"&amp;$C268&amp;"-"&amp;$B268&amp;".ctl log="&amp;$B$2&amp;VLOOKUP($C268,Lookups!$A$4:$O$24,15,FALSE)&amp;G$4&amp;$B268&amp;"-"&amp;$C268&amp;"-"&amp;$B268&amp;".log skip=1 readsize=2000000 bindsize=2000000 errors=10000"</f>
        <v>sqlldr userid=History/HistoryPwd control=C:\temp\HistData\Futures2013Q4H1\XRB-H1.ctl log=C:\temp\HistData\Futures2013Q4H1-XRB-H1.log skip=1 readsize=2000000 bindsize=2000000 errors=10000</v>
      </c>
      <c r="H268" s="25" t="str">
        <f>"sqlldr userid="&amp;$B$3&amp;" control="&amp;$B$2&amp;VLOOKUP($C268,Lookups!$A$4:$O$24,15,FALSE)&amp;H$4&amp;$B268&amp;"\"&amp;$C268&amp;"-"&amp;$B268&amp;".ctl log="&amp;$B$2&amp;VLOOKUP($C268,Lookups!$A$4:$O$24,15,FALSE)&amp;H$4&amp;$B268&amp;"-"&amp;$C268&amp;"-"&amp;$B268&amp;".log skip=1 readsize=2000000 bindsize=2000000 errors=10000"</f>
        <v>sqlldr userid=History/HistoryPwd control=C:\temp\HistData\Futures2014Q1H1\XRB-H1.ctl log=C:\temp\HistData\Futures2014Q1H1-XRB-H1.log skip=1 readsize=2000000 bindsize=2000000 errors=10000</v>
      </c>
    </row>
    <row r="269" spans="2:8" x14ac:dyDescent="0.25">
      <c r="B269" s="24" t="s">
        <v>30</v>
      </c>
      <c r="C269" s="25" t="s">
        <v>5</v>
      </c>
      <c r="D269" s="25" t="str">
        <f>"sqlldr userid="&amp;$B$3&amp;" control="&amp;$B$2&amp;VLOOKUP($C269,Lookups!$A$4:$O$24,15,FALSE)&amp;D$4&amp;$B269&amp;"\"&amp;$C269&amp;"-"&amp;$B269&amp;".ctl log="&amp;$B$2&amp;VLOOKUP($C269,Lookups!$A$4:$O$24,15,FALSE)&amp;D$4&amp;$B269&amp;"-"&amp;$C269&amp;"-"&amp;$B269&amp;".log skip=1 readsize=2000000 bindsize=2000000 errors=10000"</f>
        <v>sqlldr userid=History/HistoryPwd control=C:\temp\HistData\Futures2000Q0H1\FTSE-H1.ctl log=C:\temp\HistData\Futures2000Q0H1-FTSE-H1.log skip=1 readsize=2000000 bindsize=2000000 errors=10000</v>
      </c>
      <c r="E269" s="25" t="str">
        <f>"sqlldr userid="&amp;$B$3&amp;" control="&amp;$B$2&amp;VLOOKUP($C269,Lookups!$A$4:$O$24,15,FALSE)&amp;E$4&amp;$B269&amp;"\"&amp;$C269&amp;"-"&amp;$B269&amp;".ctl log="&amp;$B$2&amp;VLOOKUP($C269,Lookups!$A$4:$O$24,15,FALSE)&amp;E$4&amp;$B269&amp;"-"&amp;$C269&amp;"-"&amp;$B269&amp;".log skip=1 readsize=2000000 bindsize=2000000 errors=10000"</f>
        <v>sqlldr userid=History/HistoryPwd control=C:\temp\HistData\Futures2013Q2H1\FTSE-H1.ctl log=C:\temp\HistData\Futures2013Q2H1-FTSE-H1.log skip=1 readsize=2000000 bindsize=2000000 errors=10000</v>
      </c>
      <c r="F269" s="25" t="str">
        <f>"sqlldr userid="&amp;$B$3&amp;" control="&amp;$B$2&amp;VLOOKUP($C269,Lookups!$A$4:$O$24,15,FALSE)&amp;F$4&amp;$B269&amp;"\"&amp;$C269&amp;"-"&amp;$B269&amp;".ctl log="&amp;$B$2&amp;VLOOKUP($C269,Lookups!$A$4:$O$24,15,FALSE)&amp;F$4&amp;$B269&amp;"-"&amp;$C269&amp;"-"&amp;$B269&amp;".log skip=1 readsize=2000000 bindsize=2000000 errors=10000"</f>
        <v>sqlldr userid=History/HistoryPwd control=C:\temp\HistData\Futures2013Q3H1\FTSE-H1.ctl log=C:\temp\HistData\Futures2013Q3H1-FTSE-H1.log skip=1 readsize=2000000 bindsize=2000000 errors=10000</v>
      </c>
      <c r="G269" s="25" t="str">
        <f>"sqlldr userid="&amp;$B$3&amp;" control="&amp;$B$2&amp;VLOOKUP($C269,Lookups!$A$4:$O$24,15,FALSE)&amp;G$4&amp;$B269&amp;"\"&amp;$C269&amp;"-"&amp;$B269&amp;".ctl log="&amp;$B$2&amp;VLOOKUP($C269,Lookups!$A$4:$O$24,15,FALSE)&amp;G$4&amp;$B269&amp;"-"&amp;$C269&amp;"-"&amp;$B269&amp;".log skip=1 readsize=2000000 bindsize=2000000 errors=10000"</f>
        <v>sqlldr userid=History/HistoryPwd control=C:\temp\HistData\Futures2013Q4H1\FTSE-H1.ctl log=C:\temp\HistData\Futures2013Q4H1-FTSE-H1.log skip=1 readsize=2000000 bindsize=2000000 errors=10000</v>
      </c>
      <c r="H269" s="25" t="str">
        <f>"sqlldr userid="&amp;$B$3&amp;" control="&amp;$B$2&amp;VLOOKUP($C269,Lookups!$A$4:$O$24,15,FALSE)&amp;H$4&amp;$B269&amp;"\"&amp;$C269&amp;"-"&amp;$B269&amp;".ctl log="&amp;$B$2&amp;VLOOKUP($C269,Lookups!$A$4:$O$24,15,FALSE)&amp;H$4&amp;$B269&amp;"-"&amp;$C269&amp;"-"&amp;$B269&amp;".log skip=1 readsize=2000000 bindsize=2000000 errors=10000"</f>
        <v>sqlldr userid=History/HistoryPwd control=C:\temp\HistData\Futures2014Q1H1\FTSE-H1.ctl log=C:\temp\HistData\Futures2014Q1H1-FTSE-H1.log skip=1 readsize=2000000 bindsize=2000000 errors=10000</v>
      </c>
    </row>
    <row r="270" spans="2:8" x14ac:dyDescent="0.25">
      <c r="B270" s="24" t="s">
        <v>30</v>
      </c>
      <c r="C270" s="25" t="s">
        <v>8</v>
      </c>
      <c r="D270" s="25" t="str">
        <f>"sqlldr userid="&amp;$B$3&amp;" control="&amp;$B$2&amp;VLOOKUP($C270,Lookups!$A$4:$O$24,15,FALSE)&amp;D$4&amp;$B270&amp;"\"&amp;$C270&amp;"-"&amp;$B270&amp;".ctl log="&amp;$B$2&amp;VLOOKUP($C270,Lookups!$A$4:$O$24,15,FALSE)&amp;D$4&amp;$B270&amp;"-"&amp;$C270&amp;"-"&amp;$B270&amp;".log skip=1 readsize=2000000 bindsize=2000000 errors=10000"</f>
        <v>sqlldr userid=History/HistoryPwd control=C:\temp\HistData\Indices2000Q0H1\SPX-H1.ctl log=C:\temp\HistData\Indices2000Q0H1-SPX-H1.log skip=1 readsize=2000000 bindsize=2000000 errors=10000</v>
      </c>
      <c r="E270" s="25" t="str">
        <f>"sqlldr userid="&amp;$B$3&amp;" control="&amp;$B$2&amp;VLOOKUP($C270,Lookups!$A$4:$O$24,15,FALSE)&amp;E$4&amp;$B270&amp;"\"&amp;$C270&amp;"-"&amp;$B270&amp;".ctl log="&amp;$B$2&amp;VLOOKUP($C270,Lookups!$A$4:$O$24,15,FALSE)&amp;E$4&amp;$B270&amp;"-"&amp;$C270&amp;"-"&amp;$B270&amp;".log skip=1 readsize=2000000 bindsize=2000000 errors=10000"</f>
        <v>sqlldr userid=History/HistoryPwd control=C:\temp\HistData\Indices2013Q2H1\SPX-H1.ctl log=C:\temp\HistData\Indices2013Q2H1-SPX-H1.log skip=1 readsize=2000000 bindsize=2000000 errors=10000</v>
      </c>
      <c r="F270" s="25" t="str">
        <f>"sqlldr userid="&amp;$B$3&amp;" control="&amp;$B$2&amp;VLOOKUP($C270,Lookups!$A$4:$O$24,15,FALSE)&amp;F$4&amp;$B270&amp;"\"&amp;$C270&amp;"-"&amp;$B270&amp;".ctl log="&amp;$B$2&amp;VLOOKUP($C270,Lookups!$A$4:$O$24,15,FALSE)&amp;F$4&amp;$B270&amp;"-"&amp;$C270&amp;"-"&amp;$B270&amp;".log skip=1 readsize=2000000 bindsize=2000000 errors=10000"</f>
        <v>sqlldr userid=History/HistoryPwd control=C:\temp\HistData\Indices2013Q3H1\SPX-H1.ctl log=C:\temp\HistData\Indices2013Q3H1-SPX-H1.log skip=1 readsize=2000000 bindsize=2000000 errors=10000</v>
      </c>
      <c r="G270" s="25" t="str">
        <f>"sqlldr userid="&amp;$B$3&amp;" control="&amp;$B$2&amp;VLOOKUP($C270,Lookups!$A$4:$O$24,15,FALSE)&amp;G$4&amp;$B270&amp;"\"&amp;$C270&amp;"-"&amp;$B270&amp;".ctl log="&amp;$B$2&amp;VLOOKUP($C270,Lookups!$A$4:$O$24,15,FALSE)&amp;G$4&amp;$B270&amp;"-"&amp;$C270&amp;"-"&amp;$B270&amp;".log skip=1 readsize=2000000 bindsize=2000000 errors=10000"</f>
        <v>sqlldr userid=History/HistoryPwd control=C:\temp\HistData\Indices2013Q4H1\SPX-H1.ctl log=C:\temp\HistData\Indices2013Q4H1-SPX-H1.log skip=1 readsize=2000000 bindsize=2000000 errors=10000</v>
      </c>
      <c r="H270" s="25" t="str">
        <f>"sqlldr userid="&amp;$B$3&amp;" control="&amp;$B$2&amp;VLOOKUP($C270,Lookups!$A$4:$O$24,15,FALSE)&amp;H$4&amp;$B270&amp;"\"&amp;$C270&amp;"-"&amp;$B270&amp;".ctl log="&amp;$B$2&amp;VLOOKUP($C270,Lookups!$A$4:$O$24,15,FALSE)&amp;H$4&amp;$B270&amp;"-"&amp;$C270&amp;"-"&amp;$B270&amp;".log skip=1 readsize=2000000 bindsize=2000000 errors=10000"</f>
        <v>sqlldr userid=History/HistoryPwd control=C:\temp\HistData\Indices2014Q1H1\SPX-H1.ctl log=C:\temp\HistData\Indices2014Q1H1-SPX-H1.log skip=1 readsize=2000000 bindsize=2000000 errors=10000</v>
      </c>
    </row>
    <row r="271" spans="2:8" x14ac:dyDescent="0.25">
      <c r="B271" s="24" t="s">
        <v>32</v>
      </c>
      <c r="C271" s="25" t="s">
        <v>59</v>
      </c>
      <c r="D271" s="25" t="str">
        <f>"sqlldr userid="&amp;$B$3&amp;" control="&amp;$B$2&amp;VLOOKUP($C271,Lookups!$A$4:$O$24,15,FALSE)&amp;D$4&amp;$B271&amp;"\"&amp;$C271&amp;"-"&amp;$B271&amp;".ctl log="&amp;$B$2&amp;VLOOKUP($C271,Lookups!$A$4:$O$24,15,FALSE)&amp;D$4&amp;$B271&amp;"-"&amp;$C271&amp;"-"&amp;$B271&amp;".log skip=1 readsize=2000000 bindsize=2000000 errors=10000"</f>
        <v>sqlldr userid=History/HistoryPwd control=C:\temp\HistData\Futures2000Q0D1\CATTLE-D1.ctl log=C:\temp\HistData\Futures2000Q0D1-CATTLE-D1.log skip=1 readsize=2000000 bindsize=2000000 errors=10000</v>
      </c>
      <c r="E271" s="25" t="str">
        <f>"sqlldr userid="&amp;$B$3&amp;" control="&amp;$B$2&amp;VLOOKUP($C271,Lookups!$A$4:$O$24,15,FALSE)&amp;E$4&amp;$B271&amp;"\"&amp;$C271&amp;"-"&amp;$B271&amp;".ctl log="&amp;$B$2&amp;VLOOKUP($C271,Lookups!$A$4:$O$24,15,FALSE)&amp;E$4&amp;$B271&amp;"-"&amp;$C271&amp;"-"&amp;$B271&amp;".log skip=1 readsize=2000000 bindsize=2000000 errors=10000"</f>
        <v>sqlldr userid=History/HistoryPwd control=C:\temp\HistData\Futures2013Q2D1\CATTLE-D1.ctl log=C:\temp\HistData\Futures2013Q2D1-CATTLE-D1.log skip=1 readsize=2000000 bindsize=2000000 errors=10000</v>
      </c>
      <c r="F271" s="25" t="str">
        <f>"sqlldr userid="&amp;$B$3&amp;" control="&amp;$B$2&amp;VLOOKUP($C271,Lookups!$A$4:$O$24,15,FALSE)&amp;F$4&amp;$B271&amp;"\"&amp;$C271&amp;"-"&amp;$B271&amp;".ctl log="&amp;$B$2&amp;VLOOKUP($C271,Lookups!$A$4:$O$24,15,FALSE)&amp;F$4&amp;$B271&amp;"-"&amp;$C271&amp;"-"&amp;$B271&amp;".log skip=1 readsize=2000000 bindsize=2000000 errors=10000"</f>
        <v>sqlldr userid=History/HistoryPwd control=C:\temp\HistData\Futures2013Q3D1\CATTLE-D1.ctl log=C:\temp\HistData\Futures2013Q3D1-CATTLE-D1.log skip=1 readsize=2000000 bindsize=2000000 errors=10000</v>
      </c>
      <c r="G271" s="25" t="str">
        <f>"sqlldr userid="&amp;$B$3&amp;" control="&amp;$B$2&amp;VLOOKUP($C271,Lookups!$A$4:$O$24,15,FALSE)&amp;G$4&amp;$B271&amp;"\"&amp;$C271&amp;"-"&amp;$B271&amp;".ctl log="&amp;$B$2&amp;VLOOKUP($C271,Lookups!$A$4:$O$24,15,FALSE)&amp;G$4&amp;$B271&amp;"-"&amp;$C271&amp;"-"&amp;$B271&amp;".log skip=1 readsize=2000000 bindsize=2000000 errors=10000"</f>
        <v>sqlldr userid=History/HistoryPwd control=C:\temp\HistData\Futures2013Q4D1\CATTLE-D1.ctl log=C:\temp\HistData\Futures2013Q4D1-CATTLE-D1.log skip=1 readsize=2000000 bindsize=2000000 errors=10000</v>
      </c>
      <c r="H271" s="25" t="str">
        <f>"sqlldr userid="&amp;$B$3&amp;" control="&amp;$B$2&amp;VLOOKUP($C271,Lookups!$A$4:$O$24,15,FALSE)&amp;H$4&amp;$B271&amp;"\"&amp;$C271&amp;"-"&amp;$B271&amp;".ctl log="&amp;$B$2&amp;VLOOKUP($C271,Lookups!$A$4:$O$24,15,FALSE)&amp;H$4&amp;$B271&amp;"-"&amp;$C271&amp;"-"&amp;$B271&amp;".log skip=1 readsize=2000000 bindsize=2000000 errors=10000"</f>
        <v>sqlldr userid=History/HistoryPwd control=C:\temp\HistData\Futures2014Q1D1\CATTLE-D1.ctl log=C:\temp\HistData\Futures2014Q1D1-CATTLE-D1.log skip=1 readsize=2000000 bindsize=2000000 errors=10000</v>
      </c>
    </row>
    <row r="272" spans="2:8" x14ac:dyDescent="0.25">
      <c r="B272" s="24" t="s">
        <v>32</v>
      </c>
      <c r="C272" s="25" t="s">
        <v>60</v>
      </c>
      <c r="D272" s="25" t="str">
        <f>"sqlldr userid="&amp;$B$3&amp;" control="&amp;$B$2&amp;VLOOKUP($C272,Lookups!$A$4:$O$24,15,FALSE)&amp;D$4&amp;$B272&amp;"\"&amp;$C272&amp;"-"&amp;$B272&amp;".ctl log="&amp;$B$2&amp;VLOOKUP($C272,Lookups!$A$4:$O$24,15,FALSE)&amp;D$4&amp;$B272&amp;"-"&amp;$C272&amp;"-"&amp;$B272&amp;".log skip=1 readsize=2000000 bindsize=2000000 errors=10000"</f>
        <v>sqlldr userid=History/HistoryPwd control=C:\temp\HistData\Futures2000Q0D1\CORN-D1.ctl log=C:\temp\HistData\Futures2000Q0D1-CORN-D1.log skip=1 readsize=2000000 bindsize=2000000 errors=10000</v>
      </c>
      <c r="E272" s="25" t="str">
        <f>"sqlldr userid="&amp;$B$3&amp;" control="&amp;$B$2&amp;VLOOKUP($C272,Lookups!$A$4:$O$24,15,FALSE)&amp;E$4&amp;$B272&amp;"\"&amp;$C272&amp;"-"&amp;$B272&amp;".ctl log="&amp;$B$2&amp;VLOOKUP($C272,Lookups!$A$4:$O$24,15,FALSE)&amp;E$4&amp;$B272&amp;"-"&amp;$C272&amp;"-"&amp;$B272&amp;".log skip=1 readsize=2000000 bindsize=2000000 errors=10000"</f>
        <v>sqlldr userid=History/HistoryPwd control=C:\temp\HistData\Futures2013Q2D1\CORN-D1.ctl log=C:\temp\HistData\Futures2013Q2D1-CORN-D1.log skip=1 readsize=2000000 bindsize=2000000 errors=10000</v>
      </c>
      <c r="F272" s="25" t="str">
        <f>"sqlldr userid="&amp;$B$3&amp;" control="&amp;$B$2&amp;VLOOKUP($C272,Lookups!$A$4:$O$24,15,FALSE)&amp;F$4&amp;$B272&amp;"\"&amp;$C272&amp;"-"&amp;$B272&amp;".ctl log="&amp;$B$2&amp;VLOOKUP($C272,Lookups!$A$4:$O$24,15,FALSE)&amp;F$4&amp;$B272&amp;"-"&amp;$C272&amp;"-"&amp;$B272&amp;".log skip=1 readsize=2000000 bindsize=2000000 errors=10000"</f>
        <v>sqlldr userid=History/HistoryPwd control=C:\temp\HistData\Futures2013Q3D1\CORN-D1.ctl log=C:\temp\HistData\Futures2013Q3D1-CORN-D1.log skip=1 readsize=2000000 bindsize=2000000 errors=10000</v>
      </c>
      <c r="G272" s="25" t="str">
        <f>"sqlldr userid="&amp;$B$3&amp;" control="&amp;$B$2&amp;VLOOKUP($C272,Lookups!$A$4:$O$24,15,FALSE)&amp;G$4&amp;$B272&amp;"\"&amp;$C272&amp;"-"&amp;$B272&amp;".ctl log="&amp;$B$2&amp;VLOOKUP($C272,Lookups!$A$4:$O$24,15,FALSE)&amp;G$4&amp;$B272&amp;"-"&amp;$C272&amp;"-"&amp;$B272&amp;".log skip=1 readsize=2000000 bindsize=2000000 errors=10000"</f>
        <v>sqlldr userid=History/HistoryPwd control=C:\temp\HistData\Futures2013Q4D1\CORN-D1.ctl log=C:\temp\HistData\Futures2013Q4D1-CORN-D1.log skip=1 readsize=2000000 bindsize=2000000 errors=10000</v>
      </c>
      <c r="H272" s="25" t="str">
        <f>"sqlldr userid="&amp;$B$3&amp;" control="&amp;$B$2&amp;VLOOKUP($C272,Lookups!$A$4:$O$24,15,FALSE)&amp;H$4&amp;$B272&amp;"\"&amp;$C272&amp;"-"&amp;$B272&amp;".ctl log="&amp;$B$2&amp;VLOOKUP($C272,Lookups!$A$4:$O$24,15,FALSE)&amp;H$4&amp;$B272&amp;"-"&amp;$C272&amp;"-"&amp;$B272&amp;".log skip=1 readsize=2000000 bindsize=2000000 errors=10000"</f>
        <v>sqlldr userid=History/HistoryPwd control=C:\temp\HistData\Futures2014Q1D1\CORN-D1.ctl log=C:\temp\HistData\Futures2014Q1D1-CORN-D1.log skip=1 readsize=2000000 bindsize=2000000 errors=10000</v>
      </c>
    </row>
    <row r="273" spans="2:8" x14ac:dyDescent="0.25">
      <c r="B273" s="24" t="s">
        <v>32</v>
      </c>
      <c r="C273" s="25" t="s">
        <v>61</v>
      </c>
      <c r="D273" s="25" t="str">
        <f>"sqlldr userid="&amp;$B$3&amp;" control="&amp;$B$2&amp;VLOOKUP($C273,Lookups!$A$4:$O$24,15,FALSE)&amp;D$4&amp;$B273&amp;"\"&amp;$C273&amp;"-"&amp;$B273&amp;".ctl log="&amp;$B$2&amp;VLOOKUP($C273,Lookups!$A$4:$O$24,15,FALSE)&amp;D$4&amp;$B273&amp;"-"&amp;$C273&amp;"-"&amp;$B273&amp;".log skip=1 readsize=2000000 bindsize=2000000 errors=10000"</f>
        <v>sqlldr userid=History/HistoryPwd control=C:\temp\HistData\Futures2000Q0D1\HOIL-D1.ctl log=C:\temp\HistData\Futures2000Q0D1-HOIL-D1.log skip=1 readsize=2000000 bindsize=2000000 errors=10000</v>
      </c>
      <c r="E273" s="25" t="str">
        <f>"sqlldr userid="&amp;$B$3&amp;" control="&amp;$B$2&amp;VLOOKUP($C273,Lookups!$A$4:$O$24,15,FALSE)&amp;E$4&amp;$B273&amp;"\"&amp;$C273&amp;"-"&amp;$B273&amp;".ctl log="&amp;$B$2&amp;VLOOKUP($C273,Lookups!$A$4:$O$24,15,FALSE)&amp;E$4&amp;$B273&amp;"-"&amp;$C273&amp;"-"&amp;$B273&amp;".log skip=1 readsize=2000000 bindsize=2000000 errors=10000"</f>
        <v>sqlldr userid=History/HistoryPwd control=C:\temp\HistData\Futures2013Q2D1\HOIL-D1.ctl log=C:\temp\HistData\Futures2013Q2D1-HOIL-D1.log skip=1 readsize=2000000 bindsize=2000000 errors=10000</v>
      </c>
      <c r="F273" s="25" t="str">
        <f>"sqlldr userid="&amp;$B$3&amp;" control="&amp;$B$2&amp;VLOOKUP($C273,Lookups!$A$4:$O$24,15,FALSE)&amp;F$4&amp;$B273&amp;"\"&amp;$C273&amp;"-"&amp;$B273&amp;".ctl log="&amp;$B$2&amp;VLOOKUP($C273,Lookups!$A$4:$O$24,15,FALSE)&amp;F$4&amp;$B273&amp;"-"&amp;$C273&amp;"-"&amp;$B273&amp;".log skip=1 readsize=2000000 bindsize=2000000 errors=10000"</f>
        <v>sqlldr userid=History/HistoryPwd control=C:\temp\HistData\Futures2013Q3D1\HOIL-D1.ctl log=C:\temp\HistData\Futures2013Q3D1-HOIL-D1.log skip=1 readsize=2000000 bindsize=2000000 errors=10000</v>
      </c>
      <c r="G273" s="25" t="str">
        <f>"sqlldr userid="&amp;$B$3&amp;" control="&amp;$B$2&amp;VLOOKUP($C273,Lookups!$A$4:$O$24,15,FALSE)&amp;G$4&amp;$B273&amp;"\"&amp;$C273&amp;"-"&amp;$B273&amp;".ctl log="&amp;$B$2&amp;VLOOKUP($C273,Lookups!$A$4:$O$24,15,FALSE)&amp;G$4&amp;$B273&amp;"-"&amp;$C273&amp;"-"&amp;$B273&amp;".log skip=1 readsize=2000000 bindsize=2000000 errors=10000"</f>
        <v>sqlldr userid=History/HistoryPwd control=C:\temp\HistData\Futures2013Q4D1\HOIL-D1.ctl log=C:\temp\HistData\Futures2013Q4D1-HOIL-D1.log skip=1 readsize=2000000 bindsize=2000000 errors=10000</v>
      </c>
      <c r="H273" s="25" t="str">
        <f>"sqlldr userid="&amp;$B$3&amp;" control="&amp;$B$2&amp;VLOOKUP($C273,Lookups!$A$4:$O$24,15,FALSE)&amp;H$4&amp;$B273&amp;"\"&amp;$C273&amp;"-"&amp;$B273&amp;".ctl log="&amp;$B$2&amp;VLOOKUP($C273,Lookups!$A$4:$O$24,15,FALSE)&amp;H$4&amp;$B273&amp;"-"&amp;$C273&amp;"-"&amp;$B273&amp;".log skip=1 readsize=2000000 bindsize=2000000 errors=10000"</f>
        <v>sqlldr userid=History/HistoryPwd control=C:\temp\HistData\Futures2014Q1D1\HOIL-D1.ctl log=C:\temp\HistData\Futures2014Q1D1-HOIL-D1.log skip=1 readsize=2000000 bindsize=2000000 errors=10000</v>
      </c>
    </row>
    <row r="274" spans="2:8" x14ac:dyDescent="0.25">
      <c r="B274" s="24" t="s">
        <v>32</v>
      </c>
      <c r="C274" s="25" t="s">
        <v>57</v>
      </c>
      <c r="D274" s="25" t="str">
        <f>"sqlldr userid="&amp;$B$3&amp;" control="&amp;$B$2&amp;VLOOKUP($C274,Lookups!$A$4:$O$24,15,FALSE)&amp;D$4&amp;$B274&amp;"\"&amp;$C274&amp;"-"&amp;$B274&amp;".ctl log="&amp;$B$2&amp;VLOOKUP($C274,Lookups!$A$4:$O$24,15,FALSE)&amp;D$4&amp;$B274&amp;"-"&amp;$C274&amp;"-"&amp;$B274&amp;".log skip=1 readsize=2000000 bindsize=2000000 errors=10000"</f>
        <v>sqlldr userid=History/HistoryPwd control=C:\temp\HistData\Futures2000Q0D1\NGAS-D1.ctl log=C:\temp\HistData\Futures2000Q0D1-NGAS-D1.log skip=1 readsize=2000000 bindsize=2000000 errors=10000</v>
      </c>
      <c r="E274" s="25" t="str">
        <f>"sqlldr userid="&amp;$B$3&amp;" control="&amp;$B$2&amp;VLOOKUP($C274,Lookups!$A$4:$O$24,15,FALSE)&amp;E$4&amp;$B274&amp;"\"&amp;$C274&amp;"-"&amp;$B274&amp;".ctl log="&amp;$B$2&amp;VLOOKUP($C274,Lookups!$A$4:$O$24,15,FALSE)&amp;E$4&amp;$B274&amp;"-"&amp;$C274&amp;"-"&amp;$B274&amp;".log skip=1 readsize=2000000 bindsize=2000000 errors=10000"</f>
        <v>sqlldr userid=History/HistoryPwd control=C:\temp\HistData\Futures2013Q2D1\NGAS-D1.ctl log=C:\temp\HistData\Futures2013Q2D1-NGAS-D1.log skip=1 readsize=2000000 bindsize=2000000 errors=10000</v>
      </c>
      <c r="F274" s="25" t="str">
        <f>"sqlldr userid="&amp;$B$3&amp;" control="&amp;$B$2&amp;VLOOKUP($C274,Lookups!$A$4:$O$24,15,FALSE)&amp;F$4&amp;$B274&amp;"\"&amp;$C274&amp;"-"&amp;$B274&amp;".ctl log="&amp;$B$2&amp;VLOOKUP($C274,Lookups!$A$4:$O$24,15,FALSE)&amp;F$4&amp;$B274&amp;"-"&amp;$C274&amp;"-"&amp;$B274&amp;".log skip=1 readsize=2000000 bindsize=2000000 errors=10000"</f>
        <v>sqlldr userid=History/HistoryPwd control=C:\temp\HistData\Futures2013Q3D1\NGAS-D1.ctl log=C:\temp\HistData\Futures2013Q3D1-NGAS-D1.log skip=1 readsize=2000000 bindsize=2000000 errors=10000</v>
      </c>
      <c r="G274" s="25" t="str">
        <f>"sqlldr userid="&amp;$B$3&amp;" control="&amp;$B$2&amp;VLOOKUP($C274,Lookups!$A$4:$O$24,15,FALSE)&amp;G$4&amp;$B274&amp;"\"&amp;$C274&amp;"-"&amp;$B274&amp;".ctl log="&amp;$B$2&amp;VLOOKUP($C274,Lookups!$A$4:$O$24,15,FALSE)&amp;G$4&amp;$B274&amp;"-"&amp;$C274&amp;"-"&amp;$B274&amp;".log skip=1 readsize=2000000 bindsize=2000000 errors=10000"</f>
        <v>sqlldr userid=History/HistoryPwd control=C:\temp\HistData\Futures2013Q4D1\NGAS-D1.ctl log=C:\temp\HistData\Futures2013Q4D1-NGAS-D1.log skip=1 readsize=2000000 bindsize=2000000 errors=10000</v>
      </c>
      <c r="H274" s="25" t="str">
        <f>"sqlldr userid="&amp;$B$3&amp;" control="&amp;$B$2&amp;VLOOKUP($C274,Lookups!$A$4:$O$24,15,FALSE)&amp;H$4&amp;$B274&amp;"\"&amp;$C274&amp;"-"&amp;$B274&amp;".ctl log="&amp;$B$2&amp;VLOOKUP($C274,Lookups!$A$4:$O$24,15,FALSE)&amp;H$4&amp;$B274&amp;"-"&amp;$C274&amp;"-"&amp;$B274&amp;".log skip=1 readsize=2000000 bindsize=2000000 errors=10000"</f>
        <v>sqlldr userid=History/HistoryPwd control=C:\temp\HistData\Futures2014Q1D1\NGAS-D1.ctl log=C:\temp\HistData\Futures2014Q1D1-NGAS-D1.log skip=1 readsize=2000000 bindsize=2000000 errors=10000</v>
      </c>
    </row>
    <row r="275" spans="2:8" x14ac:dyDescent="0.25">
      <c r="B275" s="24" t="s">
        <v>32</v>
      </c>
      <c r="C275" s="25" t="s">
        <v>3</v>
      </c>
      <c r="D275" s="25" t="str">
        <f>"sqlldr userid="&amp;$B$3&amp;" control="&amp;$B$2&amp;VLOOKUP($C275,Lookups!$A$4:$O$24,15,FALSE)&amp;D$4&amp;$B275&amp;"\"&amp;$C275&amp;"-"&amp;$B275&amp;".ctl log="&amp;$B$2&amp;VLOOKUP($C275,Lookups!$A$4:$O$24,15,FALSE)&amp;D$4&amp;$B275&amp;"-"&amp;$C275&amp;"-"&amp;$B275&amp;".log skip=1 readsize=2000000 bindsize=2000000 errors=10000"</f>
        <v>sqlldr userid=History/HistoryPwd control=C:\temp\HistData\Futures2000Q0D1\OIL-D1.ctl log=C:\temp\HistData\Futures2000Q0D1-OIL-D1.log skip=1 readsize=2000000 bindsize=2000000 errors=10000</v>
      </c>
      <c r="E275" s="25" t="str">
        <f>"sqlldr userid="&amp;$B$3&amp;" control="&amp;$B$2&amp;VLOOKUP($C275,Lookups!$A$4:$O$24,15,FALSE)&amp;E$4&amp;$B275&amp;"\"&amp;$C275&amp;"-"&amp;$B275&amp;".ctl log="&amp;$B$2&amp;VLOOKUP($C275,Lookups!$A$4:$O$24,15,FALSE)&amp;E$4&amp;$B275&amp;"-"&amp;$C275&amp;"-"&amp;$B275&amp;".log skip=1 readsize=2000000 bindsize=2000000 errors=10000"</f>
        <v>sqlldr userid=History/HistoryPwd control=C:\temp\HistData\Futures2013Q2D1\OIL-D1.ctl log=C:\temp\HistData\Futures2013Q2D1-OIL-D1.log skip=1 readsize=2000000 bindsize=2000000 errors=10000</v>
      </c>
      <c r="F275" s="25" t="str">
        <f>"sqlldr userid="&amp;$B$3&amp;" control="&amp;$B$2&amp;VLOOKUP($C275,Lookups!$A$4:$O$24,15,FALSE)&amp;F$4&amp;$B275&amp;"\"&amp;$C275&amp;"-"&amp;$B275&amp;".ctl log="&amp;$B$2&amp;VLOOKUP($C275,Lookups!$A$4:$O$24,15,FALSE)&amp;F$4&amp;$B275&amp;"-"&amp;$C275&amp;"-"&amp;$B275&amp;".log skip=1 readsize=2000000 bindsize=2000000 errors=10000"</f>
        <v>sqlldr userid=History/HistoryPwd control=C:\temp\HistData\Futures2013Q3D1\OIL-D1.ctl log=C:\temp\HistData\Futures2013Q3D1-OIL-D1.log skip=1 readsize=2000000 bindsize=2000000 errors=10000</v>
      </c>
      <c r="G275" s="25" t="str">
        <f>"sqlldr userid="&amp;$B$3&amp;" control="&amp;$B$2&amp;VLOOKUP($C275,Lookups!$A$4:$O$24,15,FALSE)&amp;G$4&amp;$B275&amp;"\"&amp;$C275&amp;"-"&amp;$B275&amp;".ctl log="&amp;$B$2&amp;VLOOKUP($C275,Lookups!$A$4:$O$24,15,FALSE)&amp;G$4&amp;$B275&amp;"-"&amp;$C275&amp;"-"&amp;$B275&amp;".log skip=1 readsize=2000000 bindsize=2000000 errors=10000"</f>
        <v>sqlldr userid=History/HistoryPwd control=C:\temp\HistData\Futures2013Q4D1\OIL-D1.ctl log=C:\temp\HistData\Futures2013Q4D1-OIL-D1.log skip=1 readsize=2000000 bindsize=2000000 errors=10000</v>
      </c>
      <c r="H275" s="25" t="str">
        <f>"sqlldr userid="&amp;$B$3&amp;" control="&amp;$B$2&amp;VLOOKUP($C275,Lookups!$A$4:$O$24,15,FALSE)&amp;H$4&amp;$B275&amp;"\"&amp;$C275&amp;"-"&amp;$B275&amp;".ctl log="&amp;$B$2&amp;VLOOKUP($C275,Lookups!$A$4:$O$24,15,FALSE)&amp;H$4&amp;$B275&amp;"-"&amp;$C275&amp;"-"&amp;$B275&amp;".log skip=1 readsize=2000000 bindsize=2000000 errors=10000"</f>
        <v>sqlldr userid=History/HistoryPwd control=C:\temp\HistData\Futures2014Q1D1\OIL-D1.ctl log=C:\temp\HistData\Futures2014Q1D1-OIL-D1.log skip=1 readsize=2000000 bindsize=2000000 errors=10000</v>
      </c>
    </row>
    <row r="276" spans="2:8" x14ac:dyDescent="0.25">
      <c r="B276" s="24" t="s">
        <v>32</v>
      </c>
      <c r="C276" s="25" t="s">
        <v>62</v>
      </c>
      <c r="D276" s="25" t="str">
        <f>"sqlldr userid="&amp;$B$3&amp;" control="&amp;$B$2&amp;VLOOKUP($C276,Lookups!$A$4:$O$24,15,FALSE)&amp;D$4&amp;$B276&amp;"\"&amp;$C276&amp;"-"&amp;$B276&amp;".ctl log="&amp;$B$2&amp;VLOOKUP($C276,Lookups!$A$4:$O$24,15,FALSE)&amp;D$4&amp;$B276&amp;"-"&amp;$C276&amp;"-"&amp;$B276&amp;".log skip=1 readsize=2000000 bindsize=2000000 errors=10000"</f>
        <v>sqlldr userid=History/HistoryPwd control=C:\temp\HistData\Futures2000Q0D1\PLATINUM-D1.ctl log=C:\temp\HistData\Futures2000Q0D1-PLATINUM-D1.log skip=1 readsize=2000000 bindsize=2000000 errors=10000</v>
      </c>
      <c r="E276" s="25" t="str">
        <f>"sqlldr userid="&amp;$B$3&amp;" control="&amp;$B$2&amp;VLOOKUP($C276,Lookups!$A$4:$O$24,15,FALSE)&amp;E$4&amp;$B276&amp;"\"&amp;$C276&amp;"-"&amp;$B276&amp;".ctl log="&amp;$B$2&amp;VLOOKUP($C276,Lookups!$A$4:$O$24,15,FALSE)&amp;E$4&amp;$B276&amp;"-"&amp;$C276&amp;"-"&amp;$B276&amp;".log skip=1 readsize=2000000 bindsize=2000000 errors=10000"</f>
        <v>sqlldr userid=History/HistoryPwd control=C:\temp\HistData\Futures2013Q2D1\PLATINUM-D1.ctl log=C:\temp\HistData\Futures2013Q2D1-PLATINUM-D1.log skip=1 readsize=2000000 bindsize=2000000 errors=10000</v>
      </c>
      <c r="F276" s="25" t="str">
        <f>"sqlldr userid="&amp;$B$3&amp;" control="&amp;$B$2&amp;VLOOKUP($C276,Lookups!$A$4:$O$24,15,FALSE)&amp;F$4&amp;$B276&amp;"\"&amp;$C276&amp;"-"&amp;$B276&amp;".ctl log="&amp;$B$2&amp;VLOOKUP($C276,Lookups!$A$4:$O$24,15,FALSE)&amp;F$4&amp;$B276&amp;"-"&amp;$C276&amp;"-"&amp;$B276&amp;".log skip=1 readsize=2000000 bindsize=2000000 errors=10000"</f>
        <v>sqlldr userid=History/HistoryPwd control=C:\temp\HistData\Futures2013Q3D1\PLATINUM-D1.ctl log=C:\temp\HistData\Futures2013Q3D1-PLATINUM-D1.log skip=1 readsize=2000000 bindsize=2000000 errors=10000</v>
      </c>
      <c r="G276" s="25" t="str">
        <f>"sqlldr userid="&amp;$B$3&amp;" control="&amp;$B$2&amp;VLOOKUP($C276,Lookups!$A$4:$O$24,15,FALSE)&amp;G$4&amp;$B276&amp;"\"&amp;$C276&amp;"-"&amp;$B276&amp;".ctl log="&amp;$B$2&amp;VLOOKUP($C276,Lookups!$A$4:$O$24,15,FALSE)&amp;G$4&amp;$B276&amp;"-"&amp;$C276&amp;"-"&amp;$B276&amp;".log skip=1 readsize=2000000 bindsize=2000000 errors=10000"</f>
        <v>sqlldr userid=History/HistoryPwd control=C:\temp\HistData\Futures2013Q4D1\PLATINUM-D1.ctl log=C:\temp\HistData\Futures2013Q4D1-PLATINUM-D1.log skip=1 readsize=2000000 bindsize=2000000 errors=10000</v>
      </c>
      <c r="H276" s="25" t="str">
        <f>"sqlldr userid="&amp;$B$3&amp;" control="&amp;$B$2&amp;VLOOKUP($C276,Lookups!$A$4:$O$24,15,FALSE)&amp;H$4&amp;$B276&amp;"\"&amp;$C276&amp;"-"&amp;$B276&amp;".ctl log="&amp;$B$2&amp;VLOOKUP($C276,Lookups!$A$4:$O$24,15,FALSE)&amp;H$4&amp;$B276&amp;"-"&amp;$C276&amp;"-"&amp;$B276&amp;".log skip=1 readsize=2000000 bindsize=2000000 errors=10000"</f>
        <v>sqlldr userid=History/HistoryPwd control=C:\temp\HistData\Futures2014Q1D1\PLATINUM-D1.ctl log=C:\temp\HistData\Futures2014Q1D1-PLATINUM-D1.log skip=1 readsize=2000000 bindsize=2000000 errors=10000</v>
      </c>
    </row>
    <row r="277" spans="2:8" x14ac:dyDescent="0.25">
      <c r="B277" s="24" t="s">
        <v>32</v>
      </c>
      <c r="C277" s="25" t="s">
        <v>63</v>
      </c>
      <c r="D277" s="25" t="str">
        <f>"sqlldr userid="&amp;$B$3&amp;" control="&amp;$B$2&amp;VLOOKUP($C277,Lookups!$A$4:$O$24,15,FALSE)&amp;D$4&amp;$B277&amp;"\"&amp;$C277&amp;"-"&amp;$B277&amp;".ctl log="&amp;$B$2&amp;VLOOKUP($C277,Lookups!$A$4:$O$24,15,FALSE)&amp;D$4&amp;$B277&amp;"-"&amp;$C277&amp;"-"&amp;$B277&amp;".log skip=1 readsize=2000000 bindsize=2000000 errors=10000"</f>
        <v>sqlldr userid=History/HistoryPwd control=C:\temp\HistData\Futures2000Q0D1\RICE-D1.ctl log=C:\temp\HistData\Futures2000Q0D1-RICE-D1.log skip=1 readsize=2000000 bindsize=2000000 errors=10000</v>
      </c>
      <c r="E277" s="25" t="str">
        <f>"sqlldr userid="&amp;$B$3&amp;" control="&amp;$B$2&amp;VLOOKUP($C277,Lookups!$A$4:$O$24,15,FALSE)&amp;E$4&amp;$B277&amp;"\"&amp;$C277&amp;"-"&amp;$B277&amp;".ctl log="&amp;$B$2&amp;VLOOKUP($C277,Lookups!$A$4:$O$24,15,FALSE)&amp;E$4&amp;$B277&amp;"-"&amp;$C277&amp;"-"&amp;$B277&amp;".log skip=1 readsize=2000000 bindsize=2000000 errors=10000"</f>
        <v>sqlldr userid=History/HistoryPwd control=C:\temp\HistData\Futures2013Q2D1\RICE-D1.ctl log=C:\temp\HistData\Futures2013Q2D1-RICE-D1.log skip=1 readsize=2000000 bindsize=2000000 errors=10000</v>
      </c>
      <c r="F277" s="25" t="str">
        <f>"sqlldr userid="&amp;$B$3&amp;" control="&amp;$B$2&amp;VLOOKUP($C277,Lookups!$A$4:$O$24,15,FALSE)&amp;F$4&amp;$B277&amp;"\"&amp;$C277&amp;"-"&amp;$B277&amp;".ctl log="&amp;$B$2&amp;VLOOKUP($C277,Lookups!$A$4:$O$24,15,FALSE)&amp;F$4&amp;$B277&amp;"-"&amp;$C277&amp;"-"&amp;$B277&amp;".log skip=1 readsize=2000000 bindsize=2000000 errors=10000"</f>
        <v>sqlldr userid=History/HistoryPwd control=C:\temp\HistData\Futures2013Q3D1\RICE-D1.ctl log=C:\temp\HistData\Futures2013Q3D1-RICE-D1.log skip=1 readsize=2000000 bindsize=2000000 errors=10000</v>
      </c>
      <c r="G277" s="25" t="str">
        <f>"sqlldr userid="&amp;$B$3&amp;" control="&amp;$B$2&amp;VLOOKUP($C277,Lookups!$A$4:$O$24,15,FALSE)&amp;G$4&amp;$B277&amp;"\"&amp;$C277&amp;"-"&amp;$B277&amp;".ctl log="&amp;$B$2&amp;VLOOKUP($C277,Lookups!$A$4:$O$24,15,FALSE)&amp;G$4&amp;$B277&amp;"-"&amp;$C277&amp;"-"&amp;$B277&amp;".log skip=1 readsize=2000000 bindsize=2000000 errors=10000"</f>
        <v>sqlldr userid=History/HistoryPwd control=C:\temp\HistData\Futures2013Q4D1\RICE-D1.ctl log=C:\temp\HistData\Futures2013Q4D1-RICE-D1.log skip=1 readsize=2000000 bindsize=2000000 errors=10000</v>
      </c>
      <c r="H277" s="25" t="str">
        <f>"sqlldr userid="&amp;$B$3&amp;" control="&amp;$B$2&amp;VLOOKUP($C277,Lookups!$A$4:$O$24,15,FALSE)&amp;H$4&amp;$B277&amp;"\"&amp;$C277&amp;"-"&amp;$B277&amp;".ctl log="&amp;$B$2&amp;VLOOKUP($C277,Lookups!$A$4:$O$24,15,FALSE)&amp;H$4&amp;$B277&amp;"-"&amp;$C277&amp;"-"&amp;$B277&amp;".log skip=1 readsize=2000000 bindsize=2000000 errors=10000"</f>
        <v>sqlldr userid=History/HistoryPwd control=C:\temp\HistData\Futures2014Q1D1\RICE-D1.ctl log=C:\temp\HistData\Futures2014Q1D1-RICE-D1.log skip=1 readsize=2000000 bindsize=2000000 errors=10000</v>
      </c>
    </row>
    <row r="278" spans="2:8" x14ac:dyDescent="0.25">
      <c r="B278" s="24" t="s">
        <v>32</v>
      </c>
      <c r="C278" s="25" t="s">
        <v>64</v>
      </c>
      <c r="D278" s="25" t="str">
        <f>"sqlldr userid="&amp;$B$3&amp;" control="&amp;$B$2&amp;VLOOKUP($C278,Lookups!$A$4:$O$24,15,FALSE)&amp;D$4&amp;$B278&amp;"\"&amp;$C278&amp;"-"&amp;$B278&amp;".ctl log="&amp;$B$2&amp;VLOOKUP($C278,Lookups!$A$4:$O$24,15,FALSE)&amp;D$4&amp;$B278&amp;"-"&amp;$C278&amp;"-"&amp;$B278&amp;".log skip=1 readsize=2000000 bindsize=2000000 errors=10000"</f>
        <v>sqlldr userid=History/HistoryPwd control=C:\temp\HistData\Futures2000Q0D1\SBO-D1.ctl log=C:\temp\HistData\Futures2000Q0D1-SBO-D1.log skip=1 readsize=2000000 bindsize=2000000 errors=10000</v>
      </c>
      <c r="E278" s="25" t="str">
        <f>"sqlldr userid="&amp;$B$3&amp;" control="&amp;$B$2&amp;VLOOKUP($C278,Lookups!$A$4:$O$24,15,FALSE)&amp;E$4&amp;$B278&amp;"\"&amp;$C278&amp;"-"&amp;$B278&amp;".ctl log="&amp;$B$2&amp;VLOOKUP($C278,Lookups!$A$4:$O$24,15,FALSE)&amp;E$4&amp;$B278&amp;"-"&amp;$C278&amp;"-"&amp;$B278&amp;".log skip=1 readsize=2000000 bindsize=2000000 errors=10000"</f>
        <v>sqlldr userid=History/HistoryPwd control=C:\temp\HistData\Futures2013Q2D1\SBO-D1.ctl log=C:\temp\HistData\Futures2013Q2D1-SBO-D1.log skip=1 readsize=2000000 bindsize=2000000 errors=10000</v>
      </c>
      <c r="F278" s="25" t="str">
        <f>"sqlldr userid="&amp;$B$3&amp;" control="&amp;$B$2&amp;VLOOKUP($C278,Lookups!$A$4:$O$24,15,FALSE)&amp;F$4&amp;$B278&amp;"\"&amp;$C278&amp;"-"&amp;$B278&amp;".ctl log="&amp;$B$2&amp;VLOOKUP($C278,Lookups!$A$4:$O$24,15,FALSE)&amp;F$4&amp;$B278&amp;"-"&amp;$C278&amp;"-"&amp;$B278&amp;".log skip=1 readsize=2000000 bindsize=2000000 errors=10000"</f>
        <v>sqlldr userid=History/HistoryPwd control=C:\temp\HistData\Futures2013Q3D1\SBO-D1.ctl log=C:\temp\HistData\Futures2013Q3D1-SBO-D1.log skip=1 readsize=2000000 bindsize=2000000 errors=10000</v>
      </c>
      <c r="G278" s="25" t="str">
        <f>"sqlldr userid="&amp;$B$3&amp;" control="&amp;$B$2&amp;VLOOKUP($C278,Lookups!$A$4:$O$24,15,FALSE)&amp;G$4&amp;$B278&amp;"\"&amp;$C278&amp;"-"&amp;$B278&amp;".ctl log="&amp;$B$2&amp;VLOOKUP($C278,Lookups!$A$4:$O$24,15,FALSE)&amp;G$4&amp;$B278&amp;"-"&amp;$C278&amp;"-"&amp;$B278&amp;".log skip=1 readsize=2000000 bindsize=2000000 errors=10000"</f>
        <v>sqlldr userid=History/HistoryPwd control=C:\temp\HistData\Futures2013Q4D1\SBO-D1.ctl log=C:\temp\HistData\Futures2013Q4D1-SBO-D1.log skip=1 readsize=2000000 bindsize=2000000 errors=10000</v>
      </c>
      <c r="H278" s="25" t="str">
        <f>"sqlldr userid="&amp;$B$3&amp;" control="&amp;$B$2&amp;VLOOKUP($C278,Lookups!$A$4:$O$24,15,FALSE)&amp;H$4&amp;$B278&amp;"\"&amp;$C278&amp;"-"&amp;$B278&amp;".ctl log="&amp;$B$2&amp;VLOOKUP($C278,Lookups!$A$4:$O$24,15,FALSE)&amp;H$4&amp;$B278&amp;"-"&amp;$C278&amp;"-"&amp;$B278&amp;".log skip=1 readsize=2000000 bindsize=2000000 errors=10000"</f>
        <v>sqlldr userid=History/HistoryPwd control=C:\temp\HistData\Futures2014Q1D1\SBO-D1.ctl log=C:\temp\HistData\Futures2014Q1D1-SBO-D1.log skip=1 readsize=2000000 bindsize=2000000 errors=10000</v>
      </c>
    </row>
    <row r="279" spans="2:8" x14ac:dyDescent="0.25">
      <c r="B279" s="24" t="s">
        <v>32</v>
      </c>
      <c r="C279" s="25" t="s">
        <v>65</v>
      </c>
      <c r="D279" s="25" t="str">
        <f>"sqlldr userid="&amp;$B$3&amp;" control="&amp;$B$2&amp;VLOOKUP($C279,Lookups!$A$4:$O$24,15,FALSE)&amp;D$4&amp;$B279&amp;"\"&amp;$C279&amp;"-"&amp;$B279&amp;".ctl log="&amp;$B$2&amp;VLOOKUP($C279,Lookups!$A$4:$O$24,15,FALSE)&amp;D$4&amp;$B279&amp;"-"&amp;$C279&amp;"-"&amp;$B279&amp;".log skip=1 readsize=2000000 bindsize=2000000 errors=10000"</f>
        <v>sqlldr userid=History/HistoryPwd control=C:\temp\HistData\Futures2000Q0D1\SOYBEANS-D1.ctl log=C:\temp\HistData\Futures2000Q0D1-SOYBEANS-D1.log skip=1 readsize=2000000 bindsize=2000000 errors=10000</v>
      </c>
      <c r="E279" s="25" t="str">
        <f>"sqlldr userid="&amp;$B$3&amp;" control="&amp;$B$2&amp;VLOOKUP($C279,Lookups!$A$4:$O$24,15,FALSE)&amp;E$4&amp;$B279&amp;"\"&amp;$C279&amp;"-"&amp;$B279&amp;".ctl log="&amp;$B$2&amp;VLOOKUP($C279,Lookups!$A$4:$O$24,15,FALSE)&amp;E$4&amp;$B279&amp;"-"&amp;$C279&amp;"-"&amp;$B279&amp;".log skip=1 readsize=2000000 bindsize=2000000 errors=10000"</f>
        <v>sqlldr userid=History/HistoryPwd control=C:\temp\HistData\Futures2013Q2D1\SOYBEANS-D1.ctl log=C:\temp\HistData\Futures2013Q2D1-SOYBEANS-D1.log skip=1 readsize=2000000 bindsize=2000000 errors=10000</v>
      </c>
      <c r="F279" s="25" t="str">
        <f>"sqlldr userid="&amp;$B$3&amp;" control="&amp;$B$2&amp;VLOOKUP($C279,Lookups!$A$4:$O$24,15,FALSE)&amp;F$4&amp;$B279&amp;"\"&amp;$C279&amp;"-"&amp;$B279&amp;".ctl log="&amp;$B$2&amp;VLOOKUP($C279,Lookups!$A$4:$O$24,15,FALSE)&amp;F$4&amp;$B279&amp;"-"&amp;$C279&amp;"-"&amp;$B279&amp;".log skip=1 readsize=2000000 bindsize=2000000 errors=10000"</f>
        <v>sqlldr userid=History/HistoryPwd control=C:\temp\HistData\Futures2013Q3D1\SOYBEANS-D1.ctl log=C:\temp\HistData\Futures2013Q3D1-SOYBEANS-D1.log skip=1 readsize=2000000 bindsize=2000000 errors=10000</v>
      </c>
      <c r="G279" s="25" t="str">
        <f>"sqlldr userid="&amp;$B$3&amp;" control="&amp;$B$2&amp;VLOOKUP($C279,Lookups!$A$4:$O$24,15,FALSE)&amp;G$4&amp;$B279&amp;"\"&amp;$C279&amp;"-"&amp;$B279&amp;".ctl log="&amp;$B$2&amp;VLOOKUP($C279,Lookups!$A$4:$O$24,15,FALSE)&amp;G$4&amp;$B279&amp;"-"&amp;$C279&amp;"-"&amp;$B279&amp;".log skip=1 readsize=2000000 bindsize=2000000 errors=10000"</f>
        <v>sqlldr userid=History/HistoryPwd control=C:\temp\HistData\Futures2013Q4D1\SOYBEANS-D1.ctl log=C:\temp\HistData\Futures2013Q4D1-SOYBEANS-D1.log skip=1 readsize=2000000 bindsize=2000000 errors=10000</v>
      </c>
      <c r="H279" s="25" t="str">
        <f>"sqlldr userid="&amp;$B$3&amp;" control="&amp;$B$2&amp;VLOOKUP($C279,Lookups!$A$4:$O$24,15,FALSE)&amp;H$4&amp;$B279&amp;"\"&amp;$C279&amp;"-"&amp;$B279&amp;".ctl log="&amp;$B$2&amp;VLOOKUP($C279,Lookups!$A$4:$O$24,15,FALSE)&amp;H$4&amp;$B279&amp;"-"&amp;$C279&amp;"-"&amp;$B279&amp;".log skip=1 readsize=2000000 bindsize=2000000 errors=10000"</f>
        <v>sqlldr userid=History/HistoryPwd control=C:\temp\HistData\Futures2014Q1D1\SOYBEANS-D1.ctl log=C:\temp\HistData\Futures2014Q1D1-SOYBEANS-D1.log skip=1 readsize=2000000 bindsize=2000000 errors=10000</v>
      </c>
    </row>
    <row r="280" spans="2:8" x14ac:dyDescent="0.25">
      <c r="B280" s="24" t="s">
        <v>32</v>
      </c>
      <c r="C280" s="25" t="s">
        <v>66</v>
      </c>
      <c r="D280" s="25" t="str">
        <f>"sqlldr userid="&amp;$B$3&amp;" control="&amp;$B$2&amp;VLOOKUP($C280,Lookups!$A$4:$O$24,15,FALSE)&amp;D$4&amp;$B280&amp;"\"&amp;$C280&amp;"-"&amp;$B280&amp;".ctl log="&amp;$B$2&amp;VLOOKUP($C280,Lookups!$A$4:$O$24,15,FALSE)&amp;D$4&amp;$B280&amp;"-"&amp;$C280&amp;"-"&amp;$B280&amp;".log skip=1 readsize=2000000 bindsize=2000000 errors=10000"</f>
        <v>sqlldr userid=History/HistoryPwd control=C:\temp\HistData\Futures2000Q0D1\SUGAR-D1.ctl log=C:\temp\HistData\Futures2000Q0D1-SUGAR-D1.log skip=1 readsize=2000000 bindsize=2000000 errors=10000</v>
      </c>
      <c r="E280" s="25" t="str">
        <f>"sqlldr userid="&amp;$B$3&amp;" control="&amp;$B$2&amp;VLOOKUP($C280,Lookups!$A$4:$O$24,15,FALSE)&amp;E$4&amp;$B280&amp;"\"&amp;$C280&amp;"-"&amp;$B280&amp;".ctl log="&amp;$B$2&amp;VLOOKUP($C280,Lookups!$A$4:$O$24,15,FALSE)&amp;E$4&amp;$B280&amp;"-"&amp;$C280&amp;"-"&amp;$B280&amp;".log skip=1 readsize=2000000 bindsize=2000000 errors=10000"</f>
        <v>sqlldr userid=History/HistoryPwd control=C:\temp\HistData\Futures2013Q2D1\SUGAR-D1.ctl log=C:\temp\HistData\Futures2013Q2D1-SUGAR-D1.log skip=1 readsize=2000000 bindsize=2000000 errors=10000</v>
      </c>
      <c r="F280" s="25" t="str">
        <f>"sqlldr userid="&amp;$B$3&amp;" control="&amp;$B$2&amp;VLOOKUP($C280,Lookups!$A$4:$O$24,15,FALSE)&amp;F$4&amp;$B280&amp;"\"&amp;$C280&amp;"-"&amp;$B280&amp;".ctl log="&amp;$B$2&amp;VLOOKUP($C280,Lookups!$A$4:$O$24,15,FALSE)&amp;F$4&amp;$B280&amp;"-"&amp;$C280&amp;"-"&amp;$B280&amp;".log skip=1 readsize=2000000 bindsize=2000000 errors=10000"</f>
        <v>sqlldr userid=History/HistoryPwd control=C:\temp\HistData\Futures2013Q3D1\SUGAR-D1.ctl log=C:\temp\HistData\Futures2013Q3D1-SUGAR-D1.log skip=1 readsize=2000000 bindsize=2000000 errors=10000</v>
      </c>
      <c r="G280" s="25" t="str">
        <f>"sqlldr userid="&amp;$B$3&amp;" control="&amp;$B$2&amp;VLOOKUP($C280,Lookups!$A$4:$O$24,15,FALSE)&amp;G$4&amp;$B280&amp;"\"&amp;$C280&amp;"-"&amp;$B280&amp;".ctl log="&amp;$B$2&amp;VLOOKUP($C280,Lookups!$A$4:$O$24,15,FALSE)&amp;G$4&amp;$B280&amp;"-"&amp;$C280&amp;"-"&amp;$B280&amp;".log skip=1 readsize=2000000 bindsize=2000000 errors=10000"</f>
        <v>sqlldr userid=History/HistoryPwd control=C:\temp\HistData\Futures2013Q4D1\SUGAR-D1.ctl log=C:\temp\HistData\Futures2013Q4D1-SUGAR-D1.log skip=1 readsize=2000000 bindsize=2000000 errors=10000</v>
      </c>
      <c r="H280" s="25" t="str">
        <f>"sqlldr userid="&amp;$B$3&amp;" control="&amp;$B$2&amp;VLOOKUP($C280,Lookups!$A$4:$O$24,15,FALSE)&amp;H$4&amp;$B280&amp;"\"&amp;$C280&amp;"-"&amp;$B280&amp;".ctl log="&amp;$B$2&amp;VLOOKUP($C280,Lookups!$A$4:$O$24,15,FALSE)&amp;H$4&amp;$B280&amp;"-"&amp;$C280&amp;"-"&amp;$B280&amp;".log skip=1 readsize=2000000 bindsize=2000000 errors=10000"</f>
        <v>sqlldr userid=History/HistoryPwd control=C:\temp\HistData\Futures2014Q1D1\SUGAR-D1.ctl log=C:\temp\HistData\Futures2014Q1D1-SUGAR-D1.log skip=1 readsize=2000000 bindsize=2000000 errors=10000</v>
      </c>
    </row>
    <row r="281" spans="2:8" x14ac:dyDescent="0.25">
      <c r="B281" s="24" t="s">
        <v>32</v>
      </c>
      <c r="C281" s="25" t="s">
        <v>67</v>
      </c>
      <c r="D281" s="25" t="str">
        <f>"sqlldr userid="&amp;$B$3&amp;" control="&amp;$B$2&amp;VLOOKUP($C281,Lookups!$A$4:$O$24,15,FALSE)&amp;D$4&amp;$B281&amp;"\"&amp;$C281&amp;"-"&amp;$B281&amp;".ctl log="&amp;$B$2&amp;VLOOKUP($C281,Lookups!$A$4:$O$24,15,FALSE)&amp;D$4&amp;$B281&amp;"-"&amp;$C281&amp;"-"&amp;$B281&amp;".log skip=1 readsize=2000000 bindsize=2000000 errors=10000"</f>
        <v>sqlldr userid=History/HistoryPwd control=C:\temp\HistData\Futures2000Q0D1\US10YR-D1.ctl log=C:\temp\HistData\Futures2000Q0D1-US10YR-D1.log skip=1 readsize=2000000 bindsize=2000000 errors=10000</v>
      </c>
      <c r="E281" s="25" t="str">
        <f>"sqlldr userid="&amp;$B$3&amp;" control="&amp;$B$2&amp;VLOOKUP($C281,Lookups!$A$4:$O$24,15,FALSE)&amp;E$4&amp;$B281&amp;"\"&amp;$C281&amp;"-"&amp;$B281&amp;".ctl log="&amp;$B$2&amp;VLOOKUP($C281,Lookups!$A$4:$O$24,15,FALSE)&amp;E$4&amp;$B281&amp;"-"&amp;$C281&amp;"-"&amp;$B281&amp;".log skip=1 readsize=2000000 bindsize=2000000 errors=10000"</f>
        <v>sqlldr userid=History/HistoryPwd control=C:\temp\HistData\Futures2013Q2D1\US10YR-D1.ctl log=C:\temp\HistData\Futures2013Q2D1-US10YR-D1.log skip=1 readsize=2000000 bindsize=2000000 errors=10000</v>
      </c>
      <c r="F281" s="25" t="str">
        <f>"sqlldr userid="&amp;$B$3&amp;" control="&amp;$B$2&amp;VLOOKUP($C281,Lookups!$A$4:$O$24,15,FALSE)&amp;F$4&amp;$B281&amp;"\"&amp;$C281&amp;"-"&amp;$B281&amp;".ctl log="&amp;$B$2&amp;VLOOKUP($C281,Lookups!$A$4:$O$24,15,FALSE)&amp;F$4&amp;$B281&amp;"-"&amp;$C281&amp;"-"&amp;$B281&amp;".log skip=1 readsize=2000000 bindsize=2000000 errors=10000"</f>
        <v>sqlldr userid=History/HistoryPwd control=C:\temp\HistData\Futures2013Q3D1\US10YR-D1.ctl log=C:\temp\HistData\Futures2013Q3D1-US10YR-D1.log skip=1 readsize=2000000 bindsize=2000000 errors=10000</v>
      </c>
      <c r="G281" s="25" t="str">
        <f>"sqlldr userid="&amp;$B$3&amp;" control="&amp;$B$2&amp;VLOOKUP($C281,Lookups!$A$4:$O$24,15,FALSE)&amp;G$4&amp;$B281&amp;"\"&amp;$C281&amp;"-"&amp;$B281&amp;".ctl log="&amp;$B$2&amp;VLOOKUP($C281,Lookups!$A$4:$O$24,15,FALSE)&amp;G$4&amp;$B281&amp;"-"&amp;$C281&amp;"-"&amp;$B281&amp;".log skip=1 readsize=2000000 bindsize=2000000 errors=10000"</f>
        <v>sqlldr userid=History/HistoryPwd control=C:\temp\HistData\Futures2013Q4D1\US10YR-D1.ctl log=C:\temp\HistData\Futures2013Q4D1-US10YR-D1.log skip=1 readsize=2000000 bindsize=2000000 errors=10000</v>
      </c>
      <c r="H281" s="25" t="str">
        <f>"sqlldr userid="&amp;$B$3&amp;" control="&amp;$B$2&amp;VLOOKUP($C281,Lookups!$A$4:$O$24,15,FALSE)&amp;H$4&amp;$B281&amp;"\"&amp;$C281&amp;"-"&amp;$B281&amp;".ctl log="&amp;$B$2&amp;VLOOKUP($C281,Lookups!$A$4:$O$24,15,FALSE)&amp;H$4&amp;$B281&amp;"-"&amp;$C281&amp;"-"&amp;$B281&amp;".log skip=1 readsize=2000000 bindsize=2000000 errors=10000"</f>
        <v>sqlldr userid=History/HistoryPwd control=C:\temp\HistData\Futures2014Q1D1\US10YR-D1.ctl log=C:\temp\HistData\Futures2014Q1D1-US10YR-D1.log skip=1 readsize=2000000 bindsize=2000000 errors=10000</v>
      </c>
    </row>
    <row r="282" spans="2:8" x14ac:dyDescent="0.25">
      <c r="B282" s="24" t="s">
        <v>32</v>
      </c>
      <c r="C282" s="25" t="s">
        <v>68</v>
      </c>
      <c r="D282" s="25" t="str">
        <f>"sqlldr userid="&amp;$B$3&amp;" control="&amp;$B$2&amp;VLOOKUP($C282,Lookups!$A$4:$O$24,15,FALSE)&amp;D$4&amp;$B282&amp;"\"&amp;$C282&amp;"-"&amp;$B282&amp;".ctl log="&amp;$B$2&amp;VLOOKUP($C282,Lookups!$A$4:$O$24,15,FALSE)&amp;D$4&amp;$B282&amp;"-"&amp;$C282&amp;"-"&amp;$B282&amp;".log skip=1 readsize=2000000 bindsize=2000000 errors=10000"</f>
        <v>sqlldr userid=History/HistoryPwd control=C:\temp\HistData\Futures2000Q0D1\WHEAT-D1.ctl log=C:\temp\HistData\Futures2000Q0D1-WHEAT-D1.log skip=1 readsize=2000000 bindsize=2000000 errors=10000</v>
      </c>
      <c r="E282" s="25" t="str">
        <f>"sqlldr userid="&amp;$B$3&amp;" control="&amp;$B$2&amp;VLOOKUP($C282,Lookups!$A$4:$O$24,15,FALSE)&amp;E$4&amp;$B282&amp;"\"&amp;$C282&amp;"-"&amp;$B282&amp;".ctl log="&amp;$B$2&amp;VLOOKUP($C282,Lookups!$A$4:$O$24,15,FALSE)&amp;E$4&amp;$B282&amp;"-"&amp;$C282&amp;"-"&amp;$B282&amp;".log skip=1 readsize=2000000 bindsize=2000000 errors=10000"</f>
        <v>sqlldr userid=History/HistoryPwd control=C:\temp\HistData\Futures2013Q2D1\WHEAT-D1.ctl log=C:\temp\HistData\Futures2013Q2D1-WHEAT-D1.log skip=1 readsize=2000000 bindsize=2000000 errors=10000</v>
      </c>
      <c r="F282" s="25" t="str">
        <f>"sqlldr userid="&amp;$B$3&amp;" control="&amp;$B$2&amp;VLOOKUP($C282,Lookups!$A$4:$O$24,15,FALSE)&amp;F$4&amp;$B282&amp;"\"&amp;$C282&amp;"-"&amp;$B282&amp;".ctl log="&amp;$B$2&amp;VLOOKUP($C282,Lookups!$A$4:$O$24,15,FALSE)&amp;F$4&amp;$B282&amp;"-"&amp;$C282&amp;"-"&amp;$B282&amp;".log skip=1 readsize=2000000 bindsize=2000000 errors=10000"</f>
        <v>sqlldr userid=History/HistoryPwd control=C:\temp\HistData\Futures2013Q3D1\WHEAT-D1.ctl log=C:\temp\HistData\Futures2013Q3D1-WHEAT-D1.log skip=1 readsize=2000000 bindsize=2000000 errors=10000</v>
      </c>
      <c r="G282" s="25" t="str">
        <f>"sqlldr userid="&amp;$B$3&amp;" control="&amp;$B$2&amp;VLOOKUP($C282,Lookups!$A$4:$O$24,15,FALSE)&amp;G$4&amp;$B282&amp;"\"&amp;$C282&amp;"-"&amp;$B282&amp;".ctl log="&amp;$B$2&amp;VLOOKUP($C282,Lookups!$A$4:$O$24,15,FALSE)&amp;G$4&amp;$B282&amp;"-"&amp;$C282&amp;"-"&amp;$B282&amp;".log skip=1 readsize=2000000 bindsize=2000000 errors=10000"</f>
        <v>sqlldr userid=History/HistoryPwd control=C:\temp\HistData\Futures2013Q4D1\WHEAT-D1.ctl log=C:\temp\HistData\Futures2013Q4D1-WHEAT-D1.log skip=1 readsize=2000000 bindsize=2000000 errors=10000</v>
      </c>
      <c r="H282" s="25" t="str">
        <f>"sqlldr userid="&amp;$B$3&amp;" control="&amp;$B$2&amp;VLOOKUP($C282,Lookups!$A$4:$O$24,15,FALSE)&amp;H$4&amp;$B282&amp;"\"&amp;$C282&amp;"-"&amp;$B282&amp;".ctl log="&amp;$B$2&amp;VLOOKUP($C282,Lookups!$A$4:$O$24,15,FALSE)&amp;H$4&amp;$B282&amp;"-"&amp;$C282&amp;"-"&amp;$B282&amp;".log skip=1 readsize=2000000 bindsize=2000000 errors=10000"</f>
        <v>sqlldr userid=History/HistoryPwd control=C:\temp\HistData\Futures2014Q1D1\WHEAT-D1.ctl log=C:\temp\HistData\Futures2014Q1D1-WHEAT-D1.log skip=1 readsize=2000000 bindsize=2000000 errors=10000</v>
      </c>
    </row>
    <row r="283" spans="2:8" x14ac:dyDescent="0.25">
      <c r="B283" s="24" t="s">
        <v>32</v>
      </c>
      <c r="C283" s="25" t="s">
        <v>58</v>
      </c>
      <c r="D283" s="25" t="str">
        <f>"sqlldr userid="&amp;$B$3&amp;" control="&amp;$B$2&amp;VLOOKUP($C283,Lookups!$A$4:$O$24,15,FALSE)&amp;D$4&amp;$B283&amp;"\"&amp;$C283&amp;"-"&amp;$B283&amp;".ctl log="&amp;$B$2&amp;VLOOKUP($C283,Lookups!$A$4:$O$24,15,FALSE)&amp;D$4&amp;$B283&amp;"-"&amp;$C283&amp;"-"&amp;$B283&amp;".log skip=1 readsize=2000000 bindsize=2000000 errors=10000"</f>
        <v>sqlldr userid=History/HistoryPwd control=C:\temp\HistData\Futures2000Q0D1\XRB-D1.ctl log=C:\temp\HistData\Futures2000Q0D1-XRB-D1.log skip=1 readsize=2000000 bindsize=2000000 errors=10000</v>
      </c>
      <c r="E283" s="25" t="str">
        <f>"sqlldr userid="&amp;$B$3&amp;" control="&amp;$B$2&amp;VLOOKUP($C283,Lookups!$A$4:$O$24,15,FALSE)&amp;E$4&amp;$B283&amp;"\"&amp;$C283&amp;"-"&amp;$B283&amp;".ctl log="&amp;$B$2&amp;VLOOKUP($C283,Lookups!$A$4:$O$24,15,FALSE)&amp;E$4&amp;$B283&amp;"-"&amp;$C283&amp;"-"&amp;$B283&amp;".log skip=1 readsize=2000000 bindsize=2000000 errors=10000"</f>
        <v>sqlldr userid=History/HistoryPwd control=C:\temp\HistData\Futures2013Q2D1\XRB-D1.ctl log=C:\temp\HistData\Futures2013Q2D1-XRB-D1.log skip=1 readsize=2000000 bindsize=2000000 errors=10000</v>
      </c>
      <c r="F283" s="25" t="str">
        <f>"sqlldr userid="&amp;$B$3&amp;" control="&amp;$B$2&amp;VLOOKUP($C283,Lookups!$A$4:$O$24,15,FALSE)&amp;F$4&amp;$B283&amp;"\"&amp;$C283&amp;"-"&amp;$B283&amp;".ctl log="&amp;$B$2&amp;VLOOKUP($C283,Lookups!$A$4:$O$24,15,FALSE)&amp;F$4&amp;$B283&amp;"-"&amp;$C283&amp;"-"&amp;$B283&amp;".log skip=1 readsize=2000000 bindsize=2000000 errors=10000"</f>
        <v>sqlldr userid=History/HistoryPwd control=C:\temp\HistData\Futures2013Q3D1\XRB-D1.ctl log=C:\temp\HistData\Futures2013Q3D1-XRB-D1.log skip=1 readsize=2000000 bindsize=2000000 errors=10000</v>
      </c>
      <c r="G283" s="25" t="str">
        <f>"sqlldr userid="&amp;$B$3&amp;" control="&amp;$B$2&amp;VLOOKUP($C283,Lookups!$A$4:$O$24,15,FALSE)&amp;G$4&amp;$B283&amp;"\"&amp;$C283&amp;"-"&amp;$B283&amp;".ctl log="&amp;$B$2&amp;VLOOKUP($C283,Lookups!$A$4:$O$24,15,FALSE)&amp;G$4&amp;$B283&amp;"-"&amp;$C283&amp;"-"&amp;$B283&amp;".log skip=1 readsize=2000000 bindsize=2000000 errors=10000"</f>
        <v>sqlldr userid=History/HistoryPwd control=C:\temp\HistData\Futures2013Q4D1\XRB-D1.ctl log=C:\temp\HistData\Futures2013Q4D1-XRB-D1.log skip=1 readsize=2000000 bindsize=2000000 errors=10000</v>
      </c>
      <c r="H283" s="25" t="str">
        <f>"sqlldr userid="&amp;$B$3&amp;" control="&amp;$B$2&amp;VLOOKUP($C283,Lookups!$A$4:$O$24,15,FALSE)&amp;H$4&amp;$B283&amp;"\"&amp;$C283&amp;"-"&amp;$B283&amp;".ctl log="&amp;$B$2&amp;VLOOKUP($C283,Lookups!$A$4:$O$24,15,FALSE)&amp;H$4&amp;$B283&amp;"-"&amp;$C283&amp;"-"&amp;$B283&amp;".log skip=1 readsize=2000000 bindsize=2000000 errors=10000"</f>
        <v>sqlldr userid=History/HistoryPwd control=C:\temp\HistData\Futures2014Q1D1\XRB-D1.ctl log=C:\temp\HistData\Futures2014Q1D1-XRB-D1.log skip=1 readsize=2000000 bindsize=2000000 errors=10000</v>
      </c>
    </row>
    <row r="284" spans="2:8" x14ac:dyDescent="0.25">
      <c r="B284" s="24" t="s">
        <v>32</v>
      </c>
      <c r="C284" s="40" t="s">
        <v>5</v>
      </c>
      <c r="D284" s="37" t="str">
        <f>"sqlldr userid="&amp;$B$3&amp;" control="&amp;$B$2&amp;VLOOKUP($C284,Lookups!$A$4:$O$24,15,FALSE)&amp;D$4&amp;$B284&amp;"\"&amp;$C284&amp;"-"&amp;$B284&amp;".ctl log="&amp;$B$2&amp;VLOOKUP($C284,Lookups!$A$4:$O$24,15,FALSE)&amp;D$4&amp;$B284&amp;"-"&amp;$C284&amp;"-"&amp;$B284&amp;".log skip=1 readsize=2000000 bindsize=2000000 errors=10000"</f>
        <v>sqlldr userid=History/HistoryPwd control=C:\temp\HistData\Futures2000Q0D1\FTSE-D1.ctl log=C:\temp\HistData\Futures2000Q0D1-FTSE-D1.log skip=1 readsize=2000000 bindsize=2000000 errors=10000</v>
      </c>
      <c r="E284" s="40" t="str">
        <f>"sqlldr userid="&amp;$B$3&amp;" control="&amp;$B$2&amp;VLOOKUP($C284,Lookups!$A$4:$O$24,15,FALSE)&amp;E$4&amp;$B284&amp;"\"&amp;$C284&amp;"-"&amp;$B284&amp;".ctl log="&amp;$B$2&amp;VLOOKUP($C284,Lookups!$A$4:$O$24,15,FALSE)&amp;E$4&amp;$B284&amp;"-"&amp;$C284&amp;"-"&amp;$B284&amp;".log skip=1 readsize=2000000 bindsize=2000000 errors=10000"</f>
        <v>sqlldr userid=History/HistoryPwd control=C:\temp\HistData\Futures2013Q2D1\FTSE-D1.ctl log=C:\temp\HistData\Futures2013Q2D1-FTSE-D1.log skip=1 readsize=2000000 bindsize=2000000 errors=10000</v>
      </c>
      <c r="F284" s="40" t="str">
        <f>"sqlldr userid="&amp;$B$3&amp;" control="&amp;$B$2&amp;VLOOKUP($C284,Lookups!$A$4:$O$24,15,FALSE)&amp;F$4&amp;$B284&amp;"\"&amp;$C284&amp;"-"&amp;$B284&amp;".ctl log="&amp;$B$2&amp;VLOOKUP($C284,Lookups!$A$4:$O$24,15,FALSE)&amp;F$4&amp;$B284&amp;"-"&amp;$C284&amp;"-"&amp;$B284&amp;".log skip=1 readsize=2000000 bindsize=2000000 errors=10000"</f>
        <v>sqlldr userid=History/HistoryPwd control=C:\temp\HistData\Futures2013Q3D1\FTSE-D1.ctl log=C:\temp\HistData\Futures2013Q3D1-FTSE-D1.log skip=1 readsize=2000000 bindsize=2000000 errors=10000</v>
      </c>
      <c r="G284" s="40" t="str">
        <f>"sqlldr userid="&amp;$B$3&amp;" control="&amp;$B$2&amp;VLOOKUP($C284,Lookups!$A$4:$O$24,15,FALSE)&amp;G$4&amp;$B284&amp;"\"&amp;$C284&amp;"-"&amp;$B284&amp;".ctl log="&amp;$B$2&amp;VLOOKUP($C284,Lookups!$A$4:$O$24,15,FALSE)&amp;G$4&amp;$B284&amp;"-"&amp;$C284&amp;"-"&amp;$B284&amp;".log skip=1 readsize=2000000 bindsize=2000000 errors=10000"</f>
        <v>sqlldr userid=History/HistoryPwd control=C:\temp\HistData\Futures2013Q4D1\FTSE-D1.ctl log=C:\temp\HistData\Futures2013Q4D1-FTSE-D1.log skip=1 readsize=2000000 bindsize=2000000 errors=10000</v>
      </c>
      <c r="H284" s="40" t="str">
        <f>"sqlldr userid="&amp;$B$3&amp;" control="&amp;$B$2&amp;VLOOKUP($C284,Lookups!$A$4:$O$24,15,FALSE)&amp;H$4&amp;$B284&amp;"\"&amp;$C284&amp;"-"&amp;$B284&amp;".ctl log="&amp;$B$2&amp;VLOOKUP($C284,Lookups!$A$4:$O$24,15,FALSE)&amp;H$4&amp;$B284&amp;"-"&amp;$C284&amp;"-"&amp;$B284&amp;".log skip=1 readsize=2000000 bindsize=2000000 errors=10000"</f>
        <v>sqlldr userid=History/HistoryPwd control=C:\temp\HistData\Futures2014Q1D1\FTSE-D1.ctl log=C:\temp\HistData\Futures2014Q1D1-FTSE-D1.log skip=1 readsize=2000000 bindsize=2000000 errors=10000</v>
      </c>
    </row>
    <row r="285" spans="2:8" x14ac:dyDescent="0.25">
      <c r="B285" s="24" t="s">
        <v>32</v>
      </c>
      <c r="C285" s="40" t="s">
        <v>8</v>
      </c>
      <c r="D285" s="37" t="str">
        <f>"sqlldr userid="&amp;$B$3&amp;" control="&amp;$B$2&amp;VLOOKUP($C285,Lookups!$A$4:$O$24,15,FALSE)&amp;D$4&amp;$B285&amp;"\"&amp;$C285&amp;"-"&amp;$B285&amp;".ctl log="&amp;$B$2&amp;VLOOKUP($C285,Lookups!$A$4:$O$24,15,FALSE)&amp;D$4&amp;$B285&amp;"-"&amp;$C285&amp;"-"&amp;$B285&amp;".log skip=1 readsize=2000000 bindsize=2000000 errors=10000"</f>
        <v>sqlldr userid=History/HistoryPwd control=C:\temp\HistData\Indices2000Q0D1\SPX-D1.ctl log=C:\temp\HistData\Indices2000Q0D1-SPX-D1.log skip=1 readsize=2000000 bindsize=2000000 errors=10000</v>
      </c>
      <c r="E285" s="40" t="str">
        <f>"sqlldr userid="&amp;$B$3&amp;" control="&amp;$B$2&amp;VLOOKUP($C285,Lookups!$A$4:$O$24,15,FALSE)&amp;E$4&amp;$B285&amp;"\"&amp;$C285&amp;"-"&amp;$B285&amp;".ctl log="&amp;$B$2&amp;VLOOKUP($C285,Lookups!$A$4:$O$24,15,FALSE)&amp;E$4&amp;$B285&amp;"-"&amp;$C285&amp;"-"&amp;$B285&amp;".log skip=1 readsize=2000000 bindsize=2000000 errors=10000"</f>
        <v>sqlldr userid=History/HistoryPwd control=C:\temp\HistData\Indices2013Q2D1\SPX-D1.ctl log=C:\temp\HistData\Indices2013Q2D1-SPX-D1.log skip=1 readsize=2000000 bindsize=2000000 errors=10000</v>
      </c>
      <c r="F285" s="40" t="str">
        <f>"sqlldr userid="&amp;$B$3&amp;" control="&amp;$B$2&amp;VLOOKUP($C285,Lookups!$A$4:$O$24,15,FALSE)&amp;F$4&amp;$B285&amp;"\"&amp;$C285&amp;"-"&amp;$B285&amp;".ctl log="&amp;$B$2&amp;VLOOKUP($C285,Lookups!$A$4:$O$24,15,FALSE)&amp;F$4&amp;$B285&amp;"-"&amp;$C285&amp;"-"&amp;$B285&amp;".log skip=1 readsize=2000000 bindsize=2000000 errors=10000"</f>
        <v>sqlldr userid=History/HistoryPwd control=C:\temp\HistData\Indices2013Q3D1\SPX-D1.ctl log=C:\temp\HistData\Indices2013Q3D1-SPX-D1.log skip=1 readsize=2000000 bindsize=2000000 errors=10000</v>
      </c>
      <c r="G285" s="40" t="str">
        <f>"sqlldr userid="&amp;$B$3&amp;" control="&amp;$B$2&amp;VLOOKUP($C285,Lookups!$A$4:$O$24,15,FALSE)&amp;G$4&amp;$B285&amp;"\"&amp;$C285&amp;"-"&amp;$B285&amp;".ctl log="&amp;$B$2&amp;VLOOKUP($C285,Lookups!$A$4:$O$24,15,FALSE)&amp;G$4&amp;$B285&amp;"-"&amp;$C285&amp;"-"&amp;$B285&amp;".log skip=1 readsize=2000000 bindsize=2000000 errors=10000"</f>
        <v>sqlldr userid=History/HistoryPwd control=C:\temp\HistData\Indices2013Q4D1\SPX-D1.ctl log=C:\temp\HistData\Indices2013Q4D1-SPX-D1.log skip=1 readsize=2000000 bindsize=2000000 errors=10000</v>
      </c>
      <c r="H285" s="40" t="str">
        <f>"sqlldr userid="&amp;$B$3&amp;" control="&amp;$B$2&amp;VLOOKUP($C285,Lookups!$A$4:$O$24,15,FALSE)&amp;H$4&amp;$B285&amp;"\"&amp;$C285&amp;"-"&amp;$B285&amp;".ctl log="&amp;$B$2&amp;VLOOKUP($C285,Lookups!$A$4:$O$24,15,FALSE)&amp;H$4&amp;$B285&amp;"-"&amp;$C285&amp;"-"&amp;$B285&amp;".log skip=1 readsize=2000000 bindsize=2000000 errors=10000"</f>
        <v>sqlldr userid=History/HistoryPwd control=C:\temp\HistData\Indices2014Q1D1\SPX-D1.ctl log=C:\temp\HistData\Indices2014Q1D1-SPX-D1.log skip=1 readsize=2000000 bindsize=2000000 errors=10000</v>
      </c>
    </row>
    <row r="286" spans="2:8" x14ac:dyDescent="0.25">
      <c r="D286" t="str">
        <f>"findstr /c:"&amp;CHAR(34)&amp;"not loaded due to data errors"&amp;CHAR(34)&amp;" /d:"&amp;$B$2&amp;" *.log"</f>
        <v>findstr /c:"not loaded due to data errors" /d:C:\temp\HistData\ *.log</v>
      </c>
      <c r="E286" t="str">
        <f t="shared" ref="E286:H286" si="1">"findstr /c:"&amp;CHAR(34)&amp;"not loaded due to data errors"&amp;CHAR(34)&amp;" /d:"&amp;$B$2&amp;" *.log"</f>
        <v>findstr /c:"not loaded due to data errors" /d:C:\temp\HistData\ *.log</v>
      </c>
      <c r="F286" t="str">
        <f t="shared" si="1"/>
        <v>findstr /c:"not loaded due to data errors" /d:C:\temp\HistData\ *.log</v>
      </c>
      <c r="G286" t="str">
        <f t="shared" si="1"/>
        <v>findstr /c:"not loaded due to data errors" /d:C:\temp\HistData\ *.log</v>
      </c>
      <c r="H286" t="str">
        <f t="shared" si="1"/>
        <v>findstr /c:"not loaded due to data errors" /d:C:\temp\HistData\ *.log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Tablespaces_and_Users</vt:lpstr>
      <vt:lpstr>MyGA</vt:lpstr>
      <vt:lpstr>MyHistory</vt:lpstr>
      <vt:lpstr>History_Tables</vt:lpstr>
      <vt:lpstr>DB_Monitor_NEW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2013-10-01T08:26:11Z</dcterms:created>
  <dcterms:modified xsi:type="dcterms:W3CDTF">2019-01-24T23:05:46Z</dcterms:modified>
</cp:coreProperties>
</file>