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5040" yWindow="660" windowWidth="41820" windowHeight="225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N14" i="1"/>
  <c r="N12" i="1"/>
  <c r="N13" i="1"/>
  <c r="K10" i="1"/>
  <c r="K9" i="1"/>
  <c r="J10" i="1"/>
  <c r="J9" i="1"/>
  <c r="I10" i="1"/>
  <c r="I9" i="1"/>
  <c r="H10" i="1"/>
  <c r="H9" i="1"/>
  <c r="G10" i="1"/>
  <c r="G9" i="1"/>
  <c r="F10" i="1"/>
  <c r="F9" i="1"/>
  <c r="E10" i="1"/>
  <c r="E9" i="1"/>
  <c r="D10" i="1"/>
  <c r="D9" i="1"/>
  <c r="C10" i="1"/>
  <c r="C9" i="1"/>
  <c r="B9" i="1"/>
  <c r="C12" i="1"/>
  <c r="D12" i="1"/>
  <c r="E12" i="1"/>
  <c r="F12" i="1"/>
  <c r="G12" i="1"/>
  <c r="H12" i="1"/>
  <c r="I12" i="1"/>
  <c r="J12" i="1"/>
  <c r="L10" i="1"/>
  <c r="K13" i="1"/>
  <c r="J13" i="1"/>
  <c r="K12" i="1"/>
  <c r="L12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<sst xmlns="http://schemas.openxmlformats.org/spreadsheetml/2006/main" count="22" uniqueCount="22">
  <si>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</si>
  <si>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</si>
  <si>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</si>
  <si>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</si>
  <si>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</si>
  <si>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</si>
  <si>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</si>
  <si>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</si>
  <si>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</si>
  <si>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</si>
  <si>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</si>
  <si>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</si>
  <si>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</si>
  <si>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</si>
  <si>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</si>
  <si>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</si>
  <si>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</si>
  <si>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Pizza Possibilities:</t>
  </si>
  <si>
    <t>Book Possibilities:</t>
  </si>
  <si>
    <t>Tot. Revenue:</t>
  </si>
  <si>
    <t>Enter price of 1 pizza:</t>
  </si>
  <si>
    <t>Enter price of 1 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</si>
</sst>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5" fillId="3" borderId="0" xfId="5" applyAlignment="1">
      <alignment horizontal="center"/>
    </xf>
    <xf numFmtId="2" fontId="0" fillId="0" borderId="0" xfId="0" applyNumberFormat="1"/>
    <xf numFmtId="0" fontId="4" fillId="2" borderId="2" xfId="4"/>
    <xf numFmtId="44" fontId="4" fillId="2" borderId="2" xfId="4" applyNumberFormat="1"/>
    <xf numFmtId="44" fontId="4" fillId="2" borderId="2" xfId="1" applyFont="1" applyFill="1" applyBorder="1"/>
    <xf numFmtId="0" fontId="5" fillId="4" borderId="0" xfId="6" applyAlignment="1">
      <alignment horizontal="right"/>
    </xf>
    <xf numFmtId="0" fontId="5" fillId="5" borderId="0" xfId="7" applyBorder="1" applyAlignment="1">
      <alignment horizontal="right"/>
    </xf>
    <xf numFmtId="44" fontId="1" fillId="6" borderId="0" xfId="8" applyNumberFormat="1"/>
    <xf numFmtId="0" fontId="2" fillId="7" borderId="0" xfId="2" applyFill="1" applyAlignment="1">
      <alignment horizontal="center"/>
    </xf>
    <xf numFmtId="0" fontId="3" fillId="8" borderId="1" xfId="3" applyFill="1" applyAlignment="1">
      <alignment horizontal="center"/>
    </xf>
    <xf numFmtId="0" fontId="5" fillId="5" borderId="0" xfId="7" applyAlignment="1">
      <alignment horizontal="right"/>
    </xf>
    <xf numFmtId="0" fontId="5" fillId="5" borderId="3" xfId="7" applyBorder="1" applyAlignment="1">
      <alignment horizontal="right"/>
    </xf>
    <xf numFmtId="44" fontId="5" fillId="9" borderId="0" xfId="8" applyNumberFormat="1" applyFont="1" applyFill="1"/>
  </cellXfs>
  <cellStyles count="9">
    <cellStyle name="40% - Accent6" xfId="8" builtinId="51"/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Sheet1!$B$12:$L$12</c:f>
              <c:numCache>
                <c:formatCode>0.00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9.938441702975689</c:v>
                </c:pt>
                <c:pt idx="3">
                  <c:v>14.69372428445146</c:v>
                </c:pt>
                <c:pt idx="4">
                  <c:v>19.1487569053933</c:v>
                </c:pt>
                <c:pt idx="5">
                  <c:v>23.19384187726803</c:v>
                </c:pt>
                <c:pt idx="6">
                  <c:v>26.72937578320077</c:v>
                </c:pt>
                <c:pt idx="7">
                  <c:v>29.66830204466314</c:v>
                </c:pt>
                <c:pt idx="8">
                  <c:v>31.93825454336087</c:v>
                </c:pt>
                <c:pt idx="9">
                  <c:v>33.48333951523561</c:v>
                </c:pt>
                <c:pt idx="10">
                  <c:v>34.26551184043675</c:v>
                </c:pt>
              </c:numCache>
            </c:numRef>
          </c:xVal>
          <c:yVal>
            <c:numRef>
              <c:f>Sheet1!$B$13:$L$13</c:f>
              <c:numCache>
                <c:formatCode>0.00</c:formatCode>
                <c:ptCount val="11"/>
                <c:pt idx="0">
                  <c:v>34.26551184043675</c:v>
                </c:pt>
                <c:pt idx="1">
                  <c:v>33.48333951523561</c:v>
                </c:pt>
                <c:pt idx="2">
                  <c:v>31.93825454336087</c:v>
                </c:pt>
                <c:pt idx="3">
                  <c:v>29.66830204466314</c:v>
                </c:pt>
                <c:pt idx="4">
                  <c:v>26.72937578320077</c:v>
                </c:pt>
                <c:pt idx="5">
                  <c:v>23.19384187726803</c:v>
                </c:pt>
                <c:pt idx="6">
                  <c:v>19.1487569053933</c:v>
                </c:pt>
                <c:pt idx="7">
                  <c:v>14.69372428445146</c:v>
                </c:pt>
                <c:pt idx="8">
                  <c:v>9.938441702975689</c:v>
                </c:pt>
                <c:pt idx="9">
                  <c:v>5.0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Highlight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Sheet1!$N$12</c:f>
              <c:numCache>
                <c:formatCode>0.00</c:formatCode>
                <c:ptCount val="1"/>
                <c:pt idx="0">
                  <c:v>29.66830204466314</c:v>
                </c:pt>
              </c:numCache>
            </c:numRef>
          </c:xVal>
          <c:yVal>
            <c:numRef>
              <c:f>Sheet1!$N$13</c:f>
              <c:numCache>
                <c:formatCode>General</c:formatCode>
                <c:ptCount val="1"/>
                <c:pt idx="0">
                  <c:v>14.69372428445146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5392"/>
        <c:axId val="-2118474288"/>
      </c:scatterChart>
      <c:valAx>
        <c:axId val="-2118495392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74288"/>
        <c:crosses val="autoZero"/>
        <c:crossBetween val="midCat"/>
        <c:majorUnit val="8.0"/>
      </c:valAx>
      <c:valAx>
        <c:axId val="-2118474288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95392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Sheet1!$B$14:$L$14</c:f>
              <c:numCache>
                <c:formatCode>_("$"* #,##0.00_);_("$"* \(#,##0.00\);_("$"* "-"??_);_(@_)</c:formatCode>
                <c:ptCount val="11"/>
                <c:pt idx="0">
                  <c:v>342.6551184043676</c:v>
                </c:pt>
                <c:pt idx="1">
                  <c:v>424.833395152356</c:v>
                </c:pt>
                <c:pt idx="2">
                  <c:v>498.2744960871711</c:v>
                </c:pt>
                <c:pt idx="3">
                  <c:v>561.1700575667575</c:v>
                </c:pt>
                <c:pt idx="4">
                  <c:v>611.971382129087</c:v>
                </c:pt>
                <c:pt idx="5">
                  <c:v>649.4275725635049</c:v>
                </c:pt>
                <c:pt idx="6">
                  <c:v>672.6163331515467</c:v>
                </c:pt>
                <c:pt idx="7">
                  <c:v>680.9666796484511</c:v>
                </c:pt>
                <c:pt idx="8">
                  <c:v>674.2729988102526</c:v>
                </c:pt>
                <c:pt idx="9">
                  <c:v>652.700111274241</c:v>
                </c:pt>
                <c:pt idx="10">
                  <c:v>616.7792131278616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48048"/>
        <c:axId val="-2119154384"/>
      </c:lineChart>
      <c:catAx>
        <c:axId val="-211914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 making Pizza (Added from Left to Right)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54384"/>
        <c:crosses val="autoZero"/>
        <c:auto val="1"/>
        <c:lblAlgn val="ctr"/>
        <c:lblOffset val="100"/>
        <c:noMultiLvlLbl val="0"/>
      </c:catAx>
      <c:valAx>
        <c:axId val="-211915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1964530</xdr:colOff>
      <xdr:row>14</xdr:row>
      <xdr:rowOff>200023</xdr:rowOff>
    </xdr:from>
    <xdr:to>
      <xdr:col>5</xdr:col>
      <xdr:colOff>301625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15</xdr:row>
      <xdr:rowOff>200024</xdr:rowOff>
    </xdr:from>
    <xdr:to>
      <xdr:col>11</xdr:col>
      <xdr:colOff>456406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topLeftCell="A5" zoomScale="160" zoomScaleNormal="160" zoomScalePageLayoutView="160" workbookViewId="0">
      <selection activeCell="N14" sqref="N14"/>
    </sheetView>
  </sheetViews>
  <sheetFormatPr baseColWidth="10" defaultRowHeight="16" x14ac:dyDescent="0.2"/>
  <cols>
    <col min="1" max="1" width="25.83203125" customWidth="1"/>
    <col min="13" max="13" width="13.1640625" customWidth="1"/>
  </cols>
  <sheetData>
    <row r="2" spans="1:18" ht="24" x14ac:dyDescent="0.3">
      <c r="D2" s="10" t="s">
        <v>15</v>
      </c>
      <c r="E2" s="10"/>
      <c r="F2" s="10"/>
      <c r="G2" s="10"/>
      <c r="H2" s="10"/>
      <c r="I2" s="10"/>
    </row>
    <row r="4" spans="1:18" ht="21" thickBot="1" x14ac:dyDescent="0.3">
      <c r="D4" s="11" t="s">
        <v>0</v>
      </c>
      <c r="E4" s="11"/>
      <c r="F4" s="11"/>
      <c r="G4" s="11"/>
      <c r="H4" s="11"/>
      <c r="I4" s="11"/>
    </row>
    <row r="5" spans="1:18" ht="17" thickTop="1" x14ac:dyDescent="0.2">
      <c r="A5" s="1"/>
    </row>
    <row r="6" spans="1:18" x14ac:dyDescent="0.2">
      <c r="A6" s="8" t="s">
        <v>16</v>
      </c>
      <c r="B6" s="4">
        <v>5</v>
      </c>
      <c r="D6" s="12" t="s">
        <v>20</v>
      </c>
      <c r="E6" s="13"/>
      <c r="F6" s="5">
        <v>18</v>
      </c>
      <c r="H6" s="12" t="s">
        <v>21</v>
      </c>
      <c r="I6" s="13"/>
      <c r="J6" s="6">
        <v>10</v>
      </c>
    </row>
    <row r="8" spans="1:18" x14ac:dyDescent="0.2">
      <c r="A8" s="7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</row>
    <row r="9" spans="1:18" x14ac:dyDescent="0.2">
      <c r="A9" s="7" t="s">
        <v>2</v>
      </c>
      <c r="B9" s="3">
        <f>B6</f>
        <v>5</v>
      </c>
      <c r="C9" s="3">
        <f>SIN(RADIANS(81)) * B9</f>
        <v>4.9384417029756893</v>
      </c>
      <c r="D9" s="3">
        <f>SIN(RADIANS(72)) * B9</f>
        <v>4.7552825814757673</v>
      </c>
      <c r="E9" s="3">
        <f>SIN(RADIANS(63)) * B9</f>
        <v>4.4550326209418394</v>
      </c>
      <c r="F9" s="3">
        <f>SIN(RADIANS(54)) * B9</f>
        <v>4.0450849718747373</v>
      </c>
      <c r="G9" s="3">
        <f>SIN(RADIANS(45)) * B9</f>
        <v>3.5355339059327373</v>
      </c>
      <c r="H9" s="3">
        <f>SIN(RADIANS(36)) * B9</f>
        <v>2.9389262614623659</v>
      </c>
      <c r="I9" s="3">
        <f>SIN(RADIANS(27)) * B9</f>
        <v>2.2699524986977337</v>
      </c>
      <c r="J9" s="3">
        <f>SIN(RADIANS(18)) * B9</f>
        <v>1.545084971874737</v>
      </c>
      <c r="K9" s="3">
        <f>SIN(RADIANS(9)) * B9</f>
        <v>0.78217232520115432</v>
      </c>
      <c r="L9" s="3">
        <v>0</v>
      </c>
    </row>
    <row r="10" spans="1:18" x14ac:dyDescent="0.2">
      <c r="A10" s="7" t="s">
        <v>1</v>
      </c>
      <c r="B10" s="3">
        <v>0</v>
      </c>
      <c r="C10" s="3">
        <f>COS(RADIANS(81)) * L10</f>
        <v>0.78217232520115465</v>
      </c>
      <c r="D10" s="3">
        <f>COS(RADIANS(72)) * L10</f>
        <v>1.5450849718747373</v>
      </c>
      <c r="E10" s="3">
        <f>COS(RADIANS(63)) * L10</f>
        <v>2.2699524986977342</v>
      </c>
      <c r="F10" s="3">
        <f>COS(RADIANS(54)) * L10</f>
        <v>2.9389262614623659</v>
      </c>
      <c r="G10" s="3">
        <f>COS(RADIANS(45)) * L10</f>
        <v>3.5355339059327378</v>
      </c>
      <c r="H10" s="3">
        <f>COS(RADIANS(36)) * L10</f>
        <v>4.0450849718747373</v>
      </c>
      <c r="I10" s="3">
        <f>COS(RADIANS(27)) * L10</f>
        <v>4.4550326209418394</v>
      </c>
      <c r="J10" s="3">
        <f>COS(RADIANS(18)) * L10</f>
        <v>4.7552825814757673</v>
      </c>
      <c r="K10" s="3">
        <f>COS(RADIANS(9)) * L10</f>
        <v>4.9384417029756893</v>
      </c>
      <c r="L10" s="3">
        <f>B6</f>
        <v>5</v>
      </c>
    </row>
    <row r="12" spans="1:18" x14ac:dyDescent="0.2">
      <c r="A12" s="7" t="s">
        <v>17</v>
      </c>
      <c r="B12" s="3">
        <v>0</v>
      </c>
      <c r="C12" s="3">
        <f t="shared" ref="C12:L12" si="0">B12+B9</f>
        <v>5</v>
      </c>
      <c r="D12" s="3">
        <f t="shared" si="0"/>
        <v>9.9384417029756893</v>
      </c>
      <c r="E12" s="3">
        <f t="shared" si="0"/>
        <v>14.693724284451456</v>
      </c>
      <c r="F12" s="3">
        <f t="shared" si="0"/>
        <v>19.148756905393295</v>
      </c>
      <c r="G12" s="3">
        <f t="shared" si="0"/>
        <v>23.193841877268031</v>
      </c>
      <c r="H12" s="3">
        <f t="shared" si="0"/>
        <v>26.729375783200769</v>
      </c>
      <c r="I12" s="3">
        <f t="shared" si="0"/>
        <v>29.668302044663136</v>
      </c>
      <c r="J12" s="3">
        <f t="shared" si="0"/>
        <v>31.93825454336087</v>
      </c>
      <c r="K12" s="3">
        <f t="shared" si="0"/>
        <v>33.483339515235606</v>
      </c>
      <c r="L12" s="3">
        <f t="shared" si="0"/>
        <v>34.265511840436758</v>
      </c>
      <c r="N12" s="3">
        <f ca="1">OFFSET(INDIRECT(N14), -2, 0)</f>
        <v>29.668302044663136</v>
      </c>
    </row>
    <row r="13" spans="1:18" x14ac:dyDescent="0.2">
      <c r="A13" s="7" t="s">
        <v>18</v>
      </c>
      <c r="B13" s="3">
        <f t="shared" ref="B13:K13" si="1">C13+C10</f>
        <v>34.265511840436758</v>
      </c>
      <c r="C13" s="3">
        <f t="shared" si="1"/>
        <v>33.483339515235606</v>
      </c>
      <c r="D13" s="3">
        <f t="shared" si="1"/>
        <v>31.93825454336087</v>
      </c>
      <c r="E13" s="3">
        <f t="shared" si="1"/>
        <v>29.668302044663136</v>
      </c>
      <c r="F13" s="3">
        <f t="shared" si="1"/>
        <v>26.729375783200769</v>
      </c>
      <c r="G13" s="3">
        <f t="shared" si="1"/>
        <v>23.193841877268031</v>
      </c>
      <c r="H13" s="3">
        <f t="shared" si="1"/>
        <v>19.148756905393295</v>
      </c>
      <c r="I13" s="3">
        <f t="shared" si="1"/>
        <v>14.693724284451456</v>
      </c>
      <c r="J13" s="3">
        <f t="shared" si="1"/>
        <v>9.9384417029756893</v>
      </c>
      <c r="K13" s="3">
        <f t="shared" si="1"/>
        <v>5</v>
      </c>
      <c r="L13" s="3">
        <v>0</v>
      </c>
      <c r="N13">
        <f ca="1">OFFSET(INDIRECT(N14), -1, 0)</f>
        <v>14.693724284451456</v>
      </c>
      <c r="R13" s="3"/>
    </row>
    <row r="14" spans="1:18" x14ac:dyDescent="0.2">
      <c r="A14" s="7" t="s">
        <v>19</v>
      </c>
      <c r="B14" s="9">
        <f t="shared" ref="B14:L14" si="2">B12*$F$6+B13*$J$6</f>
        <v>342.65511840436761</v>
      </c>
      <c r="C14" s="9">
        <f t="shared" si="2"/>
        <v>424.83339515235605</v>
      </c>
      <c r="D14" s="9">
        <f t="shared" si="2"/>
        <v>498.27449608717109</v>
      </c>
      <c r="E14" s="9">
        <f t="shared" si="2"/>
        <v>561.17005756675758</v>
      </c>
      <c r="F14" s="9">
        <f t="shared" si="2"/>
        <v>611.97138212908703</v>
      </c>
      <c r="G14" s="9">
        <f t="shared" si="2"/>
        <v>649.4275725635049</v>
      </c>
      <c r="H14" s="9">
        <f t="shared" si="2"/>
        <v>672.61633315154677</v>
      </c>
      <c r="I14" s="9">
        <f t="shared" si="2"/>
        <v>680.96667964845108</v>
      </c>
      <c r="J14" s="9">
        <f t="shared" si="2"/>
        <v>674.2729988102526</v>
      </c>
      <c r="K14" s="9">
        <f t="shared" si="2"/>
        <v>652.70011127424095</v>
      </c>
      <c r="L14" s="9">
        <f t="shared" si="2"/>
        <v>616.77921312786168</v>
      </c>
      <c r="N14" s="14" t="str">
        <f ca="1">CELL("address",OFFSET(B14,0,MATCH(MAX(B14:L14),B14:L14,0)-1))</f>
        <v>$I$14</v>
      </c>
    </row>
  </sheetData>
  <mergeCells count="4">
    <mergeCell ref="D2:I2"/>
    <mergeCell ref="D4:I4"/>
    <mergeCell ref="D6:E6"/>
    <mergeCell ref="H6:I6"/>
  </mergeCells>
  <conditionalFormatting sqref="B14:L14 N14">
    <cfRule type="top10" dxfId="1" priority="1" rank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2016-01-02T04:37:49Z</dcterms:modified>
</cp:coreProperties>
</file>