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gcallah/TechProjects/MacroModels/"/>
    </mc:Choice>
  </mc:AlternateContent>
  <bookViews>
    <workbookView xWindow="2940" yWindow="1220" windowWidth="41820" windowHeight="22540" tabRatio="500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Sheet1!$C$10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C12" i="1"/>
  <c r="C9" i="1"/>
  <c r="D12" i="1"/>
  <c r="D9" i="1"/>
  <c r="E12" i="1"/>
  <c r="E9" i="1"/>
  <c r="F12" i="1"/>
  <c r="F9" i="1"/>
  <c r="G12" i="1"/>
  <c r="G9" i="1"/>
  <c r="H12" i="1"/>
  <c r="H9" i="1"/>
  <c r="I12" i="1"/>
  <c r="I9" i="1"/>
  <c r="J12" i="1"/>
  <c r="L10" i="1"/>
  <c r="K13" i="1"/>
  <c r="K10" i="1"/>
  <c r="J13" i="1"/>
  <c r="J14" i="1"/>
  <c r="J9" i="1"/>
  <c r="K12" i="1"/>
  <c r="K14" i="1"/>
  <c r="K9" i="1"/>
  <c r="L12" i="1"/>
  <c r="L14" i="1"/>
  <c r="J10" i="1"/>
  <c r="I13" i="1"/>
  <c r="I10" i="1"/>
  <c r="H13" i="1"/>
  <c r="H10" i="1"/>
  <c r="G13" i="1"/>
  <c r="G14" i="1"/>
  <c r="H14" i="1"/>
  <c r="I14" i="1"/>
  <c r="G10" i="1"/>
  <c r="F13" i="1"/>
  <c r="F10" i="1"/>
  <c r="E13" i="1"/>
  <c r="E10" i="1"/>
  <c r="D13" i="1"/>
  <c r="D10" i="1"/>
  <c r="C13" i="1"/>
  <c r="C10" i="1"/>
  <c r="B13" i="1"/>
  <c r="B14" i="1"/>
  <c r="C14" i="1"/>
  <c r="F14" i="1"/>
  <c r="D14" i="1"/>
  <c r="E14" i="1"/>
</calcChain>
</file>

<file path=xl/sharedStrings.xml><?xml version="1.0" encoding="utf-8"?>
<sst xmlns="http://schemas.openxmlformats.org/spreadsheetml/2006/main" count="22" uniqueCount="22">
  <si>
    <t>La Famiglia Pizzeria and Bookstore</t>
  </si>
  <si>
    <t>Book Production / Hr</t>
  </si>
  <si>
    <t>Pizza Production / Hr</t>
  </si>
  <si>
    <t>Worker</t>
  </si>
  <si>
    <t>Tony</t>
  </si>
  <si>
    <t>Beth</t>
  </si>
  <si>
    <t>Martha</t>
  </si>
  <si>
    <t>Frank</t>
  </si>
  <si>
    <t>Carol</t>
  </si>
  <si>
    <t>John</t>
  </si>
  <si>
    <t>Sue</t>
  </si>
  <si>
    <t>Fred</t>
  </si>
  <si>
    <t>Louie</t>
  </si>
  <si>
    <t>Ellen</t>
  </si>
  <si>
    <t>Adam</t>
  </si>
  <si>
    <t>Exploring the Production Possibility Frontier</t>
  </si>
  <si>
    <t>Enter Max. Units:</t>
  </si>
  <si>
    <t>Enter cost of 1 pizza:</t>
  </si>
  <si>
    <t>Enter cost of 1 book:</t>
  </si>
  <si>
    <t>Pizza Possibilities:</t>
  </si>
  <si>
    <t>Book Possibilities:</t>
  </si>
  <si>
    <t>Tot. Revenue: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</si>
</sst>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2" fillId="7" borderId="0" xfId="2" applyFill="1" applyAlignment="1">
      <alignment horizontal="center"/>
    </xf>
    <xf numFmtId="0" fontId="3" fillId="8" borderId="1" xfId="3" applyFill="1" applyAlignment="1">
      <alignment horizontal="center"/>
    </xf>
    <xf numFmtId="0" fontId="5" fillId="3" borderId="0" xfId="5" applyAlignment="1">
      <alignment horizontal="center"/>
    </xf>
    <xf numFmtId="2" fontId="0" fillId="0" borderId="0" xfId="0" applyNumberFormat="1"/>
    <xf numFmtId="0" fontId="4" fillId="2" borderId="2" xfId="4"/>
    <xf numFmtId="44" fontId="4" fillId="2" borderId="2" xfId="4" applyNumberFormat="1"/>
    <xf numFmtId="44" fontId="4" fillId="2" borderId="2" xfId="1" applyFont="1" applyFill="1" applyBorder="1"/>
    <xf numFmtId="0" fontId="5" fillId="4" borderId="0" xfId="6" applyAlignment="1">
      <alignment horizontal="right"/>
    </xf>
    <xf numFmtId="0" fontId="5" fillId="5" borderId="0" xfId="7" applyBorder="1" applyAlignment="1">
      <alignment horizontal="right"/>
    </xf>
    <xf numFmtId="0" fontId="5" fillId="5" borderId="0" xfId="7" applyAlignment="1">
      <alignment horizontal="right"/>
    </xf>
    <xf numFmtId="0" fontId="5" fillId="5" borderId="3" xfId="7" applyBorder="1" applyAlignment="1">
      <alignment horizontal="right"/>
    </xf>
    <xf numFmtId="44" fontId="1" fillId="6" borderId="0" xfId="8" applyNumberFormat="1"/>
  </cellXfs>
  <cellStyles count="9">
    <cellStyle name="40% - Accent6" xfId="8" builtinId="51"/>
    <cellStyle name="Accent2" xfId="5" builtinId="33"/>
    <cellStyle name="Accent5" xfId="6" builtinId="45"/>
    <cellStyle name="Accent6" xfId="7" builtinId="49"/>
    <cellStyle name="Currency" xfId="1" builtinId="4"/>
    <cellStyle name="Heading 1" xfId="3" builtinId="16"/>
    <cellStyle name="Input" xfId="4" builtinId="20"/>
    <cellStyle name="Normal" xfId="0" builtinId="0"/>
    <cellStyle name="Title" xfId="2" builtinId="15"/>
  </cellStyles>
  <dxfs count="2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Production Possibility Frontier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Sheet1!$B$12:$L$12</c:f>
              <c:numCache>
                <c:formatCode>0.00</c:formatCode>
                <c:ptCount val="11"/>
                <c:pt idx="0">
                  <c:v>0.0</c:v>
                </c:pt>
                <c:pt idx="1">
                  <c:v>4.0</c:v>
                </c:pt>
                <c:pt idx="2">
                  <c:v>7.950753362380551</c:v>
                </c:pt>
                <c:pt idx="3">
                  <c:v>11.75497942756117</c:v>
                </c:pt>
                <c:pt idx="4">
                  <c:v>15.31900552431464</c:v>
                </c:pt>
                <c:pt idx="5">
                  <c:v>18.55507350181443</c:v>
                </c:pt>
                <c:pt idx="6">
                  <c:v>21.38350062656062</c:v>
                </c:pt>
                <c:pt idx="7">
                  <c:v>23.73464163573051</c:v>
                </c:pt>
                <c:pt idx="8">
                  <c:v>25.5506036346887</c:v>
                </c:pt>
                <c:pt idx="9">
                  <c:v>26.78667161218849</c:v>
                </c:pt>
                <c:pt idx="10">
                  <c:v>27.41240947234941</c:v>
                </c:pt>
              </c:numCache>
            </c:numRef>
          </c:xVal>
          <c:yVal>
            <c:numRef>
              <c:f>Sheet1!$B$13:$L$13</c:f>
              <c:numCache>
                <c:formatCode>0.00</c:formatCode>
                <c:ptCount val="11"/>
                <c:pt idx="0">
                  <c:v>27.41240947234941</c:v>
                </c:pt>
                <c:pt idx="1">
                  <c:v>26.78667161218849</c:v>
                </c:pt>
                <c:pt idx="2">
                  <c:v>25.5506036346887</c:v>
                </c:pt>
                <c:pt idx="3">
                  <c:v>23.73464163573051</c:v>
                </c:pt>
                <c:pt idx="4">
                  <c:v>21.38350062656062</c:v>
                </c:pt>
                <c:pt idx="5">
                  <c:v>18.55507350181443</c:v>
                </c:pt>
                <c:pt idx="6">
                  <c:v>15.31900552431464</c:v>
                </c:pt>
                <c:pt idx="7">
                  <c:v>11.75497942756117</c:v>
                </c:pt>
                <c:pt idx="8">
                  <c:v>7.950753362380551</c:v>
                </c:pt>
                <c:pt idx="9">
                  <c:v>4.0</c:v>
                </c:pt>
                <c:pt idx="1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385040"/>
        <c:axId val="-2134580480"/>
      </c:scatterChart>
      <c:valAx>
        <c:axId val="-2134385040"/>
        <c:scaling>
          <c:orientation val="minMax"/>
          <c:max val="4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Sheet1!$A$9</c:f>
              <c:strCache>
                <c:ptCount val="1"/>
                <c:pt idx="0">
                  <c:v>Pizza Production / Hr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80480"/>
        <c:crosses val="autoZero"/>
        <c:crossBetween val="midCat"/>
        <c:majorUnit val="8.0"/>
      </c:valAx>
      <c:valAx>
        <c:axId val="-2134580480"/>
        <c:scaling>
          <c:orientation val="minMax"/>
          <c:max val="4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Sheet1!$A$10</c:f>
              <c:strCache>
                <c:ptCount val="1"/>
                <c:pt idx="0">
                  <c:v>Book Production / Hr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385040"/>
        <c:crosses val="autoZero"/>
        <c:crossBetween val="midCat"/>
        <c:majorUnit val="8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Total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Sheet1!$B$14:$L$14</c:f>
              <c:numCache>
                <c:formatCode>_("$"* #,##0.00_);_("$"* \(#,##0.00\);_("$"* "-"??_);_(@_)</c:formatCode>
                <c:ptCount val="11"/>
                <c:pt idx="0">
                  <c:v>274.1240947234941</c:v>
                </c:pt>
                <c:pt idx="1">
                  <c:v>315.8667161218849</c:v>
                </c:pt>
                <c:pt idx="2">
                  <c:v>350.9150766954536</c:v>
                </c:pt>
                <c:pt idx="3">
                  <c:v>378.4061694880391</c:v>
                </c:pt>
                <c:pt idx="4">
                  <c:v>397.6630725573818</c:v>
                </c:pt>
                <c:pt idx="5">
                  <c:v>408.2116170399174</c:v>
                </c:pt>
                <c:pt idx="6">
                  <c:v>409.7920627618738</c:v>
                </c:pt>
                <c:pt idx="7">
                  <c:v>402.3654939043778</c:v>
                </c:pt>
                <c:pt idx="8">
                  <c:v>386.1147772400699</c:v>
                </c:pt>
                <c:pt idx="9">
                  <c:v>361.4400593462619</c:v>
                </c:pt>
                <c:pt idx="10">
                  <c:v>328.948913668193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4518656"/>
        <c:axId val="-2101366304"/>
      </c:lineChart>
      <c:catAx>
        <c:axId val="-1934518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Workers making Pizza (Added from Left to Right)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366304"/>
        <c:crosses val="autoZero"/>
        <c:auto val="1"/>
        <c:lblAlgn val="ctr"/>
        <c:lblOffset val="100"/>
        <c:noMultiLvlLbl val="0"/>
      </c:catAx>
      <c:valAx>
        <c:axId val="-2101366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45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1964530</xdr:colOff>
      <xdr:row>14</xdr:row>
      <xdr:rowOff>200023</xdr:rowOff>
    </xdr:from>
    <xdr:to>
      <xdr:col>5</xdr:col>
      <xdr:colOff>301625</xdr:colOff>
      <xdr:row>32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</xdr:colOff>
      <xdr:row>15</xdr:row>
      <xdr:rowOff>200024</xdr:rowOff>
    </xdr:from>
    <xdr:to>
      <xdr:col>11</xdr:col>
      <xdr:colOff>456406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tabSelected="1" zoomScale="160" zoomScaleNormal="160" zoomScalePageLayoutView="160" workbookViewId="0">
      <selection activeCell="O17" sqref="O17"/>
    </sheetView>
  </sheetViews>
  <sheetFormatPr baseColWidth="10" defaultRowHeight="16" x14ac:dyDescent="0.2"/>
  <cols>
    <col min="1" max="1" width="25.83203125" customWidth="1"/>
    <col min="13" max="13" width="13.1640625" customWidth="1"/>
  </cols>
  <sheetData>
    <row r="2" spans="1:18" ht="24" x14ac:dyDescent="0.3">
      <c r="D2" s="2" t="s">
        <v>15</v>
      </c>
      <c r="E2" s="2"/>
      <c r="F2" s="2"/>
      <c r="G2" s="2"/>
      <c r="H2" s="2"/>
      <c r="I2" s="2"/>
    </row>
    <row r="4" spans="1:18" ht="21" thickBot="1" x14ac:dyDescent="0.3">
      <c r="D4" s="3" t="s">
        <v>0</v>
      </c>
      <c r="E4" s="3"/>
      <c r="F4" s="3"/>
      <c r="G4" s="3"/>
      <c r="H4" s="3"/>
      <c r="I4" s="3"/>
    </row>
    <row r="5" spans="1:18" ht="17" thickTop="1" x14ac:dyDescent="0.2">
      <c r="A5" s="1"/>
    </row>
    <row r="6" spans="1:18" x14ac:dyDescent="0.2">
      <c r="A6" s="10" t="s">
        <v>16</v>
      </c>
      <c r="B6" s="6">
        <v>4</v>
      </c>
      <c r="D6" s="11" t="s">
        <v>17</v>
      </c>
      <c r="E6" s="12"/>
      <c r="F6" s="7">
        <v>12</v>
      </c>
      <c r="H6" s="11" t="s">
        <v>18</v>
      </c>
      <c r="I6" s="12"/>
      <c r="J6" s="8">
        <v>10</v>
      </c>
    </row>
    <row r="8" spans="1:18" x14ac:dyDescent="0.2">
      <c r="A8" s="9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4" t="s">
        <v>10</v>
      </c>
      <c r="I8" s="4" t="s">
        <v>11</v>
      </c>
      <c r="J8" s="4" t="s">
        <v>12</v>
      </c>
      <c r="K8" s="4" t="s">
        <v>13</v>
      </c>
      <c r="L8" s="4" t="s">
        <v>14</v>
      </c>
    </row>
    <row r="9" spans="1:18" x14ac:dyDescent="0.2">
      <c r="A9" s="9" t="s">
        <v>2</v>
      </c>
      <c r="B9" s="5">
        <f>B6</f>
        <v>4</v>
      </c>
      <c r="C9" s="5">
        <f>SIN(81 * PI() / 180) * B9</f>
        <v>3.9507533623805511</v>
      </c>
      <c r="D9" s="5">
        <f>SIN(72 * PI() / 180) * B9</f>
        <v>3.8042260651806141</v>
      </c>
      <c r="E9" s="5">
        <f>SIN(63 * PI() / 180) * B9</f>
        <v>3.5640260967534712</v>
      </c>
      <c r="F9" s="5">
        <f>SIN(54 * PI() / 180) * B9</f>
        <v>3.2360679774997898</v>
      </c>
      <c r="G9" s="5">
        <f>SIN(45 * PI() / 180) * B9</f>
        <v>2.8284271247461898</v>
      </c>
      <c r="H9" s="5">
        <f>SIN(36 * PI() / 180) * B9</f>
        <v>2.3511410091698925</v>
      </c>
      <c r="I9" s="5">
        <f>SIN(27 * PI() / 180) * B9</f>
        <v>1.815961998958187</v>
      </c>
      <c r="J9" s="5">
        <f>SIN(18 * PI() / 180) * B9</f>
        <v>1.2360679774997896</v>
      </c>
      <c r="K9" s="5">
        <f>SIN(9 * PI() / 180) * B9</f>
        <v>0.62573786016092348</v>
      </c>
      <c r="L9" s="5">
        <v>0</v>
      </c>
    </row>
    <row r="10" spans="1:18" x14ac:dyDescent="0.2">
      <c r="A10" s="9" t="s">
        <v>1</v>
      </c>
      <c r="B10" s="5">
        <v>0</v>
      </c>
      <c r="C10" s="5">
        <f>COS(81 * PI() / 180) * L10</f>
        <v>0.6257378601609237</v>
      </c>
      <c r="D10" s="5">
        <f>COS(72 * PI() / 180) * L10</f>
        <v>1.2360679774997898</v>
      </c>
      <c r="E10" s="5">
        <f>COS(63 * PI() / 180) * L10</f>
        <v>1.8159619989581872</v>
      </c>
      <c r="F10" s="5">
        <f>COS(54 * PI() / 180) * L10</f>
        <v>2.3511410091698925</v>
      </c>
      <c r="G10" s="5">
        <f>COS(45 * PI() / 180) * L10</f>
        <v>2.8284271247461903</v>
      </c>
      <c r="H10" s="5">
        <f>COS(36 * PI() / 180) * L10</f>
        <v>3.2360679774997898</v>
      </c>
      <c r="I10" s="5">
        <f>COS(27 * PI() / 180) * L10</f>
        <v>3.5640260967534716</v>
      </c>
      <c r="J10" s="5">
        <f>COS(18 * PI() / 180) * L10</f>
        <v>3.8042260651806141</v>
      </c>
      <c r="K10" s="5">
        <f>COS(9 * PI() / 180) * L10</f>
        <v>3.9507533623805511</v>
      </c>
      <c r="L10" s="5">
        <f>B6</f>
        <v>4</v>
      </c>
    </row>
    <row r="12" spans="1:18" x14ac:dyDescent="0.2">
      <c r="A12" s="9" t="s">
        <v>19</v>
      </c>
      <c r="B12" s="5">
        <v>0</v>
      </c>
      <c r="C12" s="5">
        <f>B12+B9</f>
        <v>4</v>
      </c>
      <c r="D12" s="5">
        <f>C12+C9</f>
        <v>7.9507533623805511</v>
      </c>
      <c r="E12" s="5">
        <f>D12+D9</f>
        <v>11.754979427561166</v>
      </c>
      <c r="F12" s="5">
        <f>E12+E9</f>
        <v>15.319005524314637</v>
      </c>
      <c r="G12" s="5">
        <f>F12+F9</f>
        <v>18.555073501814427</v>
      </c>
      <c r="H12" s="5">
        <f>G12+G9</f>
        <v>21.383500626560618</v>
      </c>
      <c r="I12" s="5">
        <f>H12+H9</f>
        <v>23.734641635730512</v>
      </c>
      <c r="J12" s="5">
        <f>I12+I9</f>
        <v>25.550603634688699</v>
      </c>
      <c r="K12" s="5">
        <f>J12+J9</f>
        <v>26.786671612188488</v>
      </c>
      <c r="L12" s="5">
        <f>K12+K9</f>
        <v>27.412409472349413</v>
      </c>
    </row>
    <row r="13" spans="1:18" x14ac:dyDescent="0.2">
      <c r="A13" s="9" t="s">
        <v>20</v>
      </c>
      <c r="B13" s="5">
        <f>C13+C10</f>
        <v>27.412409472349413</v>
      </c>
      <c r="C13" s="5">
        <f>D13+D10</f>
        <v>26.786671612188488</v>
      </c>
      <c r="D13" s="5">
        <f>E13+E10</f>
        <v>25.550603634688699</v>
      </c>
      <c r="E13" s="5">
        <f>F13+F10</f>
        <v>23.734641635730512</v>
      </c>
      <c r="F13" s="5">
        <f>G13+G10</f>
        <v>21.383500626560618</v>
      </c>
      <c r="G13" s="5">
        <f>H13+H10</f>
        <v>18.555073501814427</v>
      </c>
      <c r="H13" s="5">
        <f>I13+I10</f>
        <v>15.319005524314637</v>
      </c>
      <c r="I13" s="5">
        <f>J13+J10</f>
        <v>11.754979427561166</v>
      </c>
      <c r="J13" s="5">
        <f>K13+K10</f>
        <v>7.9507533623805511</v>
      </c>
      <c r="K13" s="5">
        <f>L13+L10</f>
        <v>4</v>
      </c>
      <c r="L13" s="5">
        <v>0</v>
      </c>
      <c r="R13" s="5"/>
    </row>
    <row r="14" spans="1:18" x14ac:dyDescent="0.2">
      <c r="A14" s="9" t="s">
        <v>21</v>
      </c>
      <c r="B14" s="13">
        <f>B12*$F$6+B13*$J$6</f>
        <v>274.12409472349412</v>
      </c>
      <c r="C14" s="13">
        <f>C12*$F$6+C13*$J$6</f>
        <v>315.86671612188491</v>
      </c>
      <c r="D14" s="13">
        <f>D12*$F$6+D13*$J$6</f>
        <v>350.91507669545359</v>
      </c>
      <c r="E14" s="13">
        <f>E12*$F$6+E13*$J$6</f>
        <v>378.4061694880391</v>
      </c>
      <c r="F14" s="13">
        <f>F12*$F$6+F13*$J$6</f>
        <v>397.66307255738184</v>
      </c>
      <c r="G14" s="13">
        <f>G12*$F$6+G13*$J$6</f>
        <v>408.21161703991743</v>
      </c>
      <c r="H14" s="13">
        <f>H12*$F$6+H13*$J$6</f>
        <v>409.79206276187381</v>
      </c>
      <c r="I14" s="13">
        <f>I12*$F$6+I13*$J$6</f>
        <v>402.36549390437779</v>
      </c>
      <c r="J14" s="13">
        <f>J12*$F$6+J13*$J$6</f>
        <v>386.11477724006988</v>
      </c>
      <c r="K14" s="13">
        <f>K12*$F$6+K13*$J$6</f>
        <v>361.44005934626188</v>
      </c>
      <c r="L14" s="13">
        <f>L12*$F$6+L13*$J$6</f>
        <v>328.94891366819297</v>
      </c>
    </row>
  </sheetData>
  <mergeCells count="4">
    <mergeCell ref="D2:I2"/>
    <mergeCell ref="D4:I4"/>
    <mergeCell ref="D6:E6"/>
    <mergeCell ref="H6:I6"/>
  </mergeCells>
  <conditionalFormatting sqref="B14:L14">
    <cfRule type="top10" dxfId="0" priority="1" rank="1"/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2015-12-27T23:27:37Z</dcterms:created>
  <dcterms:modified xsi:type="dcterms:W3CDTF">2015-12-28T19:30:34Z</dcterms:modified>
</cp:coreProperties>
</file>